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CONOR WORK\MC\"/>
    </mc:Choice>
  </mc:AlternateContent>
  <xr:revisionPtr revIDLastSave="0" documentId="8_{2BE39BE9-B6F6-4B2A-976C-394A31CF9F69}" xr6:coauthVersionLast="46" xr6:coauthVersionMax="46" xr10:uidLastSave="{00000000-0000-0000-0000-000000000000}"/>
  <bookViews>
    <workbookView xWindow="-120" yWindow="-120" windowWidth="24240" windowHeight="13140" firstSheet="10" activeTab="11" xr2:uid="{00000000-000D-0000-FFFF-FFFF00000000}"/>
  </bookViews>
  <sheets>
    <sheet name="Prov Sum" sheetId="53" state="hidden" r:id="rId1"/>
    <sheet name="EC ARV" sheetId="43" state="hidden" r:id="rId2"/>
    <sheet name="FS ARV" sheetId="44" state="hidden" r:id="rId3"/>
    <sheet name="GT ARV" sheetId="45" state="hidden" r:id="rId4"/>
    <sheet name="KZN ARV" sheetId="46" state="hidden" r:id="rId5"/>
    <sheet name="LIM ARV" sheetId="47" state="hidden" r:id="rId6"/>
    <sheet name="MPU ARV" sheetId="48" state="hidden" r:id="rId7"/>
    <sheet name="NC ARV" sheetId="49" state="hidden" r:id="rId8"/>
    <sheet name="NW ARV" sheetId="50" state="hidden" r:id="rId9"/>
    <sheet name="WC ARV" sheetId="51" state="hidden" r:id="rId10"/>
    <sheet name="Cover page" sheetId="63" r:id="rId11"/>
    <sheet name="Logframe" sheetId="54" r:id="rId12"/>
    <sheet name="Cost model GA page" sheetId="56" r:id="rId13"/>
    <sheet name="National Dept assumptions" sheetId="61" r:id="rId14"/>
    <sheet name="Provincial dept assumptions" sheetId="62" r:id="rId15"/>
    <sheet name="Admin costing" sheetId="64" r:id="rId16"/>
    <sheet name="Medicines costing" sheetId="59" r:id="rId17"/>
    <sheet name="Public health employees cost" sheetId="65" r:id="rId18"/>
  </sheets>
  <externalReferences>
    <externalReference r:id="rId19"/>
    <externalReference r:id="rId20"/>
  </externalReferences>
  <definedNames>
    <definedName name="Level3">[1]Settings!$AG$40</definedName>
    <definedName name="Max">[1]Settings!$AO$3</definedName>
    <definedName name="Menu1" localSheetId="1">#REF!</definedName>
    <definedName name="Menu1" localSheetId="2">#REF!</definedName>
    <definedName name="Menu1" localSheetId="3">#REF!</definedName>
    <definedName name="Menu1" localSheetId="4">#REF!</definedName>
    <definedName name="Menu1" localSheetId="5">#REF!</definedName>
    <definedName name="Menu1" localSheetId="6">#REF!</definedName>
    <definedName name="Menu1" localSheetId="7">#REF!</definedName>
    <definedName name="Menu1" localSheetId="8">#REF!</definedName>
    <definedName name="Menu1" localSheetId="0">#REF!</definedName>
    <definedName name="Menu1" localSheetId="9">#REF!</definedName>
    <definedName name="Menu1">#REF!</definedName>
    <definedName name="Menu2" localSheetId="1">#REF!</definedName>
    <definedName name="Menu2" localSheetId="2">#REF!</definedName>
    <definedName name="Menu2" localSheetId="3">#REF!</definedName>
    <definedName name="Menu2" localSheetId="4">#REF!</definedName>
    <definedName name="Menu2" localSheetId="5">#REF!</definedName>
    <definedName name="Menu2" localSheetId="6">#REF!</definedName>
    <definedName name="Menu2" localSheetId="7">#REF!</definedName>
    <definedName name="Menu2" localSheetId="8">#REF!</definedName>
    <definedName name="Menu2" localSheetId="0">#REF!</definedName>
    <definedName name="Menu2" localSheetId="9">#REF!</definedName>
    <definedName name="Menu2">#REF!</definedName>
    <definedName name="Menu3" localSheetId="1">#REF!</definedName>
    <definedName name="Menu3" localSheetId="2">#REF!</definedName>
    <definedName name="Menu3" localSheetId="3">#REF!</definedName>
    <definedName name="Menu3" localSheetId="4">#REF!</definedName>
    <definedName name="Menu3" localSheetId="5">#REF!</definedName>
    <definedName name="Menu3" localSheetId="6">#REF!</definedName>
    <definedName name="Menu3" localSheetId="7">#REF!</definedName>
    <definedName name="Menu3" localSheetId="8">#REF!</definedName>
    <definedName name="Menu3" localSheetId="0">#REF!</definedName>
    <definedName name="Menu3" localSheetId="9">#REF!</definedName>
    <definedName name="Menu3">#REF!</definedName>
    <definedName name="Menu4" localSheetId="1">#REF!</definedName>
    <definedName name="Menu4" localSheetId="2">#REF!</definedName>
    <definedName name="Menu4" localSheetId="3">#REF!</definedName>
    <definedName name="Menu4" localSheetId="4">#REF!</definedName>
    <definedName name="Menu4" localSheetId="5">#REF!</definedName>
    <definedName name="Menu4" localSheetId="6">#REF!</definedName>
    <definedName name="Menu4" localSheetId="7">#REF!</definedName>
    <definedName name="Menu4" localSheetId="8">#REF!</definedName>
    <definedName name="Menu4" localSheetId="0">#REF!</definedName>
    <definedName name="Menu4" localSheetId="9">#REF!</definedName>
    <definedName name="Menu4">#REF!</definedName>
    <definedName name="Min">[1]Settings!$AP$3</definedName>
  </definedNames>
  <calcPr calcId="191029"/>
</workbook>
</file>

<file path=xl/calcChain.xml><?xml version="1.0" encoding="utf-8"?>
<calcChain xmlns="http://schemas.openxmlformats.org/spreadsheetml/2006/main">
  <c r="C76" i="56" l="1"/>
  <c r="D76" i="56" s="1"/>
  <c r="C75" i="56"/>
  <c r="D75" i="56" s="1"/>
  <c r="C67" i="56"/>
  <c r="D67" i="56" s="1"/>
  <c r="C68" i="56"/>
  <c r="D68" i="56" s="1"/>
  <c r="C66" i="56"/>
  <c r="D66" i="56" s="1"/>
  <c r="F68" i="56"/>
  <c r="E68" i="56"/>
  <c r="F67" i="56"/>
  <c r="E67" i="56"/>
  <c r="F66" i="56"/>
  <c r="E66" i="56"/>
  <c r="F76" i="56"/>
  <c r="F75" i="56"/>
  <c r="F77" i="56" s="1"/>
  <c r="F73" i="56"/>
  <c r="E76" i="56"/>
  <c r="E75" i="56"/>
  <c r="E73" i="56"/>
  <c r="E77" i="56" s="1"/>
  <c r="C73" i="56"/>
  <c r="D73" i="56" s="1"/>
  <c r="B77" i="56"/>
  <c r="C77" i="56" l="1"/>
  <c r="D77" i="56"/>
  <c r="G10" i="59" l="1"/>
  <c r="H10" i="59" s="1"/>
  <c r="G11" i="59"/>
  <c r="H11" i="59" s="1"/>
  <c r="G9" i="59"/>
  <c r="H9" i="59" s="1"/>
  <c r="F7" i="59"/>
  <c r="G7" i="59" s="1"/>
  <c r="H7" i="59" s="1"/>
  <c r="C96" i="65"/>
  <c r="E96" i="65" s="1"/>
  <c r="C97" i="65"/>
  <c r="E97" i="65" s="1"/>
  <c r="C98" i="65"/>
  <c r="E98" i="65" s="1"/>
  <c r="C99" i="65"/>
  <c r="E99" i="65" s="1"/>
  <c r="C100" i="65"/>
  <c r="E100" i="65" s="1"/>
  <c r="C101" i="65"/>
  <c r="E101" i="65" s="1"/>
  <c r="C102" i="65"/>
  <c r="E102" i="65" s="1"/>
  <c r="C95" i="65"/>
  <c r="E95" i="65" s="1"/>
  <c r="C73" i="65"/>
  <c r="E73" i="65" s="1"/>
  <c r="F73" i="65" s="1"/>
  <c r="G73" i="65" s="1"/>
  <c r="C74" i="65"/>
  <c r="E74" i="65" s="1"/>
  <c r="F74" i="65" s="1"/>
  <c r="G74" i="65" s="1"/>
  <c r="C75" i="65"/>
  <c r="E75" i="65" s="1"/>
  <c r="F75" i="65" s="1"/>
  <c r="G75" i="65" s="1"/>
  <c r="C76" i="65"/>
  <c r="E76" i="65" s="1"/>
  <c r="F76" i="65" s="1"/>
  <c r="G76" i="65" s="1"/>
  <c r="C77" i="65"/>
  <c r="E77" i="65" s="1"/>
  <c r="F77" i="65" s="1"/>
  <c r="G77" i="65" s="1"/>
  <c r="C78" i="65"/>
  <c r="E78" i="65" s="1"/>
  <c r="F78" i="65" s="1"/>
  <c r="G78" i="65" s="1"/>
  <c r="C79" i="65"/>
  <c r="E79" i="65" s="1"/>
  <c r="F79" i="65" s="1"/>
  <c r="G79" i="65" s="1"/>
  <c r="C80" i="65"/>
  <c r="E80" i="65" s="1"/>
  <c r="F80" i="65" s="1"/>
  <c r="G80" i="65" s="1"/>
  <c r="C81" i="65"/>
  <c r="E81" i="65" s="1"/>
  <c r="F81" i="65" s="1"/>
  <c r="G81" i="65" s="1"/>
  <c r="C82" i="65"/>
  <c r="E82" i="65" s="1"/>
  <c r="F82" i="65" s="1"/>
  <c r="G82" i="65" s="1"/>
  <c r="C72" i="65"/>
  <c r="E72" i="65" s="1"/>
  <c r="F72" i="65" s="1"/>
  <c r="G72" i="65" s="1"/>
  <c r="C8" i="65"/>
  <c r="C9" i="65"/>
  <c r="C10" i="65"/>
  <c r="C11" i="65"/>
  <c r="C12" i="65"/>
  <c r="C13" i="65"/>
  <c r="C14" i="65"/>
  <c r="E14" i="65" s="1"/>
  <c r="F14" i="65" s="1"/>
  <c r="G14" i="65" s="1"/>
  <c r="C15" i="65"/>
  <c r="E15" i="65" s="1"/>
  <c r="F15" i="65" s="1"/>
  <c r="G15" i="65" s="1"/>
  <c r="E16" i="65"/>
  <c r="F16" i="65" s="1"/>
  <c r="G16" i="65" s="1"/>
  <c r="E18" i="65"/>
  <c r="F18" i="65" s="1"/>
  <c r="G18" i="65" s="1"/>
  <c r="C19" i="65"/>
  <c r="E19" i="65" s="1"/>
  <c r="F19" i="65" s="1"/>
  <c r="G19" i="65" s="1"/>
  <c r="C20" i="65"/>
  <c r="E20" i="65" s="1"/>
  <c r="F20" i="65" s="1"/>
  <c r="G20" i="65" s="1"/>
  <c r="C21" i="65"/>
  <c r="E21" i="65" s="1"/>
  <c r="F21" i="65" s="1"/>
  <c r="G21" i="65" s="1"/>
  <c r="C22" i="65"/>
  <c r="E22" i="65" s="1"/>
  <c r="F22" i="65" s="1"/>
  <c r="G22" i="65" s="1"/>
  <c r="C23" i="65"/>
  <c r="E23" i="65" s="1"/>
  <c r="F23" i="65" s="1"/>
  <c r="G23" i="65" s="1"/>
  <c r="C24" i="65"/>
  <c r="C25" i="65"/>
  <c r="E25" i="65" s="1"/>
  <c r="F25" i="65" s="1"/>
  <c r="G25" i="65" s="1"/>
  <c r="C38" i="65"/>
  <c r="E38" i="65" s="1"/>
  <c r="F38" i="65" s="1"/>
  <c r="G38" i="65" s="1"/>
  <c r="C39" i="65"/>
  <c r="E39" i="65" s="1"/>
  <c r="F39" i="65" s="1"/>
  <c r="G39" i="65" s="1"/>
  <c r="C40" i="65"/>
  <c r="E40" i="65" s="1"/>
  <c r="F40" i="65" s="1"/>
  <c r="G40" i="65" s="1"/>
  <c r="C41" i="65"/>
  <c r="E41" i="65" s="1"/>
  <c r="F41" i="65" s="1"/>
  <c r="G41" i="65" s="1"/>
  <c r="C42" i="65"/>
  <c r="E42" i="65" s="1"/>
  <c r="F42" i="65" s="1"/>
  <c r="G42" i="65" s="1"/>
  <c r="C43" i="65"/>
  <c r="E43" i="65" s="1"/>
  <c r="F43" i="65" s="1"/>
  <c r="G43" i="65" s="1"/>
  <c r="C44" i="65"/>
  <c r="E44" i="65" s="1"/>
  <c r="F44" i="65" s="1"/>
  <c r="G44" i="65" s="1"/>
  <c r="C45" i="65"/>
  <c r="C46" i="65"/>
  <c r="E46" i="65" s="1"/>
  <c r="F46" i="65" s="1"/>
  <c r="G46" i="65" s="1"/>
  <c r="C47" i="65"/>
  <c r="C48" i="65"/>
  <c r="E48" i="65" s="1"/>
  <c r="F48" i="65" s="1"/>
  <c r="G48" i="65" s="1"/>
  <c r="C49" i="65"/>
  <c r="E49" i="65" s="1"/>
  <c r="F49" i="65" s="1"/>
  <c r="G49" i="65" s="1"/>
  <c r="C50" i="65"/>
  <c r="E50" i="65" s="1"/>
  <c r="F50" i="65" s="1"/>
  <c r="G50" i="65" s="1"/>
  <c r="C51" i="65"/>
  <c r="E51" i="65" s="1"/>
  <c r="F51" i="65" s="1"/>
  <c r="G51" i="65" s="1"/>
  <c r="C52" i="65"/>
  <c r="E52" i="65" s="1"/>
  <c r="F52" i="65" s="1"/>
  <c r="G52" i="65" s="1"/>
  <c r="C53" i="65"/>
  <c r="E53" i="65" s="1"/>
  <c r="F53" i="65" s="1"/>
  <c r="G53" i="65" s="1"/>
  <c r="C54" i="65"/>
  <c r="E54" i="65" s="1"/>
  <c r="F54" i="65" s="1"/>
  <c r="G54" i="65" s="1"/>
  <c r="C55" i="65"/>
  <c r="E55" i="65" s="1"/>
  <c r="F55" i="65" s="1"/>
  <c r="G55" i="65" s="1"/>
  <c r="C56" i="65"/>
  <c r="E56" i="65" s="1"/>
  <c r="F56" i="65" s="1"/>
  <c r="G56" i="65" s="1"/>
  <c r="C57" i="65"/>
  <c r="E57" i="65" s="1"/>
  <c r="F57" i="65" s="1"/>
  <c r="G57" i="65" s="1"/>
  <c r="C58" i="65"/>
  <c r="E58" i="65" s="1"/>
  <c r="F58" i="65" s="1"/>
  <c r="G58" i="65" s="1"/>
  <c r="C59" i="65"/>
  <c r="E8" i="65"/>
  <c r="F8" i="65" s="1"/>
  <c r="G8" i="65" s="1"/>
  <c r="E9" i="65"/>
  <c r="F9" i="65" s="1"/>
  <c r="G9" i="65" s="1"/>
  <c r="E10" i="65"/>
  <c r="F10" i="65" s="1"/>
  <c r="G10" i="65" s="1"/>
  <c r="E11" i="65"/>
  <c r="F11" i="65" s="1"/>
  <c r="G11" i="65" s="1"/>
  <c r="E12" i="65"/>
  <c r="F12" i="65" s="1"/>
  <c r="G12" i="65" s="1"/>
  <c r="E13" i="65"/>
  <c r="F13" i="65" s="1"/>
  <c r="G13" i="65" s="1"/>
  <c r="E17" i="65"/>
  <c r="F17" i="65" s="1"/>
  <c r="G17" i="65" s="1"/>
  <c r="E24" i="65"/>
  <c r="F24" i="65" s="1"/>
  <c r="G24" i="65" s="1"/>
  <c r="E45" i="65"/>
  <c r="F45" i="65" s="1"/>
  <c r="G45" i="65" s="1"/>
  <c r="E47" i="65"/>
  <c r="F47" i="65" s="1"/>
  <c r="G47" i="65" s="1"/>
  <c r="E59" i="65"/>
  <c r="F59" i="65" s="1"/>
  <c r="G59" i="65" s="1"/>
  <c r="E81" i="56"/>
  <c r="E82" i="56"/>
  <c r="E83" i="56"/>
  <c r="E84" i="56"/>
  <c r="E85" i="56"/>
  <c r="E86" i="56"/>
  <c r="E87" i="56"/>
  <c r="E88" i="56"/>
  <c r="E89" i="56"/>
  <c r="C90" i="56"/>
  <c r="D90" i="56"/>
  <c r="F102" i="65" l="1"/>
  <c r="G102" i="65" s="1"/>
  <c r="F100" i="65"/>
  <c r="G100" i="65" s="1"/>
  <c r="H100" i="65"/>
  <c r="F95" i="65"/>
  <c r="G95" i="65" s="1"/>
  <c r="F99" i="65"/>
  <c r="G99" i="65" s="1"/>
  <c r="H99" i="65"/>
  <c r="F98" i="65"/>
  <c r="G98" i="65" s="1"/>
  <c r="F101" i="65"/>
  <c r="G101" i="65" s="1"/>
  <c r="H101" i="65"/>
  <c r="F97" i="65"/>
  <c r="G97" i="65" s="1"/>
  <c r="F96" i="65"/>
  <c r="G96" i="65" s="1"/>
  <c r="H96" i="65"/>
  <c r="E90" i="56"/>
  <c r="H76" i="65"/>
  <c r="H54" i="65"/>
  <c r="H46" i="65"/>
  <c r="H58" i="65"/>
  <c r="H23" i="65"/>
  <c r="H50" i="65"/>
  <c r="H53" i="65"/>
  <c r="H18" i="65"/>
  <c r="H11" i="65"/>
  <c r="H55" i="65"/>
  <c r="H47" i="65"/>
  <c r="H38" i="65"/>
  <c r="H15" i="65"/>
  <c r="H42" i="65"/>
  <c r="H19" i="65"/>
  <c r="H56" i="65"/>
  <c r="H52" i="65"/>
  <c r="H44" i="65"/>
  <c r="H39" i="65"/>
  <c r="H24" i="65"/>
  <c r="H16" i="65"/>
  <c r="N8" i="64"/>
  <c r="M5" i="64"/>
  <c r="M8" i="64"/>
  <c r="M9" i="64"/>
  <c r="L5" i="64"/>
  <c r="L6" i="64"/>
  <c r="L8" i="64"/>
  <c r="L9" i="64"/>
  <c r="L4" i="64"/>
  <c r="N9" i="64"/>
  <c r="H5" i="64"/>
  <c r="I5" i="64" s="1"/>
  <c r="J5" i="64" s="1"/>
  <c r="N5" i="64" s="1"/>
  <c r="H6" i="64"/>
  <c r="I6" i="64" s="1"/>
  <c r="J6" i="64" s="1"/>
  <c r="N6" i="64" s="1"/>
  <c r="H7" i="64"/>
  <c r="I7" i="64" s="1"/>
  <c r="J7" i="64" s="1"/>
  <c r="N7" i="64" s="1"/>
  <c r="H8" i="64"/>
  <c r="I8" i="64" s="1"/>
  <c r="J8" i="64" s="1"/>
  <c r="H9" i="64"/>
  <c r="I9" i="64" s="1"/>
  <c r="J9" i="64" s="1"/>
  <c r="H4" i="64"/>
  <c r="I4" i="64" s="1"/>
  <c r="J4" i="64" s="1"/>
  <c r="N4" i="64" s="1"/>
  <c r="M7" i="64" l="1"/>
  <c r="L7" i="64"/>
  <c r="L10" i="64" s="1"/>
  <c r="M4" i="64"/>
  <c r="O4" i="64" s="1"/>
  <c r="O10" i="64" s="1"/>
  <c r="M6" i="64"/>
  <c r="H97" i="65"/>
  <c r="H98" i="65"/>
  <c r="H95" i="65"/>
  <c r="H103" i="65" s="1"/>
  <c r="H102" i="65"/>
  <c r="N10" i="64"/>
  <c r="O7" i="64"/>
  <c r="O6" i="64"/>
  <c r="O9" i="64"/>
  <c r="O5" i="64"/>
  <c r="O8" i="64"/>
  <c r="M10" i="64"/>
  <c r="H74" i="65"/>
  <c r="H79" i="65"/>
  <c r="H80" i="65"/>
  <c r="H25" i="65"/>
  <c r="H77" i="65"/>
  <c r="H82" i="65"/>
  <c r="H73" i="65"/>
  <c r="H81" i="65"/>
  <c r="H78" i="65"/>
  <c r="H75" i="65"/>
  <c r="H72" i="65"/>
  <c r="H49" i="65"/>
  <c r="H57" i="65"/>
  <c r="H17" i="65"/>
  <c r="H59" i="65"/>
  <c r="H14" i="65"/>
  <c r="H41" i="65"/>
  <c r="H43" i="65"/>
  <c r="H22" i="65"/>
  <c r="H13" i="65"/>
  <c r="H51" i="65"/>
  <c r="H48" i="65"/>
  <c r="H40" i="65"/>
  <c r="H8" i="65"/>
  <c r="H20" i="65"/>
  <c r="H45" i="65"/>
  <c r="H12" i="65"/>
  <c r="H9" i="65"/>
  <c r="H10" i="65"/>
  <c r="H21" i="65"/>
  <c r="E22" i="56"/>
  <c r="E23" i="56"/>
  <c r="E24" i="56"/>
  <c r="E25" i="56"/>
  <c r="E26" i="56"/>
  <c r="E27" i="56"/>
  <c r="E28" i="56"/>
  <c r="E29" i="56"/>
  <c r="E30" i="56"/>
  <c r="E31" i="56"/>
  <c r="E32" i="56"/>
  <c r="E33" i="56"/>
  <c r="E34" i="56"/>
  <c r="E35" i="56"/>
  <c r="E36" i="56"/>
  <c r="E37" i="56"/>
  <c r="E38" i="56"/>
  <c r="E39" i="56"/>
  <c r="E40" i="56"/>
  <c r="E41" i="56"/>
  <c r="E42" i="56"/>
  <c r="E43" i="56"/>
  <c r="E44" i="56"/>
  <c r="E45" i="56"/>
  <c r="E46" i="56"/>
  <c r="E47" i="56"/>
  <c r="E48" i="56"/>
  <c r="E49" i="56"/>
  <c r="E21" i="56"/>
  <c r="C63" i="56"/>
  <c r="D63" i="56" s="1"/>
  <c r="C60" i="56"/>
  <c r="D60" i="56"/>
  <c r="C59" i="56"/>
  <c r="D59" i="56" s="1"/>
  <c r="C53" i="56"/>
  <c r="D53" i="56" s="1"/>
  <c r="C54" i="56"/>
  <c r="C55" i="56"/>
  <c r="D55" i="56" s="1"/>
  <c r="C56" i="56"/>
  <c r="C52" i="56"/>
  <c r="D54" i="56"/>
  <c r="D56" i="56"/>
  <c r="D52" i="56"/>
  <c r="C22" i="56"/>
  <c r="D22" i="56"/>
  <c r="C23" i="56"/>
  <c r="D23" i="56" s="1"/>
  <c r="C24" i="56"/>
  <c r="D24" i="56" s="1"/>
  <c r="C25" i="56"/>
  <c r="D25" i="56" s="1"/>
  <c r="C26" i="56"/>
  <c r="D26" i="56" s="1"/>
  <c r="C27" i="56"/>
  <c r="D27" i="56" s="1"/>
  <c r="C28" i="56"/>
  <c r="D28" i="56"/>
  <c r="C29" i="56"/>
  <c r="D29" i="56" s="1"/>
  <c r="C30" i="56"/>
  <c r="D30" i="56" s="1"/>
  <c r="C31" i="56"/>
  <c r="D31" i="56" s="1"/>
  <c r="C32" i="56"/>
  <c r="D32" i="56" s="1"/>
  <c r="C33" i="56"/>
  <c r="D33" i="56" s="1"/>
  <c r="C34" i="56"/>
  <c r="D34" i="56" s="1"/>
  <c r="C35" i="56"/>
  <c r="D35" i="56" s="1"/>
  <c r="C36" i="56"/>
  <c r="D36" i="56" s="1"/>
  <c r="C37" i="56"/>
  <c r="D37" i="56" s="1"/>
  <c r="C38" i="56"/>
  <c r="D38" i="56"/>
  <c r="C39" i="56"/>
  <c r="D39" i="56" s="1"/>
  <c r="C40" i="56"/>
  <c r="D40" i="56" s="1"/>
  <c r="C41" i="56"/>
  <c r="D41" i="56" s="1"/>
  <c r="C42" i="56"/>
  <c r="D42" i="56" s="1"/>
  <c r="C43" i="56"/>
  <c r="D43" i="56" s="1"/>
  <c r="C44" i="56"/>
  <c r="D44" i="56"/>
  <c r="C45" i="56"/>
  <c r="D45" i="56" s="1"/>
  <c r="C46" i="56"/>
  <c r="D46" i="56" s="1"/>
  <c r="C47" i="56"/>
  <c r="D47" i="56" s="1"/>
  <c r="C48" i="56"/>
  <c r="D48" i="56" s="1"/>
  <c r="C49" i="56"/>
  <c r="D49" i="56" s="1"/>
  <c r="C21" i="56"/>
  <c r="D21" i="56" s="1"/>
  <c r="H83" i="65" l="1"/>
  <c r="H60" i="65"/>
  <c r="H26" i="65"/>
  <c r="J14" i="61"/>
  <c r="H16" i="61"/>
  <c r="J16" i="61" s="1"/>
  <c r="H11" i="61"/>
  <c r="J11" i="61" s="1"/>
  <c r="H15" i="61"/>
  <c r="I15" i="61" s="1"/>
  <c r="H14" i="61"/>
  <c r="I14" i="61" s="1"/>
  <c r="H10" i="61"/>
  <c r="I10" i="61" s="1"/>
  <c r="H9" i="61"/>
  <c r="J9" i="61" s="1"/>
  <c r="H8" i="61"/>
  <c r="J8" i="61" s="1"/>
  <c r="H5" i="61"/>
  <c r="I5" i="61" s="1"/>
  <c r="H4" i="61"/>
  <c r="I4" i="61" s="1"/>
  <c r="J15" i="61" l="1"/>
  <c r="I9" i="61"/>
  <c r="I16" i="61"/>
  <c r="J10" i="61"/>
  <c r="I11" i="61"/>
  <c r="I8" i="61"/>
  <c r="J4" i="61"/>
  <c r="J5" i="61"/>
  <c r="F32" i="56" l="1"/>
  <c r="F33" i="56"/>
  <c r="F34" i="56"/>
  <c r="F35" i="56"/>
  <c r="F36" i="56"/>
  <c r="F37" i="56"/>
  <c r="F38" i="56"/>
  <c r="F39" i="56"/>
  <c r="F40" i="56"/>
  <c r="F41" i="56"/>
  <c r="F42" i="56"/>
  <c r="F43" i="56"/>
  <c r="F44" i="56"/>
  <c r="F45" i="56"/>
  <c r="F46" i="56"/>
  <c r="F47" i="56"/>
  <c r="F48" i="56"/>
  <c r="F49" i="56"/>
  <c r="F24" i="56"/>
  <c r="F25" i="56"/>
  <c r="F26" i="56"/>
  <c r="F27" i="56"/>
  <c r="F28" i="56"/>
  <c r="F29" i="56"/>
  <c r="F30" i="56"/>
  <c r="F31" i="56"/>
  <c r="F23" i="56"/>
  <c r="F22" i="56"/>
  <c r="F21" i="56"/>
  <c r="K16" i="61" l="1"/>
  <c r="K14" i="61"/>
  <c r="K11" i="61"/>
  <c r="K5" i="61"/>
  <c r="K4" i="61"/>
  <c r="K6" i="61" l="1"/>
  <c r="I6" i="61"/>
  <c r="H6" i="61"/>
  <c r="K12" i="61"/>
  <c r="H12" i="61"/>
  <c r="J6" i="61"/>
  <c r="J12" i="61"/>
  <c r="K17" i="61"/>
  <c r="J17" i="61"/>
  <c r="I12" i="61"/>
  <c r="H17" i="61"/>
  <c r="I17" i="61"/>
  <c r="C13" i="56" l="1"/>
  <c r="D16" i="54" l="1"/>
  <c r="D162" i="44" l="1"/>
  <c r="D161" i="44"/>
  <c r="D162" i="45"/>
  <c r="D161" i="45"/>
  <c r="D162" i="46"/>
  <c r="D161" i="46"/>
  <c r="D162" i="47"/>
  <c r="D161" i="47"/>
  <c r="D162" i="48"/>
  <c r="D161" i="48"/>
  <c r="D162" i="49"/>
  <c r="D161" i="49"/>
  <c r="D162" i="50"/>
  <c r="D161" i="50"/>
  <c r="D162" i="51"/>
  <c r="D161" i="51"/>
  <c r="D162" i="43"/>
  <c r="D161" i="43"/>
  <c r="D200" i="44"/>
  <c r="D200" i="45"/>
  <c r="D200" i="46"/>
  <c r="D200" i="47"/>
  <c r="D200" i="48"/>
  <c r="D200" i="49"/>
  <c r="D200" i="50"/>
  <c r="D200" i="51"/>
  <c r="D200" i="43"/>
  <c r="D204" i="44"/>
  <c r="D203" i="44"/>
  <c r="D202" i="44"/>
  <c r="D201" i="44"/>
  <c r="D204" i="45"/>
  <c r="D203" i="45"/>
  <c r="D202" i="45"/>
  <c r="D201" i="45"/>
  <c r="D204" i="46"/>
  <c r="D203" i="46"/>
  <c r="D202" i="46"/>
  <c r="D201" i="46"/>
  <c r="D204" i="47"/>
  <c r="D203" i="47"/>
  <c r="D202" i="47"/>
  <c r="D201" i="47"/>
  <c r="D204" i="48"/>
  <c r="D203" i="48"/>
  <c r="D202" i="48"/>
  <c r="D201" i="48"/>
  <c r="D204" i="49"/>
  <c r="D203" i="49"/>
  <c r="D202" i="49"/>
  <c r="D201" i="49"/>
  <c r="D204" i="50"/>
  <c r="D203" i="50"/>
  <c r="D202" i="50"/>
  <c r="D201" i="50"/>
  <c r="D204" i="51"/>
  <c r="D203" i="51"/>
  <c r="D202" i="51"/>
  <c r="D201" i="51"/>
  <c r="D204" i="43"/>
  <c r="D203" i="43"/>
  <c r="D202" i="43"/>
  <c r="D201" i="43"/>
  <c r="D197" i="44"/>
  <c r="D196" i="44"/>
  <c r="D195" i="44"/>
  <c r="D194" i="44"/>
  <c r="D193" i="44"/>
  <c r="D197" i="45"/>
  <c r="D196" i="45"/>
  <c r="D195" i="45"/>
  <c r="D194" i="45"/>
  <c r="D193" i="45"/>
  <c r="D197" i="46"/>
  <c r="D196" i="46"/>
  <c r="D195" i="46"/>
  <c r="D194" i="46"/>
  <c r="D193" i="46"/>
  <c r="D197" i="47"/>
  <c r="D196" i="47"/>
  <c r="D195" i="47"/>
  <c r="D194" i="47"/>
  <c r="D193" i="47"/>
  <c r="D197" i="48"/>
  <c r="D196" i="48"/>
  <c r="D195" i="48"/>
  <c r="D194" i="48"/>
  <c r="D193" i="48"/>
  <c r="D197" i="49"/>
  <c r="D196" i="49"/>
  <c r="D195" i="49"/>
  <c r="D194" i="49"/>
  <c r="D193" i="49"/>
  <c r="D197" i="50"/>
  <c r="D196" i="50"/>
  <c r="D195" i="50"/>
  <c r="D194" i="50"/>
  <c r="D193" i="50"/>
  <c r="D197" i="51"/>
  <c r="D196" i="51"/>
  <c r="D195" i="51"/>
  <c r="D194" i="51"/>
  <c r="D193" i="51"/>
  <c r="D197" i="43"/>
  <c r="D196" i="43"/>
  <c r="D195" i="43"/>
  <c r="D194" i="43"/>
  <c r="D193" i="43"/>
  <c r="D191" i="44"/>
  <c r="D190" i="44"/>
  <c r="D189" i="44"/>
  <c r="D188" i="44"/>
  <c r="D187" i="44"/>
  <c r="D191" i="45"/>
  <c r="D190" i="45"/>
  <c r="D189" i="45"/>
  <c r="D188" i="45"/>
  <c r="D187" i="45"/>
  <c r="D191" i="46"/>
  <c r="D190" i="46"/>
  <c r="D189" i="46"/>
  <c r="D188" i="46"/>
  <c r="D187" i="46"/>
  <c r="D191" i="47"/>
  <c r="D190" i="47"/>
  <c r="D189" i="47"/>
  <c r="D188" i="47"/>
  <c r="D187" i="47"/>
  <c r="D191" i="48"/>
  <c r="D190" i="48"/>
  <c r="D189" i="48"/>
  <c r="D188" i="48"/>
  <c r="D187" i="48"/>
  <c r="D191" i="49"/>
  <c r="D190" i="49"/>
  <c r="D189" i="49"/>
  <c r="D188" i="49"/>
  <c r="D187" i="49"/>
  <c r="D191" i="50"/>
  <c r="D190" i="50"/>
  <c r="D189" i="50"/>
  <c r="D188" i="50"/>
  <c r="D187" i="50"/>
  <c r="D191" i="51"/>
  <c r="D190" i="51"/>
  <c r="D189" i="51"/>
  <c r="D188" i="51"/>
  <c r="D187" i="51"/>
  <c r="D191" i="43"/>
  <c r="D190" i="43"/>
  <c r="D189" i="43"/>
  <c r="D188" i="43"/>
  <c r="D187" i="43"/>
  <c r="D185" i="44"/>
  <c r="D184" i="44"/>
  <c r="D185" i="45"/>
  <c r="D184" i="45"/>
  <c r="D185" i="46"/>
  <c r="D184" i="46"/>
  <c r="D185" i="47"/>
  <c r="D184" i="47"/>
  <c r="D185" i="48"/>
  <c r="D184" i="48"/>
  <c r="D185" i="49"/>
  <c r="D184" i="49"/>
  <c r="D185" i="50"/>
  <c r="D184" i="50"/>
  <c r="D185" i="51"/>
  <c r="D184" i="51"/>
  <c r="D185" i="43"/>
  <c r="D184" i="43"/>
  <c r="D182" i="44"/>
  <c r="D181" i="44"/>
  <c r="D180" i="44"/>
  <c r="D179" i="44"/>
  <c r="D178" i="44"/>
  <c r="D177" i="44"/>
  <c r="D182" i="45"/>
  <c r="D181" i="45"/>
  <c r="D180" i="45"/>
  <c r="D179" i="45"/>
  <c r="D178" i="45"/>
  <c r="D177" i="45"/>
  <c r="D182" i="46"/>
  <c r="D181" i="46"/>
  <c r="D180" i="46"/>
  <c r="D179" i="46"/>
  <c r="D178" i="46"/>
  <c r="D177" i="46"/>
  <c r="D182" i="47"/>
  <c r="D181" i="47"/>
  <c r="D180" i="47"/>
  <c r="D179" i="47"/>
  <c r="D178" i="47"/>
  <c r="D177" i="47"/>
  <c r="D182" i="48"/>
  <c r="D181" i="48"/>
  <c r="D180" i="48"/>
  <c r="D179" i="48"/>
  <c r="D178" i="48"/>
  <c r="D177" i="48"/>
  <c r="D182" i="49"/>
  <c r="D181" i="49"/>
  <c r="D180" i="49"/>
  <c r="D179" i="49"/>
  <c r="D178" i="49"/>
  <c r="D177" i="49"/>
  <c r="D182" i="50"/>
  <c r="D181" i="50"/>
  <c r="D180" i="50"/>
  <c r="D179" i="50"/>
  <c r="D178" i="50"/>
  <c r="D177" i="50"/>
  <c r="D182" i="51"/>
  <c r="D181" i="51"/>
  <c r="D180" i="51"/>
  <c r="D179" i="51"/>
  <c r="D178" i="51"/>
  <c r="D177" i="51"/>
  <c r="D182" i="43"/>
  <c r="D181" i="43"/>
  <c r="D180" i="43"/>
  <c r="D179" i="43"/>
  <c r="D178" i="43"/>
  <c r="D177" i="43"/>
  <c r="D175" i="44"/>
  <c r="D174" i="44"/>
  <c r="D175" i="45"/>
  <c r="D174" i="45"/>
  <c r="D175" i="46"/>
  <c r="D174" i="46"/>
  <c r="D175" i="47"/>
  <c r="D174" i="47"/>
  <c r="D175" i="48"/>
  <c r="D174" i="48"/>
  <c r="D175" i="49"/>
  <c r="D174" i="49"/>
  <c r="D175" i="50"/>
  <c r="D174" i="50"/>
  <c r="D175" i="51"/>
  <c r="D174" i="51"/>
  <c r="D175" i="43"/>
  <c r="D174" i="43"/>
  <c r="D165" i="44"/>
  <c r="D166" i="44"/>
  <c r="D167" i="44"/>
  <c r="D168" i="44"/>
  <c r="D169" i="44"/>
  <c r="D170" i="44"/>
  <c r="D171" i="44"/>
  <c r="D172" i="44"/>
  <c r="D165" i="45"/>
  <c r="D166" i="45"/>
  <c r="D167" i="45"/>
  <c r="D168" i="45"/>
  <c r="D169" i="45"/>
  <c r="D170" i="45"/>
  <c r="D171" i="45"/>
  <c r="D172" i="45"/>
  <c r="D165" i="46"/>
  <c r="D166" i="46"/>
  <c r="D167" i="46"/>
  <c r="D168" i="46"/>
  <c r="D169" i="46"/>
  <c r="D170" i="46"/>
  <c r="D171" i="46"/>
  <c r="D172" i="46"/>
  <c r="D165" i="47"/>
  <c r="D166" i="47"/>
  <c r="D167" i="47"/>
  <c r="D168" i="47"/>
  <c r="D169" i="47"/>
  <c r="D170" i="47"/>
  <c r="D171" i="47"/>
  <c r="D172" i="47"/>
  <c r="D165" i="48"/>
  <c r="D166" i="48"/>
  <c r="D167" i="48"/>
  <c r="D168" i="48"/>
  <c r="D169" i="48"/>
  <c r="D170" i="48"/>
  <c r="D171" i="48"/>
  <c r="D172" i="48"/>
  <c r="D165" i="49"/>
  <c r="D166" i="49"/>
  <c r="D167" i="49"/>
  <c r="D168" i="49"/>
  <c r="D169" i="49"/>
  <c r="D170" i="49"/>
  <c r="D171" i="49"/>
  <c r="D172" i="49"/>
  <c r="D165" i="50"/>
  <c r="D166" i="50"/>
  <c r="D167" i="50"/>
  <c r="D168" i="50"/>
  <c r="D169" i="50"/>
  <c r="D170" i="50"/>
  <c r="D171" i="50"/>
  <c r="D172" i="50"/>
  <c r="D165" i="51"/>
  <c r="D166" i="51"/>
  <c r="D167" i="51"/>
  <c r="D168" i="51"/>
  <c r="D169" i="51"/>
  <c r="D170" i="51"/>
  <c r="D171" i="51"/>
  <c r="D172" i="51"/>
  <c r="D165" i="43"/>
  <c r="D166" i="43"/>
  <c r="D167" i="43"/>
  <c r="D168" i="43"/>
  <c r="D169" i="43"/>
  <c r="D170" i="43"/>
  <c r="D171" i="43"/>
  <c r="D172" i="43"/>
  <c r="D164" i="44"/>
  <c r="D164" i="45"/>
  <c r="D164" i="46"/>
  <c r="D164" i="47"/>
  <c r="D164" i="48"/>
  <c r="D164" i="49"/>
  <c r="D164" i="50"/>
  <c r="D164" i="51"/>
  <c r="D164" i="43"/>
  <c r="D157" i="53" l="1"/>
  <c r="X21" i="53"/>
  <c r="X22" i="53"/>
  <c r="X23" i="53"/>
  <c r="X33" i="53"/>
  <c r="AH33" i="53"/>
  <c r="X54" i="53"/>
  <c r="AH54" i="53"/>
  <c r="X55" i="53"/>
  <c r="AH55" i="53"/>
  <c r="AX117" i="44" l="1"/>
  <c r="AY117" i="44"/>
  <c r="AZ117" i="44"/>
  <c r="AX127" i="44"/>
  <c r="AY127" i="44"/>
  <c r="AZ127" i="44"/>
  <c r="AX129" i="44"/>
  <c r="AY129" i="44"/>
  <c r="AZ129" i="44"/>
  <c r="AX130" i="44"/>
  <c r="AY130" i="44"/>
  <c r="AZ130" i="44"/>
  <c r="AX143" i="44"/>
  <c r="AY143" i="44"/>
  <c r="AZ143" i="44"/>
  <c r="AX144" i="44"/>
  <c r="AY144" i="44"/>
  <c r="AZ144" i="44"/>
  <c r="AX149" i="44"/>
  <c r="AY149" i="44"/>
  <c r="AZ149" i="44"/>
  <c r="AX152" i="44"/>
  <c r="AY152" i="44"/>
  <c r="AZ152" i="44"/>
  <c r="AX153" i="44"/>
  <c r="AY153" i="44"/>
  <c r="AZ153" i="44"/>
  <c r="AX117" i="45"/>
  <c r="AY117" i="45"/>
  <c r="AZ117" i="45"/>
  <c r="AX129" i="45"/>
  <c r="AY129" i="45"/>
  <c r="AZ129" i="45"/>
  <c r="AX134" i="45"/>
  <c r="AY134" i="45"/>
  <c r="AZ134" i="45"/>
  <c r="AX139" i="45"/>
  <c r="AY139" i="45"/>
  <c r="AZ139" i="45"/>
  <c r="AX143" i="45"/>
  <c r="AY143" i="45"/>
  <c r="AZ143" i="45"/>
  <c r="AX144" i="45"/>
  <c r="AY144" i="45"/>
  <c r="AZ144" i="45"/>
  <c r="AX145" i="45"/>
  <c r="AY145" i="45"/>
  <c r="AZ145" i="45"/>
  <c r="AX131" i="46"/>
  <c r="AY131" i="46"/>
  <c r="AZ131" i="46"/>
  <c r="AX142" i="46"/>
  <c r="AY142" i="46"/>
  <c r="AZ142" i="46"/>
  <c r="AX143" i="46"/>
  <c r="AY143" i="46"/>
  <c r="AZ143" i="46"/>
  <c r="AX144" i="46"/>
  <c r="AY144" i="46"/>
  <c r="AZ144" i="46"/>
  <c r="AX145" i="46"/>
  <c r="AY145" i="46"/>
  <c r="AZ145" i="46"/>
  <c r="AX124" i="49"/>
  <c r="AY124" i="49"/>
  <c r="AZ124" i="49"/>
  <c r="AX129" i="49"/>
  <c r="AY129" i="49"/>
  <c r="AZ129" i="49"/>
  <c r="AX130" i="49"/>
  <c r="AY130" i="49"/>
  <c r="AZ130" i="49"/>
  <c r="AX131" i="49"/>
  <c r="AY131" i="49"/>
  <c r="AZ131" i="49"/>
  <c r="AX133" i="49"/>
  <c r="AY133" i="49"/>
  <c r="AZ133" i="49"/>
  <c r="AX134" i="49"/>
  <c r="AY134" i="49"/>
  <c r="AZ134" i="49"/>
  <c r="AX137" i="49"/>
  <c r="AY137" i="49"/>
  <c r="AZ137" i="49"/>
  <c r="AX148" i="49"/>
  <c r="AY148" i="49"/>
  <c r="AZ148" i="49"/>
  <c r="AX149" i="49"/>
  <c r="AY149" i="49"/>
  <c r="AZ149" i="49"/>
  <c r="AX152" i="49"/>
  <c r="AY152" i="49"/>
  <c r="AZ152" i="49"/>
  <c r="AX153" i="49"/>
  <c r="AY153" i="49"/>
  <c r="AZ153" i="49"/>
  <c r="AX127" i="50"/>
  <c r="AY127" i="50"/>
  <c r="AZ127" i="50"/>
  <c r="AX129" i="50"/>
  <c r="AY129" i="50"/>
  <c r="AZ129" i="50"/>
  <c r="AX130" i="50"/>
  <c r="AY130" i="50"/>
  <c r="AZ130" i="50"/>
  <c r="AX131" i="50"/>
  <c r="AY131" i="50"/>
  <c r="AZ131" i="50"/>
  <c r="AX133" i="50"/>
  <c r="AY133" i="50"/>
  <c r="AZ133" i="50"/>
  <c r="AX138" i="50"/>
  <c r="AY138" i="50"/>
  <c r="AZ138" i="50"/>
  <c r="AX144" i="50"/>
  <c r="AY144" i="50"/>
  <c r="AZ144" i="50"/>
  <c r="AX149" i="50"/>
  <c r="AY149" i="50"/>
  <c r="AZ149" i="50"/>
  <c r="AX151" i="50"/>
  <c r="AY151" i="50"/>
  <c r="AZ151" i="50"/>
  <c r="AX152" i="50"/>
  <c r="AY152" i="50"/>
  <c r="AZ152" i="50"/>
  <c r="AX131" i="51"/>
  <c r="AY131" i="51"/>
  <c r="AZ131" i="51"/>
  <c r="AX134" i="51"/>
  <c r="AY134" i="51"/>
  <c r="AZ134" i="51"/>
  <c r="AX129" i="43"/>
  <c r="AY129" i="43"/>
  <c r="AZ129" i="43"/>
  <c r="AX130" i="43"/>
  <c r="AY130" i="43"/>
  <c r="AZ130" i="43"/>
  <c r="AX131" i="43"/>
  <c r="AY131" i="43"/>
  <c r="AZ131" i="43"/>
  <c r="AX133" i="43"/>
  <c r="AY133" i="43"/>
  <c r="AZ133" i="43"/>
  <c r="AX139" i="43"/>
  <c r="AY139" i="43"/>
  <c r="AZ139" i="43"/>
  <c r="AX142" i="43"/>
  <c r="AY142" i="43"/>
  <c r="AZ142" i="43"/>
  <c r="AX143" i="43"/>
  <c r="AY143" i="43"/>
  <c r="AZ143" i="43"/>
  <c r="AX144" i="43"/>
  <c r="AY144" i="43"/>
  <c r="AZ144" i="43"/>
  <c r="AX152" i="43"/>
  <c r="AY152" i="43"/>
  <c r="AZ152" i="43"/>
  <c r="AW153" i="44"/>
  <c r="AV153" i="44"/>
  <c r="AU153" i="44"/>
  <c r="AW152" i="44"/>
  <c r="AV152" i="44"/>
  <c r="AU152" i="44"/>
  <c r="AW149" i="44"/>
  <c r="AV149" i="44"/>
  <c r="AU149" i="44"/>
  <c r="AW144" i="44"/>
  <c r="AV144" i="44"/>
  <c r="AU144" i="44"/>
  <c r="AW143" i="44"/>
  <c r="AV143" i="44"/>
  <c r="AU143" i="44"/>
  <c r="AW130" i="44"/>
  <c r="AV130" i="44"/>
  <c r="AU130" i="44"/>
  <c r="AW129" i="44"/>
  <c r="AV129" i="44"/>
  <c r="AU129" i="44"/>
  <c r="AW127" i="44"/>
  <c r="AV127" i="44"/>
  <c r="AU127" i="44"/>
  <c r="AW117" i="44"/>
  <c r="AV117" i="44"/>
  <c r="AU117" i="44"/>
  <c r="AW145" i="45"/>
  <c r="AV145" i="45"/>
  <c r="AU145" i="45"/>
  <c r="AW144" i="45"/>
  <c r="AV144" i="45"/>
  <c r="AU144" i="45"/>
  <c r="AW143" i="45"/>
  <c r="AV143" i="45"/>
  <c r="AU143" i="45"/>
  <c r="AW139" i="45"/>
  <c r="AV139" i="45"/>
  <c r="AU139" i="45"/>
  <c r="AW134" i="45"/>
  <c r="AV134" i="45"/>
  <c r="AU134" i="45"/>
  <c r="AW129" i="45"/>
  <c r="AV129" i="45"/>
  <c r="AU129" i="45"/>
  <c r="AW117" i="45"/>
  <c r="AV117" i="45"/>
  <c r="AU117" i="45"/>
  <c r="AW145" i="46"/>
  <c r="AV145" i="46"/>
  <c r="AU145" i="46"/>
  <c r="AW144" i="46"/>
  <c r="AV144" i="46"/>
  <c r="AU144" i="46"/>
  <c r="AW143" i="46"/>
  <c r="AV143" i="46"/>
  <c r="AU143" i="46"/>
  <c r="AW142" i="46"/>
  <c r="AV142" i="46"/>
  <c r="AU142" i="46"/>
  <c r="AW131" i="46"/>
  <c r="AV131" i="46"/>
  <c r="AU131" i="46"/>
  <c r="AW153" i="49"/>
  <c r="AV153" i="49"/>
  <c r="AU153" i="49"/>
  <c r="AW152" i="49"/>
  <c r="AV152" i="49"/>
  <c r="AU152" i="49"/>
  <c r="AW149" i="49"/>
  <c r="AV149" i="49"/>
  <c r="AU149" i="49"/>
  <c r="AW148" i="49"/>
  <c r="AV148" i="49"/>
  <c r="AU148" i="49"/>
  <c r="AW137" i="49"/>
  <c r="AV137" i="49"/>
  <c r="AU137" i="49"/>
  <c r="AW134" i="49"/>
  <c r="AV134" i="49"/>
  <c r="AU134" i="49"/>
  <c r="AW133" i="49"/>
  <c r="AV133" i="49"/>
  <c r="AU133" i="49"/>
  <c r="AW131" i="49"/>
  <c r="AV131" i="49"/>
  <c r="AU131" i="49"/>
  <c r="AW130" i="49"/>
  <c r="AV130" i="49"/>
  <c r="AU130" i="49"/>
  <c r="AW129" i="49"/>
  <c r="AV129" i="49"/>
  <c r="AU129" i="49"/>
  <c r="AW124" i="49"/>
  <c r="AV124" i="49"/>
  <c r="AU124" i="49"/>
  <c r="AW152" i="50"/>
  <c r="AV152" i="50"/>
  <c r="AU152" i="50"/>
  <c r="AW151" i="50"/>
  <c r="AV151" i="50"/>
  <c r="AU151" i="50"/>
  <c r="AW149" i="50"/>
  <c r="AV149" i="50"/>
  <c r="AU149" i="50"/>
  <c r="AW144" i="50"/>
  <c r="AV144" i="50"/>
  <c r="AU144" i="50"/>
  <c r="AW138" i="50"/>
  <c r="AV138" i="50"/>
  <c r="AU138" i="50"/>
  <c r="AW133" i="50"/>
  <c r="AV133" i="50"/>
  <c r="AU133" i="50"/>
  <c r="AW131" i="50"/>
  <c r="AV131" i="50"/>
  <c r="AU131" i="50"/>
  <c r="AW130" i="50"/>
  <c r="AV130" i="50"/>
  <c r="AU130" i="50"/>
  <c r="AW129" i="50"/>
  <c r="AV129" i="50"/>
  <c r="AU129" i="50"/>
  <c r="AW127" i="50"/>
  <c r="AV127" i="50"/>
  <c r="AU127" i="50"/>
  <c r="AW134" i="51"/>
  <c r="AV134" i="51"/>
  <c r="AU134" i="51"/>
  <c r="AW131" i="51"/>
  <c r="AV131" i="51"/>
  <c r="AU131" i="51"/>
  <c r="AW152" i="43"/>
  <c r="AV152" i="43"/>
  <c r="AU152" i="43"/>
  <c r="AW144" i="43"/>
  <c r="AV144" i="43"/>
  <c r="AU144" i="43"/>
  <c r="AW143" i="43"/>
  <c r="AV143" i="43"/>
  <c r="AU143" i="43"/>
  <c r="AW142" i="43"/>
  <c r="AV142" i="43"/>
  <c r="AU142" i="43"/>
  <c r="AW139" i="43"/>
  <c r="AV139" i="43"/>
  <c r="AU139" i="43"/>
  <c r="AW133" i="43"/>
  <c r="AV133" i="43"/>
  <c r="AU133" i="43"/>
  <c r="AW131" i="43"/>
  <c r="AV131" i="43"/>
  <c r="AU131" i="43"/>
  <c r="AW130" i="43"/>
  <c r="AV130" i="43"/>
  <c r="AU130" i="43"/>
  <c r="AW129" i="43"/>
  <c r="AV129" i="43"/>
  <c r="AU129" i="43"/>
  <c r="AR117" i="44"/>
  <c r="AS117" i="44"/>
  <c r="AR127" i="44"/>
  <c r="AS127" i="44"/>
  <c r="AR129" i="44"/>
  <c r="AS129" i="44"/>
  <c r="AR130" i="44"/>
  <c r="AS130" i="44"/>
  <c r="AR143" i="44"/>
  <c r="AS143" i="44"/>
  <c r="AR144" i="44"/>
  <c r="AS144" i="44"/>
  <c r="AR149" i="44"/>
  <c r="AS149" i="44"/>
  <c r="AR152" i="44"/>
  <c r="AS152" i="44"/>
  <c r="AR153" i="44"/>
  <c r="AS153" i="44"/>
  <c r="AR117" i="45"/>
  <c r="AS117" i="45"/>
  <c r="AR129" i="45"/>
  <c r="AS129" i="45"/>
  <c r="AR134" i="45"/>
  <c r="AS134" i="45"/>
  <c r="AR139" i="45"/>
  <c r="AS139" i="45"/>
  <c r="AR143" i="45"/>
  <c r="AS143" i="45"/>
  <c r="AR144" i="45"/>
  <c r="AS144" i="45"/>
  <c r="AR145" i="45"/>
  <c r="AS145" i="45"/>
  <c r="AR131" i="46"/>
  <c r="AS131" i="46"/>
  <c r="AR142" i="46"/>
  <c r="AS142" i="46"/>
  <c r="AR143" i="46"/>
  <c r="AS143" i="46"/>
  <c r="AR144" i="46"/>
  <c r="AS144" i="46"/>
  <c r="AR145" i="46"/>
  <c r="AS145" i="46"/>
  <c r="AR124" i="49"/>
  <c r="AS124" i="49"/>
  <c r="AR129" i="49"/>
  <c r="AS129" i="49"/>
  <c r="AR130" i="49"/>
  <c r="AS130" i="49"/>
  <c r="AR131" i="49"/>
  <c r="AS131" i="49"/>
  <c r="AR133" i="49"/>
  <c r="AS133" i="49"/>
  <c r="AR134" i="49"/>
  <c r="AS134" i="49"/>
  <c r="AS132" i="49" s="1"/>
  <c r="AR137" i="49"/>
  <c r="AS137" i="49"/>
  <c r="AR148" i="49"/>
  <c r="AS148" i="49"/>
  <c r="AR149" i="49"/>
  <c r="AS149" i="49"/>
  <c r="AR152" i="49"/>
  <c r="AS152" i="49"/>
  <c r="AR153" i="49"/>
  <c r="AS153" i="49"/>
  <c r="AR127" i="50"/>
  <c r="AS127" i="50"/>
  <c r="AR129" i="50"/>
  <c r="AS129" i="50"/>
  <c r="AR130" i="50"/>
  <c r="AS130" i="50"/>
  <c r="AR131" i="50"/>
  <c r="AS131" i="50"/>
  <c r="AR133" i="50"/>
  <c r="AS133" i="50"/>
  <c r="AR138" i="50"/>
  <c r="AS138" i="50"/>
  <c r="AR144" i="50"/>
  <c r="AS144" i="50"/>
  <c r="AR149" i="50"/>
  <c r="AS149" i="50"/>
  <c r="AR151" i="50"/>
  <c r="AS151" i="50"/>
  <c r="AR152" i="50"/>
  <c r="AS152" i="50"/>
  <c r="AR131" i="51"/>
  <c r="AS131" i="51"/>
  <c r="AR134" i="51"/>
  <c r="AS134" i="51"/>
  <c r="AR129" i="43"/>
  <c r="AS129" i="43"/>
  <c r="AR130" i="43"/>
  <c r="AS130" i="43"/>
  <c r="AR131" i="43"/>
  <c r="AS131" i="43"/>
  <c r="AR133" i="43"/>
  <c r="AS133" i="43"/>
  <c r="AR139" i="43"/>
  <c r="AS139" i="43"/>
  <c r="AR142" i="43"/>
  <c r="AS142" i="43"/>
  <c r="AR143" i="43"/>
  <c r="AS143" i="43"/>
  <c r="AR144" i="43"/>
  <c r="AS144" i="43"/>
  <c r="AR152" i="43"/>
  <c r="AS152" i="43"/>
  <c r="AQ153" i="44"/>
  <c r="AT153" i="44" s="1"/>
  <c r="AQ152" i="44"/>
  <c r="AQ149" i="44"/>
  <c r="AQ144" i="44"/>
  <c r="AQ143" i="44"/>
  <c r="AQ130" i="44"/>
  <c r="AQ129" i="44"/>
  <c r="AQ127" i="44"/>
  <c r="AQ117" i="44"/>
  <c r="AT117" i="44" s="1"/>
  <c r="AQ145" i="45"/>
  <c r="AQ144" i="45"/>
  <c r="AT144" i="45" s="1"/>
  <c r="AQ143" i="45"/>
  <c r="AQ139" i="45"/>
  <c r="AQ134" i="45"/>
  <c r="AQ129" i="45"/>
  <c r="AQ117" i="45"/>
  <c r="AQ145" i="46"/>
  <c r="AT145" i="46" s="1"/>
  <c r="AQ144" i="46"/>
  <c r="AQ143" i="46"/>
  <c r="AQ142" i="46"/>
  <c r="AQ131" i="46"/>
  <c r="AT131" i="46" s="1"/>
  <c r="AQ153" i="49"/>
  <c r="AQ152" i="49"/>
  <c r="AT152" i="49" s="1"/>
  <c r="AQ149" i="49"/>
  <c r="AQ148" i="49"/>
  <c r="AT148" i="49" s="1"/>
  <c r="AQ137" i="49"/>
  <c r="AQ134" i="49"/>
  <c r="AQ133" i="49"/>
  <c r="AQ131" i="49"/>
  <c r="AT131" i="49" s="1"/>
  <c r="AQ130" i="49"/>
  <c r="AQ129" i="49"/>
  <c r="AQ124" i="49"/>
  <c r="AQ152" i="50"/>
  <c r="AQ151" i="50"/>
  <c r="AT151" i="50" s="1"/>
  <c r="AQ149" i="50"/>
  <c r="AQ144" i="50"/>
  <c r="AQ138" i="50"/>
  <c r="AQ133" i="50"/>
  <c r="AQ131" i="50"/>
  <c r="AQ130" i="50"/>
  <c r="AQ129" i="50"/>
  <c r="AQ127" i="50"/>
  <c r="AQ134" i="51"/>
  <c r="AQ131" i="51"/>
  <c r="AT131" i="51" s="1"/>
  <c r="AQ152" i="43"/>
  <c r="AQ144" i="43"/>
  <c r="AQ143" i="43"/>
  <c r="AQ142" i="43"/>
  <c r="AQ139" i="43"/>
  <c r="AQ133" i="43"/>
  <c r="AQ131" i="43"/>
  <c r="AQ130" i="43"/>
  <c r="AQ129" i="43"/>
  <c r="AJ117" i="44"/>
  <c r="AK117" i="44"/>
  <c r="AL117" i="44"/>
  <c r="AM117" i="44"/>
  <c r="AN117" i="44"/>
  <c r="AO117" i="44"/>
  <c r="AJ127" i="44"/>
  <c r="AK127" i="44"/>
  <c r="AL127" i="44"/>
  <c r="AM127" i="44"/>
  <c r="AN127" i="44"/>
  <c r="AO127" i="44"/>
  <c r="AJ129" i="44"/>
  <c r="AK129" i="44"/>
  <c r="AL129" i="44"/>
  <c r="AM129" i="44"/>
  <c r="AN129" i="44"/>
  <c r="AO129" i="44"/>
  <c r="AJ130" i="44"/>
  <c r="AK130" i="44"/>
  <c r="AL130" i="44"/>
  <c r="AM130" i="44"/>
  <c r="AN130" i="44"/>
  <c r="AO130" i="44"/>
  <c r="AJ143" i="44"/>
  <c r="AK143" i="44"/>
  <c r="AL143" i="44"/>
  <c r="AM143" i="44"/>
  <c r="AN143" i="44"/>
  <c r="AO143" i="44"/>
  <c r="AJ144" i="44"/>
  <c r="AK144" i="44"/>
  <c r="AL144" i="44"/>
  <c r="AM144" i="44"/>
  <c r="AN144" i="44"/>
  <c r="AO144" i="44"/>
  <c r="AJ149" i="44"/>
  <c r="AK149" i="44"/>
  <c r="AL149" i="44"/>
  <c r="AM149" i="44"/>
  <c r="AN149" i="44"/>
  <c r="AO149" i="44"/>
  <c r="AJ152" i="44"/>
  <c r="AK152" i="44"/>
  <c r="AL152" i="44"/>
  <c r="AM152" i="44"/>
  <c r="AN152" i="44"/>
  <c r="AO152" i="44"/>
  <c r="AJ153" i="44"/>
  <c r="AK153" i="44"/>
  <c r="AL153" i="44"/>
  <c r="AM153" i="44"/>
  <c r="AN153" i="44"/>
  <c r="AO153" i="44"/>
  <c r="AJ117" i="45"/>
  <c r="AK117" i="45"/>
  <c r="AL117" i="45"/>
  <c r="AM117" i="45"/>
  <c r="AN117" i="45"/>
  <c r="AO117" i="45"/>
  <c r="AJ129" i="45"/>
  <c r="AK129" i="45"/>
  <c r="AL129" i="45"/>
  <c r="AM129" i="45"/>
  <c r="AN129" i="45"/>
  <c r="AO129" i="45"/>
  <c r="AJ134" i="45"/>
  <c r="AK134" i="45"/>
  <c r="AL134" i="45"/>
  <c r="AM134" i="45"/>
  <c r="AN134" i="45"/>
  <c r="AO134" i="45"/>
  <c r="AJ139" i="45"/>
  <c r="AK139" i="45"/>
  <c r="AL139" i="45"/>
  <c r="AM139" i="45"/>
  <c r="AN139" i="45"/>
  <c r="AO139" i="45"/>
  <c r="AJ143" i="45"/>
  <c r="AK143" i="45"/>
  <c r="AL143" i="45"/>
  <c r="AM143" i="45"/>
  <c r="AN143" i="45"/>
  <c r="AO143" i="45"/>
  <c r="AJ144" i="45"/>
  <c r="AK144" i="45"/>
  <c r="AL144" i="45"/>
  <c r="AM144" i="45"/>
  <c r="AN144" i="45"/>
  <c r="AO144" i="45"/>
  <c r="AJ145" i="45"/>
  <c r="AK145" i="45"/>
  <c r="AL145" i="45"/>
  <c r="AM145" i="45"/>
  <c r="AN145" i="45"/>
  <c r="AO145" i="45"/>
  <c r="AJ131" i="46"/>
  <c r="AK131" i="46"/>
  <c r="AL131" i="46"/>
  <c r="AM131" i="46"/>
  <c r="AN131" i="46"/>
  <c r="AO131" i="46"/>
  <c r="AJ142" i="46"/>
  <c r="AK142" i="46"/>
  <c r="AL142" i="46"/>
  <c r="AM142" i="46"/>
  <c r="AN142" i="46"/>
  <c r="AO142" i="46"/>
  <c r="AJ143" i="46"/>
  <c r="AK143" i="46"/>
  <c r="AL143" i="46"/>
  <c r="AM143" i="46"/>
  <c r="AN143" i="46"/>
  <c r="AO143" i="46"/>
  <c r="AJ144" i="46"/>
  <c r="AK144" i="46"/>
  <c r="AL144" i="46"/>
  <c r="AM144" i="46"/>
  <c r="AN144" i="46"/>
  <c r="AO144" i="46"/>
  <c r="AJ145" i="46"/>
  <c r="AK145" i="46"/>
  <c r="AL145" i="46"/>
  <c r="AM145" i="46"/>
  <c r="AN145" i="46"/>
  <c r="AO145" i="46"/>
  <c r="AJ124" i="49"/>
  <c r="AK124" i="49"/>
  <c r="AL124" i="49"/>
  <c r="AM124" i="49"/>
  <c r="AN124" i="49"/>
  <c r="AO124" i="49"/>
  <c r="AJ129" i="49"/>
  <c r="AK129" i="49"/>
  <c r="AL129" i="49"/>
  <c r="AM129" i="49"/>
  <c r="AN129" i="49"/>
  <c r="AO129" i="49"/>
  <c r="AJ130" i="49"/>
  <c r="AK130" i="49"/>
  <c r="AL130" i="49"/>
  <c r="AM130" i="49"/>
  <c r="AN130" i="49"/>
  <c r="AO130" i="49"/>
  <c r="AJ131" i="49"/>
  <c r="AK131" i="49"/>
  <c r="AL131" i="49"/>
  <c r="AM131" i="49"/>
  <c r="AN131" i="49"/>
  <c r="AO131" i="49"/>
  <c r="AJ133" i="49"/>
  <c r="AK133" i="49"/>
  <c r="AL133" i="49"/>
  <c r="AM133" i="49"/>
  <c r="AN133" i="49"/>
  <c r="AO133" i="49"/>
  <c r="AJ134" i="49"/>
  <c r="AK134" i="49"/>
  <c r="AL134" i="49"/>
  <c r="AM134" i="49"/>
  <c r="AN134" i="49"/>
  <c r="AO134" i="49"/>
  <c r="AJ137" i="49"/>
  <c r="AK137" i="49"/>
  <c r="AL137" i="49"/>
  <c r="AM137" i="49"/>
  <c r="AN137" i="49"/>
  <c r="AO137" i="49"/>
  <c r="AJ148" i="49"/>
  <c r="AK148" i="49"/>
  <c r="AL148" i="49"/>
  <c r="AM148" i="49"/>
  <c r="AN148" i="49"/>
  <c r="AO148" i="49"/>
  <c r="AJ149" i="49"/>
  <c r="AK149" i="49"/>
  <c r="AL149" i="49"/>
  <c r="AM149" i="49"/>
  <c r="AN149" i="49"/>
  <c r="AO149" i="49"/>
  <c r="AJ152" i="49"/>
  <c r="AK152" i="49"/>
  <c r="AL152" i="49"/>
  <c r="AM152" i="49"/>
  <c r="AN152" i="49"/>
  <c r="AO152" i="49"/>
  <c r="AJ153" i="49"/>
  <c r="AK153" i="49"/>
  <c r="AL153" i="49"/>
  <c r="AM153" i="49"/>
  <c r="AN153" i="49"/>
  <c r="AO153" i="49"/>
  <c r="AJ127" i="50"/>
  <c r="AK127" i="50"/>
  <c r="AL127" i="50"/>
  <c r="AM127" i="50"/>
  <c r="AN127" i="50"/>
  <c r="AO127" i="50"/>
  <c r="AJ129" i="50"/>
  <c r="AK129" i="50"/>
  <c r="AL129" i="50"/>
  <c r="AM129" i="50"/>
  <c r="AN129" i="50"/>
  <c r="AO129" i="50"/>
  <c r="AJ130" i="50"/>
  <c r="AK130" i="50"/>
  <c r="AL130" i="50"/>
  <c r="AM130" i="50"/>
  <c r="AN130" i="50"/>
  <c r="AO130" i="50"/>
  <c r="AJ131" i="50"/>
  <c r="AK131" i="50"/>
  <c r="AL131" i="50"/>
  <c r="AM131" i="50"/>
  <c r="AN131" i="50"/>
  <c r="AO131" i="50"/>
  <c r="AJ133" i="50"/>
  <c r="AK133" i="50"/>
  <c r="AL133" i="50"/>
  <c r="AM133" i="50"/>
  <c r="AN133" i="50"/>
  <c r="AO133" i="50"/>
  <c r="AJ138" i="50"/>
  <c r="AK138" i="50"/>
  <c r="AL138" i="50"/>
  <c r="AM138" i="50"/>
  <c r="AN138" i="50"/>
  <c r="AO138" i="50"/>
  <c r="AJ144" i="50"/>
  <c r="AK144" i="50"/>
  <c r="AL144" i="50"/>
  <c r="AM144" i="50"/>
  <c r="AN144" i="50"/>
  <c r="AO144" i="50"/>
  <c r="AJ149" i="50"/>
  <c r="AK149" i="50"/>
  <c r="AL149" i="50"/>
  <c r="AM149" i="50"/>
  <c r="AN149" i="50"/>
  <c r="AO149" i="50"/>
  <c r="AJ151" i="50"/>
  <c r="AK151" i="50"/>
  <c r="AL151" i="50"/>
  <c r="AM151" i="50"/>
  <c r="AN151" i="50"/>
  <c r="AO151" i="50"/>
  <c r="AJ152" i="50"/>
  <c r="AK152" i="50"/>
  <c r="AL152" i="50"/>
  <c r="AM152" i="50"/>
  <c r="AN152" i="50"/>
  <c r="AO152" i="50"/>
  <c r="AJ131" i="51"/>
  <c r="AK131" i="51"/>
  <c r="AL131" i="51"/>
  <c r="AM131" i="51"/>
  <c r="AN131" i="51"/>
  <c r="AO131" i="51"/>
  <c r="AJ134" i="51"/>
  <c r="AK134" i="51"/>
  <c r="AL134" i="51"/>
  <c r="AM134" i="51"/>
  <c r="AN134" i="51"/>
  <c r="AO134" i="51"/>
  <c r="AJ129" i="43"/>
  <c r="AK129" i="43"/>
  <c r="AL129" i="43"/>
  <c r="AM129" i="43"/>
  <c r="AN129" i="43"/>
  <c r="AO129" i="43"/>
  <c r="AJ130" i="43"/>
  <c r="AK130" i="43"/>
  <c r="AL130" i="43"/>
  <c r="AM130" i="43"/>
  <c r="AN130" i="43"/>
  <c r="AO130" i="43"/>
  <c r="AJ131" i="43"/>
  <c r="AK131" i="43"/>
  <c r="AL131" i="43"/>
  <c r="AM131" i="43"/>
  <c r="AN131" i="43"/>
  <c r="AO131" i="43"/>
  <c r="AJ133" i="43"/>
  <c r="AK133" i="43"/>
  <c r="AL133" i="43"/>
  <c r="AM133" i="43"/>
  <c r="AN133" i="43"/>
  <c r="AO133" i="43"/>
  <c r="AJ139" i="43"/>
  <c r="AK139" i="43"/>
  <c r="AL139" i="43"/>
  <c r="AM139" i="43"/>
  <c r="AN139" i="43"/>
  <c r="AO139" i="43"/>
  <c r="AJ142" i="43"/>
  <c r="AK142" i="43"/>
  <c r="AL142" i="43"/>
  <c r="AM142" i="43"/>
  <c r="AN142" i="43"/>
  <c r="AO142" i="43"/>
  <c r="AJ143" i="43"/>
  <c r="AK143" i="43"/>
  <c r="AL143" i="43"/>
  <c r="AM143" i="43"/>
  <c r="AN143" i="43"/>
  <c r="AO143" i="43"/>
  <c r="AJ144" i="43"/>
  <c r="AK144" i="43"/>
  <c r="AL144" i="43"/>
  <c r="AM144" i="43"/>
  <c r="AN144" i="43"/>
  <c r="AO144" i="43"/>
  <c r="AJ152" i="43"/>
  <c r="AK152" i="43"/>
  <c r="AL152" i="43"/>
  <c r="AM152" i="43"/>
  <c r="AN152" i="43"/>
  <c r="AO152" i="43"/>
  <c r="AI153" i="44"/>
  <c r="AI152" i="44"/>
  <c r="AI149" i="44"/>
  <c r="AI144" i="44"/>
  <c r="AI143" i="44"/>
  <c r="AI130" i="44"/>
  <c r="AI129" i="44"/>
  <c r="AI127" i="44"/>
  <c r="AI117" i="44"/>
  <c r="AI145" i="45"/>
  <c r="AP145" i="45" s="1"/>
  <c r="AI144" i="45"/>
  <c r="AI143" i="45"/>
  <c r="AI139" i="45"/>
  <c r="AI134" i="45"/>
  <c r="AI129" i="45"/>
  <c r="AI117" i="45"/>
  <c r="AI145" i="46"/>
  <c r="AI144" i="46"/>
  <c r="AI143" i="46"/>
  <c r="AI142" i="46"/>
  <c r="AI131" i="46"/>
  <c r="AI153" i="49"/>
  <c r="AI152" i="49"/>
  <c r="AI149" i="49"/>
  <c r="AI148" i="49"/>
  <c r="AI137" i="49"/>
  <c r="AP137" i="49" s="1"/>
  <c r="AI134" i="49"/>
  <c r="AI133" i="49"/>
  <c r="AI131" i="49"/>
  <c r="AI130" i="49"/>
  <c r="AP130" i="49" s="1"/>
  <c r="AI129" i="49"/>
  <c r="AI124" i="49"/>
  <c r="AI152" i="50"/>
  <c r="AI151" i="50"/>
  <c r="AI149" i="50"/>
  <c r="AI144" i="50"/>
  <c r="AI138" i="50"/>
  <c r="AI133" i="50"/>
  <c r="AI131" i="50"/>
  <c r="AI130" i="50"/>
  <c r="AI129" i="50"/>
  <c r="AI127" i="50"/>
  <c r="AI134" i="51"/>
  <c r="AI131" i="51"/>
  <c r="AI152" i="43"/>
  <c r="AI144" i="43"/>
  <c r="AI143" i="43"/>
  <c r="AI142" i="43"/>
  <c r="AI139" i="43"/>
  <c r="AI133" i="43"/>
  <c r="AI131" i="43"/>
  <c r="AI130" i="43"/>
  <c r="AI129" i="43"/>
  <c r="Z117" i="44"/>
  <c r="AA117" i="44"/>
  <c r="AB117" i="44"/>
  <c r="AC117" i="44"/>
  <c r="AD117" i="44"/>
  <c r="AE117" i="44"/>
  <c r="AF117" i="44"/>
  <c r="AG117" i="44"/>
  <c r="Z127" i="44"/>
  <c r="AA127" i="44"/>
  <c r="AB127" i="44"/>
  <c r="AC127" i="44"/>
  <c r="AD127" i="44"/>
  <c r="AE127" i="44"/>
  <c r="AF127" i="44"/>
  <c r="AG127" i="44"/>
  <c r="Z129" i="44"/>
  <c r="AA129" i="44"/>
  <c r="AB129" i="44"/>
  <c r="AC129" i="44"/>
  <c r="AD129" i="44"/>
  <c r="AE129" i="44"/>
  <c r="AF129" i="44"/>
  <c r="AG129" i="44"/>
  <c r="Z130" i="44"/>
  <c r="AA130" i="44"/>
  <c r="AB130" i="44"/>
  <c r="AC130" i="44"/>
  <c r="AD130" i="44"/>
  <c r="AE130" i="44"/>
  <c r="AF130" i="44"/>
  <c r="AG130" i="44"/>
  <c r="Z143" i="44"/>
  <c r="AA143" i="44"/>
  <c r="AB143" i="44"/>
  <c r="AC143" i="44"/>
  <c r="AD143" i="44"/>
  <c r="AE143" i="44"/>
  <c r="AF143" i="44"/>
  <c r="AG143" i="44"/>
  <c r="Z144" i="44"/>
  <c r="AA144" i="44"/>
  <c r="AB144" i="44"/>
  <c r="AC144" i="44"/>
  <c r="AD144" i="44"/>
  <c r="AE144" i="44"/>
  <c r="AF144" i="44"/>
  <c r="AG144" i="44"/>
  <c r="Z149" i="44"/>
  <c r="AA149" i="44"/>
  <c r="AB149" i="44"/>
  <c r="AC149" i="44"/>
  <c r="AD149" i="44"/>
  <c r="AE149" i="44"/>
  <c r="AF149" i="44"/>
  <c r="AG149" i="44"/>
  <c r="Z152" i="44"/>
  <c r="AA152" i="44"/>
  <c r="AB152" i="44"/>
  <c r="AC152" i="44"/>
  <c r="AD152" i="44"/>
  <c r="AE152" i="44"/>
  <c r="AF152" i="44"/>
  <c r="AG152" i="44"/>
  <c r="Z153" i="44"/>
  <c r="AA153" i="44"/>
  <c r="AB153" i="44"/>
  <c r="AC153" i="44"/>
  <c r="AD153" i="44"/>
  <c r="AE153" i="44"/>
  <c r="AF153" i="44"/>
  <c r="AG153" i="44"/>
  <c r="Z117" i="45"/>
  <c r="AA117" i="45"/>
  <c r="AB117" i="45"/>
  <c r="AC117" i="45"/>
  <c r="AD117" i="45"/>
  <c r="AE117" i="45"/>
  <c r="AF117" i="45"/>
  <c r="AG117" i="45"/>
  <c r="Z129" i="45"/>
  <c r="AA129" i="45"/>
  <c r="AB129" i="45"/>
  <c r="AC129" i="45"/>
  <c r="AD129" i="45"/>
  <c r="AE129" i="45"/>
  <c r="AF129" i="45"/>
  <c r="AG129" i="45"/>
  <c r="Z134" i="45"/>
  <c r="AA134" i="45"/>
  <c r="AB134" i="45"/>
  <c r="AC134" i="45"/>
  <c r="AD134" i="45"/>
  <c r="AE134" i="45"/>
  <c r="AF134" i="45"/>
  <c r="AG134" i="45"/>
  <c r="Z139" i="45"/>
  <c r="AA139" i="45"/>
  <c r="AB139" i="45"/>
  <c r="AC139" i="45"/>
  <c r="AD139" i="45"/>
  <c r="AE139" i="45"/>
  <c r="AF139" i="45"/>
  <c r="AG139" i="45"/>
  <c r="Z143" i="45"/>
  <c r="AA143" i="45"/>
  <c r="AB143" i="45"/>
  <c r="AC143" i="45"/>
  <c r="AD143" i="45"/>
  <c r="AE143" i="45"/>
  <c r="AF143" i="45"/>
  <c r="AG143" i="45"/>
  <c r="Z144" i="45"/>
  <c r="AA144" i="45"/>
  <c r="AB144" i="45"/>
  <c r="AC144" i="45"/>
  <c r="AD144" i="45"/>
  <c r="AE144" i="45"/>
  <c r="AF144" i="45"/>
  <c r="AG144" i="45"/>
  <c r="Z145" i="45"/>
  <c r="AA145" i="45"/>
  <c r="AB145" i="45"/>
  <c r="AC145" i="45"/>
  <c r="AD145" i="45"/>
  <c r="AE145" i="45"/>
  <c r="AF145" i="45"/>
  <c r="AG145" i="45"/>
  <c r="Z131" i="46"/>
  <c r="AA131" i="46"/>
  <c r="AB131" i="46"/>
  <c r="AC131" i="46"/>
  <c r="AD131" i="46"/>
  <c r="AE131" i="46"/>
  <c r="AF131" i="46"/>
  <c r="AG131" i="46"/>
  <c r="Z142" i="46"/>
  <c r="AA142" i="46"/>
  <c r="AB142" i="46"/>
  <c r="AC142" i="46"/>
  <c r="AD142" i="46"/>
  <c r="AE142" i="46"/>
  <c r="AF142" i="46"/>
  <c r="AG142" i="46"/>
  <c r="Z143" i="46"/>
  <c r="AA143" i="46"/>
  <c r="AB143" i="46"/>
  <c r="AC143" i="46"/>
  <c r="AD143" i="46"/>
  <c r="AE143" i="46"/>
  <c r="AF143" i="46"/>
  <c r="AG143" i="46"/>
  <c r="Z144" i="46"/>
  <c r="AA144" i="46"/>
  <c r="AB144" i="46"/>
  <c r="AC144" i="46"/>
  <c r="AD144" i="46"/>
  <c r="AE144" i="46"/>
  <c r="AF144" i="46"/>
  <c r="AG144" i="46"/>
  <c r="Z145" i="46"/>
  <c r="AA145" i="46"/>
  <c r="AB145" i="46"/>
  <c r="AC145" i="46"/>
  <c r="AD145" i="46"/>
  <c r="AE145" i="46"/>
  <c r="AF145" i="46"/>
  <c r="AG145" i="46"/>
  <c r="Z124" i="49"/>
  <c r="AA124" i="49"/>
  <c r="AB124" i="49"/>
  <c r="AC124" i="49"/>
  <c r="AD124" i="49"/>
  <c r="AE124" i="49"/>
  <c r="AF124" i="49"/>
  <c r="AG124" i="49"/>
  <c r="Z129" i="49"/>
  <c r="AA129" i="49"/>
  <c r="AB129" i="49"/>
  <c r="AC129" i="49"/>
  <c r="AD129" i="49"/>
  <c r="AE129" i="49"/>
  <c r="AF129" i="49"/>
  <c r="AG129" i="49"/>
  <c r="Z130" i="49"/>
  <c r="AA130" i="49"/>
  <c r="AB130" i="49"/>
  <c r="AC130" i="49"/>
  <c r="AD130" i="49"/>
  <c r="AE130" i="49"/>
  <c r="AF130" i="49"/>
  <c r="AG130" i="49"/>
  <c r="Z131" i="49"/>
  <c r="AA131" i="49"/>
  <c r="AB131" i="49"/>
  <c r="AC131" i="49"/>
  <c r="AD131" i="49"/>
  <c r="AE131" i="49"/>
  <c r="AF131" i="49"/>
  <c r="AG131" i="49"/>
  <c r="AB132" i="49"/>
  <c r="Z133" i="49"/>
  <c r="AA133" i="49"/>
  <c r="AB133" i="49"/>
  <c r="AC133" i="49"/>
  <c r="AD133" i="49"/>
  <c r="AE133" i="49"/>
  <c r="AF133" i="49"/>
  <c r="AG133" i="49"/>
  <c r="Z134" i="49"/>
  <c r="AA134" i="49"/>
  <c r="AB134" i="49"/>
  <c r="AC134" i="49"/>
  <c r="AD134" i="49"/>
  <c r="AE134" i="49"/>
  <c r="AF134" i="49"/>
  <c r="AG134" i="49"/>
  <c r="Z137" i="49"/>
  <c r="AA137" i="49"/>
  <c r="AB137" i="49"/>
  <c r="AC137" i="49"/>
  <c r="AD137" i="49"/>
  <c r="AE137" i="49"/>
  <c r="AF137" i="49"/>
  <c r="AG137" i="49"/>
  <c r="Z148" i="49"/>
  <c r="AA148" i="49"/>
  <c r="AB148" i="49"/>
  <c r="AC148" i="49"/>
  <c r="AD148" i="49"/>
  <c r="AE148" i="49"/>
  <c r="AF148" i="49"/>
  <c r="AG148" i="49"/>
  <c r="Z149" i="49"/>
  <c r="AA149" i="49"/>
  <c r="AB149" i="49"/>
  <c r="AC149" i="49"/>
  <c r="AD149" i="49"/>
  <c r="AE149" i="49"/>
  <c r="AF149" i="49"/>
  <c r="AG149" i="49"/>
  <c r="Z152" i="49"/>
  <c r="AA152" i="49"/>
  <c r="AB152" i="49"/>
  <c r="AC152" i="49"/>
  <c r="AD152" i="49"/>
  <c r="AE152" i="49"/>
  <c r="AF152" i="49"/>
  <c r="AG152" i="49"/>
  <c r="Z153" i="49"/>
  <c r="AA153" i="49"/>
  <c r="AB153" i="49"/>
  <c r="AC153" i="49"/>
  <c r="AD153" i="49"/>
  <c r="AE153" i="49"/>
  <c r="AF153" i="49"/>
  <c r="AG153" i="49"/>
  <c r="Z127" i="50"/>
  <c r="AA127" i="50"/>
  <c r="AB127" i="50"/>
  <c r="AC127" i="50"/>
  <c r="AD127" i="50"/>
  <c r="AE127" i="50"/>
  <c r="AF127" i="50"/>
  <c r="AG127" i="50"/>
  <c r="Z129" i="50"/>
  <c r="AA129" i="50"/>
  <c r="AB129" i="50"/>
  <c r="AC129" i="50"/>
  <c r="AD129" i="50"/>
  <c r="AE129" i="50"/>
  <c r="AF129" i="50"/>
  <c r="AG129" i="50"/>
  <c r="Z130" i="50"/>
  <c r="AA130" i="50"/>
  <c r="AB130" i="50"/>
  <c r="AC130" i="50"/>
  <c r="AD130" i="50"/>
  <c r="AE130" i="50"/>
  <c r="AF130" i="50"/>
  <c r="AG130" i="50"/>
  <c r="Z131" i="50"/>
  <c r="AA131" i="50"/>
  <c r="AB131" i="50"/>
  <c r="AC131" i="50"/>
  <c r="AD131" i="50"/>
  <c r="AE131" i="50"/>
  <c r="AF131" i="50"/>
  <c r="AG131" i="50"/>
  <c r="Z133" i="50"/>
  <c r="AA133" i="50"/>
  <c r="AB133" i="50"/>
  <c r="AC133" i="50"/>
  <c r="AD133" i="50"/>
  <c r="AE133" i="50"/>
  <c r="AF133" i="50"/>
  <c r="AG133" i="50"/>
  <c r="Z138" i="50"/>
  <c r="AA138" i="50"/>
  <c r="AB138" i="50"/>
  <c r="AC138" i="50"/>
  <c r="AD138" i="50"/>
  <c r="AE138" i="50"/>
  <c r="AF138" i="50"/>
  <c r="AG138" i="50"/>
  <c r="Z144" i="50"/>
  <c r="AA144" i="50"/>
  <c r="AB144" i="50"/>
  <c r="AC144" i="50"/>
  <c r="AD144" i="50"/>
  <c r="AE144" i="50"/>
  <c r="AF144" i="50"/>
  <c r="AG144" i="50"/>
  <c r="Z149" i="50"/>
  <c r="AA149" i="50"/>
  <c r="AB149" i="50"/>
  <c r="AC149" i="50"/>
  <c r="AD149" i="50"/>
  <c r="AE149" i="50"/>
  <c r="AF149" i="50"/>
  <c r="AG149" i="50"/>
  <c r="Z151" i="50"/>
  <c r="AA151" i="50"/>
  <c r="AB151" i="50"/>
  <c r="AC151" i="50"/>
  <c r="AD151" i="50"/>
  <c r="AE151" i="50"/>
  <c r="AF151" i="50"/>
  <c r="AG151" i="50"/>
  <c r="Z152" i="50"/>
  <c r="AA152" i="50"/>
  <c r="AB152" i="50"/>
  <c r="AC152" i="50"/>
  <c r="AD152" i="50"/>
  <c r="AE152" i="50"/>
  <c r="AF152" i="50"/>
  <c r="AG152" i="50"/>
  <c r="Z131" i="51"/>
  <c r="AA131" i="51"/>
  <c r="AB131" i="51"/>
  <c r="AC131" i="51"/>
  <c r="AD131" i="51"/>
  <c r="AE131" i="51"/>
  <c r="AF131" i="51"/>
  <c r="AG131" i="51"/>
  <c r="Z134" i="51"/>
  <c r="AA134" i="51"/>
  <c r="AB134" i="51"/>
  <c r="AC134" i="51"/>
  <c r="AD134" i="51"/>
  <c r="AE134" i="51"/>
  <c r="AF134" i="51"/>
  <c r="AG134" i="51"/>
  <c r="Z129" i="43"/>
  <c r="AA129" i="43"/>
  <c r="AB129" i="43"/>
  <c r="AC129" i="43"/>
  <c r="AD129" i="43"/>
  <c r="AE129" i="43"/>
  <c r="AF129" i="43"/>
  <c r="AG129" i="43"/>
  <c r="Z130" i="43"/>
  <c r="AA130" i="43"/>
  <c r="AB130" i="43"/>
  <c r="AC130" i="43"/>
  <c r="AD130" i="43"/>
  <c r="AE130" i="43"/>
  <c r="AF130" i="43"/>
  <c r="AG130" i="43"/>
  <c r="Z131" i="43"/>
  <c r="AA131" i="43"/>
  <c r="AB131" i="43"/>
  <c r="AC131" i="43"/>
  <c r="AD131" i="43"/>
  <c r="AE131" i="43"/>
  <c r="AF131" i="43"/>
  <c r="AG131" i="43"/>
  <c r="Z133" i="43"/>
  <c r="AA133" i="43"/>
  <c r="AB133" i="43"/>
  <c r="AC133" i="43"/>
  <c r="AD133" i="43"/>
  <c r="AE133" i="43"/>
  <c r="AF133" i="43"/>
  <c r="AG133" i="43"/>
  <c r="Z139" i="43"/>
  <c r="AA139" i="43"/>
  <c r="AB139" i="43"/>
  <c r="AC139" i="43"/>
  <c r="AD139" i="43"/>
  <c r="AE139" i="43"/>
  <c r="AF139" i="43"/>
  <c r="AG139" i="43"/>
  <c r="Z142" i="43"/>
  <c r="AA142" i="43"/>
  <c r="AB142" i="43"/>
  <c r="AC142" i="43"/>
  <c r="AD142" i="43"/>
  <c r="AE142" i="43"/>
  <c r="AF142" i="43"/>
  <c r="AG142" i="43"/>
  <c r="Z143" i="43"/>
  <c r="AA143" i="43"/>
  <c r="AB143" i="43"/>
  <c r="AC143" i="43"/>
  <c r="AD143" i="43"/>
  <c r="AE143" i="43"/>
  <c r="AF143" i="43"/>
  <c r="AG143" i="43"/>
  <c r="Z144" i="43"/>
  <c r="AA144" i="43"/>
  <c r="AB144" i="43"/>
  <c r="AC144" i="43"/>
  <c r="AD144" i="43"/>
  <c r="AE144" i="43"/>
  <c r="AF144" i="43"/>
  <c r="AG144" i="43"/>
  <c r="Z152" i="43"/>
  <c r="AA152" i="43"/>
  <c r="AB152" i="43"/>
  <c r="AC152" i="43"/>
  <c r="AD152" i="43"/>
  <c r="AE152" i="43"/>
  <c r="AF152" i="43"/>
  <c r="AG152" i="43"/>
  <c r="Y153" i="44"/>
  <c r="Y152" i="44"/>
  <c r="Y149" i="44"/>
  <c r="Y144" i="44"/>
  <c r="Y143" i="44"/>
  <c r="Y130" i="44"/>
  <c r="Y129" i="44"/>
  <c r="Y127" i="44"/>
  <c r="Y117" i="44"/>
  <c r="Y145" i="45"/>
  <c r="Y144" i="45"/>
  <c r="Y143" i="45"/>
  <c r="Y139" i="45"/>
  <c r="Y134" i="45"/>
  <c r="Y129" i="45"/>
  <c r="Y117" i="45"/>
  <c r="Y145" i="46"/>
  <c r="Y144" i="46"/>
  <c r="Y143" i="46"/>
  <c r="Y142" i="46"/>
  <c r="Y131" i="46"/>
  <c r="Y153" i="49"/>
  <c r="Y152" i="49"/>
  <c r="Y149" i="49"/>
  <c r="Y148" i="49"/>
  <c r="Y137" i="49"/>
  <c r="Y134" i="49"/>
  <c r="Y133" i="49"/>
  <c r="Y131" i="49"/>
  <c r="Y130" i="49"/>
  <c r="Y129" i="49"/>
  <c r="Y124" i="49"/>
  <c r="Y152" i="50"/>
  <c r="Y151" i="50"/>
  <c r="Y149" i="50"/>
  <c r="Y144" i="50"/>
  <c r="Y138" i="50"/>
  <c r="Y133" i="50"/>
  <c r="Y131" i="50"/>
  <c r="Y130" i="50"/>
  <c r="Y129" i="50"/>
  <c r="Y127" i="50"/>
  <c r="Y134" i="51"/>
  <c r="Y131" i="51"/>
  <c r="Y152" i="43"/>
  <c r="Y144" i="43"/>
  <c r="Y143" i="43"/>
  <c r="Y142" i="43"/>
  <c r="Y139" i="43"/>
  <c r="Y133" i="43"/>
  <c r="Y131" i="43"/>
  <c r="Y130" i="43"/>
  <c r="Y129" i="43"/>
  <c r="Q117" i="44"/>
  <c r="R117" i="44"/>
  <c r="S117" i="44"/>
  <c r="T117" i="44"/>
  <c r="U117" i="44"/>
  <c r="V117" i="44"/>
  <c r="W117" i="44"/>
  <c r="Q127" i="44"/>
  <c r="R127" i="44"/>
  <c r="S127" i="44"/>
  <c r="T127" i="44"/>
  <c r="U127" i="44"/>
  <c r="V127" i="44"/>
  <c r="W127" i="44"/>
  <c r="Q129" i="44"/>
  <c r="R129" i="44"/>
  <c r="S129" i="44"/>
  <c r="T129" i="44"/>
  <c r="U129" i="44"/>
  <c r="V129" i="44"/>
  <c r="W129" i="44"/>
  <c r="Q130" i="44"/>
  <c r="R130" i="44"/>
  <c r="S130" i="44"/>
  <c r="T130" i="44"/>
  <c r="U130" i="44"/>
  <c r="V130" i="44"/>
  <c r="W130" i="44"/>
  <c r="Q143" i="44"/>
  <c r="R143" i="44"/>
  <c r="S143" i="44"/>
  <c r="T143" i="44"/>
  <c r="U143" i="44"/>
  <c r="V143" i="44"/>
  <c r="W143" i="44"/>
  <c r="Q144" i="44"/>
  <c r="R144" i="44"/>
  <c r="S144" i="44"/>
  <c r="T144" i="44"/>
  <c r="U144" i="44"/>
  <c r="V144" i="44"/>
  <c r="W144" i="44"/>
  <c r="Q149" i="44"/>
  <c r="R149" i="44"/>
  <c r="S149" i="44"/>
  <c r="T149" i="44"/>
  <c r="U149" i="44"/>
  <c r="V149" i="44"/>
  <c r="W149" i="44"/>
  <c r="Q152" i="44"/>
  <c r="R152" i="44"/>
  <c r="S152" i="44"/>
  <c r="T152" i="44"/>
  <c r="U152" i="44"/>
  <c r="V152" i="44"/>
  <c r="W152" i="44"/>
  <c r="Q153" i="44"/>
  <c r="R153" i="44"/>
  <c r="S153" i="44"/>
  <c r="T153" i="44"/>
  <c r="U153" i="44"/>
  <c r="V153" i="44"/>
  <c r="W153" i="44"/>
  <c r="Q117" i="45"/>
  <c r="R117" i="45"/>
  <c r="S117" i="45"/>
  <c r="T117" i="45"/>
  <c r="U117" i="45"/>
  <c r="V117" i="45"/>
  <c r="W117" i="45"/>
  <c r="Q129" i="45"/>
  <c r="R129" i="45"/>
  <c r="S129" i="45"/>
  <c r="T129" i="45"/>
  <c r="U129" i="45"/>
  <c r="V129" i="45"/>
  <c r="W129" i="45"/>
  <c r="Q134" i="45"/>
  <c r="R134" i="45"/>
  <c r="S134" i="45"/>
  <c r="T134" i="45"/>
  <c r="U134" i="45"/>
  <c r="V134" i="45"/>
  <c r="W134" i="45"/>
  <c r="Q139" i="45"/>
  <c r="R139" i="45"/>
  <c r="S139" i="45"/>
  <c r="T139" i="45"/>
  <c r="U139" i="45"/>
  <c r="V139" i="45"/>
  <c r="W139" i="45"/>
  <c r="Q143" i="45"/>
  <c r="R143" i="45"/>
  <c r="S143" i="45"/>
  <c r="T143" i="45"/>
  <c r="U143" i="45"/>
  <c r="V143" i="45"/>
  <c r="W143" i="45"/>
  <c r="Q144" i="45"/>
  <c r="R144" i="45"/>
  <c r="S144" i="45"/>
  <c r="T144" i="45"/>
  <c r="U144" i="45"/>
  <c r="V144" i="45"/>
  <c r="W144" i="45"/>
  <c r="Q145" i="45"/>
  <c r="R145" i="45"/>
  <c r="S145" i="45"/>
  <c r="T145" i="45"/>
  <c r="U145" i="45"/>
  <c r="V145" i="45"/>
  <c r="W145" i="45"/>
  <c r="Q131" i="46"/>
  <c r="R131" i="46"/>
  <c r="S131" i="46"/>
  <c r="T131" i="46"/>
  <c r="U131" i="46"/>
  <c r="V131" i="46"/>
  <c r="W131" i="46"/>
  <c r="Q142" i="46"/>
  <c r="R142" i="46"/>
  <c r="S142" i="46"/>
  <c r="T142" i="46"/>
  <c r="U142" i="46"/>
  <c r="V142" i="46"/>
  <c r="W142" i="46"/>
  <c r="Q143" i="46"/>
  <c r="R143" i="46"/>
  <c r="S143" i="46"/>
  <c r="T143" i="46"/>
  <c r="U143" i="46"/>
  <c r="V143" i="46"/>
  <c r="W143" i="46"/>
  <c r="Q144" i="46"/>
  <c r="R144" i="46"/>
  <c r="S144" i="46"/>
  <c r="T144" i="46"/>
  <c r="U144" i="46"/>
  <c r="V144" i="46"/>
  <c r="W144" i="46"/>
  <c r="Q145" i="46"/>
  <c r="R145" i="46"/>
  <c r="S145" i="46"/>
  <c r="T145" i="46"/>
  <c r="U145" i="46"/>
  <c r="V145" i="46"/>
  <c r="W145" i="46"/>
  <c r="Q124" i="49"/>
  <c r="R124" i="49"/>
  <c r="S124" i="49"/>
  <c r="T124" i="49"/>
  <c r="U124" i="49"/>
  <c r="V124" i="49"/>
  <c r="W124" i="49"/>
  <c r="Q129" i="49"/>
  <c r="R129" i="49"/>
  <c r="S129" i="49"/>
  <c r="T129" i="49"/>
  <c r="U129" i="49"/>
  <c r="V129" i="49"/>
  <c r="W129" i="49"/>
  <c r="Q130" i="49"/>
  <c r="R130" i="49"/>
  <c r="S130" i="49"/>
  <c r="T130" i="49"/>
  <c r="U130" i="49"/>
  <c r="V130" i="49"/>
  <c r="W130" i="49"/>
  <c r="Q131" i="49"/>
  <c r="R131" i="49"/>
  <c r="S131" i="49"/>
  <c r="T131" i="49"/>
  <c r="U131" i="49"/>
  <c r="V131" i="49"/>
  <c r="W131" i="49"/>
  <c r="Q133" i="49"/>
  <c r="R133" i="49"/>
  <c r="S133" i="49"/>
  <c r="T133" i="49"/>
  <c r="U133" i="49"/>
  <c r="V133" i="49"/>
  <c r="W133" i="49"/>
  <c r="Q134" i="49"/>
  <c r="R134" i="49"/>
  <c r="S134" i="49"/>
  <c r="T134" i="49"/>
  <c r="U134" i="49"/>
  <c r="V134" i="49"/>
  <c r="W134" i="49"/>
  <c r="Q137" i="49"/>
  <c r="R137" i="49"/>
  <c r="S137" i="49"/>
  <c r="T137" i="49"/>
  <c r="U137" i="49"/>
  <c r="V137" i="49"/>
  <c r="W137" i="49"/>
  <c r="Q148" i="49"/>
  <c r="R148" i="49"/>
  <c r="S148" i="49"/>
  <c r="T148" i="49"/>
  <c r="U148" i="49"/>
  <c r="V148" i="49"/>
  <c r="W148" i="49"/>
  <c r="Q149" i="49"/>
  <c r="R149" i="49"/>
  <c r="S149" i="49"/>
  <c r="T149" i="49"/>
  <c r="U149" i="49"/>
  <c r="V149" i="49"/>
  <c r="W149" i="49"/>
  <c r="Q152" i="49"/>
  <c r="R152" i="49"/>
  <c r="S152" i="49"/>
  <c r="T152" i="49"/>
  <c r="U152" i="49"/>
  <c r="V152" i="49"/>
  <c r="W152" i="49"/>
  <c r="Q153" i="49"/>
  <c r="R153" i="49"/>
  <c r="S153" i="49"/>
  <c r="T153" i="49"/>
  <c r="U153" i="49"/>
  <c r="V153" i="49"/>
  <c r="W153" i="49"/>
  <c r="Q127" i="50"/>
  <c r="R127" i="50"/>
  <c r="S127" i="50"/>
  <c r="T127" i="50"/>
  <c r="U127" i="50"/>
  <c r="V127" i="50"/>
  <c r="W127" i="50"/>
  <c r="Q129" i="50"/>
  <c r="R129" i="50"/>
  <c r="S129" i="50"/>
  <c r="T129" i="50"/>
  <c r="U129" i="50"/>
  <c r="V129" i="50"/>
  <c r="W129" i="50"/>
  <c r="Q130" i="50"/>
  <c r="R130" i="50"/>
  <c r="S130" i="50"/>
  <c r="T130" i="50"/>
  <c r="U130" i="50"/>
  <c r="V130" i="50"/>
  <c r="W130" i="50"/>
  <c r="Q131" i="50"/>
  <c r="R131" i="50"/>
  <c r="S131" i="50"/>
  <c r="T131" i="50"/>
  <c r="U131" i="50"/>
  <c r="V131" i="50"/>
  <c r="W131" i="50"/>
  <c r="Q133" i="50"/>
  <c r="R133" i="50"/>
  <c r="S133" i="50"/>
  <c r="T133" i="50"/>
  <c r="U133" i="50"/>
  <c r="V133" i="50"/>
  <c r="W133" i="50"/>
  <c r="Q138" i="50"/>
  <c r="R138" i="50"/>
  <c r="S138" i="50"/>
  <c r="T138" i="50"/>
  <c r="U138" i="50"/>
  <c r="V138" i="50"/>
  <c r="W138" i="50"/>
  <c r="Q144" i="50"/>
  <c r="R144" i="50"/>
  <c r="S144" i="50"/>
  <c r="T144" i="50"/>
  <c r="U144" i="50"/>
  <c r="V144" i="50"/>
  <c r="W144" i="50"/>
  <c r="Q149" i="50"/>
  <c r="R149" i="50"/>
  <c r="S149" i="50"/>
  <c r="T149" i="50"/>
  <c r="U149" i="50"/>
  <c r="V149" i="50"/>
  <c r="W149" i="50"/>
  <c r="Q151" i="50"/>
  <c r="R151" i="50"/>
  <c r="S151" i="50"/>
  <c r="T151" i="50"/>
  <c r="U151" i="50"/>
  <c r="V151" i="50"/>
  <c r="W151" i="50"/>
  <c r="Q152" i="50"/>
  <c r="R152" i="50"/>
  <c r="S152" i="50"/>
  <c r="T152" i="50"/>
  <c r="U152" i="50"/>
  <c r="V152" i="50"/>
  <c r="W152" i="50"/>
  <c r="Q131" i="51"/>
  <c r="R131" i="51"/>
  <c r="S131" i="51"/>
  <c r="T131" i="51"/>
  <c r="U131" i="51"/>
  <c r="V131" i="51"/>
  <c r="W131" i="51"/>
  <c r="Q134" i="51"/>
  <c r="R134" i="51"/>
  <c r="S134" i="51"/>
  <c r="T134" i="51"/>
  <c r="U134" i="51"/>
  <c r="V134" i="51"/>
  <c r="W134" i="51"/>
  <c r="Q129" i="43"/>
  <c r="R129" i="43"/>
  <c r="S129" i="43"/>
  <c r="T129" i="43"/>
  <c r="U129" i="43"/>
  <c r="V129" i="43"/>
  <c r="W129" i="43"/>
  <c r="Q130" i="43"/>
  <c r="R130" i="43"/>
  <c r="S130" i="43"/>
  <c r="T130" i="43"/>
  <c r="U130" i="43"/>
  <c r="V130" i="43"/>
  <c r="W130" i="43"/>
  <c r="Q131" i="43"/>
  <c r="R131" i="43"/>
  <c r="S131" i="43"/>
  <c r="T131" i="43"/>
  <c r="U131" i="43"/>
  <c r="V131" i="43"/>
  <c r="W131" i="43"/>
  <c r="Q133" i="43"/>
  <c r="R133" i="43"/>
  <c r="S133" i="43"/>
  <c r="T133" i="43"/>
  <c r="U133" i="43"/>
  <c r="V133" i="43"/>
  <c r="W133" i="43"/>
  <c r="Q139" i="43"/>
  <c r="R139" i="43"/>
  <c r="S139" i="43"/>
  <c r="T139" i="43"/>
  <c r="U139" i="43"/>
  <c r="V139" i="43"/>
  <c r="W139" i="43"/>
  <c r="Q142" i="43"/>
  <c r="R142" i="43"/>
  <c r="S142" i="43"/>
  <c r="T142" i="43"/>
  <c r="U142" i="43"/>
  <c r="V142" i="43"/>
  <c r="W142" i="43"/>
  <c r="Q143" i="43"/>
  <c r="R143" i="43"/>
  <c r="S143" i="43"/>
  <c r="T143" i="43"/>
  <c r="U143" i="43"/>
  <c r="V143" i="43"/>
  <c r="W143" i="43"/>
  <c r="Q144" i="43"/>
  <c r="R144" i="43"/>
  <c r="S144" i="43"/>
  <c r="T144" i="43"/>
  <c r="U144" i="43"/>
  <c r="V144" i="43"/>
  <c r="W144" i="43"/>
  <c r="Q152" i="43"/>
  <c r="R152" i="43"/>
  <c r="S152" i="43"/>
  <c r="T152" i="43"/>
  <c r="U152" i="43"/>
  <c r="V152" i="43"/>
  <c r="W152" i="43"/>
  <c r="P153" i="44"/>
  <c r="P152" i="44"/>
  <c r="P149" i="44"/>
  <c r="P144" i="44"/>
  <c r="P143" i="44"/>
  <c r="P130" i="44"/>
  <c r="P129" i="44"/>
  <c r="P127" i="44"/>
  <c r="P117" i="44"/>
  <c r="P145" i="45"/>
  <c r="P144" i="45"/>
  <c r="P143" i="45"/>
  <c r="P139" i="45"/>
  <c r="P134" i="45"/>
  <c r="P129" i="45"/>
  <c r="P117" i="45"/>
  <c r="P145" i="46"/>
  <c r="P144" i="46"/>
  <c r="P143" i="46"/>
  <c r="P142" i="46"/>
  <c r="P131" i="46"/>
  <c r="P153" i="49"/>
  <c r="P152" i="49"/>
  <c r="P149" i="49"/>
  <c r="P148" i="49"/>
  <c r="P137" i="49"/>
  <c r="P134" i="49"/>
  <c r="P133" i="49"/>
  <c r="P132" i="49" s="1"/>
  <c r="P131" i="49"/>
  <c r="P130" i="49"/>
  <c r="P129" i="49"/>
  <c r="P124" i="49"/>
  <c r="P152" i="50"/>
  <c r="P151" i="50"/>
  <c r="P149" i="50"/>
  <c r="P144" i="50"/>
  <c r="P138" i="50"/>
  <c r="P133" i="50"/>
  <c r="P131" i="50"/>
  <c r="P130" i="50"/>
  <c r="P129" i="50"/>
  <c r="P127" i="50"/>
  <c r="P134" i="51"/>
  <c r="P131" i="51"/>
  <c r="P152" i="43"/>
  <c r="P144" i="43"/>
  <c r="P143" i="43"/>
  <c r="P142" i="43"/>
  <c r="P139" i="43"/>
  <c r="P133" i="43"/>
  <c r="P131" i="43"/>
  <c r="P130" i="43"/>
  <c r="P129" i="43"/>
  <c r="G117" i="44"/>
  <c r="H117" i="44"/>
  <c r="I117" i="44"/>
  <c r="J117" i="44"/>
  <c r="K117" i="44"/>
  <c r="L117" i="44"/>
  <c r="M117" i="44"/>
  <c r="N117" i="44"/>
  <c r="G127" i="44"/>
  <c r="H127" i="44"/>
  <c r="I127" i="44"/>
  <c r="J127" i="44"/>
  <c r="K127" i="44"/>
  <c r="L127" i="44"/>
  <c r="M127" i="44"/>
  <c r="N127" i="44"/>
  <c r="G129" i="44"/>
  <c r="H129" i="44"/>
  <c r="I129" i="44"/>
  <c r="J129" i="44"/>
  <c r="K129" i="44"/>
  <c r="L129" i="44"/>
  <c r="M129" i="44"/>
  <c r="N129" i="44"/>
  <c r="G130" i="44"/>
  <c r="H130" i="44"/>
  <c r="I130" i="44"/>
  <c r="J130" i="44"/>
  <c r="K130" i="44"/>
  <c r="L130" i="44"/>
  <c r="M130" i="44"/>
  <c r="N130" i="44"/>
  <c r="G143" i="44"/>
  <c r="H143" i="44"/>
  <c r="I143" i="44"/>
  <c r="J143" i="44"/>
  <c r="K143" i="44"/>
  <c r="L143" i="44"/>
  <c r="M143" i="44"/>
  <c r="N143" i="44"/>
  <c r="G144" i="44"/>
  <c r="H144" i="44"/>
  <c r="I144" i="44"/>
  <c r="J144" i="44"/>
  <c r="K144" i="44"/>
  <c r="L144" i="44"/>
  <c r="M144" i="44"/>
  <c r="N144" i="44"/>
  <c r="G149" i="44"/>
  <c r="H149" i="44"/>
  <c r="I149" i="44"/>
  <c r="J149" i="44"/>
  <c r="K149" i="44"/>
  <c r="L149" i="44"/>
  <c r="M149" i="44"/>
  <c r="N149" i="44"/>
  <c r="G152" i="44"/>
  <c r="H152" i="44"/>
  <c r="I152" i="44"/>
  <c r="J152" i="44"/>
  <c r="K152" i="44"/>
  <c r="L152" i="44"/>
  <c r="M152" i="44"/>
  <c r="N152" i="44"/>
  <c r="G153" i="44"/>
  <c r="H153" i="44"/>
  <c r="I153" i="44"/>
  <c r="J153" i="44"/>
  <c r="K153" i="44"/>
  <c r="L153" i="44"/>
  <c r="M153" i="44"/>
  <c r="N153" i="44"/>
  <c r="G117" i="45"/>
  <c r="H117" i="45"/>
  <c r="I117" i="45"/>
  <c r="J117" i="45"/>
  <c r="K117" i="45"/>
  <c r="L117" i="45"/>
  <c r="M117" i="45"/>
  <c r="N117" i="45"/>
  <c r="G129" i="45"/>
  <c r="H129" i="45"/>
  <c r="I129" i="45"/>
  <c r="J129" i="45"/>
  <c r="K129" i="45"/>
  <c r="L129" i="45"/>
  <c r="M129" i="45"/>
  <c r="N129" i="45"/>
  <c r="G134" i="45"/>
  <c r="H134" i="45"/>
  <c r="I134" i="45"/>
  <c r="J134" i="45"/>
  <c r="K134" i="45"/>
  <c r="L134" i="45"/>
  <c r="M134" i="45"/>
  <c r="N134" i="45"/>
  <c r="G139" i="45"/>
  <c r="H139" i="45"/>
  <c r="I139" i="45"/>
  <c r="J139" i="45"/>
  <c r="K139" i="45"/>
  <c r="L139" i="45"/>
  <c r="M139" i="45"/>
  <c r="N139" i="45"/>
  <c r="G143" i="45"/>
  <c r="H143" i="45"/>
  <c r="I143" i="45"/>
  <c r="J143" i="45"/>
  <c r="K143" i="45"/>
  <c r="L143" i="45"/>
  <c r="M143" i="45"/>
  <c r="N143" i="45"/>
  <c r="G144" i="45"/>
  <c r="H144" i="45"/>
  <c r="I144" i="45"/>
  <c r="J144" i="45"/>
  <c r="K144" i="45"/>
  <c r="L144" i="45"/>
  <c r="M144" i="45"/>
  <c r="N144" i="45"/>
  <c r="G145" i="45"/>
  <c r="H145" i="45"/>
  <c r="I145" i="45"/>
  <c r="J145" i="45"/>
  <c r="K145" i="45"/>
  <c r="L145" i="45"/>
  <c r="M145" i="45"/>
  <c r="N145" i="45"/>
  <c r="G131" i="46"/>
  <c r="H131" i="46"/>
  <c r="I131" i="46"/>
  <c r="J131" i="46"/>
  <c r="K131" i="46"/>
  <c r="L131" i="46"/>
  <c r="M131" i="46"/>
  <c r="N131" i="46"/>
  <c r="G142" i="46"/>
  <c r="H142" i="46"/>
  <c r="I142" i="46"/>
  <c r="J142" i="46"/>
  <c r="K142" i="46"/>
  <c r="L142" i="46"/>
  <c r="M142" i="46"/>
  <c r="N142" i="46"/>
  <c r="G143" i="46"/>
  <c r="H143" i="46"/>
  <c r="I143" i="46"/>
  <c r="J143" i="46"/>
  <c r="K143" i="46"/>
  <c r="L143" i="46"/>
  <c r="M143" i="46"/>
  <c r="N143" i="46"/>
  <c r="G144" i="46"/>
  <c r="H144" i="46"/>
  <c r="I144" i="46"/>
  <c r="J144" i="46"/>
  <c r="K144" i="46"/>
  <c r="L144" i="46"/>
  <c r="M144" i="46"/>
  <c r="N144" i="46"/>
  <c r="G145" i="46"/>
  <c r="H145" i="46"/>
  <c r="I145" i="46"/>
  <c r="J145" i="46"/>
  <c r="K145" i="46"/>
  <c r="L145" i="46"/>
  <c r="M145" i="46"/>
  <c r="N145" i="46"/>
  <c r="G124" i="49"/>
  <c r="H124" i="49"/>
  <c r="I124" i="49"/>
  <c r="J124" i="49"/>
  <c r="K124" i="49"/>
  <c r="L124" i="49"/>
  <c r="M124" i="49"/>
  <c r="N124" i="49"/>
  <c r="G129" i="49"/>
  <c r="H129" i="49"/>
  <c r="I129" i="49"/>
  <c r="J129" i="49"/>
  <c r="K129" i="49"/>
  <c r="L129" i="49"/>
  <c r="M129" i="49"/>
  <c r="N129" i="49"/>
  <c r="G130" i="49"/>
  <c r="H130" i="49"/>
  <c r="I130" i="49"/>
  <c r="J130" i="49"/>
  <c r="K130" i="49"/>
  <c r="L130" i="49"/>
  <c r="M130" i="49"/>
  <c r="N130" i="49"/>
  <c r="G131" i="49"/>
  <c r="H131" i="49"/>
  <c r="I131" i="49"/>
  <c r="J131" i="49"/>
  <c r="K131" i="49"/>
  <c r="L131" i="49"/>
  <c r="M131" i="49"/>
  <c r="N131" i="49"/>
  <c r="G133" i="49"/>
  <c r="H133" i="49"/>
  <c r="H132" i="49" s="1"/>
  <c r="I133" i="49"/>
  <c r="J133" i="49"/>
  <c r="K133" i="49"/>
  <c r="L133" i="49"/>
  <c r="M133" i="49"/>
  <c r="N133" i="49"/>
  <c r="G134" i="49"/>
  <c r="H134" i="49"/>
  <c r="I134" i="49"/>
  <c r="J134" i="49"/>
  <c r="K134" i="49"/>
  <c r="L134" i="49"/>
  <c r="M134" i="49"/>
  <c r="N134" i="49"/>
  <c r="G137" i="49"/>
  <c r="H137" i="49"/>
  <c r="I137" i="49"/>
  <c r="J137" i="49"/>
  <c r="K137" i="49"/>
  <c r="L137" i="49"/>
  <c r="M137" i="49"/>
  <c r="N137" i="49"/>
  <c r="G148" i="49"/>
  <c r="H148" i="49"/>
  <c r="I148" i="49"/>
  <c r="J148" i="49"/>
  <c r="K148" i="49"/>
  <c r="L148" i="49"/>
  <c r="M148" i="49"/>
  <c r="N148" i="49"/>
  <c r="G149" i="49"/>
  <c r="H149" i="49"/>
  <c r="I149" i="49"/>
  <c r="J149" i="49"/>
  <c r="K149" i="49"/>
  <c r="L149" i="49"/>
  <c r="M149" i="49"/>
  <c r="N149" i="49"/>
  <c r="G152" i="49"/>
  <c r="H152" i="49"/>
  <c r="I152" i="49"/>
  <c r="J152" i="49"/>
  <c r="K152" i="49"/>
  <c r="L152" i="49"/>
  <c r="M152" i="49"/>
  <c r="N152" i="49"/>
  <c r="G153" i="49"/>
  <c r="H153" i="49"/>
  <c r="I153" i="49"/>
  <c r="J153" i="49"/>
  <c r="K153" i="49"/>
  <c r="L153" i="49"/>
  <c r="M153" i="49"/>
  <c r="N153" i="49"/>
  <c r="G127" i="50"/>
  <c r="H127" i="50"/>
  <c r="I127" i="50"/>
  <c r="J127" i="50"/>
  <c r="K127" i="50"/>
  <c r="L127" i="50"/>
  <c r="M127" i="50"/>
  <c r="N127" i="50"/>
  <c r="G129" i="50"/>
  <c r="H129" i="50"/>
  <c r="I129" i="50"/>
  <c r="J129" i="50"/>
  <c r="K129" i="50"/>
  <c r="L129" i="50"/>
  <c r="M129" i="50"/>
  <c r="N129" i="50"/>
  <c r="G130" i="50"/>
  <c r="H130" i="50"/>
  <c r="I130" i="50"/>
  <c r="J130" i="50"/>
  <c r="K130" i="50"/>
  <c r="L130" i="50"/>
  <c r="M130" i="50"/>
  <c r="N130" i="50"/>
  <c r="G131" i="50"/>
  <c r="H131" i="50"/>
  <c r="I131" i="50"/>
  <c r="J131" i="50"/>
  <c r="K131" i="50"/>
  <c r="L131" i="50"/>
  <c r="M131" i="50"/>
  <c r="N131" i="50"/>
  <c r="G133" i="50"/>
  <c r="H133" i="50"/>
  <c r="I133" i="50"/>
  <c r="J133" i="50"/>
  <c r="K133" i="50"/>
  <c r="L133" i="50"/>
  <c r="M133" i="50"/>
  <c r="N133" i="50"/>
  <c r="G138" i="50"/>
  <c r="H138" i="50"/>
  <c r="I138" i="50"/>
  <c r="J138" i="50"/>
  <c r="K138" i="50"/>
  <c r="L138" i="50"/>
  <c r="M138" i="50"/>
  <c r="N138" i="50"/>
  <c r="G144" i="50"/>
  <c r="H144" i="50"/>
  <c r="I144" i="50"/>
  <c r="J144" i="50"/>
  <c r="K144" i="50"/>
  <c r="L144" i="50"/>
  <c r="M144" i="50"/>
  <c r="N144" i="50"/>
  <c r="G149" i="50"/>
  <c r="H149" i="50"/>
  <c r="I149" i="50"/>
  <c r="J149" i="50"/>
  <c r="K149" i="50"/>
  <c r="L149" i="50"/>
  <c r="M149" i="50"/>
  <c r="N149" i="50"/>
  <c r="G151" i="50"/>
  <c r="H151" i="50"/>
  <c r="I151" i="50"/>
  <c r="J151" i="50"/>
  <c r="K151" i="50"/>
  <c r="L151" i="50"/>
  <c r="M151" i="50"/>
  <c r="N151" i="50"/>
  <c r="G152" i="50"/>
  <c r="H152" i="50"/>
  <c r="I152" i="50"/>
  <c r="J152" i="50"/>
  <c r="K152" i="50"/>
  <c r="L152" i="50"/>
  <c r="M152" i="50"/>
  <c r="N152" i="50"/>
  <c r="G131" i="51"/>
  <c r="H131" i="51"/>
  <c r="I131" i="51"/>
  <c r="J131" i="51"/>
  <c r="K131" i="51"/>
  <c r="L131" i="51"/>
  <c r="M131" i="51"/>
  <c r="N131" i="51"/>
  <c r="G134" i="51"/>
  <c r="H134" i="51"/>
  <c r="I134" i="51"/>
  <c r="J134" i="51"/>
  <c r="K134" i="51"/>
  <c r="L134" i="51"/>
  <c r="M134" i="51"/>
  <c r="N134" i="51"/>
  <c r="G129" i="43"/>
  <c r="H129" i="43"/>
  <c r="I129" i="43"/>
  <c r="J129" i="43"/>
  <c r="K129" i="43"/>
  <c r="L129" i="43"/>
  <c r="M129" i="43"/>
  <c r="N129" i="43"/>
  <c r="G130" i="43"/>
  <c r="H130" i="43"/>
  <c r="I130" i="43"/>
  <c r="J130" i="43"/>
  <c r="K130" i="43"/>
  <c r="L130" i="43"/>
  <c r="M130" i="43"/>
  <c r="N130" i="43"/>
  <c r="G131" i="43"/>
  <c r="H131" i="43"/>
  <c r="I131" i="43"/>
  <c r="J131" i="43"/>
  <c r="K131" i="43"/>
  <c r="L131" i="43"/>
  <c r="M131" i="43"/>
  <c r="N131" i="43"/>
  <c r="G133" i="43"/>
  <c r="H133" i="43"/>
  <c r="I133" i="43"/>
  <c r="J133" i="43"/>
  <c r="K133" i="43"/>
  <c r="L133" i="43"/>
  <c r="M133" i="43"/>
  <c r="N133" i="43"/>
  <c r="G139" i="43"/>
  <c r="H139" i="43"/>
  <c r="I139" i="43"/>
  <c r="J139" i="43"/>
  <c r="K139" i="43"/>
  <c r="L139" i="43"/>
  <c r="M139" i="43"/>
  <c r="N139" i="43"/>
  <c r="G142" i="43"/>
  <c r="H142" i="43"/>
  <c r="I142" i="43"/>
  <c r="J142" i="43"/>
  <c r="K142" i="43"/>
  <c r="L142" i="43"/>
  <c r="M142" i="43"/>
  <c r="N142" i="43"/>
  <c r="G143" i="43"/>
  <c r="H143" i="43"/>
  <c r="I143" i="43"/>
  <c r="J143" i="43"/>
  <c r="K143" i="43"/>
  <c r="L143" i="43"/>
  <c r="M143" i="43"/>
  <c r="N143" i="43"/>
  <c r="G144" i="43"/>
  <c r="H144" i="43"/>
  <c r="I144" i="43"/>
  <c r="J144" i="43"/>
  <c r="K144" i="43"/>
  <c r="L144" i="43"/>
  <c r="M144" i="43"/>
  <c r="N144" i="43"/>
  <c r="G152" i="43"/>
  <c r="H152" i="43"/>
  <c r="I152" i="43"/>
  <c r="J152" i="43"/>
  <c r="K152" i="43"/>
  <c r="L152" i="43"/>
  <c r="M152" i="43"/>
  <c r="N152" i="43"/>
  <c r="F127" i="44"/>
  <c r="F127" i="50"/>
  <c r="F117" i="44"/>
  <c r="F117" i="45"/>
  <c r="F153" i="44"/>
  <c r="F152" i="44"/>
  <c r="F149" i="44"/>
  <c r="F153" i="49"/>
  <c r="F152" i="49"/>
  <c r="F149" i="49"/>
  <c r="F148" i="49"/>
  <c r="F152" i="50"/>
  <c r="F151" i="50"/>
  <c r="F149" i="50"/>
  <c r="F152" i="43"/>
  <c r="F144" i="44"/>
  <c r="F143" i="44"/>
  <c r="F145" i="45"/>
  <c r="F144" i="45"/>
  <c r="F143" i="45"/>
  <c r="F145" i="46"/>
  <c r="F144" i="46"/>
  <c r="F143" i="46"/>
  <c r="F142" i="46"/>
  <c r="F144" i="50"/>
  <c r="F144" i="43"/>
  <c r="F143" i="43"/>
  <c r="F142" i="43"/>
  <c r="F139" i="45"/>
  <c r="F137" i="49"/>
  <c r="F138" i="50"/>
  <c r="F139" i="43"/>
  <c r="F134" i="45"/>
  <c r="F134" i="49"/>
  <c r="F133" i="49"/>
  <c r="F133" i="50"/>
  <c r="F134" i="51"/>
  <c r="F133" i="43"/>
  <c r="F130" i="44"/>
  <c r="F129" i="44"/>
  <c r="F129" i="45"/>
  <c r="F131" i="46"/>
  <c r="F131" i="49"/>
  <c r="F130" i="49"/>
  <c r="F129" i="49"/>
  <c r="F131" i="50"/>
  <c r="F130" i="50"/>
  <c r="F129" i="50"/>
  <c r="F131" i="51"/>
  <c r="F131" i="43"/>
  <c r="F130" i="43"/>
  <c r="F129" i="43"/>
  <c r="F124" i="49"/>
  <c r="AT85" i="49"/>
  <c r="AX103" i="44"/>
  <c r="AX103" i="49"/>
  <c r="AX103" i="50"/>
  <c r="AX103" i="43"/>
  <c r="AV68" i="44"/>
  <c r="AW68" i="44"/>
  <c r="AX68" i="44"/>
  <c r="AY68" i="44"/>
  <c r="AZ68" i="44"/>
  <c r="AV78" i="44"/>
  <c r="AW78" i="44"/>
  <c r="AX78" i="44"/>
  <c r="AY78" i="44"/>
  <c r="AZ78" i="44"/>
  <c r="AV80" i="44"/>
  <c r="AW80" i="44"/>
  <c r="AX80" i="44"/>
  <c r="AY80" i="44"/>
  <c r="AZ80" i="44"/>
  <c r="AV81" i="44"/>
  <c r="AW81" i="44"/>
  <c r="AX81" i="44"/>
  <c r="AY81" i="44"/>
  <c r="AZ81" i="44"/>
  <c r="AV94" i="44"/>
  <c r="AW94" i="44"/>
  <c r="AX94" i="44"/>
  <c r="AY94" i="44"/>
  <c r="AZ94" i="44"/>
  <c r="AV95" i="44"/>
  <c r="AW95" i="44"/>
  <c r="AX95" i="44"/>
  <c r="AY95" i="44"/>
  <c r="AZ95" i="44"/>
  <c r="AV100" i="44"/>
  <c r="AW100" i="44"/>
  <c r="AX100" i="44"/>
  <c r="AY100" i="44"/>
  <c r="AZ100" i="44"/>
  <c r="AV103" i="44"/>
  <c r="AW103" i="44"/>
  <c r="AY103" i="44"/>
  <c r="AZ103" i="44"/>
  <c r="AV104" i="44"/>
  <c r="AW104" i="44"/>
  <c r="AX104" i="44"/>
  <c r="AY104" i="44"/>
  <c r="AZ104" i="44"/>
  <c r="AV68" i="45"/>
  <c r="AW68" i="45"/>
  <c r="AX68" i="45"/>
  <c r="AY68" i="45"/>
  <c r="AZ68" i="45"/>
  <c r="AV80" i="45"/>
  <c r="AW80" i="45"/>
  <c r="AX80" i="45"/>
  <c r="AY80" i="45"/>
  <c r="AZ80" i="45"/>
  <c r="AV85" i="45"/>
  <c r="AW85" i="45"/>
  <c r="AX85" i="45"/>
  <c r="AY85" i="45"/>
  <c r="AZ85" i="45"/>
  <c r="AV90" i="45"/>
  <c r="AW90" i="45"/>
  <c r="AX90" i="45"/>
  <c r="AY90" i="45"/>
  <c r="AZ90" i="45"/>
  <c r="AV94" i="45"/>
  <c r="AW94" i="45"/>
  <c r="AX94" i="45"/>
  <c r="AY94" i="45"/>
  <c r="AZ94" i="45"/>
  <c r="AV95" i="45"/>
  <c r="AW95" i="45"/>
  <c r="AX95" i="45"/>
  <c r="AY95" i="45"/>
  <c r="AZ95" i="45"/>
  <c r="AV96" i="45"/>
  <c r="AW96" i="45"/>
  <c r="AX96" i="45"/>
  <c r="AY96" i="45"/>
  <c r="AZ96" i="45"/>
  <c r="AV82" i="46"/>
  <c r="AW82" i="46"/>
  <c r="AX82" i="46"/>
  <c r="AY82" i="46"/>
  <c r="AZ82" i="46"/>
  <c r="AV93" i="46"/>
  <c r="AW93" i="46"/>
  <c r="AX93" i="46"/>
  <c r="AY93" i="46"/>
  <c r="AZ93" i="46"/>
  <c r="AV94" i="46"/>
  <c r="AW94" i="46"/>
  <c r="AX94" i="46"/>
  <c r="AY94" i="46"/>
  <c r="AZ94" i="46"/>
  <c r="AV95" i="46"/>
  <c r="AW95" i="46"/>
  <c r="AX95" i="46"/>
  <c r="AY95" i="46"/>
  <c r="AZ95" i="46"/>
  <c r="AV96" i="46"/>
  <c r="AW96" i="46"/>
  <c r="AX96" i="46"/>
  <c r="AY96" i="46"/>
  <c r="AZ96" i="46"/>
  <c r="AV75" i="49"/>
  <c r="AW75" i="49"/>
  <c r="AX75" i="49"/>
  <c r="AY75" i="49"/>
  <c r="AZ75" i="49"/>
  <c r="AV80" i="49"/>
  <c r="AW80" i="49"/>
  <c r="AX80" i="49"/>
  <c r="AY80" i="49"/>
  <c r="AZ80" i="49"/>
  <c r="AV81" i="49"/>
  <c r="AW81" i="49"/>
  <c r="AX81" i="49"/>
  <c r="AY81" i="49"/>
  <c r="AZ81" i="49"/>
  <c r="AV82" i="49"/>
  <c r="AW82" i="49"/>
  <c r="AX82" i="49"/>
  <c r="AY82" i="49"/>
  <c r="AZ82" i="49"/>
  <c r="AV84" i="49"/>
  <c r="AW84" i="49"/>
  <c r="AX84" i="49"/>
  <c r="AY84" i="49"/>
  <c r="AZ84" i="49"/>
  <c r="AV85" i="49"/>
  <c r="AV83" i="49" s="1"/>
  <c r="AW85" i="49"/>
  <c r="AX85" i="49"/>
  <c r="AY85" i="49"/>
  <c r="AZ85" i="49"/>
  <c r="AV88" i="49"/>
  <c r="AW88" i="49"/>
  <c r="AX88" i="49"/>
  <c r="AY88" i="49"/>
  <c r="AZ88" i="49"/>
  <c r="AV99" i="49"/>
  <c r="AW99" i="49"/>
  <c r="AX99" i="49"/>
  <c r="AY99" i="49"/>
  <c r="AZ99" i="49"/>
  <c r="AV100" i="49"/>
  <c r="AW100" i="49"/>
  <c r="AX100" i="49"/>
  <c r="AY100" i="49"/>
  <c r="AZ100" i="49"/>
  <c r="AV103" i="49"/>
  <c r="AW103" i="49"/>
  <c r="AY103" i="49"/>
  <c r="AZ103" i="49"/>
  <c r="AV104" i="49"/>
  <c r="AW104" i="49"/>
  <c r="AX104" i="49"/>
  <c r="AY104" i="49"/>
  <c r="AZ104" i="49"/>
  <c r="AV78" i="50"/>
  <c r="AW78" i="50"/>
  <c r="AX78" i="50"/>
  <c r="AY78" i="50"/>
  <c r="AZ78" i="50"/>
  <c r="AV80" i="50"/>
  <c r="AW80" i="50"/>
  <c r="AX80" i="50"/>
  <c r="AY80" i="50"/>
  <c r="AZ80" i="50"/>
  <c r="AV81" i="50"/>
  <c r="AW81" i="50"/>
  <c r="AX81" i="50"/>
  <c r="AY81" i="50"/>
  <c r="AZ81" i="50"/>
  <c r="AV82" i="50"/>
  <c r="AW82" i="50"/>
  <c r="AX82" i="50"/>
  <c r="AY82" i="50"/>
  <c r="AZ82" i="50"/>
  <c r="AV84" i="50"/>
  <c r="AW84" i="50"/>
  <c r="AX84" i="50"/>
  <c r="AY84" i="50"/>
  <c r="AZ84" i="50"/>
  <c r="AV89" i="50"/>
  <c r="AW89" i="50"/>
  <c r="AX89" i="50"/>
  <c r="AY89" i="50"/>
  <c r="AZ89" i="50"/>
  <c r="AV95" i="50"/>
  <c r="AW95" i="50"/>
  <c r="AX95" i="50"/>
  <c r="AY95" i="50"/>
  <c r="AZ95" i="50"/>
  <c r="AV100" i="50"/>
  <c r="AW100" i="50"/>
  <c r="AX100" i="50"/>
  <c r="AY100" i="50"/>
  <c r="AZ100" i="50"/>
  <c r="AV102" i="50"/>
  <c r="AW102" i="50"/>
  <c r="AX102" i="50"/>
  <c r="AY102" i="50"/>
  <c r="AZ102" i="50"/>
  <c r="AV103" i="50"/>
  <c r="AW103" i="50"/>
  <c r="AY103" i="50"/>
  <c r="AZ103" i="50"/>
  <c r="AV82" i="51"/>
  <c r="AW82" i="51"/>
  <c r="AX82" i="51"/>
  <c r="AY82" i="51"/>
  <c r="AZ82" i="51"/>
  <c r="AV85" i="51"/>
  <c r="AW85" i="51"/>
  <c r="BA85" i="51" s="1"/>
  <c r="AX85" i="51"/>
  <c r="AY85" i="51"/>
  <c r="AZ85" i="51"/>
  <c r="AV80" i="43"/>
  <c r="AW80" i="43"/>
  <c r="AX80" i="43"/>
  <c r="AY80" i="43"/>
  <c r="AZ80" i="43"/>
  <c r="AV81" i="43"/>
  <c r="AW81" i="43"/>
  <c r="AX81" i="43"/>
  <c r="AY81" i="43"/>
  <c r="AZ81" i="43"/>
  <c r="AV82" i="43"/>
  <c r="AW82" i="43"/>
  <c r="AX82" i="43"/>
  <c r="AY82" i="43"/>
  <c r="AZ82" i="43"/>
  <c r="AV84" i="43"/>
  <c r="AW84" i="43"/>
  <c r="AX84" i="43"/>
  <c r="AY84" i="43"/>
  <c r="AZ84" i="43"/>
  <c r="AV90" i="43"/>
  <c r="AW90" i="43"/>
  <c r="AX90" i="43"/>
  <c r="AY90" i="43"/>
  <c r="AZ90" i="43"/>
  <c r="AV93" i="43"/>
  <c r="AW93" i="43"/>
  <c r="AX93" i="43"/>
  <c r="AY93" i="43"/>
  <c r="BA93" i="43" s="1"/>
  <c r="AZ93" i="43"/>
  <c r="AV94" i="43"/>
  <c r="AW94" i="43"/>
  <c r="AX94" i="43"/>
  <c r="AY94" i="43"/>
  <c r="AZ94" i="43"/>
  <c r="AV95" i="43"/>
  <c r="AW95" i="43"/>
  <c r="AX95" i="43"/>
  <c r="AY95" i="43"/>
  <c r="AZ95" i="43"/>
  <c r="AV103" i="43"/>
  <c r="AW103" i="43"/>
  <c r="AY103" i="43"/>
  <c r="AZ103" i="43"/>
  <c r="AU104" i="44"/>
  <c r="AU103" i="44"/>
  <c r="AU100" i="44"/>
  <c r="AU95" i="44"/>
  <c r="AU94" i="44"/>
  <c r="AU81" i="44"/>
  <c r="AU80" i="44"/>
  <c r="AU78" i="44"/>
  <c r="AU68" i="44"/>
  <c r="BA68" i="44" s="1"/>
  <c r="AU96" i="45"/>
  <c r="AU95" i="45"/>
  <c r="AU94" i="45"/>
  <c r="AU90" i="45"/>
  <c r="AU85" i="45"/>
  <c r="AU80" i="45"/>
  <c r="AU68" i="45"/>
  <c r="AU96" i="46"/>
  <c r="AU95" i="46"/>
  <c r="AU94" i="46"/>
  <c r="AU93" i="46"/>
  <c r="AU82" i="46"/>
  <c r="AU104" i="49"/>
  <c r="AU103" i="49"/>
  <c r="AU100" i="49"/>
  <c r="AU99" i="49"/>
  <c r="AU88" i="49"/>
  <c r="AU85" i="49"/>
  <c r="AU84" i="49"/>
  <c r="AU82" i="49"/>
  <c r="AU81" i="49"/>
  <c r="AU80" i="49"/>
  <c r="AU75" i="49"/>
  <c r="AU103" i="50"/>
  <c r="AU102" i="50"/>
  <c r="AU100" i="50"/>
  <c r="AU95" i="50"/>
  <c r="AU89" i="50"/>
  <c r="BA89" i="50" s="1"/>
  <c r="AU84" i="50"/>
  <c r="AU82" i="50"/>
  <c r="AU81" i="50"/>
  <c r="AU80" i="50"/>
  <c r="AU78" i="50"/>
  <c r="AU85" i="51"/>
  <c r="AU82" i="51"/>
  <c r="AU103" i="43"/>
  <c r="AU95" i="43"/>
  <c r="AU94" i="43"/>
  <c r="AU93" i="43"/>
  <c r="AU90" i="43"/>
  <c r="AU84" i="43"/>
  <c r="AU82" i="43"/>
  <c r="AU81" i="43"/>
  <c r="AU80" i="43"/>
  <c r="AR68" i="44"/>
  <c r="AS68" i="44"/>
  <c r="AR78" i="44"/>
  <c r="AS78" i="44"/>
  <c r="AR80" i="44"/>
  <c r="AS80" i="44"/>
  <c r="AR81" i="44"/>
  <c r="AS81" i="44"/>
  <c r="AR94" i="44"/>
  <c r="AS94" i="44"/>
  <c r="AR95" i="44"/>
  <c r="AS95" i="44"/>
  <c r="AR100" i="44"/>
  <c r="AS100" i="44"/>
  <c r="AR103" i="44"/>
  <c r="AS103" i="44"/>
  <c r="AR104" i="44"/>
  <c r="AS104" i="44"/>
  <c r="AR68" i="45"/>
  <c r="AS68" i="45"/>
  <c r="AR80" i="45"/>
  <c r="AS80" i="45"/>
  <c r="AR85" i="45"/>
  <c r="AS85" i="45"/>
  <c r="AR90" i="45"/>
  <c r="AS90" i="45"/>
  <c r="AR94" i="45"/>
  <c r="AS94" i="45"/>
  <c r="AR95" i="45"/>
  <c r="AS95" i="45"/>
  <c r="AR96" i="45"/>
  <c r="AS96" i="45"/>
  <c r="AR82" i="46"/>
  <c r="AS82" i="46"/>
  <c r="AR93" i="46"/>
  <c r="AS93" i="46"/>
  <c r="AR94" i="46"/>
  <c r="AS94" i="46"/>
  <c r="AR95" i="46"/>
  <c r="AS95" i="46"/>
  <c r="AR96" i="46"/>
  <c r="AS96" i="46"/>
  <c r="AR75" i="49"/>
  <c r="AS75" i="49"/>
  <c r="AR80" i="49"/>
  <c r="AS80" i="49"/>
  <c r="AR81" i="49"/>
  <c r="AS81" i="49"/>
  <c r="AR82" i="49"/>
  <c r="AS82" i="49"/>
  <c r="AR84" i="49"/>
  <c r="AS84" i="49"/>
  <c r="AR85" i="49"/>
  <c r="AS85" i="49"/>
  <c r="AR88" i="49"/>
  <c r="AS88" i="49"/>
  <c r="AR99" i="49"/>
  <c r="AS99" i="49"/>
  <c r="AR100" i="49"/>
  <c r="AS100" i="49"/>
  <c r="AR103" i="49"/>
  <c r="AS103" i="49"/>
  <c r="AR104" i="49"/>
  <c r="AS104" i="49"/>
  <c r="AR78" i="50"/>
  <c r="AS78" i="50"/>
  <c r="AR80" i="50"/>
  <c r="AS80" i="50"/>
  <c r="AR81" i="50"/>
  <c r="AS81" i="50"/>
  <c r="AR82" i="50"/>
  <c r="AS82" i="50"/>
  <c r="AR84" i="50"/>
  <c r="AS84" i="50"/>
  <c r="AR89" i="50"/>
  <c r="AS89" i="50"/>
  <c r="AR95" i="50"/>
  <c r="AS95" i="50"/>
  <c r="AR100" i="50"/>
  <c r="AS100" i="50"/>
  <c r="AR102" i="50"/>
  <c r="AS102" i="50"/>
  <c r="AR103" i="50"/>
  <c r="AS103" i="50"/>
  <c r="AR82" i="51"/>
  <c r="AS82" i="51"/>
  <c r="AR85" i="51"/>
  <c r="AS85" i="51"/>
  <c r="AR80" i="43"/>
  <c r="AS80" i="43"/>
  <c r="AR81" i="43"/>
  <c r="AS81" i="43"/>
  <c r="AR82" i="43"/>
  <c r="AS82" i="43"/>
  <c r="AR84" i="43"/>
  <c r="AS84" i="43"/>
  <c r="AR90" i="43"/>
  <c r="AS90" i="43"/>
  <c r="AR93" i="43"/>
  <c r="AS93" i="43"/>
  <c r="AR94" i="43"/>
  <c r="AS94" i="43"/>
  <c r="AR95" i="43"/>
  <c r="AS95" i="43"/>
  <c r="AR103" i="43"/>
  <c r="AS103" i="43"/>
  <c r="AQ104" i="44"/>
  <c r="AT104" i="44" s="1"/>
  <c r="AQ103" i="44"/>
  <c r="AQ100" i="44"/>
  <c r="AT100" i="44" s="1"/>
  <c r="AQ95" i="44"/>
  <c r="AQ94" i="44"/>
  <c r="AT94" i="44" s="1"/>
  <c r="AQ81" i="44"/>
  <c r="AQ80" i="44"/>
  <c r="AT80" i="44" s="1"/>
  <c r="AQ78" i="44"/>
  <c r="AQ68" i="44"/>
  <c r="AQ96" i="45"/>
  <c r="AT96" i="45" s="1"/>
  <c r="AQ95" i="45"/>
  <c r="AQ94" i="45"/>
  <c r="AQ90" i="45"/>
  <c r="AQ85" i="45"/>
  <c r="AT85" i="45" s="1"/>
  <c r="AQ80" i="45"/>
  <c r="AQ68" i="45"/>
  <c r="AQ96" i="46"/>
  <c r="AQ95" i="46"/>
  <c r="AQ94" i="46"/>
  <c r="AQ93" i="46"/>
  <c r="AQ82" i="46"/>
  <c r="AQ104" i="49"/>
  <c r="AT104" i="49" s="1"/>
  <c r="AQ103" i="49"/>
  <c r="AQ100" i="49"/>
  <c r="AQ99" i="49"/>
  <c r="AT99" i="49" s="1"/>
  <c r="AQ88" i="49"/>
  <c r="AT88" i="49" s="1"/>
  <c r="AQ85" i="49"/>
  <c r="AQ84" i="49"/>
  <c r="AQ83" i="49" s="1"/>
  <c r="AQ82" i="49"/>
  <c r="AQ81" i="49"/>
  <c r="AQ80" i="49"/>
  <c r="AQ75" i="49"/>
  <c r="AQ103" i="50"/>
  <c r="AQ102" i="50"/>
  <c r="AT102" i="50" s="1"/>
  <c r="AQ100" i="50"/>
  <c r="AQ95" i="50"/>
  <c r="AQ89" i="50"/>
  <c r="AQ84" i="50"/>
  <c r="AQ82" i="50"/>
  <c r="AQ81" i="50"/>
  <c r="AQ80" i="50"/>
  <c r="AQ78" i="50"/>
  <c r="AQ85" i="51"/>
  <c r="AT85" i="51" s="1"/>
  <c r="AQ82" i="51"/>
  <c r="AQ103" i="43"/>
  <c r="AT103" i="43" s="1"/>
  <c r="AQ95" i="43"/>
  <c r="AT95" i="43" s="1"/>
  <c r="AQ94" i="43"/>
  <c r="AT94" i="43" s="1"/>
  <c r="AQ93" i="43"/>
  <c r="AQ90" i="43"/>
  <c r="AQ84" i="43"/>
  <c r="AQ82" i="43"/>
  <c r="AQ81" i="43"/>
  <c r="AQ80" i="43"/>
  <c r="AJ68" i="44"/>
  <c r="AK68" i="44"/>
  <c r="AL68" i="44"/>
  <c r="AM68" i="44"/>
  <c r="AN68" i="44"/>
  <c r="AO68" i="44"/>
  <c r="AJ78" i="44"/>
  <c r="AK78" i="44"/>
  <c r="AL78" i="44"/>
  <c r="AM78" i="44"/>
  <c r="AN78" i="44"/>
  <c r="AO78" i="44"/>
  <c r="AJ80" i="44"/>
  <c r="AK80" i="44"/>
  <c r="AL80" i="44"/>
  <c r="AM80" i="44"/>
  <c r="AN80" i="44"/>
  <c r="AO80" i="44"/>
  <c r="AJ81" i="44"/>
  <c r="AK81" i="44"/>
  <c r="AL81" i="44"/>
  <c r="AM81" i="44"/>
  <c r="AN81" i="44"/>
  <c r="AO81" i="44"/>
  <c r="AJ94" i="44"/>
  <c r="AK94" i="44"/>
  <c r="AL94" i="44"/>
  <c r="AM94" i="44"/>
  <c r="AN94" i="44"/>
  <c r="AO94" i="44"/>
  <c r="AJ95" i="44"/>
  <c r="AK95" i="44"/>
  <c r="AL95" i="44"/>
  <c r="AM95" i="44"/>
  <c r="AN95" i="44"/>
  <c r="AO95" i="44"/>
  <c r="AJ100" i="44"/>
  <c r="AK100" i="44"/>
  <c r="AL100" i="44"/>
  <c r="AM100" i="44"/>
  <c r="AN100" i="44"/>
  <c r="AO100" i="44"/>
  <c r="AJ103" i="44"/>
  <c r="AK103" i="44"/>
  <c r="AL103" i="44"/>
  <c r="AM103" i="44"/>
  <c r="AN103" i="44"/>
  <c r="AO103" i="44"/>
  <c r="AJ104" i="44"/>
  <c r="AK104" i="44"/>
  <c r="AL104" i="44"/>
  <c r="AM104" i="44"/>
  <c r="AN104" i="44"/>
  <c r="AO104" i="44"/>
  <c r="AJ68" i="45"/>
  <c r="AK68" i="45"/>
  <c r="AL68" i="45"/>
  <c r="AM68" i="45"/>
  <c r="AN68" i="45"/>
  <c r="AO68" i="45"/>
  <c r="AJ80" i="45"/>
  <c r="AK80" i="45"/>
  <c r="AL80" i="45"/>
  <c r="AM80" i="45"/>
  <c r="AN80" i="45"/>
  <c r="AO80" i="45"/>
  <c r="AJ85" i="45"/>
  <c r="AK85" i="45"/>
  <c r="AL85" i="45"/>
  <c r="AM85" i="45"/>
  <c r="AN85" i="45"/>
  <c r="AO85" i="45"/>
  <c r="AJ90" i="45"/>
  <c r="AK90" i="45"/>
  <c r="AL90" i="45"/>
  <c r="AM90" i="45"/>
  <c r="AN90" i="45"/>
  <c r="AO90" i="45"/>
  <c r="AJ94" i="45"/>
  <c r="AK94" i="45"/>
  <c r="AL94" i="45"/>
  <c r="AM94" i="45"/>
  <c r="AN94" i="45"/>
  <c r="AO94" i="45"/>
  <c r="AJ95" i="45"/>
  <c r="AK95" i="45"/>
  <c r="AL95" i="45"/>
  <c r="AM95" i="45"/>
  <c r="AN95" i="45"/>
  <c r="AO95" i="45"/>
  <c r="AJ96" i="45"/>
  <c r="AK96" i="45"/>
  <c r="AL96" i="45"/>
  <c r="AM96" i="45"/>
  <c r="AN96" i="45"/>
  <c r="AO96" i="45"/>
  <c r="AJ82" i="46"/>
  <c r="AK82" i="46"/>
  <c r="AL82" i="46"/>
  <c r="AM82" i="46"/>
  <c r="AN82" i="46"/>
  <c r="AO82" i="46"/>
  <c r="AJ93" i="46"/>
  <c r="AK93" i="46"/>
  <c r="AL93" i="46"/>
  <c r="AM93" i="46"/>
  <c r="AN93" i="46"/>
  <c r="AO93" i="46"/>
  <c r="AJ94" i="46"/>
  <c r="AK94" i="46"/>
  <c r="AL94" i="46"/>
  <c r="AM94" i="46"/>
  <c r="AN94" i="46"/>
  <c r="AO94" i="46"/>
  <c r="AJ95" i="46"/>
  <c r="AK95" i="46"/>
  <c r="AL95" i="46"/>
  <c r="AM95" i="46"/>
  <c r="AN95" i="46"/>
  <c r="AO95" i="46"/>
  <c r="AJ96" i="46"/>
  <c r="AK96" i="46"/>
  <c r="AL96" i="46"/>
  <c r="AM96" i="46"/>
  <c r="AN96" i="46"/>
  <c r="AO96" i="46"/>
  <c r="AJ75" i="49"/>
  <c r="AK75" i="49"/>
  <c r="AL75" i="49"/>
  <c r="AM75" i="49"/>
  <c r="AN75" i="49"/>
  <c r="AO75" i="49"/>
  <c r="AJ80" i="49"/>
  <c r="AK80" i="49"/>
  <c r="AL80" i="49"/>
  <c r="AM80" i="49"/>
  <c r="AN80" i="49"/>
  <c r="AO80" i="49"/>
  <c r="AJ81" i="49"/>
  <c r="AK81" i="49"/>
  <c r="AL81" i="49"/>
  <c r="AM81" i="49"/>
  <c r="AN81" i="49"/>
  <c r="AO81" i="49"/>
  <c r="AJ82" i="49"/>
  <c r="AK82" i="49"/>
  <c r="AL82" i="49"/>
  <c r="AM82" i="49"/>
  <c r="AN82" i="49"/>
  <c r="AO82" i="49"/>
  <c r="AJ84" i="49"/>
  <c r="AK84" i="49"/>
  <c r="AL84" i="49"/>
  <c r="AM84" i="49"/>
  <c r="AN84" i="49"/>
  <c r="AO84" i="49"/>
  <c r="AJ85" i="49"/>
  <c r="AK85" i="49"/>
  <c r="AL85" i="49"/>
  <c r="AM85" i="49"/>
  <c r="AN85" i="49"/>
  <c r="AO85" i="49"/>
  <c r="AJ88" i="49"/>
  <c r="AK88" i="49"/>
  <c r="AL88" i="49"/>
  <c r="AM88" i="49"/>
  <c r="AN88" i="49"/>
  <c r="AO88" i="49"/>
  <c r="AJ99" i="49"/>
  <c r="AK99" i="49"/>
  <c r="AL99" i="49"/>
  <c r="AM99" i="49"/>
  <c r="AN99" i="49"/>
  <c r="AO99" i="49"/>
  <c r="AJ100" i="49"/>
  <c r="AK100" i="49"/>
  <c r="AL100" i="49"/>
  <c r="AM100" i="49"/>
  <c r="AN100" i="49"/>
  <c r="AO100" i="49"/>
  <c r="AJ103" i="49"/>
  <c r="AK103" i="49"/>
  <c r="AL103" i="49"/>
  <c r="AM103" i="49"/>
  <c r="AN103" i="49"/>
  <c r="AO103" i="49"/>
  <c r="AJ104" i="49"/>
  <c r="AK104" i="49"/>
  <c r="AL104" i="49"/>
  <c r="AM104" i="49"/>
  <c r="AN104" i="49"/>
  <c r="AO104" i="49"/>
  <c r="AJ78" i="50"/>
  <c r="AK78" i="50"/>
  <c r="AL78" i="50"/>
  <c r="AM78" i="50"/>
  <c r="AN78" i="50"/>
  <c r="AO78" i="50"/>
  <c r="AJ80" i="50"/>
  <c r="AK80" i="50"/>
  <c r="AL80" i="50"/>
  <c r="AM80" i="50"/>
  <c r="AN80" i="50"/>
  <c r="AO80" i="50"/>
  <c r="AJ81" i="50"/>
  <c r="AK81" i="50"/>
  <c r="AL81" i="50"/>
  <c r="AM81" i="50"/>
  <c r="AN81" i="50"/>
  <c r="AO81" i="50"/>
  <c r="AJ82" i="50"/>
  <c r="AK82" i="50"/>
  <c r="AL82" i="50"/>
  <c r="AM82" i="50"/>
  <c r="AN82" i="50"/>
  <c r="AO82" i="50"/>
  <c r="AJ84" i="50"/>
  <c r="AK84" i="50"/>
  <c r="AL84" i="50"/>
  <c r="AM84" i="50"/>
  <c r="AN84" i="50"/>
  <c r="AO84" i="50"/>
  <c r="AJ89" i="50"/>
  <c r="AK89" i="50"/>
  <c r="AL89" i="50"/>
  <c r="AM89" i="50"/>
  <c r="AN89" i="50"/>
  <c r="AO89" i="50"/>
  <c r="AJ95" i="50"/>
  <c r="AK95" i="50"/>
  <c r="AL95" i="50"/>
  <c r="AM95" i="50"/>
  <c r="AN95" i="50"/>
  <c r="AO95" i="50"/>
  <c r="AJ100" i="50"/>
  <c r="AK100" i="50"/>
  <c r="AL100" i="50"/>
  <c r="AM100" i="50"/>
  <c r="AN100" i="50"/>
  <c r="AO100" i="50"/>
  <c r="AJ102" i="50"/>
  <c r="AK102" i="50"/>
  <c r="AL102" i="50"/>
  <c r="AM102" i="50"/>
  <c r="AN102" i="50"/>
  <c r="AO102" i="50"/>
  <c r="AJ103" i="50"/>
  <c r="AK103" i="50"/>
  <c r="AL103" i="50"/>
  <c r="AM103" i="50"/>
  <c r="AN103" i="50"/>
  <c r="AO103" i="50"/>
  <c r="AJ82" i="51"/>
  <c r="AK82" i="51"/>
  <c r="AL82" i="51"/>
  <c r="AM82" i="51"/>
  <c r="AN82" i="51"/>
  <c r="AO82" i="51"/>
  <c r="AJ85" i="51"/>
  <c r="AK85" i="51"/>
  <c r="AL85" i="51"/>
  <c r="AM85" i="51"/>
  <c r="AN85" i="51"/>
  <c r="AO85" i="51"/>
  <c r="AJ80" i="43"/>
  <c r="AK80" i="43"/>
  <c r="AL80" i="43"/>
  <c r="AM80" i="43"/>
  <c r="AN80" i="43"/>
  <c r="AO80" i="43"/>
  <c r="AJ81" i="43"/>
  <c r="AK81" i="43"/>
  <c r="AL81" i="43"/>
  <c r="AM81" i="43"/>
  <c r="AN81" i="43"/>
  <c r="AO81" i="43"/>
  <c r="AJ82" i="43"/>
  <c r="AK82" i="43"/>
  <c r="AL82" i="43"/>
  <c r="AM82" i="43"/>
  <c r="AN82" i="43"/>
  <c r="AO82" i="43"/>
  <c r="AJ84" i="43"/>
  <c r="AK84" i="43"/>
  <c r="AL84" i="43"/>
  <c r="AM84" i="43"/>
  <c r="AN84" i="43"/>
  <c r="AO84" i="43"/>
  <c r="AJ90" i="43"/>
  <c r="AK90" i="43"/>
  <c r="AL90" i="43"/>
  <c r="AM90" i="43"/>
  <c r="AN90" i="43"/>
  <c r="AO90" i="43"/>
  <c r="AJ93" i="43"/>
  <c r="AK93" i="43"/>
  <c r="AL93" i="43"/>
  <c r="AM93" i="43"/>
  <c r="AN93" i="43"/>
  <c r="AO93" i="43"/>
  <c r="AJ94" i="43"/>
  <c r="AK94" i="43"/>
  <c r="AL94" i="43"/>
  <c r="AM94" i="43"/>
  <c r="AN94" i="43"/>
  <c r="AO94" i="43"/>
  <c r="AJ95" i="43"/>
  <c r="AK95" i="43"/>
  <c r="AL95" i="43"/>
  <c r="AM95" i="43"/>
  <c r="AN95" i="43"/>
  <c r="AO95" i="43"/>
  <c r="AJ103" i="43"/>
  <c r="AK103" i="43"/>
  <c r="AL103" i="43"/>
  <c r="AM103" i="43"/>
  <c r="AN103" i="43"/>
  <c r="AO103" i="43"/>
  <c r="AI104" i="44"/>
  <c r="AI103" i="44"/>
  <c r="AI100" i="44"/>
  <c r="AI95" i="44"/>
  <c r="AI94" i="44"/>
  <c r="AI81" i="44"/>
  <c r="AI80" i="44"/>
  <c r="AI78" i="44"/>
  <c r="AI68" i="44"/>
  <c r="AI96" i="45"/>
  <c r="AI95" i="45"/>
  <c r="AI94" i="45"/>
  <c r="AI90" i="45"/>
  <c r="AI85" i="45"/>
  <c r="AI80" i="45"/>
  <c r="AI68" i="45"/>
  <c r="AI96" i="46"/>
  <c r="AI95" i="46"/>
  <c r="AI94" i="46"/>
  <c r="AI93" i="46"/>
  <c r="AI82" i="46"/>
  <c r="AI104" i="49"/>
  <c r="AI103" i="49"/>
  <c r="AI100" i="49"/>
  <c r="AI99" i="49"/>
  <c r="AI88" i="49"/>
  <c r="AI85" i="49"/>
  <c r="AI84" i="49"/>
  <c r="AI82" i="49"/>
  <c r="AI81" i="49"/>
  <c r="AI80" i="49"/>
  <c r="AI75" i="49"/>
  <c r="AI103" i="50"/>
  <c r="AI102" i="50"/>
  <c r="AI100" i="50"/>
  <c r="AI95" i="50"/>
  <c r="AI89" i="50"/>
  <c r="AI84" i="50"/>
  <c r="AI82" i="50"/>
  <c r="AI81" i="50"/>
  <c r="AI80" i="50"/>
  <c r="AI78" i="50"/>
  <c r="AI85" i="51"/>
  <c r="AI82" i="51"/>
  <c r="AI103" i="43"/>
  <c r="AI95" i="43"/>
  <c r="AI94" i="43"/>
  <c r="AI93" i="43"/>
  <c r="AI90" i="43"/>
  <c r="AI84" i="43"/>
  <c r="AI82" i="43"/>
  <c r="AI81" i="43"/>
  <c r="AI80" i="43"/>
  <c r="Z68" i="44"/>
  <c r="AA68" i="44"/>
  <c r="AB68" i="44"/>
  <c r="AC68" i="44"/>
  <c r="AD68" i="44"/>
  <c r="AE68" i="44"/>
  <c r="AF68" i="44"/>
  <c r="AG68" i="44"/>
  <c r="Z78" i="44"/>
  <c r="AA78" i="44"/>
  <c r="AB78" i="44"/>
  <c r="AC78" i="44"/>
  <c r="AD78" i="44"/>
  <c r="AE78" i="44"/>
  <c r="AF78" i="44"/>
  <c r="AG78" i="44"/>
  <c r="Z80" i="44"/>
  <c r="AA80" i="44"/>
  <c r="AB80" i="44"/>
  <c r="AC80" i="44"/>
  <c r="AD80" i="44"/>
  <c r="AE80" i="44"/>
  <c r="AF80" i="44"/>
  <c r="AG80" i="44"/>
  <c r="Z81" i="44"/>
  <c r="AA81" i="44"/>
  <c r="AB81" i="44"/>
  <c r="AC81" i="44"/>
  <c r="AD81" i="44"/>
  <c r="AE81" i="44"/>
  <c r="AF81" i="44"/>
  <c r="AG81" i="44"/>
  <c r="Z94" i="44"/>
  <c r="AA94" i="44"/>
  <c r="AB94" i="44"/>
  <c r="AC94" i="44"/>
  <c r="AD94" i="44"/>
  <c r="AE94" i="44"/>
  <c r="AF94" i="44"/>
  <c r="AG94" i="44"/>
  <c r="Z95" i="44"/>
  <c r="AA95" i="44"/>
  <c r="AB95" i="44"/>
  <c r="AC95" i="44"/>
  <c r="AD95" i="44"/>
  <c r="AE95" i="44"/>
  <c r="AF95" i="44"/>
  <c r="AG95" i="44"/>
  <c r="Z100" i="44"/>
  <c r="AA100" i="44"/>
  <c r="AB100" i="44"/>
  <c r="AC100" i="44"/>
  <c r="AD100" i="44"/>
  <c r="AE100" i="44"/>
  <c r="AF100" i="44"/>
  <c r="AG100" i="44"/>
  <c r="Z103" i="44"/>
  <c r="AA103" i="44"/>
  <c r="AB103" i="44"/>
  <c r="AC103" i="44"/>
  <c r="AD103" i="44"/>
  <c r="AE103" i="44"/>
  <c r="AF103" i="44"/>
  <c r="AG103" i="44"/>
  <c r="Z104" i="44"/>
  <c r="AA104" i="44"/>
  <c r="AB104" i="44"/>
  <c r="AC104" i="44"/>
  <c r="AD104" i="44"/>
  <c r="AE104" i="44"/>
  <c r="AF104" i="44"/>
  <c r="AG104" i="44"/>
  <c r="Z68" i="45"/>
  <c r="AA68" i="45"/>
  <c r="AB68" i="45"/>
  <c r="AC68" i="45"/>
  <c r="AD68" i="45"/>
  <c r="AE68" i="45"/>
  <c r="AF68" i="45"/>
  <c r="AG68" i="45"/>
  <c r="Z80" i="45"/>
  <c r="AA80" i="45"/>
  <c r="AB80" i="45"/>
  <c r="AC80" i="45"/>
  <c r="AD80" i="45"/>
  <c r="AE80" i="45"/>
  <c r="AF80" i="45"/>
  <c r="AG80" i="45"/>
  <c r="Z85" i="45"/>
  <c r="AA85" i="45"/>
  <c r="AB85" i="45"/>
  <c r="AC85" i="45"/>
  <c r="AD85" i="45"/>
  <c r="AE85" i="45"/>
  <c r="AF85" i="45"/>
  <c r="AG85" i="45"/>
  <c r="Z90" i="45"/>
  <c r="AA90" i="45"/>
  <c r="AB90" i="45"/>
  <c r="AC90" i="45"/>
  <c r="AD90" i="45"/>
  <c r="AE90" i="45"/>
  <c r="AF90" i="45"/>
  <c r="AG90" i="45"/>
  <c r="Z94" i="45"/>
  <c r="AA94" i="45"/>
  <c r="AB94" i="45"/>
  <c r="AC94" i="45"/>
  <c r="AD94" i="45"/>
  <c r="AE94" i="45"/>
  <c r="AF94" i="45"/>
  <c r="AG94" i="45"/>
  <c r="Z95" i="45"/>
  <c r="AA95" i="45"/>
  <c r="AB95" i="45"/>
  <c r="AC95" i="45"/>
  <c r="AD95" i="45"/>
  <c r="AE95" i="45"/>
  <c r="AF95" i="45"/>
  <c r="AG95" i="45"/>
  <c r="Z96" i="45"/>
  <c r="AA96" i="45"/>
  <c r="AB96" i="45"/>
  <c r="AC96" i="45"/>
  <c r="AD96" i="45"/>
  <c r="AE96" i="45"/>
  <c r="AF96" i="45"/>
  <c r="AG96" i="45"/>
  <c r="Z82" i="46"/>
  <c r="AA82" i="46"/>
  <c r="AB82" i="46"/>
  <c r="AC82" i="46"/>
  <c r="AD82" i="46"/>
  <c r="AE82" i="46"/>
  <c r="AF82" i="46"/>
  <c r="AG82" i="46"/>
  <c r="Z93" i="46"/>
  <c r="AA93" i="46"/>
  <c r="AB93" i="46"/>
  <c r="AC93" i="46"/>
  <c r="AD93" i="46"/>
  <c r="AE93" i="46"/>
  <c r="AF93" i="46"/>
  <c r="AG93" i="46"/>
  <c r="Z94" i="46"/>
  <c r="AA94" i="46"/>
  <c r="AB94" i="46"/>
  <c r="AC94" i="46"/>
  <c r="AD94" i="46"/>
  <c r="AE94" i="46"/>
  <c r="AF94" i="46"/>
  <c r="AG94" i="46"/>
  <c r="Z95" i="46"/>
  <c r="AA95" i="46"/>
  <c r="AB95" i="46"/>
  <c r="AC95" i="46"/>
  <c r="AD95" i="46"/>
  <c r="AE95" i="46"/>
  <c r="AF95" i="46"/>
  <c r="AG95" i="46"/>
  <c r="Z96" i="46"/>
  <c r="AA96" i="46"/>
  <c r="AB96" i="46"/>
  <c r="AC96" i="46"/>
  <c r="AD96" i="46"/>
  <c r="AE96" i="46"/>
  <c r="AF96" i="46"/>
  <c r="AG96" i="46"/>
  <c r="Z75" i="49"/>
  <c r="AA75" i="49"/>
  <c r="AB75" i="49"/>
  <c r="AC75" i="49"/>
  <c r="AD75" i="49"/>
  <c r="AE75" i="49"/>
  <c r="AF75" i="49"/>
  <c r="AG75" i="49"/>
  <c r="Z80" i="49"/>
  <c r="AA80" i="49"/>
  <c r="AB80" i="49"/>
  <c r="AC80" i="49"/>
  <c r="AD80" i="49"/>
  <c r="AE80" i="49"/>
  <c r="AF80" i="49"/>
  <c r="AG80" i="49"/>
  <c r="Z81" i="49"/>
  <c r="AA81" i="49"/>
  <c r="AB81" i="49"/>
  <c r="AC81" i="49"/>
  <c r="AD81" i="49"/>
  <c r="AE81" i="49"/>
  <c r="AF81" i="49"/>
  <c r="AG81" i="49"/>
  <c r="Z82" i="49"/>
  <c r="AA82" i="49"/>
  <c r="AB82" i="49"/>
  <c r="AC82" i="49"/>
  <c r="AD82" i="49"/>
  <c r="AE82" i="49"/>
  <c r="AF82" i="49"/>
  <c r="AG82" i="49"/>
  <c r="Z84" i="49"/>
  <c r="AA84" i="49"/>
  <c r="AB84" i="49"/>
  <c r="AC84" i="49"/>
  <c r="AD84" i="49"/>
  <c r="AE84" i="49"/>
  <c r="AF84" i="49"/>
  <c r="AG84" i="49"/>
  <c r="Z85" i="49"/>
  <c r="AA85" i="49"/>
  <c r="AB85" i="49"/>
  <c r="AC85" i="49"/>
  <c r="AD85" i="49"/>
  <c r="AE85" i="49"/>
  <c r="AF85" i="49"/>
  <c r="AG85" i="49"/>
  <c r="Z88" i="49"/>
  <c r="AA88" i="49"/>
  <c r="AB88" i="49"/>
  <c r="AC88" i="49"/>
  <c r="AD88" i="49"/>
  <c r="AE88" i="49"/>
  <c r="AF88" i="49"/>
  <c r="AG88" i="49"/>
  <c r="Z99" i="49"/>
  <c r="AA99" i="49"/>
  <c r="AB99" i="49"/>
  <c r="AC99" i="49"/>
  <c r="AD99" i="49"/>
  <c r="AE99" i="49"/>
  <c r="AF99" i="49"/>
  <c r="AG99" i="49"/>
  <c r="Z100" i="49"/>
  <c r="AA100" i="49"/>
  <c r="AB100" i="49"/>
  <c r="AC100" i="49"/>
  <c r="AD100" i="49"/>
  <c r="AE100" i="49"/>
  <c r="AF100" i="49"/>
  <c r="AG100" i="49"/>
  <c r="Z103" i="49"/>
  <c r="AA103" i="49"/>
  <c r="AB103" i="49"/>
  <c r="AC103" i="49"/>
  <c r="AD103" i="49"/>
  <c r="AE103" i="49"/>
  <c r="AF103" i="49"/>
  <c r="AG103" i="49"/>
  <c r="Z104" i="49"/>
  <c r="AA104" i="49"/>
  <c r="AB104" i="49"/>
  <c r="AC104" i="49"/>
  <c r="AD104" i="49"/>
  <c r="AE104" i="49"/>
  <c r="AF104" i="49"/>
  <c r="AG104" i="49"/>
  <c r="Z78" i="50"/>
  <c r="AA78" i="50"/>
  <c r="AB78" i="50"/>
  <c r="AC78" i="50"/>
  <c r="AD78" i="50"/>
  <c r="AE78" i="50"/>
  <c r="AF78" i="50"/>
  <c r="AG78" i="50"/>
  <c r="Z80" i="50"/>
  <c r="AA80" i="50"/>
  <c r="AB80" i="50"/>
  <c r="AC80" i="50"/>
  <c r="AD80" i="50"/>
  <c r="AE80" i="50"/>
  <c r="AF80" i="50"/>
  <c r="AG80" i="50"/>
  <c r="Z81" i="50"/>
  <c r="AA81" i="50"/>
  <c r="AB81" i="50"/>
  <c r="AC81" i="50"/>
  <c r="AD81" i="50"/>
  <c r="AE81" i="50"/>
  <c r="AF81" i="50"/>
  <c r="AG81" i="50"/>
  <c r="Z82" i="50"/>
  <c r="AA82" i="50"/>
  <c r="AB82" i="50"/>
  <c r="AC82" i="50"/>
  <c r="AD82" i="50"/>
  <c r="AE82" i="50"/>
  <c r="AF82" i="50"/>
  <c r="AG82" i="50"/>
  <c r="Z84" i="50"/>
  <c r="AA84" i="50"/>
  <c r="AB84" i="50"/>
  <c r="AC84" i="50"/>
  <c r="AD84" i="50"/>
  <c r="AE84" i="50"/>
  <c r="AF84" i="50"/>
  <c r="AG84" i="50"/>
  <c r="Z89" i="50"/>
  <c r="AA89" i="50"/>
  <c r="AB89" i="50"/>
  <c r="AC89" i="50"/>
  <c r="AD89" i="50"/>
  <c r="AE89" i="50"/>
  <c r="AF89" i="50"/>
  <c r="AG89" i="50"/>
  <c r="Z95" i="50"/>
  <c r="AA95" i="50"/>
  <c r="AB95" i="50"/>
  <c r="AC95" i="50"/>
  <c r="AD95" i="50"/>
  <c r="AE95" i="50"/>
  <c r="AF95" i="50"/>
  <c r="AG95" i="50"/>
  <c r="Z100" i="50"/>
  <c r="AA100" i="50"/>
  <c r="AB100" i="50"/>
  <c r="AC100" i="50"/>
  <c r="AD100" i="50"/>
  <c r="AE100" i="50"/>
  <c r="AF100" i="50"/>
  <c r="AG100" i="50"/>
  <c r="Z102" i="50"/>
  <c r="AA102" i="50"/>
  <c r="AB102" i="50"/>
  <c r="AC102" i="50"/>
  <c r="AD102" i="50"/>
  <c r="AE102" i="50"/>
  <c r="AF102" i="50"/>
  <c r="AG102" i="50"/>
  <c r="Z103" i="50"/>
  <c r="AA103" i="50"/>
  <c r="AB103" i="50"/>
  <c r="AC103" i="50"/>
  <c r="AD103" i="50"/>
  <c r="AE103" i="50"/>
  <c r="AF103" i="50"/>
  <c r="AG103" i="50"/>
  <c r="Z82" i="51"/>
  <c r="AA82" i="51"/>
  <c r="AB82" i="51"/>
  <c r="AC82" i="51"/>
  <c r="AD82" i="51"/>
  <c r="AE82" i="51"/>
  <c r="AF82" i="51"/>
  <c r="AG82" i="51"/>
  <c r="Z85" i="51"/>
  <c r="AA85" i="51"/>
  <c r="AB85" i="51"/>
  <c r="AC85" i="51"/>
  <c r="AD85" i="51"/>
  <c r="AE85" i="51"/>
  <c r="AF85" i="51"/>
  <c r="AG85" i="51"/>
  <c r="Z80" i="43"/>
  <c r="AA80" i="43"/>
  <c r="AB80" i="43"/>
  <c r="AC80" i="43"/>
  <c r="AD80" i="43"/>
  <c r="AE80" i="43"/>
  <c r="AF80" i="43"/>
  <c r="AG80" i="43"/>
  <c r="Z81" i="43"/>
  <c r="AA81" i="43"/>
  <c r="AB81" i="43"/>
  <c r="AC81" i="43"/>
  <c r="AD81" i="43"/>
  <c r="AE81" i="43"/>
  <c r="AF81" i="43"/>
  <c r="AG81" i="43"/>
  <c r="Z82" i="43"/>
  <c r="AA82" i="43"/>
  <c r="AB82" i="43"/>
  <c r="AC82" i="43"/>
  <c r="AD82" i="43"/>
  <c r="AE82" i="43"/>
  <c r="AF82" i="43"/>
  <c r="AG82" i="43"/>
  <c r="Z84" i="43"/>
  <c r="AA84" i="43"/>
  <c r="AB84" i="43"/>
  <c r="AC84" i="43"/>
  <c r="AD84" i="43"/>
  <c r="AE84" i="43"/>
  <c r="AF84" i="43"/>
  <c r="AG84" i="43"/>
  <c r="Z90" i="43"/>
  <c r="AA90" i="43"/>
  <c r="AB90" i="43"/>
  <c r="AC90" i="43"/>
  <c r="AD90" i="43"/>
  <c r="AE90" i="43"/>
  <c r="AF90" i="43"/>
  <c r="AG90" i="43"/>
  <c r="Z93" i="43"/>
  <c r="AA93" i="43"/>
  <c r="AB93" i="43"/>
  <c r="AC93" i="43"/>
  <c r="AD93" i="43"/>
  <c r="AE93" i="43"/>
  <c r="AF93" i="43"/>
  <c r="AG93" i="43"/>
  <c r="Z94" i="43"/>
  <c r="AA94" i="43"/>
  <c r="AB94" i="43"/>
  <c r="AC94" i="43"/>
  <c r="AD94" i="43"/>
  <c r="AE94" i="43"/>
  <c r="AF94" i="43"/>
  <c r="AG94" i="43"/>
  <c r="Z95" i="43"/>
  <c r="AA95" i="43"/>
  <c r="AB95" i="43"/>
  <c r="AC95" i="43"/>
  <c r="AD95" i="43"/>
  <c r="AE95" i="43"/>
  <c r="AF95" i="43"/>
  <c r="AG95" i="43"/>
  <c r="Z103" i="43"/>
  <c r="AA103" i="43"/>
  <c r="AB103" i="43"/>
  <c r="AC103" i="43"/>
  <c r="AD103" i="43"/>
  <c r="AE103" i="43"/>
  <c r="AF103" i="43"/>
  <c r="AG103" i="43"/>
  <c r="Y104" i="44"/>
  <c r="Y103" i="44"/>
  <c r="Y100" i="44"/>
  <c r="Y95" i="44"/>
  <c r="Y94" i="44"/>
  <c r="Y81" i="44"/>
  <c r="Y80" i="44"/>
  <c r="Y78" i="44"/>
  <c r="Y68" i="44"/>
  <c r="Y96" i="45"/>
  <c r="Y95" i="45"/>
  <c r="Y94" i="45"/>
  <c r="Y90" i="45"/>
  <c r="Y85" i="45"/>
  <c r="Y80" i="45"/>
  <c r="Y68" i="45"/>
  <c r="Y96" i="46"/>
  <c r="Y95" i="46"/>
  <c r="Y94" i="46"/>
  <c r="Y93" i="46"/>
  <c r="Y82" i="46"/>
  <c r="Y104" i="49"/>
  <c r="Y103" i="49"/>
  <c r="Y100" i="49"/>
  <c r="Y99" i="49"/>
  <c r="Y88" i="49"/>
  <c r="Y85" i="49"/>
  <c r="Y84" i="49"/>
  <c r="Y83" i="49" s="1"/>
  <c r="Y82" i="49"/>
  <c r="Y81" i="49"/>
  <c r="Y80" i="49"/>
  <c r="Y75" i="49"/>
  <c r="Y103" i="50"/>
  <c r="Y102" i="50"/>
  <c r="Y100" i="50"/>
  <c r="Y95" i="50"/>
  <c r="Y89" i="50"/>
  <c r="Y84" i="50"/>
  <c r="Y82" i="50"/>
  <c r="Y81" i="50"/>
  <c r="Y80" i="50"/>
  <c r="Y78" i="50"/>
  <c r="Y85" i="51"/>
  <c r="Y82" i="51"/>
  <c r="Y103" i="43"/>
  <c r="Y95" i="43"/>
  <c r="Y94" i="43"/>
  <c r="Y93" i="43"/>
  <c r="Y90" i="43"/>
  <c r="Y84" i="43"/>
  <c r="Y82" i="43"/>
  <c r="Y81" i="43"/>
  <c r="Y80" i="43"/>
  <c r="Q68" i="44"/>
  <c r="R68" i="44"/>
  <c r="S68" i="44"/>
  <c r="T68" i="44"/>
  <c r="U68" i="44"/>
  <c r="V68" i="44"/>
  <c r="W68" i="44"/>
  <c r="Q78" i="44"/>
  <c r="R78" i="44"/>
  <c r="S78" i="44"/>
  <c r="T78" i="44"/>
  <c r="U78" i="44"/>
  <c r="V78" i="44"/>
  <c r="W78" i="44"/>
  <c r="Q80" i="44"/>
  <c r="R80" i="44"/>
  <c r="S80" i="44"/>
  <c r="T80" i="44"/>
  <c r="U80" i="44"/>
  <c r="V80" i="44"/>
  <c r="W80" i="44"/>
  <c r="Q81" i="44"/>
  <c r="R81" i="44"/>
  <c r="S81" i="44"/>
  <c r="T81" i="44"/>
  <c r="U81" i="44"/>
  <c r="V81" i="44"/>
  <c r="W81" i="44"/>
  <c r="Q94" i="44"/>
  <c r="R94" i="44"/>
  <c r="S94" i="44"/>
  <c r="T94" i="44"/>
  <c r="U94" i="44"/>
  <c r="V94" i="44"/>
  <c r="W94" i="44"/>
  <c r="Q95" i="44"/>
  <c r="R95" i="44"/>
  <c r="S95" i="44"/>
  <c r="T95" i="44"/>
  <c r="U95" i="44"/>
  <c r="V95" i="44"/>
  <c r="W95" i="44"/>
  <c r="Q100" i="44"/>
  <c r="R100" i="44"/>
  <c r="S100" i="44"/>
  <c r="T100" i="44"/>
  <c r="U100" i="44"/>
  <c r="V100" i="44"/>
  <c r="W100" i="44"/>
  <c r="Q103" i="44"/>
  <c r="R103" i="44"/>
  <c r="S103" i="44"/>
  <c r="T103" i="44"/>
  <c r="U103" i="44"/>
  <c r="V103" i="44"/>
  <c r="W103" i="44"/>
  <c r="Q104" i="44"/>
  <c r="R104" i="44"/>
  <c r="S104" i="44"/>
  <c r="T104" i="44"/>
  <c r="U104" i="44"/>
  <c r="V104" i="44"/>
  <c r="W104" i="44"/>
  <c r="Q68" i="45"/>
  <c r="R68" i="45"/>
  <c r="S68" i="45"/>
  <c r="T68" i="45"/>
  <c r="U68" i="45"/>
  <c r="V68" i="45"/>
  <c r="W68" i="45"/>
  <c r="Q80" i="45"/>
  <c r="R80" i="45"/>
  <c r="S80" i="45"/>
  <c r="T80" i="45"/>
  <c r="U80" i="45"/>
  <c r="V80" i="45"/>
  <c r="W80" i="45"/>
  <c r="Q85" i="45"/>
  <c r="R85" i="45"/>
  <c r="S85" i="45"/>
  <c r="T85" i="45"/>
  <c r="U85" i="45"/>
  <c r="V85" i="45"/>
  <c r="W85" i="45"/>
  <c r="Q90" i="45"/>
  <c r="R90" i="45"/>
  <c r="S90" i="45"/>
  <c r="T90" i="45"/>
  <c r="U90" i="45"/>
  <c r="V90" i="45"/>
  <c r="W90" i="45"/>
  <c r="Q94" i="45"/>
  <c r="R94" i="45"/>
  <c r="S94" i="45"/>
  <c r="T94" i="45"/>
  <c r="U94" i="45"/>
  <c r="V94" i="45"/>
  <c r="W94" i="45"/>
  <c r="Q95" i="45"/>
  <c r="R95" i="45"/>
  <c r="S95" i="45"/>
  <c r="T95" i="45"/>
  <c r="U95" i="45"/>
  <c r="V95" i="45"/>
  <c r="W95" i="45"/>
  <c r="Q96" i="45"/>
  <c r="R96" i="45"/>
  <c r="S96" i="45"/>
  <c r="T96" i="45"/>
  <c r="U96" i="45"/>
  <c r="V96" i="45"/>
  <c r="W96" i="45"/>
  <c r="Q82" i="46"/>
  <c r="R82" i="46"/>
  <c r="S82" i="46"/>
  <c r="T82" i="46"/>
  <c r="U82" i="46"/>
  <c r="V82" i="46"/>
  <c r="W82" i="46"/>
  <c r="Q93" i="46"/>
  <c r="R93" i="46"/>
  <c r="S93" i="46"/>
  <c r="T93" i="46"/>
  <c r="U93" i="46"/>
  <c r="V93" i="46"/>
  <c r="W93" i="46"/>
  <c r="Q94" i="46"/>
  <c r="R94" i="46"/>
  <c r="S94" i="46"/>
  <c r="T94" i="46"/>
  <c r="U94" i="46"/>
  <c r="V94" i="46"/>
  <c r="W94" i="46"/>
  <c r="Q95" i="46"/>
  <c r="R95" i="46"/>
  <c r="S95" i="46"/>
  <c r="T95" i="46"/>
  <c r="U95" i="46"/>
  <c r="V95" i="46"/>
  <c r="W95" i="46"/>
  <c r="Q96" i="46"/>
  <c r="R96" i="46"/>
  <c r="S96" i="46"/>
  <c r="T96" i="46"/>
  <c r="U96" i="46"/>
  <c r="V96" i="46"/>
  <c r="W96" i="46"/>
  <c r="Q75" i="49"/>
  <c r="R75" i="49"/>
  <c r="S75" i="49"/>
  <c r="T75" i="49"/>
  <c r="U75" i="49"/>
  <c r="V75" i="49"/>
  <c r="W75" i="49"/>
  <c r="Q80" i="49"/>
  <c r="R80" i="49"/>
  <c r="S80" i="49"/>
  <c r="T80" i="49"/>
  <c r="U80" i="49"/>
  <c r="V80" i="49"/>
  <c r="W80" i="49"/>
  <c r="Q81" i="49"/>
  <c r="R81" i="49"/>
  <c r="S81" i="49"/>
  <c r="T81" i="49"/>
  <c r="U81" i="49"/>
  <c r="V81" i="49"/>
  <c r="W81" i="49"/>
  <c r="Q82" i="49"/>
  <c r="R82" i="49"/>
  <c r="S82" i="49"/>
  <c r="T82" i="49"/>
  <c r="U82" i="49"/>
  <c r="V82" i="49"/>
  <c r="W82" i="49"/>
  <c r="Q84" i="49"/>
  <c r="R84" i="49"/>
  <c r="S84" i="49"/>
  <c r="T84" i="49"/>
  <c r="T83" i="49" s="1"/>
  <c r="U84" i="49"/>
  <c r="V84" i="49"/>
  <c r="W84" i="49"/>
  <c r="Q85" i="49"/>
  <c r="R85" i="49"/>
  <c r="S85" i="49"/>
  <c r="T85" i="49"/>
  <c r="U85" i="49"/>
  <c r="V85" i="49"/>
  <c r="W85" i="49"/>
  <c r="Q88" i="49"/>
  <c r="R88" i="49"/>
  <c r="S88" i="49"/>
  <c r="T88" i="49"/>
  <c r="U88" i="49"/>
  <c r="V88" i="49"/>
  <c r="W88" i="49"/>
  <c r="Q99" i="49"/>
  <c r="R99" i="49"/>
  <c r="S99" i="49"/>
  <c r="T99" i="49"/>
  <c r="U99" i="49"/>
  <c r="V99" i="49"/>
  <c r="W99" i="49"/>
  <c r="Q100" i="49"/>
  <c r="R100" i="49"/>
  <c r="S100" i="49"/>
  <c r="T100" i="49"/>
  <c r="U100" i="49"/>
  <c r="V100" i="49"/>
  <c r="W100" i="49"/>
  <c r="Q103" i="49"/>
  <c r="R103" i="49"/>
  <c r="S103" i="49"/>
  <c r="T103" i="49"/>
  <c r="U103" i="49"/>
  <c r="V103" i="49"/>
  <c r="W103" i="49"/>
  <c r="Q104" i="49"/>
  <c r="R104" i="49"/>
  <c r="S104" i="49"/>
  <c r="T104" i="49"/>
  <c r="U104" i="49"/>
  <c r="V104" i="49"/>
  <c r="W104" i="49"/>
  <c r="Q78" i="50"/>
  <c r="R78" i="50"/>
  <c r="S78" i="50"/>
  <c r="T78" i="50"/>
  <c r="U78" i="50"/>
  <c r="V78" i="50"/>
  <c r="W78" i="50"/>
  <c r="Q80" i="50"/>
  <c r="R80" i="50"/>
  <c r="S80" i="50"/>
  <c r="T80" i="50"/>
  <c r="U80" i="50"/>
  <c r="V80" i="50"/>
  <c r="W80" i="50"/>
  <c r="Q81" i="50"/>
  <c r="R81" i="50"/>
  <c r="S81" i="50"/>
  <c r="T81" i="50"/>
  <c r="U81" i="50"/>
  <c r="V81" i="50"/>
  <c r="W81" i="50"/>
  <c r="Q82" i="50"/>
  <c r="R82" i="50"/>
  <c r="S82" i="50"/>
  <c r="T82" i="50"/>
  <c r="U82" i="50"/>
  <c r="V82" i="50"/>
  <c r="W82" i="50"/>
  <c r="Q84" i="50"/>
  <c r="R84" i="50"/>
  <c r="S84" i="50"/>
  <c r="T84" i="50"/>
  <c r="U84" i="50"/>
  <c r="V84" i="50"/>
  <c r="W84" i="50"/>
  <c r="Q89" i="50"/>
  <c r="R89" i="50"/>
  <c r="S89" i="50"/>
  <c r="T89" i="50"/>
  <c r="U89" i="50"/>
  <c r="V89" i="50"/>
  <c r="W89" i="50"/>
  <c r="Q95" i="50"/>
  <c r="R95" i="50"/>
  <c r="S95" i="50"/>
  <c r="T95" i="50"/>
  <c r="U95" i="50"/>
  <c r="V95" i="50"/>
  <c r="W95" i="50"/>
  <c r="Q100" i="50"/>
  <c r="R100" i="50"/>
  <c r="S100" i="50"/>
  <c r="T100" i="50"/>
  <c r="U100" i="50"/>
  <c r="V100" i="50"/>
  <c r="W100" i="50"/>
  <c r="Q102" i="50"/>
  <c r="R102" i="50"/>
  <c r="S102" i="50"/>
  <c r="T102" i="50"/>
  <c r="U102" i="50"/>
  <c r="V102" i="50"/>
  <c r="W102" i="50"/>
  <c r="Q103" i="50"/>
  <c r="R103" i="50"/>
  <c r="S103" i="50"/>
  <c r="T103" i="50"/>
  <c r="U103" i="50"/>
  <c r="V103" i="50"/>
  <c r="W103" i="50"/>
  <c r="Q82" i="51"/>
  <c r="R82" i="51"/>
  <c r="S82" i="51"/>
  <c r="T82" i="51"/>
  <c r="U82" i="51"/>
  <c r="V82" i="51"/>
  <c r="W82" i="51"/>
  <c r="Q85" i="51"/>
  <c r="R85" i="51"/>
  <c r="S85" i="51"/>
  <c r="T85" i="51"/>
  <c r="U85" i="51"/>
  <c r="V85" i="51"/>
  <c r="W85" i="51"/>
  <c r="Q80" i="43"/>
  <c r="R80" i="43"/>
  <c r="S80" i="43"/>
  <c r="T80" i="43"/>
  <c r="U80" i="43"/>
  <c r="V80" i="43"/>
  <c r="W80" i="43"/>
  <c r="Q81" i="43"/>
  <c r="R81" i="43"/>
  <c r="S81" i="43"/>
  <c r="T81" i="43"/>
  <c r="U81" i="43"/>
  <c r="V81" i="43"/>
  <c r="W81" i="43"/>
  <c r="Q82" i="43"/>
  <c r="R82" i="43"/>
  <c r="S82" i="43"/>
  <c r="T82" i="43"/>
  <c r="U82" i="43"/>
  <c r="V82" i="43"/>
  <c r="W82" i="43"/>
  <c r="Q84" i="43"/>
  <c r="R84" i="43"/>
  <c r="S84" i="43"/>
  <c r="T84" i="43"/>
  <c r="U84" i="43"/>
  <c r="V84" i="43"/>
  <c r="W84" i="43"/>
  <c r="Q90" i="43"/>
  <c r="R90" i="43"/>
  <c r="S90" i="43"/>
  <c r="T90" i="43"/>
  <c r="U90" i="43"/>
  <c r="V90" i="43"/>
  <c r="W90" i="43"/>
  <c r="Q93" i="43"/>
  <c r="R93" i="43"/>
  <c r="S93" i="43"/>
  <c r="T93" i="43"/>
  <c r="U93" i="43"/>
  <c r="V93" i="43"/>
  <c r="W93" i="43"/>
  <c r="Q94" i="43"/>
  <c r="R94" i="43"/>
  <c r="S94" i="43"/>
  <c r="T94" i="43"/>
  <c r="U94" i="43"/>
  <c r="V94" i="43"/>
  <c r="W94" i="43"/>
  <c r="Q95" i="43"/>
  <c r="R95" i="43"/>
  <c r="S95" i="43"/>
  <c r="T95" i="43"/>
  <c r="U95" i="43"/>
  <c r="V95" i="43"/>
  <c r="W95" i="43"/>
  <c r="Q103" i="43"/>
  <c r="R103" i="43"/>
  <c r="S103" i="43"/>
  <c r="T103" i="43"/>
  <c r="U103" i="43"/>
  <c r="V103" i="43"/>
  <c r="W103" i="43"/>
  <c r="P104" i="44"/>
  <c r="P103" i="44"/>
  <c r="P100" i="44"/>
  <c r="P95" i="44"/>
  <c r="P94" i="44"/>
  <c r="P81" i="44"/>
  <c r="P80" i="44"/>
  <c r="P78" i="44"/>
  <c r="P68" i="44"/>
  <c r="P96" i="45"/>
  <c r="P95" i="45"/>
  <c r="P94" i="45"/>
  <c r="P90" i="45"/>
  <c r="P85" i="45"/>
  <c r="P80" i="45"/>
  <c r="P68" i="45"/>
  <c r="P96" i="46"/>
  <c r="P95" i="46"/>
  <c r="P94" i="46"/>
  <c r="P93" i="46"/>
  <c r="P82" i="46"/>
  <c r="P104" i="49"/>
  <c r="P103" i="49"/>
  <c r="P100" i="49"/>
  <c r="P99" i="49"/>
  <c r="P88" i="49"/>
  <c r="P85" i="49"/>
  <c r="P84" i="49"/>
  <c r="P83" i="49" s="1"/>
  <c r="P82" i="49"/>
  <c r="P81" i="49"/>
  <c r="P80" i="49"/>
  <c r="P75" i="49"/>
  <c r="P103" i="50"/>
  <c r="P102" i="50"/>
  <c r="P100" i="50"/>
  <c r="P95" i="50"/>
  <c r="P89" i="50"/>
  <c r="P84" i="50"/>
  <c r="P82" i="50"/>
  <c r="P81" i="50"/>
  <c r="P80" i="50"/>
  <c r="P78" i="50"/>
  <c r="P85" i="51"/>
  <c r="P82" i="51"/>
  <c r="P103" i="43"/>
  <c r="P95" i="43"/>
  <c r="P94" i="43"/>
  <c r="P93" i="43"/>
  <c r="P90" i="43"/>
  <c r="P84" i="43"/>
  <c r="P82" i="43"/>
  <c r="P81" i="43"/>
  <c r="P80" i="43"/>
  <c r="G68" i="44"/>
  <c r="H68" i="44"/>
  <c r="I68" i="44"/>
  <c r="J68" i="44"/>
  <c r="K68" i="44"/>
  <c r="L68" i="44"/>
  <c r="M68" i="44"/>
  <c r="N68" i="44"/>
  <c r="G78" i="44"/>
  <c r="H78" i="44"/>
  <c r="I78" i="44"/>
  <c r="J78" i="44"/>
  <c r="K78" i="44"/>
  <c r="L78" i="44"/>
  <c r="M78" i="44"/>
  <c r="N78" i="44"/>
  <c r="G80" i="44"/>
  <c r="H80" i="44"/>
  <c r="I80" i="44"/>
  <c r="J80" i="44"/>
  <c r="K80" i="44"/>
  <c r="L80" i="44"/>
  <c r="M80" i="44"/>
  <c r="N80" i="44"/>
  <c r="G81" i="44"/>
  <c r="H81" i="44"/>
  <c r="I81" i="44"/>
  <c r="J81" i="44"/>
  <c r="K81" i="44"/>
  <c r="L81" i="44"/>
  <c r="M81" i="44"/>
  <c r="N81" i="44"/>
  <c r="G94" i="44"/>
  <c r="H94" i="44"/>
  <c r="I94" i="44"/>
  <c r="J94" i="44"/>
  <c r="K94" i="44"/>
  <c r="L94" i="44"/>
  <c r="M94" i="44"/>
  <c r="N94" i="44"/>
  <c r="G95" i="44"/>
  <c r="H95" i="44"/>
  <c r="I95" i="44"/>
  <c r="J95" i="44"/>
  <c r="K95" i="44"/>
  <c r="L95" i="44"/>
  <c r="M95" i="44"/>
  <c r="N95" i="44"/>
  <c r="G100" i="44"/>
  <c r="H100" i="44"/>
  <c r="I100" i="44"/>
  <c r="J100" i="44"/>
  <c r="K100" i="44"/>
  <c r="L100" i="44"/>
  <c r="M100" i="44"/>
  <c r="N100" i="44"/>
  <c r="G103" i="44"/>
  <c r="H103" i="44"/>
  <c r="I103" i="44"/>
  <c r="J103" i="44"/>
  <c r="K103" i="44"/>
  <c r="L103" i="44"/>
  <c r="M103" i="44"/>
  <c r="N103" i="44"/>
  <c r="G104" i="44"/>
  <c r="H104" i="44"/>
  <c r="I104" i="44"/>
  <c r="J104" i="44"/>
  <c r="K104" i="44"/>
  <c r="L104" i="44"/>
  <c r="M104" i="44"/>
  <c r="N104" i="44"/>
  <c r="G68" i="45"/>
  <c r="H68" i="45"/>
  <c r="I68" i="45"/>
  <c r="J68" i="45"/>
  <c r="K68" i="45"/>
  <c r="L68" i="45"/>
  <c r="M68" i="45"/>
  <c r="N68" i="45"/>
  <c r="G80" i="45"/>
  <c r="H80" i="45"/>
  <c r="I80" i="45"/>
  <c r="J80" i="45"/>
  <c r="K80" i="45"/>
  <c r="L80" i="45"/>
  <c r="M80" i="45"/>
  <c r="N80" i="45"/>
  <c r="G85" i="45"/>
  <c r="H85" i="45"/>
  <c r="I85" i="45"/>
  <c r="J85" i="45"/>
  <c r="K85" i="45"/>
  <c r="L85" i="45"/>
  <c r="M85" i="45"/>
  <c r="N85" i="45"/>
  <c r="G90" i="45"/>
  <c r="H90" i="45"/>
  <c r="I90" i="45"/>
  <c r="J90" i="45"/>
  <c r="K90" i="45"/>
  <c r="L90" i="45"/>
  <c r="M90" i="45"/>
  <c r="N90" i="45"/>
  <c r="G94" i="45"/>
  <c r="H94" i="45"/>
  <c r="I94" i="45"/>
  <c r="J94" i="45"/>
  <c r="K94" i="45"/>
  <c r="L94" i="45"/>
  <c r="M94" i="45"/>
  <c r="N94" i="45"/>
  <c r="G95" i="45"/>
  <c r="H95" i="45"/>
  <c r="I95" i="45"/>
  <c r="J95" i="45"/>
  <c r="K95" i="45"/>
  <c r="L95" i="45"/>
  <c r="M95" i="45"/>
  <c r="N95" i="45"/>
  <c r="G96" i="45"/>
  <c r="H96" i="45"/>
  <c r="I96" i="45"/>
  <c r="J96" i="45"/>
  <c r="K96" i="45"/>
  <c r="L96" i="45"/>
  <c r="M96" i="45"/>
  <c r="N96" i="45"/>
  <c r="G82" i="46"/>
  <c r="H82" i="46"/>
  <c r="I82" i="46"/>
  <c r="J82" i="46"/>
  <c r="K82" i="46"/>
  <c r="L82" i="46"/>
  <c r="M82" i="46"/>
  <c r="N82" i="46"/>
  <c r="G93" i="46"/>
  <c r="H93" i="46"/>
  <c r="I93" i="46"/>
  <c r="J93" i="46"/>
  <c r="K93" i="46"/>
  <c r="L93" i="46"/>
  <c r="M93" i="46"/>
  <c r="N93" i="46"/>
  <c r="G94" i="46"/>
  <c r="H94" i="46"/>
  <c r="I94" i="46"/>
  <c r="J94" i="46"/>
  <c r="K94" i="46"/>
  <c r="L94" i="46"/>
  <c r="M94" i="46"/>
  <c r="N94" i="46"/>
  <c r="G95" i="46"/>
  <c r="H95" i="46"/>
  <c r="I95" i="46"/>
  <c r="J95" i="46"/>
  <c r="K95" i="46"/>
  <c r="L95" i="46"/>
  <c r="M95" i="46"/>
  <c r="N95" i="46"/>
  <c r="G96" i="46"/>
  <c r="H96" i="46"/>
  <c r="I96" i="46"/>
  <c r="J96" i="46"/>
  <c r="K96" i="46"/>
  <c r="L96" i="46"/>
  <c r="M96" i="46"/>
  <c r="N96" i="46"/>
  <c r="G75" i="49"/>
  <c r="H75" i="49"/>
  <c r="I75" i="49"/>
  <c r="J75" i="49"/>
  <c r="K75" i="49"/>
  <c r="L75" i="49"/>
  <c r="M75" i="49"/>
  <c r="N75" i="49"/>
  <c r="G80" i="49"/>
  <c r="H80" i="49"/>
  <c r="I80" i="49"/>
  <c r="J80" i="49"/>
  <c r="K80" i="49"/>
  <c r="L80" i="49"/>
  <c r="M80" i="49"/>
  <c r="N80" i="49"/>
  <c r="G81" i="49"/>
  <c r="H81" i="49"/>
  <c r="I81" i="49"/>
  <c r="J81" i="49"/>
  <c r="K81" i="49"/>
  <c r="L81" i="49"/>
  <c r="M81" i="49"/>
  <c r="N81" i="49"/>
  <c r="G82" i="49"/>
  <c r="H82" i="49"/>
  <c r="I82" i="49"/>
  <c r="J82" i="49"/>
  <c r="K82" i="49"/>
  <c r="L82" i="49"/>
  <c r="M82" i="49"/>
  <c r="N82" i="49"/>
  <c r="G84" i="49"/>
  <c r="H84" i="49"/>
  <c r="I84" i="49"/>
  <c r="J84" i="49"/>
  <c r="K84" i="49"/>
  <c r="L84" i="49"/>
  <c r="M84" i="49"/>
  <c r="N84" i="49"/>
  <c r="G85" i="49"/>
  <c r="H85" i="49"/>
  <c r="I85" i="49"/>
  <c r="J85" i="49"/>
  <c r="K85" i="49"/>
  <c r="L85" i="49"/>
  <c r="M85" i="49"/>
  <c r="N85" i="49"/>
  <c r="G88" i="49"/>
  <c r="H88" i="49"/>
  <c r="I88" i="49"/>
  <c r="J88" i="49"/>
  <c r="K88" i="49"/>
  <c r="L88" i="49"/>
  <c r="M88" i="49"/>
  <c r="N88" i="49"/>
  <c r="G99" i="49"/>
  <c r="H99" i="49"/>
  <c r="I99" i="49"/>
  <c r="J99" i="49"/>
  <c r="K99" i="49"/>
  <c r="L99" i="49"/>
  <c r="M99" i="49"/>
  <c r="N99" i="49"/>
  <c r="G100" i="49"/>
  <c r="H100" i="49"/>
  <c r="I100" i="49"/>
  <c r="J100" i="49"/>
  <c r="K100" i="49"/>
  <c r="L100" i="49"/>
  <c r="M100" i="49"/>
  <c r="N100" i="49"/>
  <c r="G103" i="49"/>
  <c r="H103" i="49"/>
  <c r="I103" i="49"/>
  <c r="J103" i="49"/>
  <c r="K103" i="49"/>
  <c r="L103" i="49"/>
  <c r="M103" i="49"/>
  <c r="N103" i="49"/>
  <c r="G104" i="49"/>
  <c r="H104" i="49"/>
  <c r="I104" i="49"/>
  <c r="J104" i="49"/>
  <c r="K104" i="49"/>
  <c r="L104" i="49"/>
  <c r="M104" i="49"/>
  <c r="N104" i="49"/>
  <c r="G78" i="50"/>
  <c r="H78" i="50"/>
  <c r="I78" i="50"/>
  <c r="J78" i="50"/>
  <c r="K78" i="50"/>
  <c r="L78" i="50"/>
  <c r="M78" i="50"/>
  <c r="N78" i="50"/>
  <c r="G80" i="50"/>
  <c r="H80" i="50"/>
  <c r="I80" i="50"/>
  <c r="J80" i="50"/>
  <c r="K80" i="50"/>
  <c r="L80" i="50"/>
  <c r="M80" i="50"/>
  <c r="N80" i="50"/>
  <c r="G81" i="50"/>
  <c r="H81" i="50"/>
  <c r="I81" i="50"/>
  <c r="J81" i="50"/>
  <c r="K81" i="50"/>
  <c r="L81" i="50"/>
  <c r="M81" i="50"/>
  <c r="N81" i="50"/>
  <c r="G82" i="50"/>
  <c r="H82" i="50"/>
  <c r="I82" i="50"/>
  <c r="J82" i="50"/>
  <c r="K82" i="50"/>
  <c r="L82" i="50"/>
  <c r="M82" i="50"/>
  <c r="N82" i="50"/>
  <c r="G84" i="50"/>
  <c r="H84" i="50"/>
  <c r="I84" i="50"/>
  <c r="J84" i="50"/>
  <c r="K84" i="50"/>
  <c r="L84" i="50"/>
  <c r="M84" i="50"/>
  <c r="N84" i="50"/>
  <c r="G89" i="50"/>
  <c r="H89" i="50"/>
  <c r="I89" i="50"/>
  <c r="J89" i="50"/>
  <c r="K89" i="50"/>
  <c r="L89" i="50"/>
  <c r="M89" i="50"/>
  <c r="N89" i="50"/>
  <c r="G95" i="50"/>
  <c r="H95" i="50"/>
  <c r="I95" i="50"/>
  <c r="J95" i="50"/>
  <c r="K95" i="50"/>
  <c r="L95" i="50"/>
  <c r="M95" i="50"/>
  <c r="N95" i="50"/>
  <c r="G100" i="50"/>
  <c r="H100" i="50"/>
  <c r="I100" i="50"/>
  <c r="J100" i="50"/>
  <c r="K100" i="50"/>
  <c r="L100" i="50"/>
  <c r="M100" i="50"/>
  <c r="N100" i="50"/>
  <c r="G102" i="50"/>
  <c r="H102" i="50"/>
  <c r="I102" i="50"/>
  <c r="J102" i="50"/>
  <c r="K102" i="50"/>
  <c r="L102" i="50"/>
  <c r="M102" i="50"/>
  <c r="N102" i="50"/>
  <c r="G103" i="50"/>
  <c r="H103" i="50"/>
  <c r="I103" i="50"/>
  <c r="J103" i="50"/>
  <c r="K103" i="50"/>
  <c r="L103" i="50"/>
  <c r="M103" i="50"/>
  <c r="N103" i="50"/>
  <c r="G82" i="51"/>
  <c r="H82" i="51"/>
  <c r="I82" i="51"/>
  <c r="J82" i="51"/>
  <c r="K82" i="51"/>
  <c r="L82" i="51"/>
  <c r="M82" i="51"/>
  <c r="N82" i="51"/>
  <c r="G85" i="51"/>
  <c r="H85" i="51"/>
  <c r="I85" i="51"/>
  <c r="J85" i="51"/>
  <c r="K85" i="51"/>
  <c r="L85" i="51"/>
  <c r="M85" i="51"/>
  <c r="N85" i="51"/>
  <c r="G80" i="43"/>
  <c r="H80" i="43"/>
  <c r="I80" i="43"/>
  <c r="J80" i="43"/>
  <c r="K80" i="43"/>
  <c r="L80" i="43"/>
  <c r="M80" i="43"/>
  <c r="N80" i="43"/>
  <c r="G81" i="43"/>
  <c r="H81" i="43"/>
  <c r="I81" i="43"/>
  <c r="J81" i="43"/>
  <c r="K81" i="43"/>
  <c r="L81" i="43"/>
  <c r="M81" i="43"/>
  <c r="N81" i="43"/>
  <c r="G82" i="43"/>
  <c r="H82" i="43"/>
  <c r="I82" i="43"/>
  <c r="J82" i="43"/>
  <c r="K82" i="43"/>
  <c r="L82" i="43"/>
  <c r="M82" i="43"/>
  <c r="N82" i="43"/>
  <c r="G84" i="43"/>
  <c r="H84" i="43"/>
  <c r="I84" i="43"/>
  <c r="J84" i="43"/>
  <c r="K84" i="43"/>
  <c r="L84" i="43"/>
  <c r="M84" i="43"/>
  <c r="N84" i="43"/>
  <c r="G90" i="43"/>
  <c r="H90" i="43"/>
  <c r="I90" i="43"/>
  <c r="J90" i="43"/>
  <c r="K90" i="43"/>
  <c r="L90" i="43"/>
  <c r="M90" i="43"/>
  <c r="N90" i="43"/>
  <c r="G93" i="43"/>
  <c r="H93" i="43"/>
  <c r="I93" i="43"/>
  <c r="J93" i="43"/>
  <c r="K93" i="43"/>
  <c r="L93" i="43"/>
  <c r="M93" i="43"/>
  <c r="N93" i="43"/>
  <c r="G94" i="43"/>
  <c r="H94" i="43"/>
  <c r="I94" i="43"/>
  <c r="J94" i="43"/>
  <c r="K94" i="43"/>
  <c r="L94" i="43"/>
  <c r="M94" i="43"/>
  <c r="N94" i="43"/>
  <c r="G95" i="43"/>
  <c r="H95" i="43"/>
  <c r="I95" i="43"/>
  <c r="J95" i="43"/>
  <c r="K95" i="43"/>
  <c r="L95" i="43"/>
  <c r="M95" i="43"/>
  <c r="N95" i="43"/>
  <c r="G103" i="43"/>
  <c r="H103" i="43"/>
  <c r="I103" i="43"/>
  <c r="J103" i="43"/>
  <c r="K103" i="43"/>
  <c r="L103" i="43"/>
  <c r="M103" i="43"/>
  <c r="N103" i="43"/>
  <c r="F89" i="50"/>
  <c r="F102" i="50"/>
  <c r="F104" i="44"/>
  <c r="F103" i="44"/>
  <c r="F100" i="44"/>
  <c r="F104" i="49"/>
  <c r="F103" i="49"/>
  <c r="F100" i="49"/>
  <c r="F99" i="49"/>
  <c r="F103" i="50"/>
  <c r="F100" i="50"/>
  <c r="F103" i="43"/>
  <c r="F95" i="44"/>
  <c r="F94" i="44"/>
  <c r="F96" i="45"/>
  <c r="F95" i="45"/>
  <c r="F94" i="45"/>
  <c r="F96" i="46"/>
  <c r="F95" i="46"/>
  <c r="F94" i="46"/>
  <c r="F93" i="46"/>
  <c r="F95" i="50"/>
  <c r="F95" i="43"/>
  <c r="F94" i="43"/>
  <c r="F93" i="43"/>
  <c r="F90" i="45"/>
  <c r="F88" i="49"/>
  <c r="F90" i="43"/>
  <c r="F85" i="45"/>
  <c r="F85" i="49"/>
  <c r="F84" i="49"/>
  <c r="F84" i="50"/>
  <c r="F85" i="51"/>
  <c r="F84" i="43"/>
  <c r="F81" i="44"/>
  <c r="F80" i="44"/>
  <c r="F78" i="44"/>
  <c r="F80" i="45"/>
  <c r="F82" i="46"/>
  <c r="F82" i="49"/>
  <c r="F81" i="49"/>
  <c r="F80" i="49"/>
  <c r="F82" i="50"/>
  <c r="F81" i="50"/>
  <c r="F80" i="50"/>
  <c r="F78" i="50"/>
  <c r="F82" i="51"/>
  <c r="F82" i="43"/>
  <c r="F81" i="43"/>
  <c r="F80" i="43"/>
  <c r="F75" i="49"/>
  <c r="F68" i="44"/>
  <c r="F68" i="45"/>
  <c r="AX20" i="44"/>
  <c r="AY20" i="44"/>
  <c r="AZ20" i="44"/>
  <c r="AX30" i="44"/>
  <c r="AY30" i="44"/>
  <c r="AZ30" i="44"/>
  <c r="AX32" i="44"/>
  <c r="AY32" i="44"/>
  <c r="AZ32" i="44"/>
  <c r="AX33" i="44"/>
  <c r="AY33" i="44"/>
  <c r="AZ33" i="44"/>
  <c r="AX46" i="44"/>
  <c r="AY46" i="44"/>
  <c r="AZ46" i="44"/>
  <c r="AX47" i="44"/>
  <c r="AY47" i="44"/>
  <c r="AZ47" i="44"/>
  <c r="AX52" i="44"/>
  <c r="AY52" i="44"/>
  <c r="AZ52" i="44"/>
  <c r="AX55" i="44"/>
  <c r="AY55" i="44"/>
  <c r="AZ55" i="44"/>
  <c r="AX56" i="44"/>
  <c r="AY56" i="44"/>
  <c r="AZ56" i="44"/>
  <c r="AX20" i="45"/>
  <c r="AY20" i="45"/>
  <c r="AZ20" i="45"/>
  <c r="AX32" i="45"/>
  <c r="AY32" i="45"/>
  <c r="AZ32" i="45"/>
  <c r="AX37" i="45"/>
  <c r="AY37" i="45"/>
  <c r="AZ37" i="45"/>
  <c r="AX42" i="45"/>
  <c r="AY42" i="45"/>
  <c r="AZ42" i="45"/>
  <c r="AX46" i="45"/>
  <c r="AY46" i="45"/>
  <c r="AZ46" i="45"/>
  <c r="AX47" i="45"/>
  <c r="AY47" i="45"/>
  <c r="AZ47" i="45"/>
  <c r="AX48" i="45"/>
  <c r="AY48" i="45"/>
  <c r="AZ48" i="45"/>
  <c r="AX34" i="46"/>
  <c r="AY34" i="46"/>
  <c r="AZ34" i="46"/>
  <c r="AX45" i="46"/>
  <c r="AY45" i="46"/>
  <c r="AZ45" i="46"/>
  <c r="AX46" i="46"/>
  <c r="AY46" i="46"/>
  <c r="AZ46" i="46"/>
  <c r="AX47" i="46"/>
  <c r="AY47" i="46"/>
  <c r="AZ47" i="46"/>
  <c r="AX48" i="46"/>
  <c r="AY48" i="46"/>
  <c r="AZ48" i="46"/>
  <c r="AX27" i="49"/>
  <c r="AY27" i="49"/>
  <c r="AZ27" i="49"/>
  <c r="AX32" i="49"/>
  <c r="AY32" i="49"/>
  <c r="AZ32" i="49"/>
  <c r="AX33" i="49"/>
  <c r="AY33" i="49"/>
  <c r="AZ33" i="49"/>
  <c r="AX34" i="49"/>
  <c r="AY34" i="49"/>
  <c r="AZ34" i="49"/>
  <c r="AX36" i="49"/>
  <c r="AY36" i="49"/>
  <c r="AZ36" i="49"/>
  <c r="AZ35" i="49" s="1"/>
  <c r="AX37" i="49"/>
  <c r="AY37" i="49"/>
  <c r="AZ37" i="49"/>
  <c r="AX40" i="49"/>
  <c r="AY40" i="49"/>
  <c r="AZ40" i="49"/>
  <c r="AX51" i="49"/>
  <c r="AY51" i="49"/>
  <c r="AZ51" i="49"/>
  <c r="AX52" i="49"/>
  <c r="AY52" i="49"/>
  <c r="AZ52" i="49"/>
  <c r="AX55" i="49"/>
  <c r="AY55" i="49"/>
  <c r="AZ55" i="49"/>
  <c r="AX56" i="49"/>
  <c r="AY56" i="49"/>
  <c r="AZ56" i="49"/>
  <c r="AX30" i="50"/>
  <c r="AY30" i="50"/>
  <c r="AZ30" i="50"/>
  <c r="AX32" i="50"/>
  <c r="AY32" i="50"/>
  <c r="AZ32" i="50"/>
  <c r="AX33" i="50"/>
  <c r="AY33" i="50"/>
  <c r="AZ33" i="50"/>
  <c r="AX34" i="50"/>
  <c r="AY34" i="50"/>
  <c r="AZ34" i="50"/>
  <c r="AX36" i="50"/>
  <c r="AY36" i="50"/>
  <c r="AZ36" i="50"/>
  <c r="AX41" i="50"/>
  <c r="AY41" i="50"/>
  <c r="AZ41" i="50"/>
  <c r="AX47" i="50"/>
  <c r="AY47" i="50"/>
  <c r="AZ47" i="50"/>
  <c r="AX52" i="50"/>
  <c r="AY52" i="50"/>
  <c r="AZ52" i="50"/>
  <c r="AX54" i="50"/>
  <c r="AY54" i="50"/>
  <c r="AZ54" i="50"/>
  <c r="AX55" i="50"/>
  <c r="AY55" i="50"/>
  <c r="AZ55" i="50"/>
  <c r="AX34" i="51"/>
  <c r="AY34" i="51"/>
  <c r="AZ34" i="51"/>
  <c r="AX37" i="51"/>
  <c r="AY37" i="51"/>
  <c r="AZ37" i="51"/>
  <c r="AX32" i="43"/>
  <c r="AY32" i="43"/>
  <c r="AZ32" i="43"/>
  <c r="AX33" i="43"/>
  <c r="AY33" i="43"/>
  <c r="AZ33" i="43"/>
  <c r="AX34" i="43"/>
  <c r="AY34" i="43"/>
  <c r="AZ34" i="43"/>
  <c r="AX36" i="43"/>
  <c r="AY36" i="43"/>
  <c r="AZ36" i="43"/>
  <c r="AX42" i="43"/>
  <c r="AY42" i="43"/>
  <c r="AZ42" i="43"/>
  <c r="AX45" i="43"/>
  <c r="AY45" i="43"/>
  <c r="AZ45" i="43"/>
  <c r="AX46" i="43"/>
  <c r="AY46" i="43"/>
  <c r="AZ46" i="43"/>
  <c r="AX47" i="43"/>
  <c r="AY47" i="43"/>
  <c r="AZ47" i="43"/>
  <c r="AX55" i="43"/>
  <c r="AY55" i="43"/>
  <c r="AZ55" i="43"/>
  <c r="AW56" i="44"/>
  <c r="AV56" i="44"/>
  <c r="AU56" i="44"/>
  <c r="AW55" i="44"/>
  <c r="AV55" i="44"/>
  <c r="AU55" i="44"/>
  <c r="AW52" i="44"/>
  <c r="AV52" i="44"/>
  <c r="AU52" i="44"/>
  <c r="AW47" i="44"/>
  <c r="AV47" i="44"/>
  <c r="AU47" i="44"/>
  <c r="AW46" i="44"/>
  <c r="AV46" i="44"/>
  <c r="AU46" i="44"/>
  <c r="AW33" i="44"/>
  <c r="AV33" i="44"/>
  <c r="AU33" i="44"/>
  <c r="AW32" i="44"/>
  <c r="AV32" i="44"/>
  <c r="AU32" i="44"/>
  <c r="AW30" i="44"/>
  <c r="AV30" i="44"/>
  <c r="AU30" i="44"/>
  <c r="AW20" i="44"/>
  <c r="AV20" i="44"/>
  <c r="AU20" i="44"/>
  <c r="AW48" i="45"/>
  <c r="AV48" i="45"/>
  <c r="AU48" i="45"/>
  <c r="AW47" i="45"/>
  <c r="AV47" i="45"/>
  <c r="AU47" i="45"/>
  <c r="AW46" i="45"/>
  <c r="AV46" i="45"/>
  <c r="AU46" i="45"/>
  <c r="AW42" i="45"/>
  <c r="AV42" i="45"/>
  <c r="AU42" i="45"/>
  <c r="AW37" i="45"/>
  <c r="AV37" i="45"/>
  <c r="AU37" i="45"/>
  <c r="AW32" i="45"/>
  <c r="AV32" i="45"/>
  <c r="AU32" i="45"/>
  <c r="BA32" i="45" s="1"/>
  <c r="AW20" i="45"/>
  <c r="AV20" i="45"/>
  <c r="AU20" i="45"/>
  <c r="AW48" i="46"/>
  <c r="AV48" i="46"/>
  <c r="AU48" i="46"/>
  <c r="AW47" i="46"/>
  <c r="AV47" i="46"/>
  <c r="AU47" i="46"/>
  <c r="AW46" i="46"/>
  <c r="AV46" i="46"/>
  <c r="AU46" i="46"/>
  <c r="AW45" i="46"/>
  <c r="AV45" i="46"/>
  <c r="AU45" i="46"/>
  <c r="AW34" i="46"/>
  <c r="AV34" i="46"/>
  <c r="AU34" i="46"/>
  <c r="AW56" i="49"/>
  <c r="AV56" i="49"/>
  <c r="AU56" i="49"/>
  <c r="AW55" i="49"/>
  <c r="AV55" i="49"/>
  <c r="AU55" i="49"/>
  <c r="AW52" i="49"/>
  <c r="AV52" i="49"/>
  <c r="AU52" i="49"/>
  <c r="AW51" i="49"/>
  <c r="AV51" i="49"/>
  <c r="AU51" i="49"/>
  <c r="AW40" i="49"/>
  <c r="AV40" i="49"/>
  <c r="AU40" i="49"/>
  <c r="AW37" i="49"/>
  <c r="AV37" i="49"/>
  <c r="AU37" i="49"/>
  <c r="AW36" i="49"/>
  <c r="AV36" i="49"/>
  <c r="AU36" i="49"/>
  <c r="AW34" i="49"/>
  <c r="AV34" i="49"/>
  <c r="AU34" i="49"/>
  <c r="AW33" i="49"/>
  <c r="AV33" i="49"/>
  <c r="AU33" i="49"/>
  <c r="AW32" i="49"/>
  <c r="AV32" i="49"/>
  <c r="AU32" i="49"/>
  <c r="AW27" i="49"/>
  <c r="AV27" i="49"/>
  <c r="AU27" i="49"/>
  <c r="AW55" i="50"/>
  <c r="AV55" i="50"/>
  <c r="AU55" i="50"/>
  <c r="AW54" i="50"/>
  <c r="AV54" i="50"/>
  <c r="AU54" i="50"/>
  <c r="AW52" i="50"/>
  <c r="AV52" i="50"/>
  <c r="AU52" i="50"/>
  <c r="AW47" i="50"/>
  <c r="AV47" i="50"/>
  <c r="AU47" i="50"/>
  <c r="AW41" i="50"/>
  <c r="AV41" i="50"/>
  <c r="AU41" i="50"/>
  <c r="AW36" i="50"/>
  <c r="AV36" i="50"/>
  <c r="AU36" i="50"/>
  <c r="AW34" i="50"/>
  <c r="AV34" i="50"/>
  <c r="AU34" i="50"/>
  <c r="AW33" i="50"/>
  <c r="AV33" i="50"/>
  <c r="AU33" i="50"/>
  <c r="AW32" i="50"/>
  <c r="AV32" i="50"/>
  <c r="AU32" i="50"/>
  <c r="AW30" i="50"/>
  <c r="AV30" i="50"/>
  <c r="AU30" i="50"/>
  <c r="AW37" i="51"/>
  <c r="AV37" i="51"/>
  <c r="AU37" i="51"/>
  <c r="AW34" i="51"/>
  <c r="AV34" i="51"/>
  <c r="AU34" i="51"/>
  <c r="AW55" i="43"/>
  <c r="AV55" i="43"/>
  <c r="AU55" i="43"/>
  <c r="AW47" i="43"/>
  <c r="AV47" i="43"/>
  <c r="AU47" i="43"/>
  <c r="AW46" i="43"/>
  <c r="AV46" i="43"/>
  <c r="AU46" i="43"/>
  <c r="AW45" i="43"/>
  <c r="AV45" i="43"/>
  <c r="AU45" i="43"/>
  <c r="AW42" i="43"/>
  <c r="AV42" i="43"/>
  <c r="AU42" i="43"/>
  <c r="AW36" i="43"/>
  <c r="AV36" i="43"/>
  <c r="AU36" i="43"/>
  <c r="AW34" i="43"/>
  <c r="AV34" i="43"/>
  <c r="AU34" i="43"/>
  <c r="AW33" i="43"/>
  <c r="AV33" i="43"/>
  <c r="AU33" i="43"/>
  <c r="AW32" i="43"/>
  <c r="AV32" i="43"/>
  <c r="AU32" i="43"/>
  <c r="AR20" i="44"/>
  <c r="AS20" i="44"/>
  <c r="AR30" i="44"/>
  <c r="AS30" i="44"/>
  <c r="AR32" i="44"/>
  <c r="AS32" i="44"/>
  <c r="AR33" i="44"/>
  <c r="AS33" i="44"/>
  <c r="AR46" i="44"/>
  <c r="AS46" i="44"/>
  <c r="AR47" i="44"/>
  <c r="AS47" i="44"/>
  <c r="AR52" i="44"/>
  <c r="AS52" i="44"/>
  <c r="AR55" i="44"/>
  <c r="AS55" i="44"/>
  <c r="AR56" i="44"/>
  <c r="AS56" i="44"/>
  <c r="AR20" i="45"/>
  <c r="AS20" i="45"/>
  <c r="AR32" i="45"/>
  <c r="AS32" i="45"/>
  <c r="AR37" i="45"/>
  <c r="AS37" i="45"/>
  <c r="AR42" i="45"/>
  <c r="AS42" i="45"/>
  <c r="AR46" i="45"/>
  <c r="AS46" i="45"/>
  <c r="AR47" i="45"/>
  <c r="AS47" i="45"/>
  <c r="AR48" i="45"/>
  <c r="AS48" i="45"/>
  <c r="AR34" i="46"/>
  <c r="AS34" i="46"/>
  <c r="AR45" i="46"/>
  <c r="AS45" i="46"/>
  <c r="AR46" i="46"/>
  <c r="AS46" i="46"/>
  <c r="AR47" i="46"/>
  <c r="AS47" i="46"/>
  <c r="AR48" i="46"/>
  <c r="AS48" i="46"/>
  <c r="AR27" i="49"/>
  <c r="AS27" i="49"/>
  <c r="AR32" i="49"/>
  <c r="AS32" i="49"/>
  <c r="AR33" i="49"/>
  <c r="AS33" i="49"/>
  <c r="AR34" i="49"/>
  <c r="AS34" i="49"/>
  <c r="AR36" i="49"/>
  <c r="AS36" i="49"/>
  <c r="AR37" i="49"/>
  <c r="AS37" i="49"/>
  <c r="AR40" i="49"/>
  <c r="AS40" i="49"/>
  <c r="AR51" i="49"/>
  <c r="AS51" i="49"/>
  <c r="AR52" i="49"/>
  <c r="AS52" i="49"/>
  <c r="AR55" i="49"/>
  <c r="AS55" i="49"/>
  <c r="AR56" i="49"/>
  <c r="AS56" i="49"/>
  <c r="AR30" i="50"/>
  <c r="AS30" i="50"/>
  <c r="AR32" i="50"/>
  <c r="AS32" i="50"/>
  <c r="AR33" i="50"/>
  <c r="AS33" i="50"/>
  <c r="AR34" i="50"/>
  <c r="AS34" i="50"/>
  <c r="AR36" i="50"/>
  <c r="AS36" i="50"/>
  <c r="AR41" i="50"/>
  <c r="AS41" i="50"/>
  <c r="AR47" i="50"/>
  <c r="AS47" i="50"/>
  <c r="AR52" i="50"/>
  <c r="AS52" i="50"/>
  <c r="AR54" i="50"/>
  <c r="AS54" i="50"/>
  <c r="AR55" i="50"/>
  <c r="AS55" i="50"/>
  <c r="AR34" i="51"/>
  <c r="AS34" i="51"/>
  <c r="AR37" i="51"/>
  <c r="AS37" i="51"/>
  <c r="AR32" i="43"/>
  <c r="AS32" i="43"/>
  <c r="AR33" i="43"/>
  <c r="AS33" i="43"/>
  <c r="AR34" i="43"/>
  <c r="AS34" i="43"/>
  <c r="AR36" i="43"/>
  <c r="AS36" i="43"/>
  <c r="AR42" i="43"/>
  <c r="AS42" i="43"/>
  <c r="AR45" i="43"/>
  <c r="AS45" i="43"/>
  <c r="AR46" i="43"/>
  <c r="AS46" i="43"/>
  <c r="AR47" i="43"/>
  <c r="AS47" i="43"/>
  <c r="AR55" i="43"/>
  <c r="AS55" i="43"/>
  <c r="AQ56" i="44"/>
  <c r="AQ55" i="44"/>
  <c r="AT55" i="44" s="1"/>
  <c r="AQ52" i="44"/>
  <c r="AQ47" i="44"/>
  <c r="AQ46" i="44"/>
  <c r="AT46" i="44" s="1"/>
  <c r="AQ33" i="44"/>
  <c r="AT33" i="44" s="1"/>
  <c r="AQ32" i="44"/>
  <c r="AT32" i="44" s="1"/>
  <c r="AQ30" i="44"/>
  <c r="AQ20" i="44"/>
  <c r="AQ48" i="45"/>
  <c r="AQ47" i="45"/>
  <c r="AQ46" i="45"/>
  <c r="AQ42" i="45"/>
  <c r="AQ37" i="45"/>
  <c r="AT37" i="45" s="1"/>
  <c r="AQ32" i="45"/>
  <c r="AQ20" i="45"/>
  <c r="AT20" i="45" s="1"/>
  <c r="AQ48" i="46"/>
  <c r="AT48" i="46" s="1"/>
  <c r="AQ47" i="46"/>
  <c r="AQ46" i="46"/>
  <c r="AQ45" i="46"/>
  <c r="AQ34" i="46"/>
  <c r="AQ56" i="49"/>
  <c r="AT56" i="49" s="1"/>
  <c r="AQ55" i="49"/>
  <c r="AT55" i="49" s="1"/>
  <c r="AQ52" i="49"/>
  <c r="AT52" i="49" s="1"/>
  <c r="AQ51" i="49"/>
  <c r="AQ40" i="49"/>
  <c r="AT40" i="49" s="1"/>
  <c r="AQ37" i="49"/>
  <c r="AT37" i="49" s="1"/>
  <c r="AQ36" i="49"/>
  <c r="AQ34" i="49"/>
  <c r="AT34" i="49" s="1"/>
  <c r="AQ33" i="49"/>
  <c r="AQ32" i="49"/>
  <c r="AT32" i="49" s="1"/>
  <c r="AQ27" i="49"/>
  <c r="AT27" i="49" s="1"/>
  <c r="AQ55" i="50"/>
  <c r="AT55" i="50" s="1"/>
  <c r="AQ54" i="50"/>
  <c r="AQ52" i="50"/>
  <c r="AQ47" i="50"/>
  <c r="AQ41" i="50"/>
  <c r="AT41" i="50" s="1"/>
  <c r="AQ36" i="50"/>
  <c r="AQ34" i="50"/>
  <c r="AQ33" i="50"/>
  <c r="AT33" i="50" s="1"/>
  <c r="AQ32" i="50"/>
  <c r="AQ30" i="50"/>
  <c r="AQ37" i="51"/>
  <c r="AT37" i="51" s="1"/>
  <c r="AQ34" i="51"/>
  <c r="AQ55" i="43"/>
  <c r="AT55" i="43" s="1"/>
  <c r="AQ47" i="43"/>
  <c r="AQ46" i="43"/>
  <c r="AT46" i="43" s="1"/>
  <c r="AQ45" i="43"/>
  <c r="AT45" i="43" s="1"/>
  <c r="AQ42" i="43"/>
  <c r="AQ36" i="43"/>
  <c r="AQ34" i="43"/>
  <c r="AQ33" i="43"/>
  <c r="AQ32" i="43"/>
  <c r="AJ20" i="44"/>
  <c r="AK20" i="44"/>
  <c r="AL20" i="44"/>
  <c r="AM20" i="44"/>
  <c r="AN20" i="44"/>
  <c r="AO20" i="44"/>
  <c r="AJ30" i="44"/>
  <c r="AK30" i="44"/>
  <c r="AL30" i="44"/>
  <c r="AM30" i="44"/>
  <c r="AN30" i="44"/>
  <c r="AO30" i="44"/>
  <c r="AJ32" i="44"/>
  <c r="AK32" i="44"/>
  <c r="AL32" i="44"/>
  <c r="AM32" i="44"/>
  <c r="AN32" i="44"/>
  <c r="AO32" i="44"/>
  <c r="AJ33" i="44"/>
  <c r="AK33" i="44"/>
  <c r="AL33" i="44"/>
  <c r="AM33" i="44"/>
  <c r="AN33" i="44"/>
  <c r="AO33" i="44"/>
  <c r="AJ46" i="44"/>
  <c r="AK46" i="44"/>
  <c r="AL46" i="44"/>
  <c r="AM46" i="44"/>
  <c r="AN46" i="44"/>
  <c r="AO46" i="44"/>
  <c r="AJ47" i="44"/>
  <c r="AK47" i="44"/>
  <c r="AL47" i="44"/>
  <c r="AM47" i="44"/>
  <c r="AN47" i="44"/>
  <c r="AO47" i="44"/>
  <c r="AJ52" i="44"/>
  <c r="AK52" i="44"/>
  <c r="AL52" i="44"/>
  <c r="AM52" i="44"/>
  <c r="AN52" i="44"/>
  <c r="AO52" i="44"/>
  <c r="AJ55" i="44"/>
  <c r="AK55" i="44"/>
  <c r="AL55" i="44"/>
  <c r="AM55" i="44"/>
  <c r="AN55" i="44"/>
  <c r="AO55" i="44"/>
  <c r="AJ56" i="44"/>
  <c r="AK56" i="44"/>
  <c r="AL56" i="44"/>
  <c r="AM56" i="44"/>
  <c r="AN56" i="44"/>
  <c r="AO56" i="44"/>
  <c r="AJ20" i="45"/>
  <c r="AK20" i="45"/>
  <c r="AL20" i="45"/>
  <c r="AM20" i="45"/>
  <c r="AN20" i="45"/>
  <c r="AO20" i="45"/>
  <c r="AJ32" i="45"/>
  <c r="AK32" i="45"/>
  <c r="AL32" i="45"/>
  <c r="AM32" i="45"/>
  <c r="AN32" i="45"/>
  <c r="AO32" i="45"/>
  <c r="AJ37" i="45"/>
  <c r="AK37" i="45"/>
  <c r="AL37" i="45"/>
  <c r="AM37" i="45"/>
  <c r="AN37" i="45"/>
  <c r="AO37" i="45"/>
  <c r="AJ42" i="45"/>
  <c r="AK42" i="45"/>
  <c r="AL42" i="45"/>
  <c r="AM42" i="45"/>
  <c r="AN42" i="45"/>
  <c r="AO42" i="45"/>
  <c r="AJ46" i="45"/>
  <c r="AK46" i="45"/>
  <c r="AL46" i="45"/>
  <c r="AM46" i="45"/>
  <c r="AN46" i="45"/>
  <c r="AO46" i="45"/>
  <c r="AJ47" i="45"/>
  <c r="AK47" i="45"/>
  <c r="AL47" i="45"/>
  <c r="AM47" i="45"/>
  <c r="AN47" i="45"/>
  <c r="AO47" i="45"/>
  <c r="AJ48" i="45"/>
  <c r="AK48" i="45"/>
  <c r="AL48" i="45"/>
  <c r="AM48" i="45"/>
  <c r="AN48" i="45"/>
  <c r="AO48" i="45"/>
  <c r="AJ34" i="46"/>
  <c r="AK34" i="46"/>
  <c r="AL34" i="46"/>
  <c r="AM34" i="46"/>
  <c r="AN34" i="46"/>
  <c r="AO34" i="46"/>
  <c r="AJ45" i="46"/>
  <c r="AK45" i="46"/>
  <c r="AL45" i="46"/>
  <c r="AM45" i="46"/>
  <c r="AN45" i="46"/>
  <c r="AO45" i="46"/>
  <c r="AJ46" i="46"/>
  <c r="AK46" i="46"/>
  <c r="AL46" i="46"/>
  <c r="AM46" i="46"/>
  <c r="AN46" i="46"/>
  <c r="AO46" i="46"/>
  <c r="AJ47" i="46"/>
  <c r="AK47" i="46"/>
  <c r="AL47" i="46"/>
  <c r="AM47" i="46"/>
  <c r="AN47" i="46"/>
  <c r="AO47" i="46"/>
  <c r="AJ48" i="46"/>
  <c r="AK48" i="46"/>
  <c r="AL48" i="46"/>
  <c r="AM48" i="46"/>
  <c r="AN48" i="46"/>
  <c r="AO48" i="46"/>
  <c r="AJ27" i="49"/>
  <c r="AK27" i="49"/>
  <c r="AL27" i="49"/>
  <c r="AM27" i="49"/>
  <c r="AN27" i="49"/>
  <c r="AO27" i="49"/>
  <c r="AJ32" i="49"/>
  <c r="AK32" i="49"/>
  <c r="AL32" i="49"/>
  <c r="AM32" i="49"/>
  <c r="AN32" i="49"/>
  <c r="AO32" i="49"/>
  <c r="AJ33" i="49"/>
  <c r="AK33" i="49"/>
  <c r="AL33" i="49"/>
  <c r="AM33" i="49"/>
  <c r="AN33" i="49"/>
  <c r="AO33" i="49"/>
  <c r="AJ34" i="49"/>
  <c r="AK34" i="49"/>
  <c r="AL34" i="49"/>
  <c r="AM34" i="49"/>
  <c r="AN34" i="49"/>
  <c r="AO34" i="49"/>
  <c r="AJ36" i="49"/>
  <c r="AK36" i="49"/>
  <c r="AL36" i="49"/>
  <c r="AM36" i="49"/>
  <c r="AN36" i="49"/>
  <c r="AO36" i="49"/>
  <c r="AJ37" i="49"/>
  <c r="AK37" i="49"/>
  <c r="AL37" i="49"/>
  <c r="AM37" i="49"/>
  <c r="AN37" i="49"/>
  <c r="AO37" i="49"/>
  <c r="AJ40" i="49"/>
  <c r="AK40" i="49"/>
  <c r="AL40" i="49"/>
  <c r="AM40" i="49"/>
  <c r="AN40" i="49"/>
  <c r="AO40" i="49"/>
  <c r="AJ51" i="49"/>
  <c r="AK51" i="49"/>
  <c r="AL51" i="49"/>
  <c r="AM51" i="49"/>
  <c r="AN51" i="49"/>
  <c r="AO51" i="49"/>
  <c r="AJ52" i="49"/>
  <c r="AK52" i="49"/>
  <c r="AL52" i="49"/>
  <c r="AM52" i="49"/>
  <c r="AN52" i="49"/>
  <c r="AO52" i="49"/>
  <c r="AJ55" i="49"/>
  <c r="AK55" i="49"/>
  <c r="AL55" i="49"/>
  <c r="AM55" i="49"/>
  <c r="AN55" i="49"/>
  <c r="AO55" i="49"/>
  <c r="AJ56" i="49"/>
  <c r="AK56" i="49"/>
  <c r="AL56" i="49"/>
  <c r="AM56" i="49"/>
  <c r="AN56" i="49"/>
  <c r="AO56" i="49"/>
  <c r="AJ30" i="50"/>
  <c r="AK30" i="50"/>
  <c r="AL30" i="50"/>
  <c r="AM30" i="50"/>
  <c r="AN30" i="50"/>
  <c r="AO30" i="50"/>
  <c r="AJ32" i="50"/>
  <c r="AK32" i="50"/>
  <c r="AL32" i="50"/>
  <c r="AM32" i="50"/>
  <c r="AN32" i="50"/>
  <c r="AO32" i="50"/>
  <c r="AJ33" i="50"/>
  <c r="AK33" i="50"/>
  <c r="AL33" i="50"/>
  <c r="AM33" i="50"/>
  <c r="AN33" i="50"/>
  <c r="AO33" i="50"/>
  <c r="AJ34" i="50"/>
  <c r="AK34" i="50"/>
  <c r="AL34" i="50"/>
  <c r="AM34" i="50"/>
  <c r="AN34" i="50"/>
  <c r="AO34" i="50"/>
  <c r="AJ36" i="50"/>
  <c r="AK36" i="50"/>
  <c r="AL36" i="50"/>
  <c r="AM36" i="50"/>
  <c r="AN36" i="50"/>
  <c r="AO36" i="50"/>
  <c r="AJ41" i="50"/>
  <c r="AK41" i="50"/>
  <c r="AL41" i="50"/>
  <c r="AM41" i="50"/>
  <c r="AN41" i="50"/>
  <c r="AO41" i="50"/>
  <c r="AJ47" i="50"/>
  <c r="AK47" i="50"/>
  <c r="AL47" i="50"/>
  <c r="AM47" i="50"/>
  <c r="AN47" i="50"/>
  <c r="AO47" i="50"/>
  <c r="AJ52" i="50"/>
  <c r="AK52" i="50"/>
  <c r="AL52" i="50"/>
  <c r="AM52" i="50"/>
  <c r="AN52" i="50"/>
  <c r="AO52" i="50"/>
  <c r="AJ54" i="50"/>
  <c r="AK54" i="50"/>
  <c r="AL54" i="50"/>
  <c r="AM54" i="50"/>
  <c r="AN54" i="50"/>
  <c r="AO54" i="50"/>
  <c r="AJ55" i="50"/>
  <c r="AK55" i="50"/>
  <c r="AL55" i="50"/>
  <c r="AM55" i="50"/>
  <c r="AN55" i="50"/>
  <c r="AO55" i="50"/>
  <c r="AJ34" i="51"/>
  <c r="AK34" i="51"/>
  <c r="AL34" i="51"/>
  <c r="AM34" i="51"/>
  <c r="AN34" i="51"/>
  <c r="AO34" i="51"/>
  <c r="AJ37" i="51"/>
  <c r="AK37" i="51"/>
  <c r="AL37" i="51"/>
  <c r="AM37" i="51"/>
  <c r="AN37" i="51"/>
  <c r="AO37" i="51"/>
  <c r="AJ32" i="43"/>
  <c r="AK32" i="43"/>
  <c r="AL32" i="43"/>
  <c r="AM32" i="43"/>
  <c r="AN32" i="43"/>
  <c r="AO32" i="43"/>
  <c r="AJ33" i="43"/>
  <c r="AK33" i="43"/>
  <c r="AL33" i="43"/>
  <c r="AM33" i="43"/>
  <c r="AN33" i="43"/>
  <c r="AO33" i="43"/>
  <c r="AJ34" i="43"/>
  <c r="AK34" i="43"/>
  <c r="AL34" i="43"/>
  <c r="AM34" i="43"/>
  <c r="AN34" i="43"/>
  <c r="AO34" i="43"/>
  <c r="AJ36" i="43"/>
  <c r="AK36" i="43"/>
  <c r="AL36" i="43"/>
  <c r="AM36" i="43"/>
  <c r="AN36" i="43"/>
  <c r="AO36" i="43"/>
  <c r="AJ42" i="43"/>
  <c r="AK42" i="43"/>
  <c r="AL42" i="43"/>
  <c r="AM42" i="43"/>
  <c r="AN42" i="43"/>
  <c r="AO42" i="43"/>
  <c r="AJ45" i="43"/>
  <c r="AK45" i="43"/>
  <c r="AL45" i="43"/>
  <c r="AM45" i="43"/>
  <c r="AN45" i="43"/>
  <c r="AO45" i="43"/>
  <c r="AJ46" i="43"/>
  <c r="AK46" i="43"/>
  <c r="AL46" i="43"/>
  <c r="AM46" i="43"/>
  <c r="AN46" i="43"/>
  <c r="AO46" i="43"/>
  <c r="AJ47" i="43"/>
  <c r="AK47" i="43"/>
  <c r="AL47" i="43"/>
  <c r="AM47" i="43"/>
  <c r="AN47" i="43"/>
  <c r="AO47" i="43"/>
  <c r="AJ55" i="43"/>
  <c r="AK55" i="43"/>
  <c r="AL55" i="43"/>
  <c r="AM55" i="43"/>
  <c r="AN55" i="43"/>
  <c r="AO55" i="43"/>
  <c r="AI56" i="44"/>
  <c r="AI55" i="44"/>
  <c r="AP55" i="44" s="1"/>
  <c r="AI52" i="44"/>
  <c r="AI47" i="44"/>
  <c r="AI46" i="44"/>
  <c r="AI33" i="44"/>
  <c r="AP33" i="44" s="1"/>
  <c r="AI32" i="44"/>
  <c r="AI30" i="44"/>
  <c r="AI20" i="44"/>
  <c r="AI48" i="45"/>
  <c r="AI47" i="45"/>
  <c r="AI46" i="45"/>
  <c r="AI42" i="45"/>
  <c r="AI37" i="45"/>
  <c r="AI32" i="45"/>
  <c r="AI20" i="45"/>
  <c r="AP20" i="45" s="1"/>
  <c r="AI48" i="46"/>
  <c r="AI47" i="46"/>
  <c r="AP47" i="46" s="1"/>
  <c r="AI46" i="46"/>
  <c r="AP46" i="46" s="1"/>
  <c r="AI45" i="46"/>
  <c r="AI34" i="46"/>
  <c r="AI56" i="49"/>
  <c r="AI55" i="49"/>
  <c r="AI52" i="49"/>
  <c r="AI51" i="49"/>
  <c r="AI40" i="49"/>
  <c r="AP40" i="49" s="1"/>
  <c r="AI37" i="49"/>
  <c r="AI36" i="49"/>
  <c r="AI34" i="49"/>
  <c r="AI33" i="49"/>
  <c r="AP33" i="49" s="1"/>
  <c r="AI32" i="49"/>
  <c r="AI27" i="49"/>
  <c r="AI55" i="50"/>
  <c r="AI54" i="50"/>
  <c r="AI52" i="50"/>
  <c r="AI47" i="50"/>
  <c r="AI41" i="50"/>
  <c r="AP41" i="50" s="1"/>
  <c r="AI36" i="50"/>
  <c r="AI34" i="50"/>
  <c r="AI33" i="50"/>
  <c r="AP33" i="50" s="1"/>
  <c r="AI32" i="50"/>
  <c r="AI30" i="50"/>
  <c r="AI37" i="51"/>
  <c r="AI34" i="51"/>
  <c r="AI55" i="43"/>
  <c r="AI47" i="43"/>
  <c r="AI46" i="43"/>
  <c r="AI45" i="43"/>
  <c r="AI42" i="43"/>
  <c r="AI36" i="43"/>
  <c r="AI34" i="43"/>
  <c r="AI33" i="43"/>
  <c r="AI32" i="43"/>
  <c r="Z20" i="44"/>
  <c r="AA20" i="44"/>
  <c r="AB20" i="44"/>
  <c r="AC20" i="44"/>
  <c r="AD20" i="44"/>
  <c r="AE20" i="44"/>
  <c r="AF20" i="44"/>
  <c r="AG20" i="44"/>
  <c r="Z30" i="44"/>
  <c r="AA30" i="44"/>
  <c r="AB30" i="44"/>
  <c r="AC30" i="44"/>
  <c r="AD30" i="44"/>
  <c r="AE30" i="44"/>
  <c r="AF30" i="44"/>
  <c r="AG30" i="44"/>
  <c r="Z32" i="44"/>
  <c r="AA32" i="44"/>
  <c r="AB32" i="44"/>
  <c r="AC32" i="44"/>
  <c r="AD32" i="44"/>
  <c r="AE32" i="44"/>
  <c r="AF32" i="44"/>
  <c r="AG32" i="44"/>
  <c r="Z33" i="44"/>
  <c r="AA33" i="44"/>
  <c r="AB33" i="44"/>
  <c r="AC33" i="44"/>
  <c r="AD33" i="44"/>
  <c r="AE33" i="44"/>
  <c r="AF33" i="44"/>
  <c r="AG33" i="44"/>
  <c r="Z46" i="44"/>
  <c r="AA46" i="44"/>
  <c r="AB46" i="44"/>
  <c r="AC46" i="44"/>
  <c r="AD46" i="44"/>
  <c r="AE46" i="44"/>
  <c r="AF46" i="44"/>
  <c r="AG46" i="44"/>
  <c r="Z47" i="44"/>
  <c r="AA47" i="44"/>
  <c r="AB47" i="44"/>
  <c r="AC47" i="44"/>
  <c r="AD47" i="44"/>
  <c r="AE47" i="44"/>
  <c r="AF47" i="44"/>
  <c r="AG47" i="44"/>
  <c r="Z52" i="44"/>
  <c r="AA52" i="44"/>
  <c r="AB52" i="44"/>
  <c r="AC52" i="44"/>
  <c r="AD52" i="44"/>
  <c r="AE52" i="44"/>
  <c r="AF52" i="44"/>
  <c r="AG52" i="44"/>
  <c r="Z55" i="44"/>
  <c r="AA55" i="44"/>
  <c r="AB55" i="44"/>
  <c r="AC55" i="44"/>
  <c r="AD55" i="44"/>
  <c r="AE55" i="44"/>
  <c r="AF55" i="44"/>
  <c r="AG55" i="44"/>
  <c r="Z56" i="44"/>
  <c r="AA56" i="44"/>
  <c r="AB56" i="44"/>
  <c r="AC56" i="44"/>
  <c r="AD56" i="44"/>
  <c r="AE56" i="44"/>
  <c r="AF56" i="44"/>
  <c r="AG56" i="44"/>
  <c r="Z20" i="45"/>
  <c r="AA20" i="45"/>
  <c r="AB20" i="45"/>
  <c r="AC20" i="45"/>
  <c r="AD20" i="45"/>
  <c r="AE20" i="45"/>
  <c r="AF20" i="45"/>
  <c r="AG20" i="45"/>
  <c r="Z32" i="45"/>
  <c r="AA32" i="45"/>
  <c r="AB32" i="45"/>
  <c r="AC32" i="45"/>
  <c r="AD32" i="45"/>
  <c r="AE32" i="45"/>
  <c r="AF32" i="45"/>
  <c r="AG32" i="45"/>
  <c r="Z37" i="45"/>
  <c r="AA37" i="45"/>
  <c r="AB37" i="45"/>
  <c r="AC37" i="45"/>
  <c r="AD37" i="45"/>
  <c r="AE37" i="45"/>
  <c r="AF37" i="45"/>
  <c r="AG37" i="45"/>
  <c r="Z42" i="45"/>
  <c r="AA42" i="45"/>
  <c r="AB42" i="45"/>
  <c r="AC42" i="45"/>
  <c r="AD42" i="45"/>
  <c r="AE42" i="45"/>
  <c r="AF42" i="45"/>
  <c r="AG42" i="45"/>
  <c r="Z46" i="45"/>
  <c r="AA46" i="45"/>
  <c r="AB46" i="45"/>
  <c r="AC46" i="45"/>
  <c r="AD46" i="45"/>
  <c r="AE46" i="45"/>
  <c r="AF46" i="45"/>
  <c r="AG46" i="45"/>
  <c r="Z47" i="45"/>
  <c r="AA47" i="45"/>
  <c r="AB47" i="45"/>
  <c r="AC47" i="45"/>
  <c r="AD47" i="45"/>
  <c r="AE47" i="45"/>
  <c r="AF47" i="45"/>
  <c r="AG47" i="45"/>
  <c r="Z48" i="45"/>
  <c r="AA48" i="45"/>
  <c r="AB48" i="45"/>
  <c r="AC48" i="45"/>
  <c r="AD48" i="45"/>
  <c r="AE48" i="45"/>
  <c r="AF48" i="45"/>
  <c r="AG48" i="45"/>
  <c r="Z34" i="46"/>
  <c r="AA34" i="46"/>
  <c r="AB34" i="46"/>
  <c r="AC34" i="46"/>
  <c r="AD34" i="46"/>
  <c r="AE34" i="46"/>
  <c r="AF34" i="46"/>
  <c r="AG34" i="46"/>
  <c r="Z45" i="46"/>
  <c r="AA45" i="46"/>
  <c r="AB45" i="46"/>
  <c r="AC45" i="46"/>
  <c r="AD45" i="46"/>
  <c r="AE45" i="46"/>
  <c r="AF45" i="46"/>
  <c r="AG45" i="46"/>
  <c r="Z46" i="46"/>
  <c r="AA46" i="46"/>
  <c r="AB46" i="46"/>
  <c r="AC46" i="46"/>
  <c r="AD46" i="46"/>
  <c r="AE46" i="46"/>
  <c r="AF46" i="46"/>
  <c r="AG46" i="46"/>
  <c r="Z47" i="46"/>
  <c r="AA47" i="46"/>
  <c r="AB47" i="46"/>
  <c r="AC47" i="46"/>
  <c r="AD47" i="46"/>
  <c r="AE47" i="46"/>
  <c r="AF47" i="46"/>
  <c r="AG47" i="46"/>
  <c r="Z48" i="46"/>
  <c r="AA48" i="46"/>
  <c r="AB48" i="46"/>
  <c r="AC48" i="46"/>
  <c r="AD48" i="46"/>
  <c r="AE48" i="46"/>
  <c r="AF48" i="46"/>
  <c r="AG48" i="46"/>
  <c r="Z27" i="49"/>
  <c r="AA27" i="49"/>
  <c r="AB27" i="49"/>
  <c r="AC27" i="49"/>
  <c r="AD27" i="49"/>
  <c r="AE27" i="49"/>
  <c r="AF27" i="49"/>
  <c r="AG27" i="49"/>
  <c r="Z32" i="49"/>
  <c r="AA32" i="49"/>
  <c r="AB32" i="49"/>
  <c r="AC32" i="49"/>
  <c r="AD32" i="49"/>
  <c r="AE32" i="49"/>
  <c r="AF32" i="49"/>
  <c r="AG32" i="49"/>
  <c r="Z33" i="49"/>
  <c r="AA33" i="49"/>
  <c r="AB33" i="49"/>
  <c r="AC33" i="49"/>
  <c r="AD33" i="49"/>
  <c r="AE33" i="49"/>
  <c r="AF33" i="49"/>
  <c r="AG33" i="49"/>
  <c r="Z34" i="49"/>
  <c r="AA34" i="49"/>
  <c r="AB34" i="49"/>
  <c r="AC34" i="49"/>
  <c r="AD34" i="49"/>
  <c r="AE34" i="49"/>
  <c r="AF34" i="49"/>
  <c r="AG34" i="49"/>
  <c r="Z36" i="49"/>
  <c r="AA36" i="49"/>
  <c r="AB36" i="49"/>
  <c r="AC36" i="49"/>
  <c r="AD36" i="49"/>
  <c r="AE36" i="49"/>
  <c r="AF36" i="49"/>
  <c r="AG36" i="49"/>
  <c r="Z37" i="49"/>
  <c r="AA37" i="49"/>
  <c r="AB37" i="49"/>
  <c r="AC37" i="49"/>
  <c r="AD37" i="49"/>
  <c r="AE37" i="49"/>
  <c r="AF37" i="49"/>
  <c r="AG37" i="49"/>
  <c r="Z40" i="49"/>
  <c r="AA40" i="49"/>
  <c r="AB40" i="49"/>
  <c r="AC40" i="49"/>
  <c r="AD40" i="49"/>
  <c r="AE40" i="49"/>
  <c r="AF40" i="49"/>
  <c r="AG40" i="49"/>
  <c r="Z51" i="49"/>
  <c r="AA51" i="49"/>
  <c r="AB51" i="49"/>
  <c r="AC51" i="49"/>
  <c r="AD51" i="49"/>
  <c r="AE51" i="49"/>
  <c r="AF51" i="49"/>
  <c r="AG51" i="49"/>
  <c r="Z52" i="49"/>
  <c r="AA52" i="49"/>
  <c r="AB52" i="49"/>
  <c r="AC52" i="49"/>
  <c r="AD52" i="49"/>
  <c r="AE52" i="49"/>
  <c r="AF52" i="49"/>
  <c r="AG52" i="49"/>
  <c r="Z55" i="49"/>
  <c r="AA55" i="49"/>
  <c r="AB55" i="49"/>
  <c r="AC55" i="49"/>
  <c r="AD55" i="49"/>
  <c r="AE55" i="49"/>
  <c r="AF55" i="49"/>
  <c r="AG55" i="49"/>
  <c r="Z56" i="49"/>
  <c r="AA56" i="49"/>
  <c r="AB56" i="49"/>
  <c r="AC56" i="49"/>
  <c r="AD56" i="49"/>
  <c r="AE56" i="49"/>
  <c r="AF56" i="49"/>
  <c r="AG56" i="49"/>
  <c r="Z30" i="50"/>
  <c r="AA30" i="50"/>
  <c r="AB30" i="50"/>
  <c r="AC30" i="50"/>
  <c r="AD30" i="50"/>
  <c r="AE30" i="50"/>
  <c r="AF30" i="50"/>
  <c r="AG30" i="50"/>
  <c r="Z32" i="50"/>
  <c r="AA32" i="50"/>
  <c r="AB32" i="50"/>
  <c r="AC32" i="50"/>
  <c r="AD32" i="50"/>
  <c r="AE32" i="50"/>
  <c r="AF32" i="50"/>
  <c r="AG32" i="50"/>
  <c r="Z33" i="50"/>
  <c r="AA33" i="50"/>
  <c r="AB33" i="50"/>
  <c r="AC33" i="50"/>
  <c r="AD33" i="50"/>
  <c r="AE33" i="50"/>
  <c r="AF33" i="50"/>
  <c r="AG33" i="50"/>
  <c r="Z34" i="50"/>
  <c r="AA34" i="50"/>
  <c r="AB34" i="50"/>
  <c r="AC34" i="50"/>
  <c r="AD34" i="50"/>
  <c r="AE34" i="50"/>
  <c r="AF34" i="50"/>
  <c r="AG34" i="50"/>
  <c r="Z36" i="50"/>
  <c r="AA36" i="50"/>
  <c r="AB36" i="50"/>
  <c r="AC36" i="50"/>
  <c r="AD36" i="50"/>
  <c r="AE36" i="50"/>
  <c r="AF36" i="50"/>
  <c r="AG36" i="50"/>
  <c r="Z41" i="50"/>
  <c r="AA41" i="50"/>
  <c r="AB41" i="50"/>
  <c r="AC41" i="50"/>
  <c r="AD41" i="50"/>
  <c r="AE41" i="50"/>
  <c r="AF41" i="50"/>
  <c r="AG41" i="50"/>
  <c r="Z47" i="50"/>
  <c r="AA47" i="50"/>
  <c r="AB47" i="50"/>
  <c r="AC47" i="50"/>
  <c r="AD47" i="50"/>
  <c r="AE47" i="50"/>
  <c r="AF47" i="50"/>
  <c r="AG47" i="50"/>
  <c r="Z52" i="50"/>
  <c r="AA52" i="50"/>
  <c r="AB52" i="50"/>
  <c r="AC52" i="50"/>
  <c r="AD52" i="50"/>
  <c r="AE52" i="50"/>
  <c r="AF52" i="50"/>
  <c r="AG52" i="50"/>
  <c r="Z54" i="50"/>
  <c r="AA54" i="50"/>
  <c r="AB54" i="50"/>
  <c r="AC54" i="50"/>
  <c r="AD54" i="50"/>
  <c r="AE54" i="50"/>
  <c r="AF54" i="50"/>
  <c r="AG54" i="50"/>
  <c r="Z55" i="50"/>
  <c r="AA55" i="50"/>
  <c r="AB55" i="50"/>
  <c r="AC55" i="50"/>
  <c r="AD55" i="50"/>
  <c r="AE55" i="50"/>
  <c r="AF55" i="50"/>
  <c r="AG55" i="50"/>
  <c r="Z34" i="51"/>
  <c r="AA34" i="51"/>
  <c r="AB34" i="51"/>
  <c r="AC34" i="51"/>
  <c r="AD34" i="51"/>
  <c r="AE34" i="51"/>
  <c r="AF34" i="51"/>
  <c r="AG34" i="51"/>
  <c r="Z37" i="51"/>
  <c r="AA37" i="51"/>
  <c r="AB37" i="51"/>
  <c r="AC37" i="51"/>
  <c r="AD37" i="51"/>
  <c r="AE37" i="51"/>
  <c r="AF37" i="51"/>
  <c r="AG37" i="51"/>
  <c r="Z32" i="43"/>
  <c r="AA32" i="43"/>
  <c r="AB32" i="43"/>
  <c r="AC32" i="43"/>
  <c r="AD32" i="43"/>
  <c r="AE32" i="43"/>
  <c r="AF32" i="43"/>
  <c r="AG32" i="43"/>
  <c r="Z33" i="43"/>
  <c r="AA33" i="43"/>
  <c r="AB33" i="43"/>
  <c r="AC33" i="43"/>
  <c r="AD33" i="43"/>
  <c r="AE33" i="43"/>
  <c r="AF33" i="43"/>
  <c r="AG33" i="43"/>
  <c r="Z34" i="43"/>
  <c r="AA34" i="43"/>
  <c r="AB34" i="43"/>
  <c r="AC34" i="43"/>
  <c r="AD34" i="43"/>
  <c r="AE34" i="43"/>
  <c r="AF34" i="43"/>
  <c r="AG34" i="43"/>
  <c r="Z36" i="43"/>
  <c r="AA36" i="43"/>
  <c r="AB36" i="43"/>
  <c r="AC36" i="43"/>
  <c r="AD36" i="43"/>
  <c r="AE36" i="43"/>
  <c r="AF36" i="43"/>
  <c r="AG36" i="43"/>
  <c r="Z42" i="43"/>
  <c r="AA42" i="43"/>
  <c r="AB42" i="43"/>
  <c r="AC42" i="43"/>
  <c r="AD42" i="43"/>
  <c r="AE42" i="43"/>
  <c r="AF42" i="43"/>
  <c r="AG42" i="43"/>
  <c r="Z45" i="43"/>
  <c r="AA45" i="43"/>
  <c r="AB45" i="43"/>
  <c r="AC45" i="43"/>
  <c r="AD45" i="43"/>
  <c r="AE45" i="43"/>
  <c r="AF45" i="43"/>
  <c r="AG45" i="43"/>
  <c r="Z46" i="43"/>
  <c r="AA46" i="43"/>
  <c r="AB46" i="43"/>
  <c r="AC46" i="43"/>
  <c r="AD46" i="43"/>
  <c r="AE46" i="43"/>
  <c r="AF46" i="43"/>
  <c r="AG46" i="43"/>
  <c r="Z47" i="43"/>
  <c r="AA47" i="43"/>
  <c r="AB47" i="43"/>
  <c r="AC47" i="43"/>
  <c r="AD47" i="43"/>
  <c r="AE47" i="43"/>
  <c r="AF47" i="43"/>
  <c r="AG47" i="43"/>
  <c r="Z55" i="43"/>
  <c r="AA55" i="43"/>
  <c r="AB55" i="43"/>
  <c r="AC55" i="43"/>
  <c r="AD55" i="43"/>
  <c r="AE55" i="43"/>
  <c r="AF55" i="43"/>
  <c r="AG55" i="43"/>
  <c r="Q20" i="44"/>
  <c r="R20" i="44"/>
  <c r="S20" i="44"/>
  <c r="T20" i="44"/>
  <c r="U20" i="44"/>
  <c r="V20" i="44"/>
  <c r="W20" i="44"/>
  <c r="Q30" i="44"/>
  <c r="R30" i="44"/>
  <c r="S30" i="44"/>
  <c r="T30" i="44"/>
  <c r="U30" i="44"/>
  <c r="V30" i="44"/>
  <c r="W30" i="44"/>
  <c r="Q32" i="44"/>
  <c r="R32" i="44"/>
  <c r="S32" i="44"/>
  <c r="T32" i="44"/>
  <c r="U32" i="44"/>
  <c r="V32" i="44"/>
  <c r="W32" i="44"/>
  <c r="Q33" i="44"/>
  <c r="R33" i="44"/>
  <c r="S33" i="44"/>
  <c r="T33" i="44"/>
  <c r="U33" i="44"/>
  <c r="V33" i="44"/>
  <c r="W33" i="44"/>
  <c r="Q46" i="44"/>
  <c r="R46" i="44"/>
  <c r="S46" i="44"/>
  <c r="T46" i="44"/>
  <c r="U46" i="44"/>
  <c r="V46" i="44"/>
  <c r="W46" i="44"/>
  <c r="Q47" i="44"/>
  <c r="R47" i="44"/>
  <c r="S47" i="44"/>
  <c r="T47" i="44"/>
  <c r="U47" i="44"/>
  <c r="V47" i="44"/>
  <c r="W47" i="44"/>
  <c r="Q52" i="44"/>
  <c r="R52" i="44"/>
  <c r="S52" i="44"/>
  <c r="T52" i="44"/>
  <c r="U52" i="44"/>
  <c r="V52" i="44"/>
  <c r="W52" i="44"/>
  <c r="Q55" i="44"/>
  <c r="R55" i="44"/>
  <c r="S55" i="44"/>
  <c r="T55" i="44"/>
  <c r="U55" i="44"/>
  <c r="V55" i="44"/>
  <c r="W55" i="44"/>
  <c r="Q56" i="44"/>
  <c r="R56" i="44"/>
  <c r="S56" i="44"/>
  <c r="T56" i="44"/>
  <c r="U56" i="44"/>
  <c r="V56" i="44"/>
  <c r="W56" i="44"/>
  <c r="Q20" i="45"/>
  <c r="R20" i="45"/>
  <c r="S20" i="45"/>
  <c r="T20" i="45"/>
  <c r="U20" i="45"/>
  <c r="V20" i="45"/>
  <c r="W20" i="45"/>
  <c r="Q32" i="45"/>
  <c r="R32" i="45"/>
  <c r="S32" i="45"/>
  <c r="T32" i="45"/>
  <c r="U32" i="45"/>
  <c r="V32" i="45"/>
  <c r="W32" i="45"/>
  <c r="Q37" i="45"/>
  <c r="R37" i="45"/>
  <c r="S37" i="45"/>
  <c r="T37" i="45"/>
  <c r="U37" i="45"/>
  <c r="V37" i="45"/>
  <c r="W37" i="45"/>
  <c r="Q42" i="45"/>
  <c r="R42" i="45"/>
  <c r="S42" i="45"/>
  <c r="T42" i="45"/>
  <c r="U42" i="45"/>
  <c r="V42" i="45"/>
  <c r="W42" i="45"/>
  <c r="Q46" i="45"/>
  <c r="R46" i="45"/>
  <c r="S46" i="45"/>
  <c r="T46" i="45"/>
  <c r="U46" i="45"/>
  <c r="V46" i="45"/>
  <c r="W46" i="45"/>
  <c r="Q47" i="45"/>
  <c r="R47" i="45"/>
  <c r="S47" i="45"/>
  <c r="T47" i="45"/>
  <c r="U47" i="45"/>
  <c r="V47" i="45"/>
  <c r="W47" i="45"/>
  <c r="Q48" i="45"/>
  <c r="R48" i="45"/>
  <c r="S48" i="45"/>
  <c r="T48" i="45"/>
  <c r="U48" i="45"/>
  <c r="V48" i="45"/>
  <c r="W48" i="45"/>
  <c r="Q34" i="46"/>
  <c r="R34" i="46"/>
  <c r="S34" i="46"/>
  <c r="T34" i="46"/>
  <c r="U34" i="46"/>
  <c r="V34" i="46"/>
  <c r="W34" i="46"/>
  <c r="Q45" i="46"/>
  <c r="R45" i="46"/>
  <c r="S45" i="46"/>
  <c r="T45" i="46"/>
  <c r="U45" i="46"/>
  <c r="V45" i="46"/>
  <c r="W45" i="46"/>
  <c r="Q46" i="46"/>
  <c r="R46" i="46"/>
  <c r="S46" i="46"/>
  <c r="T46" i="46"/>
  <c r="U46" i="46"/>
  <c r="V46" i="46"/>
  <c r="W46" i="46"/>
  <c r="Q47" i="46"/>
  <c r="R47" i="46"/>
  <c r="S47" i="46"/>
  <c r="T47" i="46"/>
  <c r="U47" i="46"/>
  <c r="V47" i="46"/>
  <c r="W47" i="46"/>
  <c r="Q48" i="46"/>
  <c r="R48" i="46"/>
  <c r="S48" i="46"/>
  <c r="T48" i="46"/>
  <c r="U48" i="46"/>
  <c r="V48" i="46"/>
  <c r="W48" i="46"/>
  <c r="Q27" i="49"/>
  <c r="R27" i="49"/>
  <c r="S27" i="49"/>
  <c r="T27" i="49"/>
  <c r="U27" i="49"/>
  <c r="V27" i="49"/>
  <c r="W27" i="49"/>
  <c r="Q32" i="49"/>
  <c r="R32" i="49"/>
  <c r="S32" i="49"/>
  <c r="T32" i="49"/>
  <c r="U32" i="49"/>
  <c r="V32" i="49"/>
  <c r="W32" i="49"/>
  <c r="Q33" i="49"/>
  <c r="R33" i="49"/>
  <c r="S33" i="49"/>
  <c r="T33" i="49"/>
  <c r="U33" i="49"/>
  <c r="V33" i="49"/>
  <c r="W33" i="49"/>
  <c r="Q34" i="49"/>
  <c r="R34" i="49"/>
  <c r="S34" i="49"/>
  <c r="T34" i="49"/>
  <c r="U34" i="49"/>
  <c r="V34" i="49"/>
  <c r="W34" i="49"/>
  <c r="Q36" i="49"/>
  <c r="R36" i="49"/>
  <c r="S36" i="49"/>
  <c r="T36" i="49"/>
  <c r="T35" i="49" s="1"/>
  <c r="U36" i="49"/>
  <c r="V36" i="49"/>
  <c r="W36" i="49"/>
  <c r="Q37" i="49"/>
  <c r="R37" i="49"/>
  <c r="S37" i="49"/>
  <c r="T37" i="49"/>
  <c r="U37" i="49"/>
  <c r="V37" i="49"/>
  <c r="W37" i="49"/>
  <c r="W35" i="49" s="1"/>
  <c r="Q40" i="49"/>
  <c r="R40" i="49"/>
  <c r="S40" i="49"/>
  <c r="T40" i="49"/>
  <c r="U40" i="49"/>
  <c r="V40" i="49"/>
  <c r="W40" i="49"/>
  <c r="Q51" i="49"/>
  <c r="R51" i="49"/>
  <c r="S51" i="49"/>
  <c r="T51" i="49"/>
  <c r="U51" i="49"/>
  <c r="V51" i="49"/>
  <c r="W51" i="49"/>
  <c r="Q52" i="49"/>
  <c r="R52" i="49"/>
  <c r="S52" i="49"/>
  <c r="T52" i="49"/>
  <c r="U52" i="49"/>
  <c r="V52" i="49"/>
  <c r="W52" i="49"/>
  <c r="Q55" i="49"/>
  <c r="R55" i="49"/>
  <c r="S55" i="49"/>
  <c r="T55" i="49"/>
  <c r="U55" i="49"/>
  <c r="V55" i="49"/>
  <c r="W55" i="49"/>
  <c r="Q56" i="49"/>
  <c r="R56" i="49"/>
  <c r="S56" i="49"/>
  <c r="T56" i="49"/>
  <c r="U56" i="49"/>
  <c r="V56" i="49"/>
  <c r="W56" i="49"/>
  <c r="Q30" i="50"/>
  <c r="R30" i="50"/>
  <c r="S30" i="50"/>
  <c r="T30" i="50"/>
  <c r="U30" i="50"/>
  <c r="V30" i="50"/>
  <c r="W30" i="50"/>
  <c r="Q32" i="50"/>
  <c r="R32" i="50"/>
  <c r="S32" i="50"/>
  <c r="T32" i="50"/>
  <c r="U32" i="50"/>
  <c r="V32" i="50"/>
  <c r="W32" i="50"/>
  <c r="Q33" i="50"/>
  <c r="R33" i="50"/>
  <c r="S33" i="50"/>
  <c r="T33" i="50"/>
  <c r="U33" i="50"/>
  <c r="V33" i="50"/>
  <c r="W33" i="50"/>
  <c r="Q34" i="50"/>
  <c r="R34" i="50"/>
  <c r="S34" i="50"/>
  <c r="T34" i="50"/>
  <c r="U34" i="50"/>
  <c r="V34" i="50"/>
  <c r="W34" i="50"/>
  <c r="Q36" i="50"/>
  <c r="R36" i="50"/>
  <c r="S36" i="50"/>
  <c r="T36" i="50"/>
  <c r="U36" i="50"/>
  <c r="V36" i="50"/>
  <c r="W36" i="50"/>
  <c r="Q41" i="50"/>
  <c r="R41" i="50"/>
  <c r="S41" i="50"/>
  <c r="T41" i="50"/>
  <c r="U41" i="50"/>
  <c r="V41" i="50"/>
  <c r="W41" i="50"/>
  <c r="Q47" i="50"/>
  <c r="R47" i="50"/>
  <c r="S47" i="50"/>
  <c r="T47" i="50"/>
  <c r="U47" i="50"/>
  <c r="V47" i="50"/>
  <c r="W47" i="50"/>
  <c r="Q52" i="50"/>
  <c r="R52" i="50"/>
  <c r="S52" i="50"/>
  <c r="T52" i="50"/>
  <c r="U52" i="50"/>
  <c r="V52" i="50"/>
  <c r="W52" i="50"/>
  <c r="Q54" i="50"/>
  <c r="R54" i="50"/>
  <c r="S54" i="50"/>
  <c r="T54" i="50"/>
  <c r="U54" i="50"/>
  <c r="V54" i="50"/>
  <c r="W54" i="50"/>
  <c r="Q55" i="50"/>
  <c r="R55" i="50"/>
  <c r="S55" i="50"/>
  <c r="T55" i="50"/>
  <c r="U55" i="50"/>
  <c r="V55" i="50"/>
  <c r="W55" i="50"/>
  <c r="Q34" i="51"/>
  <c r="R34" i="51"/>
  <c r="S34" i="51"/>
  <c r="T34" i="51"/>
  <c r="U34" i="51"/>
  <c r="V34" i="51"/>
  <c r="W34" i="51"/>
  <c r="Q37" i="51"/>
  <c r="R37" i="51"/>
  <c r="S37" i="51"/>
  <c r="T37" i="51"/>
  <c r="U37" i="51"/>
  <c r="V37" i="51"/>
  <c r="W37" i="51"/>
  <c r="Q32" i="43"/>
  <c r="R32" i="43"/>
  <c r="S32" i="43"/>
  <c r="T32" i="43"/>
  <c r="U32" i="43"/>
  <c r="V32" i="43"/>
  <c r="W32" i="43"/>
  <c r="Q33" i="43"/>
  <c r="R33" i="43"/>
  <c r="S33" i="43"/>
  <c r="T33" i="43"/>
  <c r="U33" i="43"/>
  <c r="V33" i="43"/>
  <c r="W33" i="43"/>
  <c r="Q34" i="43"/>
  <c r="R34" i="43"/>
  <c r="S34" i="43"/>
  <c r="T34" i="43"/>
  <c r="U34" i="43"/>
  <c r="V34" i="43"/>
  <c r="W34" i="43"/>
  <c r="Q36" i="43"/>
  <c r="R36" i="43"/>
  <c r="S36" i="43"/>
  <c r="T36" i="43"/>
  <c r="U36" i="43"/>
  <c r="V36" i="43"/>
  <c r="W36" i="43"/>
  <c r="Q42" i="43"/>
  <c r="R42" i="43"/>
  <c r="S42" i="43"/>
  <c r="T42" i="43"/>
  <c r="U42" i="43"/>
  <c r="V42" i="43"/>
  <c r="W42" i="43"/>
  <c r="Q45" i="43"/>
  <c r="R45" i="43"/>
  <c r="S45" i="43"/>
  <c r="T45" i="43"/>
  <c r="U45" i="43"/>
  <c r="V45" i="43"/>
  <c r="W45" i="43"/>
  <c r="Q46" i="43"/>
  <c r="R46" i="43"/>
  <c r="S46" i="43"/>
  <c r="T46" i="43"/>
  <c r="U46" i="43"/>
  <c r="V46" i="43"/>
  <c r="W46" i="43"/>
  <c r="Q47" i="43"/>
  <c r="R47" i="43"/>
  <c r="S47" i="43"/>
  <c r="T47" i="43"/>
  <c r="U47" i="43"/>
  <c r="V47" i="43"/>
  <c r="W47" i="43"/>
  <c r="Q55" i="43"/>
  <c r="R55" i="43"/>
  <c r="S55" i="43"/>
  <c r="T55" i="43"/>
  <c r="U55" i="43"/>
  <c r="V55" i="43"/>
  <c r="W55" i="43"/>
  <c r="G30" i="44"/>
  <c r="H30" i="44"/>
  <c r="I30" i="44"/>
  <c r="J30" i="44"/>
  <c r="K30" i="44"/>
  <c r="L30" i="44"/>
  <c r="M30" i="44"/>
  <c r="N30" i="44"/>
  <c r="G32" i="44"/>
  <c r="H32" i="44"/>
  <c r="I32" i="44"/>
  <c r="J32" i="44"/>
  <c r="K32" i="44"/>
  <c r="L32" i="44"/>
  <c r="M32" i="44"/>
  <c r="N32" i="44"/>
  <c r="G33" i="44"/>
  <c r="H33" i="44"/>
  <c r="I33" i="44"/>
  <c r="J33" i="44"/>
  <c r="K33" i="44"/>
  <c r="L33" i="44"/>
  <c r="M33" i="44"/>
  <c r="N33" i="44"/>
  <c r="G46" i="44"/>
  <c r="H46" i="44"/>
  <c r="I46" i="44"/>
  <c r="J46" i="44"/>
  <c r="K46" i="44"/>
  <c r="L46" i="44"/>
  <c r="M46" i="44"/>
  <c r="N46" i="44"/>
  <c r="G47" i="44"/>
  <c r="H47" i="44"/>
  <c r="I47" i="44"/>
  <c r="J47" i="44"/>
  <c r="K47" i="44"/>
  <c r="L47" i="44"/>
  <c r="M47" i="44"/>
  <c r="N47" i="44"/>
  <c r="G52" i="44"/>
  <c r="H52" i="44"/>
  <c r="I52" i="44"/>
  <c r="J52" i="44"/>
  <c r="K52" i="44"/>
  <c r="L52" i="44"/>
  <c r="M52" i="44"/>
  <c r="N52" i="44"/>
  <c r="G55" i="44"/>
  <c r="H55" i="44"/>
  <c r="I55" i="44"/>
  <c r="J55" i="44"/>
  <c r="K55" i="44"/>
  <c r="L55" i="44"/>
  <c r="M55" i="44"/>
  <c r="N55" i="44"/>
  <c r="G56" i="44"/>
  <c r="H56" i="44"/>
  <c r="I56" i="44"/>
  <c r="J56" i="44"/>
  <c r="K56" i="44"/>
  <c r="L56" i="44"/>
  <c r="M56" i="44"/>
  <c r="N56" i="44"/>
  <c r="G32" i="45"/>
  <c r="H32" i="45"/>
  <c r="I32" i="45"/>
  <c r="J32" i="45"/>
  <c r="K32" i="45"/>
  <c r="L32" i="45"/>
  <c r="M32" i="45"/>
  <c r="N32" i="45"/>
  <c r="G37" i="45"/>
  <c r="H37" i="45"/>
  <c r="I37" i="45"/>
  <c r="J37" i="45"/>
  <c r="K37" i="45"/>
  <c r="L37" i="45"/>
  <c r="M37" i="45"/>
  <c r="N37" i="45"/>
  <c r="G42" i="45"/>
  <c r="H42" i="45"/>
  <c r="I42" i="45"/>
  <c r="J42" i="45"/>
  <c r="K42" i="45"/>
  <c r="L42" i="45"/>
  <c r="M42" i="45"/>
  <c r="N42" i="45"/>
  <c r="G46" i="45"/>
  <c r="H46" i="45"/>
  <c r="I46" i="45"/>
  <c r="J46" i="45"/>
  <c r="K46" i="45"/>
  <c r="L46" i="45"/>
  <c r="M46" i="45"/>
  <c r="N46" i="45"/>
  <c r="G47" i="45"/>
  <c r="H47" i="45"/>
  <c r="I47" i="45"/>
  <c r="J47" i="45"/>
  <c r="K47" i="45"/>
  <c r="L47" i="45"/>
  <c r="M47" i="45"/>
  <c r="N47" i="45"/>
  <c r="G48" i="45"/>
  <c r="H48" i="45"/>
  <c r="I48" i="45"/>
  <c r="J48" i="45"/>
  <c r="K48" i="45"/>
  <c r="L48" i="45"/>
  <c r="M48" i="45"/>
  <c r="N48" i="45"/>
  <c r="G34" i="46"/>
  <c r="H34" i="46"/>
  <c r="I34" i="46"/>
  <c r="J34" i="46"/>
  <c r="K34" i="46"/>
  <c r="L34" i="46"/>
  <c r="M34" i="46"/>
  <c r="N34" i="46"/>
  <c r="G45" i="46"/>
  <c r="H45" i="46"/>
  <c r="I45" i="46"/>
  <c r="J45" i="46"/>
  <c r="K45" i="46"/>
  <c r="L45" i="46"/>
  <c r="M45" i="46"/>
  <c r="N45" i="46"/>
  <c r="G46" i="46"/>
  <c r="H46" i="46"/>
  <c r="I46" i="46"/>
  <c r="J46" i="46"/>
  <c r="K46" i="46"/>
  <c r="L46" i="46"/>
  <c r="M46" i="46"/>
  <c r="N46" i="46"/>
  <c r="G47" i="46"/>
  <c r="H47" i="46"/>
  <c r="I47" i="46"/>
  <c r="J47" i="46"/>
  <c r="K47" i="46"/>
  <c r="L47" i="46"/>
  <c r="M47" i="46"/>
  <c r="N47" i="46"/>
  <c r="G48" i="46"/>
  <c r="H48" i="46"/>
  <c r="I48" i="46"/>
  <c r="J48" i="46"/>
  <c r="K48" i="46"/>
  <c r="L48" i="46"/>
  <c r="M48" i="46"/>
  <c r="N48" i="46"/>
  <c r="G27" i="49"/>
  <c r="H27" i="49"/>
  <c r="I27" i="49"/>
  <c r="J27" i="49"/>
  <c r="K27" i="49"/>
  <c r="L27" i="49"/>
  <c r="M27" i="49"/>
  <c r="N27" i="49"/>
  <c r="G32" i="49"/>
  <c r="H32" i="49"/>
  <c r="I32" i="49"/>
  <c r="J32" i="49"/>
  <c r="K32" i="49"/>
  <c r="L32" i="49"/>
  <c r="M32" i="49"/>
  <c r="N32" i="49"/>
  <c r="G33" i="49"/>
  <c r="H33" i="49"/>
  <c r="I33" i="49"/>
  <c r="J33" i="49"/>
  <c r="K33" i="49"/>
  <c r="L33" i="49"/>
  <c r="M33" i="49"/>
  <c r="N33" i="49"/>
  <c r="G34" i="49"/>
  <c r="H34" i="49"/>
  <c r="I34" i="49"/>
  <c r="J34" i="49"/>
  <c r="K34" i="49"/>
  <c r="L34" i="49"/>
  <c r="M34" i="49"/>
  <c r="N34" i="49"/>
  <c r="G36" i="49"/>
  <c r="H36" i="49"/>
  <c r="I36" i="49"/>
  <c r="J36" i="49"/>
  <c r="K36" i="49"/>
  <c r="L36" i="49"/>
  <c r="M36" i="49"/>
  <c r="N36" i="49"/>
  <c r="G37" i="49"/>
  <c r="H37" i="49"/>
  <c r="I37" i="49"/>
  <c r="J37" i="49"/>
  <c r="K37" i="49"/>
  <c r="L37" i="49"/>
  <c r="M37" i="49"/>
  <c r="N37" i="49"/>
  <c r="G40" i="49"/>
  <c r="H40" i="49"/>
  <c r="I40" i="49"/>
  <c r="J40" i="49"/>
  <c r="K40" i="49"/>
  <c r="L40" i="49"/>
  <c r="M40" i="49"/>
  <c r="N40" i="49"/>
  <c r="G51" i="49"/>
  <c r="H51" i="49"/>
  <c r="I51" i="49"/>
  <c r="J51" i="49"/>
  <c r="K51" i="49"/>
  <c r="L51" i="49"/>
  <c r="M51" i="49"/>
  <c r="N51" i="49"/>
  <c r="G52" i="49"/>
  <c r="H52" i="49"/>
  <c r="I52" i="49"/>
  <c r="J52" i="49"/>
  <c r="K52" i="49"/>
  <c r="L52" i="49"/>
  <c r="M52" i="49"/>
  <c r="N52" i="49"/>
  <c r="G55" i="49"/>
  <c r="H55" i="49"/>
  <c r="I55" i="49"/>
  <c r="J55" i="49"/>
  <c r="K55" i="49"/>
  <c r="L55" i="49"/>
  <c r="M55" i="49"/>
  <c r="N55" i="49"/>
  <c r="G56" i="49"/>
  <c r="H56" i="49"/>
  <c r="I56" i="49"/>
  <c r="J56" i="49"/>
  <c r="K56" i="49"/>
  <c r="L56" i="49"/>
  <c r="M56" i="49"/>
  <c r="N56" i="49"/>
  <c r="G30" i="50"/>
  <c r="H30" i="50"/>
  <c r="I30" i="50"/>
  <c r="J30" i="50"/>
  <c r="K30" i="50"/>
  <c r="L30" i="50"/>
  <c r="M30" i="50"/>
  <c r="N30" i="50"/>
  <c r="G32" i="50"/>
  <c r="H32" i="50"/>
  <c r="I32" i="50"/>
  <c r="J32" i="50"/>
  <c r="K32" i="50"/>
  <c r="L32" i="50"/>
  <c r="M32" i="50"/>
  <c r="N32" i="50"/>
  <c r="G33" i="50"/>
  <c r="H33" i="50"/>
  <c r="I33" i="50"/>
  <c r="J33" i="50"/>
  <c r="K33" i="50"/>
  <c r="L33" i="50"/>
  <c r="M33" i="50"/>
  <c r="N33" i="50"/>
  <c r="G34" i="50"/>
  <c r="H34" i="50"/>
  <c r="I34" i="50"/>
  <c r="J34" i="50"/>
  <c r="K34" i="50"/>
  <c r="L34" i="50"/>
  <c r="M34" i="50"/>
  <c r="N34" i="50"/>
  <c r="G36" i="50"/>
  <c r="H36" i="50"/>
  <c r="I36" i="50"/>
  <c r="J36" i="50"/>
  <c r="K36" i="50"/>
  <c r="L36" i="50"/>
  <c r="M36" i="50"/>
  <c r="N36" i="50"/>
  <c r="G41" i="50"/>
  <c r="H41" i="50"/>
  <c r="I41" i="50"/>
  <c r="J41" i="50"/>
  <c r="K41" i="50"/>
  <c r="L41" i="50"/>
  <c r="M41" i="50"/>
  <c r="N41" i="50"/>
  <c r="G47" i="50"/>
  <c r="H47" i="50"/>
  <c r="I47" i="50"/>
  <c r="J47" i="50"/>
  <c r="K47" i="50"/>
  <c r="L47" i="50"/>
  <c r="M47" i="50"/>
  <c r="N47" i="50"/>
  <c r="G52" i="50"/>
  <c r="H52" i="50"/>
  <c r="I52" i="50"/>
  <c r="J52" i="50"/>
  <c r="K52" i="50"/>
  <c r="L52" i="50"/>
  <c r="M52" i="50"/>
  <c r="N52" i="50"/>
  <c r="G54" i="50"/>
  <c r="H54" i="50"/>
  <c r="I54" i="50"/>
  <c r="J54" i="50"/>
  <c r="K54" i="50"/>
  <c r="L54" i="50"/>
  <c r="M54" i="50"/>
  <c r="N54" i="50"/>
  <c r="G55" i="50"/>
  <c r="H55" i="50"/>
  <c r="I55" i="50"/>
  <c r="J55" i="50"/>
  <c r="K55" i="50"/>
  <c r="L55" i="50"/>
  <c r="M55" i="50"/>
  <c r="N55" i="50"/>
  <c r="G34" i="51"/>
  <c r="H34" i="51"/>
  <c r="I34" i="51"/>
  <c r="J34" i="51"/>
  <c r="K34" i="51"/>
  <c r="L34" i="51"/>
  <c r="M34" i="51"/>
  <c r="N34" i="51"/>
  <c r="G37" i="51"/>
  <c r="H37" i="51"/>
  <c r="I37" i="51"/>
  <c r="J37" i="51"/>
  <c r="K37" i="51"/>
  <c r="L37" i="51"/>
  <c r="M37" i="51"/>
  <c r="N37" i="51"/>
  <c r="G32" i="43"/>
  <c r="H32" i="43"/>
  <c r="I32" i="43"/>
  <c r="J32" i="43"/>
  <c r="K32" i="43"/>
  <c r="L32" i="43"/>
  <c r="M32" i="43"/>
  <c r="N32" i="43"/>
  <c r="G33" i="43"/>
  <c r="H33" i="43"/>
  <c r="I33" i="43"/>
  <c r="J33" i="43"/>
  <c r="K33" i="43"/>
  <c r="L33" i="43"/>
  <c r="M33" i="43"/>
  <c r="N33" i="43"/>
  <c r="G34" i="43"/>
  <c r="H34" i="43"/>
  <c r="I34" i="43"/>
  <c r="J34" i="43"/>
  <c r="K34" i="43"/>
  <c r="L34" i="43"/>
  <c r="M34" i="43"/>
  <c r="N34" i="43"/>
  <c r="G36" i="43"/>
  <c r="H36" i="43"/>
  <c r="I36" i="43"/>
  <c r="J36" i="43"/>
  <c r="K36" i="43"/>
  <c r="L36" i="43"/>
  <c r="M36" i="43"/>
  <c r="N36" i="43"/>
  <c r="G42" i="43"/>
  <c r="H42" i="43"/>
  <c r="I42" i="43"/>
  <c r="J42" i="43"/>
  <c r="K42" i="43"/>
  <c r="L42" i="43"/>
  <c r="M42" i="43"/>
  <c r="N42" i="43"/>
  <c r="G45" i="43"/>
  <c r="H45" i="43"/>
  <c r="I45" i="43"/>
  <c r="J45" i="43"/>
  <c r="K45" i="43"/>
  <c r="L45" i="43"/>
  <c r="M45" i="43"/>
  <c r="N45" i="43"/>
  <c r="G46" i="43"/>
  <c r="H46" i="43"/>
  <c r="I46" i="43"/>
  <c r="J46" i="43"/>
  <c r="K46" i="43"/>
  <c r="L46" i="43"/>
  <c r="M46" i="43"/>
  <c r="N46" i="43"/>
  <c r="G47" i="43"/>
  <c r="H47" i="43"/>
  <c r="I47" i="43"/>
  <c r="J47" i="43"/>
  <c r="K47" i="43"/>
  <c r="L47" i="43"/>
  <c r="M47" i="43"/>
  <c r="N47" i="43"/>
  <c r="G55" i="43"/>
  <c r="H55" i="43"/>
  <c r="I55" i="43"/>
  <c r="J55" i="43"/>
  <c r="K55" i="43"/>
  <c r="L55" i="43"/>
  <c r="M55" i="43"/>
  <c r="N55" i="43"/>
  <c r="G20" i="44"/>
  <c r="H20" i="44"/>
  <c r="I20" i="44"/>
  <c r="J20" i="44"/>
  <c r="K20" i="44"/>
  <c r="L20" i="44"/>
  <c r="M20" i="44"/>
  <c r="N20" i="44"/>
  <c r="G20" i="45"/>
  <c r="H20" i="45"/>
  <c r="I20" i="45"/>
  <c r="J20" i="45"/>
  <c r="K20" i="45"/>
  <c r="L20" i="45"/>
  <c r="M20" i="45"/>
  <c r="N20" i="45"/>
  <c r="AT51" i="49" l="1"/>
  <c r="AT42" i="45"/>
  <c r="K83" i="49"/>
  <c r="AT42" i="43"/>
  <c r="AT47" i="50"/>
  <c r="AR35" i="49"/>
  <c r="BA33" i="50"/>
  <c r="BA47" i="50"/>
  <c r="BA27" i="49"/>
  <c r="AU35" i="49"/>
  <c r="BA40" i="49"/>
  <c r="BA46" i="46"/>
  <c r="BA20" i="45"/>
  <c r="BA37" i="45"/>
  <c r="BA46" i="45"/>
  <c r="BA30" i="44"/>
  <c r="BA47" i="44"/>
  <c r="U83" i="49"/>
  <c r="Q83" i="49"/>
  <c r="AT80" i="50"/>
  <c r="AT103" i="50"/>
  <c r="BA95" i="50"/>
  <c r="AJ132" i="49"/>
  <c r="AT124" i="49"/>
  <c r="AT144" i="44"/>
  <c r="BA134" i="49"/>
  <c r="BA152" i="49"/>
  <c r="BA143" i="46"/>
  <c r="BA129" i="45"/>
  <c r="BA129" i="44"/>
  <c r="BA133" i="49"/>
  <c r="S35" i="49"/>
  <c r="AE35" i="49"/>
  <c r="AS35" i="49"/>
  <c r="AT47" i="44"/>
  <c r="BA41" i="50"/>
  <c r="AP80" i="50"/>
  <c r="AP82" i="49"/>
  <c r="AP90" i="45"/>
  <c r="AP104" i="44"/>
  <c r="AJ83" i="49"/>
  <c r="AT75" i="49"/>
  <c r="AT100" i="49"/>
  <c r="AT94" i="45"/>
  <c r="AS83" i="49"/>
  <c r="AP143" i="45"/>
  <c r="AT134" i="51"/>
  <c r="AT149" i="50"/>
  <c r="AR132" i="49"/>
  <c r="BA131" i="51"/>
  <c r="Z35" i="49"/>
  <c r="AT47" i="43"/>
  <c r="BA48" i="45"/>
  <c r="S83" i="49"/>
  <c r="AO83" i="49"/>
  <c r="AK83" i="49"/>
  <c r="AM83" i="49"/>
  <c r="AT82" i="50"/>
  <c r="BA85" i="45"/>
  <c r="U132" i="49"/>
  <c r="Q132" i="49"/>
  <c r="AT130" i="49"/>
  <c r="AT144" i="46"/>
  <c r="AT134" i="45"/>
  <c r="AT130" i="44"/>
  <c r="AT152" i="44"/>
  <c r="AT127" i="50"/>
  <c r="AT78" i="44"/>
  <c r="AT32" i="50"/>
  <c r="AT80" i="49"/>
  <c r="AT81" i="43"/>
  <c r="AT129" i="43"/>
  <c r="AT33" i="43"/>
  <c r="AT30" i="44"/>
  <c r="AT34" i="51"/>
  <c r="AT78" i="50"/>
  <c r="AT130" i="43"/>
  <c r="AT129" i="50"/>
  <c r="AT34" i="43"/>
  <c r="AT34" i="50"/>
  <c r="AT80" i="43"/>
  <c r="AT82" i="49"/>
  <c r="AT82" i="46"/>
  <c r="AT81" i="49"/>
  <c r="AT131" i="50"/>
  <c r="AP30" i="50"/>
  <c r="BA33" i="43"/>
  <c r="BA80" i="43"/>
  <c r="BA90" i="43"/>
  <c r="BA32" i="43"/>
  <c r="BA37" i="51"/>
  <c r="BA34" i="49"/>
  <c r="BA46" i="44"/>
  <c r="BA75" i="49"/>
  <c r="BA143" i="45"/>
  <c r="BA145" i="45"/>
  <c r="BA149" i="50"/>
  <c r="BA42" i="43"/>
  <c r="BA45" i="43"/>
  <c r="BA30" i="50"/>
  <c r="BA36" i="50"/>
  <c r="BA54" i="50"/>
  <c r="BA55" i="50"/>
  <c r="BA33" i="49"/>
  <c r="AW35" i="49"/>
  <c r="BA55" i="44"/>
  <c r="BA32" i="49"/>
  <c r="BA85" i="49"/>
  <c r="BA94" i="46"/>
  <c r="BA80" i="44"/>
  <c r="BA100" i="44"/>
  <c r="BA151" i="50"/>
  <c r="AV132" i="49"/>
  <c r="BA131" i="46"/>
  <c r="BA139" i="45"/>
  <c r="BA34" i="43"/>
  <c r="AU132" i="49"/>
  <c r="AV35" i="49"/>
  <c r="BA52" i="49"/>
  <c r="BA56" i="44"/>
  <c r="AZ83" i="49"/>
  <c r="BA139" i="43"/>
  <c r="BA144" i="44"/>
  <c r="AX132" i="49"/>
  <c r="BA34" i="50"/>
  <c r="BA37" i="49"/>
  <c r="BA55" i="49"/>
  <c r="BA56" i="49"/>
  <c r="BA32" i="44"/>
  <c r="BA33" i="44"/>
  <c r="AX35" i="49"/>
  <c r="BA55" i="43"/>
  <c r="BA95" i="43"/>
  <c r="BA88" i="49"/>
  <c r="BA81" i="44"/>
  <c r="BA103" i="44"/>
  <c r="BA81" i="43"/>
  <c r="BA103" i="50"/>
  <c r="BA93" i="46"/>
  <c r="BA131" i="43"/>
  <c r="BA143" i="43"/>
  <c r="BA129" i="49"/>
  <c r="BA153" i="49"/>
  <c r="BA144" i="46"/>
  <c r="BA145" i="46"/>
  <c r="AY132" i="49"/>
  <c r="BA129" i="43"/>
  <c r="AP36" i="43"/>
  <c r="AP47" i="43"/>
  <c r="AP96" i="46"/>
  <c r="AP34" i="49"/>
  <c r="AP48" i="46"/>
  <c r="AP46" i="44"/>
  <c r="AP45" i="43"/>
  <c r="AP54" i="50"/>
  <c r="AP46" i="45"/>
  <c r="AP81" i="43"/>
  <c r="AP95" i="45"/>
  <c r="AP33" i="43"/>
  <c r="AP47" i="50"/>
  <c r="AP36" i="49"/>
  <c r="AP30" i="44"/>
  <c r="AP47" i="44"/>
  <c r="AP56" i="49"/>
  <c r="AP52" i="49"/>
  <c r="AO35" i="49"/>
  <c r="AK35" i="49"/>
  <c r="AM35" i="49"/>
  <c r="AP27" i="49"/>
  <c r="AP80" i="45"/>
  <c r="AP100" i="44"/>
  <c r="AN83" i="49"/>
  <c r="AP85" i="49"/>
  <c r="AL83" i="49"/>
  <c r="AP142" i="43"/>
  <c r="AP124" i="49"/>
  <c r="AO132" i="49"/>
  <c r="AK132" i="49"/>
  <c r="AM132" i="49"/>
  <c r="AP80" i="43"/>
  <c r="AP32" i="50"/>
  <c r="AP55" i="50"/>
  <c r="AP34" i="46"/>
  <c r="AP56" i="44"/>
  <c r="AP152" i="50"/>
  <c r="AP34" i="50"/>
  <c r="AP52" i="50"/>
  <c r="AP32" i="49"/>
  <c r="AP32" i="44"/>
  <c r="AP52" i="44"/>
  <c r="AN35" i="49"/>
  <c r="AJ35" i="49"/>
  <c r="AL35" i="49"/>
  <c r="AP84" i="43"/>
  <c r="AP84" i="50"/>
  <c r="AP102" i="50"/>
  <c r="AP81" i="49"/>
  <c r="AP88" i="49"/>
  <c r="AP153" i="49"/>
  <c r="AN132" i="49"/>
  <c r="AL132" i="49"/>
  <c r="BA20" i="44"/>
  <c r="AT68" i="44"/>
  <c r="AT117" i="45"/>
  <c r="AP20" i="44"/>
  <c r="AP68" i="45"/>
  <c r="AP117" i="44"/>
  <c r="AP68" i="44"/>
  <c r="AP37" i="51"/>
  <c r="AP34" i="51"/>
  <c r="BA34" i="51"/>
  <c r="AP85" i="51"/>
  <c r="AP82" i="51"/>
  <c r="AT82" i="51"/>
  <c r="BA82" i="51"/>
  <c r="AP131" i="51"/>
  <c r="AP134" i="51"/>
  <c r="BA134" i="51"/>
  <c r="AT36" i="50"/>
  <c r="AP36" i="50"/>
  <c r="AT84" i="50"/>
  <c r="AT54" i="50"/>
  <c r="AT30" i="50"/>
  <c r="BA32" i="50"/>
  <c r="BA52" i="50"/>
  <c r="BA81" i="50"/>
  <c r="BA100" i="50"/>
  <c r="AT52" i="50"/>
  <c r="AP81" i="50"/>
  <c r="AP89" i="50"/>
  <c r="AP100" i="50"/>
  <c r="AP78" i="50"/>
  <c r="AP82" i="50"/>
  <c r="AP95" i="50"/>
  <c r="AP103" i="50"/>
  <c r="AT81" i="50"/>
  <c r="AT89" i="50"/>
  <c r="BA82" i="50"/>
  <c r="BA102" i="50"/>
  <c r="AT95" i="50"/>
  <c r="BA78" i="50"/>
  <c r="BA84" i="50"/>
  <c r="AT100" i="50"/>
  <c r="BA80" i="50"/>
  <c r="AP133" i="50"/>
  <c r="AP129" i="50"/>
  <c r="AP138" i="50"/>
  <c r="AP130" i="50"/>
  <c r="AP144" i="50"/>
  <c r="AP149" i="50"/>
  <c r="AP127" i="50"/>
  <c r="AP131" i="50"/>
  <c r="AP151" i="50"/>
  <c r="BA127" i="50"/>
  <c r="BA131" i="50"/>
  <c r="BA133" i="50"/>
  <c r="BA144" i="50"/>
  <c r="BA152" i="50"/>
  <c r="AT133" i="50"/>
  <c r="AT138" i="50"/>
  <c r="BA130" i="50"/>
  <c r="BA138" i="50"/>
  <c r="AT130" i="50"/>
  <c r="AT144" i="50"/>
  <c r="AT152" i="50"/>
  <c r="BA129" i="50"/>
  <c r="L35" i="49"/>
  <c r="H35" i="49"/>
  <c r="V35" i="49"/>
  <c r="R35" i="49"/>
  <c r="U35" i="49"/>
  <c r="Q35" i="49"/>
  <c r="BA82" i="49"/>
  <c r="K35" i="49"/>
  <c r="G35" i="49"/>
  <c r="AG35" i="49"/>
  <c r="AC35" i="49"/>
  <c r="M35" i="49"/>
  <c r="AA35" i="49"/>
  <c r="N35" i="49"/>
  <c r="AF35" i="49"/>
  <c r="AB35" i="49"/>
  <c r="AP55" i="49"/>
  <c r="AT33" i="49"/>
  <c r="BA51" i="49"/>
  <c r="BA36" i="49"/>
  <c r="L83" i="49"/>
  <c r="H83" i="49"/>
  <c r="AP51" i="49"/>
  <c r="G83" i="49"/>
  <c r="AU83" i="49"/>
  <c r="BA84" i="49"/>
  <c r="AI35" i="49"/>
  <c r="AP37" i="49"/>
  <c r="N83" i="49"/>
  <c r="J83" i="49"/>
  <c r="AQ35" i="49"/>
  <c r="AT35" i="49" s="1"/>
  <c r="AY35" i="49"/>
  <c r="AT36" i="49"/>
  <c r="M83" i="49"/>
  <c r="I83" i="49"/>
  <c r="W83" i="49"/>
  <c r="V83" i="49"/>
  <c r="R83" i="49"/>
  <c r="AE83" i="49"/>
  <c r="AA83" i="49"/>
  <c r="AD83" i="49"/>
  <c r="Z83" i="49"/>
  <c r="AI83" i="49"/>
  <c r="AP84" i="49"/>
  <c r="BA80" i="49"/>
  <c r="BA103" i="49"/>
  <c r="AG83" i="49"/>
  <c r="AC83" i="49"/>
  <c r="AP75" i="49"/>
  <c r="AP80" i="49"/>
  <c r="AP99" i="49"/>
  <c r="AP103" i="49"/>
  <c r="BA81" i="49"/>
  <c r="BA99" i="49"/>
  <c r="BA104" i="49"/>
  <c r="M132" i="49"/>
  <c r="I132" i="49"/>
  <c r="AF83" i="49"/>
  <c r="AB83" i="49"/>
  <c r="AP100" i="49"/>
  <c r="AP104" i="49"/>
  <c r="AT103" i="49"/>
  <c r="AW83" i="49"/>
  <c r="AT84" i="49"/>
  <c r="T132" i="49"/>
  <c r="AR83" i="49"/>
  <c r="AT83" i="49" s="1"/>
  <c r="BA100" i="49"/>
  <c r="AX83" i="49"/>
  <c r="AY83" i="49"/>
  <c r="L132" i="49"/>
  <c r="V132" i="49"/>
  <c r="R132" i="49"/>
  <c r="K132" i="49"/>
  <c r="G132" i="49"/>
  <c r="N132" i="49"/>
  <c r="J132" i="49"/>
  <c r="Y132" i="49"/>
  <c r="AG132" i="49"/>
  <c r="AC132" i="49"/>
  <c r="AD132" i="49"/>
  <c r="Z132" i="49"/>
  <c r="AP131" i="49"/>
  <c r="AI132" i="49"/>
  <c r="AP133" i="49"/>
  <c r="AP148" i="49"/>
  <c r="AP152" i="49"/>
  <c r="AF132" i="49"/>
  <c r="AP129" i="49"/>
  <c r="AP134" i="49"/>
  <c r="AP149" i="49"/>
  <c r="AT137" i="49"/>
  <c r="AQ132" i="49"/>
  <c r="AT132" i="49" s="1"/>
  <c r="AT133" i="49"/>
  <c r="BA131" i="49"/>
  <c r="AT129" i="49"/>
  <c r="AT134" i="49"/>
  <c r="BA130" i="49"/>
  <c r="BA137" i="49"/>
  <c r="BA149" i="49"/>
  <c r="AT149" i="49"/>
  <c r="AT153" i="49"/>
  <c r="BA124" i="49"/>
  <c r="AW132" i="49"/>
  <c r="BA148" i="49"/>
  <c r="BA45" i="46"/>
  <c r="AP45" i="46"/>
  <c r="AT46" i="46"/>
  <c r="AT47" i="46"/>
  <c r="BA34" i="46"/>
  <c r="AT45" i="46"/>
  <c r="BA47" i="46"/>
  <c r="AT94" i="46"/>
  <c r="AT34" i="46"/>
  <c r="BA48" i="46"/>
  <c r="AT93" i="46"/>
  <c r="AP94" i="46"/>
  <c r="BA95" i="46"/>
  <c r="AP95" i="46"/>
  <c r="AT96" i="46"/>
  <c r="BA82" i="46"/>
  <c r="AP93" i="46"/>
  <c r="AT95" i="46"/>
  <c r="AP82" i="46"/>
  <c r="BA96" i="46"/>
  <c r="AP143" i="46"/>
  <c r="AP142" i="46"/>
  <c r="AP144" i="46"/>
  <c r="AP131" i="46"/>
  <c r="AP145" i="46"/>
  <c r="AT143" i="46"/>
  <c r="BA142" i="46"/>
  <c r="AT142" i="46"/>
  <c r="AP47" i="45"/>
  <c r="BA94" i="45"/>
  <c r="AP42" i="45"/>
  <c r="AP48" i="45"/>
  <c r="AP94" i="45"/>
  <c r="AP85" i="45"/>
  <c r="AT80" i="45"/>
  <c r="AT32" i="45"/>
  <c r="AT47" i="45"/>
  <c r="BA42" i="45"/>
  <c r="AP32" i="45"/>
  <c r="AP37" i="45"/>
  <c r="AT48" i="45"/>
  <c r="BA47" i="45"/>
  <c r="AT46" i="45"/>
  <c r="BA90" i="45"/>
  <c r="AP96" i="45"/>
  <c r="BA96" i="45"/>
  <c r="AT68" i="45"/>
  <c r="AT90" i="45"/>
  <c r="BA68" i="45"/>
  <c r="BA80" i="45"/>
  <c r="AT95" i="45"/>
  <c r="BA95" i="45"/>
  <c r="AP134" i="45"/>
  <c r="AP117" i="45"/>
  <c r="AT129" i="45"/>
  <c r="AT139" i="45"/>
  <c r="AT145" i="45"/>
  <c r="AP129" i="45"/>
  <c r="AP139" i="45"/>
  <c r="AP144" i="45"/>
  <c r="AT143" i="45"/>
  <c r="BA117" i="45"/>
  <c r="BA134" i="45"/>
  <c r="BA144" i="45"/>
  <c r="AP34" i="43"/>
  <c r="BA47" i="43"/>
  <c r="BA46" i="43"/>
  <c r="AP32" i="43"/>
  <c r="AP46" i="43"/>
  <c r="AP55" i="43"/>
  <c r="AT36" i="43"/>
  <c r="AP42" i="43"/>
  <c r="AT32" i="43"/>
  <c r="BA36" i="43"/>
  <c r="AP82" i="43"/>
  <c r="AP93" i="43"/>
  <c r="AP103" i="43"/>
  <c r="AT84" i="43"/>
  <c r="BA82" i="43"/>
  <c r="BA103" i="43"/>
  <c r="BA84" i="43"/>
  <c r="AP90" i="43"/>
  <c r="AP95" i="43"/>
  <c r="AT90" i="43"/>
  <c r="AT82" i="43"/>
  <c r="AP94" i="43"/>
  <c r="BA94" i="43"/>
  <c r="AT93" i="43"/>
  <c r="BA133" i="43"/>
  <c r="AP129" i="43"/>
  <c r="AP133" i="43"/>
  <c r="AP143" i="43"/>
  <c r="AP152" i="43"/>
  <c r="AP130" i="43"/>
  <c r="AP139" i="43"/>
  <c r="AP144" i="43"/>
  <c r="AP131" i="43"/>
  <c r="AT133" i="43"/>
  <c r="BA130" i="43"/>
  <c r="BA142" i="43"/>
  <c r="AT143" i="43"/>
  <c r="AT142" i="43"/>
  <c r="AT131" i="43"/>
  <c r="AT139" i="43"/>
  <c r="AT144" i="43"/>
  <c r="AT152" i="43"/>
  <c r="BA144" i="43"/>
  <c r="BA152" i="43"/>
  <c r="AT56" i="44"/>
  <c r="BA52" i="44"/>
  <c r="AT20" i="44"/>
  <c r="AT52" i="44"/>
  <c r="AP78" i="44"/>
  <c r="AT95" i="44"/>
  <c r="AP80" i="44"/>
  <c r="BA94" i="44"/>
  <c r="AP81" i="44"/>
  <c r="AP95" i="44"/>
  <c r="AP103" i="44"/>
  <c r="AT81" i="44"/>
  <c r="AT103" i="44"/>
  <c r="BA95" i="44"/>
  <c r="BA104" i="44"/>
  <c r="AP94" i="44"/>
  <c r="BA78" i="44"/>
  <c r="AP127" i="44"/>
  <c r="AT127" i="44"/>
  <c r="AT149" i="44"/>
  <c r="AP129" i="44"/>
  <c r="AP143" i="44"/>
  <c r="AP152" i="44"/>
  <c r="AP130" i="44"/>
  <c r="AP144" i="44"/>
  <c r="AP149" i="44"/>
  <c r="AP153" i="44"/>
  <c r="BA117" i="44"/>
  <c r="BA149" i="44"/>
  <c r="BA153" i="44"/>
  <c r="AT129" i="44"/>
  <c r="BA127" i="44"/>
  <c r="BA143" i="44"/>
  <c r="BA152" i="44"/>
  <c r="AT143" i="44"/>
  <c r="BA130" i="44"/>
  <c r="AZ132" i="49"/>
  <c r="AE132" i="49"/>
  <c r="AA132" i="49"/>
  <c r="W132" i="49"/>
  <c r="S132" i="49"/>
  <c r="AD35" i="49"/>
  <c r="J35" i="49"/>
  <c r="I35" i="49"/>
  <c r="D199" i="51"/>
  <c r="D153" i="51"/>
  <c r="D152" i="51"/>
  <c r="D151" i="51"/>
  <c r="D150" i="51"/>
  <c r="D149" i="51"/>
  <c r="D148" i="51"/>
  <c r="D146" i="51"/>
  <c r="D145" i="51"/>
  <c r="D144" i="51"/>
  <c r="D143" i="51"/>
  <c r="D142" i="51"/>
  <c r="D140" i="51"/>
  <c r="D139" i="51"/>
  <c r="D138" i="51"/>
  <c r="D137" i="51"/>
  <c r="D136" i="51"/>
  <c r="D133" i="51"/>
  <c r="D130" i="51"/>
  <c r="D129" i="51"/>
  <c r="D128" i="51"/>
  <c r="D127" i="51"/>
  <c r="D126" i="51"/>
  <c r="D124" i="51"/>
  <c r="D123" i="51"/>
  <c r="D121" i="51"/>
  <c r="D120" i="51"/>
  <c r="D119" i="51"/>
  <c r="D118" i="51"/>
  <c r="D117" i="51"/>
  <c r="D116" i="51"/>
  <c r="D115" i="51"/>
  <c r="D114" i="51"/>
  <c r="D113" i="51"/>
  <c r="D111" i="51"/>
  <c r="D110" i="51"/>
  <c r="D104" i="51"/>
  <c r="D103" i="51"/>
  <c r="D102" i="51"/>
  <c r="D101" i="51"/>
  <c r="D100" i="51"/>
  <c r="D99" i="51"/>
  <c r="D97" i="51"/>
  <c r="D96" i="51"/>
  <c r="D95" i="51"/>
  <c r="D94" i="51"/>
  <c r="D93" i="51"/>
  <c r="D91" i="51"/>
  <c r="D90" i="51"/>
  <c r="D89" i="51"/>
  <c r="D88" i="51"/>
  <c r="D87" i="51"/>
  <c r="D84" i="51"/>
  <c r="D81" i="51"/>
  <c r="D80" i="51"/>
  <c r="D79" i="51"/>
  <c r="D78" i="51"/>
  <c r="D77" i="51"/>
  <c r="D75" i="51"/>
  <c r="D74" i="51"/>
  <c r="D72" i="51"/>
  <c r="D71" i="51"/>
  <c r="D70" i="51"/>
  <c r="D69" i="51"/>
  <c r="D68" i="51"/>
  <c r="D67" i="51"/>
  <c r="D66" i="51"/>
  <c r="D65" i="51"/>
  <c r="D64" i="51"/>
  <c r="D62" i="51"/>
  <c r="D61" i="51"/>
  <c r="D56" i="51"/>
  <c r="D55" i="51"/>
  <c r="D54" i="51"/>
  <c r="D53" i="51"/>
  <c r="D52" i="51"/>
  <c r="D51" i="51"/>
  <c r="D49" i="51"/>
  <c r="D48" i="51"/>
  <c r="D47" i="51"/>
  <c r="D46" i="51"/>
  <c r="D45" i="51"/>
  <c r="D43" i="51"/>
  <c r="D42" i="51"/>
  <c r="D41" i="51"/>
  <c r="D40" i="51"/>
  <c r="D39" i="51"/>
  <c r="Y37" i="51"/>
  <c r="P37" i="51"/>
  <c r="F37" i="51"/>
  <c r="D36" i="51"/>
  <c r="Y34" i="51"/>
  <c r="P34" i="51"/>
  <c r="F34" i="51"/>
  <c r="D33" i="51"/>
  <c r="D32" i="51"/>
  <c r="D31" i="51"/>
  <c r="D30" i="51"/>
  <c r="D29" i="51"/>
  <c r="D27" i="51"/>
  <c r="D26" i="51"/>
  <c r="D24" i="51"/>
  <c r="D23" i="51"/>
  <c r="D22" i="51"/>
  <c r="D21" i="51"/>
  <c r="D20" i="51"/>
  <c r="D19" i="51"/>
  <c r="D18" i="51"/>
  <c r="D17" i="51"/>
  <c r="D16" i="51"/>
  <c r="D14" i="51"/>
  <c r="D13" i="51"/>
  <c r="D199" i="50"/>
  <c r="D153" i="50"/>
  <c r="D150" i="50"/>
  <c r="D148" i="50"/>
  <c r="D146" i="50"/>
  <c r="D145" i="50"/>
  <c r="D143" i="50"/>
  <c r="D142" i="50"/>
  <c r="D140" i="50"/>
  <c r="D139" i="50"/>
  <c r="D137" i="50"/>
  <c r="D136" i="50"/>
  <c r="D134" i="50"/>
  <c r="D128" i="50"/>
  <c r="D126" i="50"/>
  <c r="D124" i="50"/>
  <c r="D123" i="50"/>
  <c r="D121" i="50"/>
  <c r="D120" i="50"/>
  <c r="D119" i="50"/>
  <c r="D118" i="50"/>
  <c r="D117" i="50"/>
  <c r="D116" i="50"/>
  <c r="D115" i="50"/>
  <c r="D114" i="50"/>
  <c r="D113" i="50"/>
  <c r="D111" i="50"/>
  <c r="D110" i="50"/>
  <c r="D104" i="50"/>
  <c r="D101" i="50"/>
  <c r="D99" i="50"/>
  <c r="D97" i="50"/>
  <c r="D96" i="50"/>
  <c r="D94" i="50"/>
  <c r="D93" i="50"/>
  <c r="D91" i="50"/>
  <c r="D90" i="50"/>
  <c r="D88" i="50"/>
  <c r="D87" i="50"/>
  <c r="D85" i="50"/>
  <c r="D83" i="50" s="1"/>
  <c r="D79" i="50"/>
  <c r="D77" i="50"/>
  <c r="D75" i="50"/>
  <c r="D74" i="50"/>
  <c r="D72" i="50"/>
  <c r="D71" i="50"/>
  <c r="D70" i="50"/>
  <c r="D69" i="50"/>
  <c r="D68" i="50"/>
  <c r="D67" i="50"/>
  <c r="D66" i="50"/>
  <c r="D65" i="50"/>
  <c r="D64" i="50"/>
  <c r="D62" i="50"/>
  <c r="D61" i="50"/>
  <c r="D56" i="50"/>
  <c r="Y55" i="50"/>
  <c r="P55" i="50"/>
  <c r="F55" i="50"/>
  <c r="Y54" i="50"/>
  <c r="P54" i="50"/>
  <c r="F54" i="50"/>
  <c r="D53" i="50"/>
  <c r="Y52" i="50"/>
  <c r="P52" i="50"/>
  <c r="F52" i="50"/>
  <c r="D51" i="50"/>
  <c r="D49" i="50"/>
  <c r="D48" i="50"/>
  <c r="Y47" i="50"/>
  <c r="P47" i="50"/>
  <c r="F47" i="50"/>
  <c r="D46" i="50"/>
  <c r="D45" i="50"/>
  <c r="D43" i="50"/>
  <c r="D42" i="50"/>
  <c r="Y41" i="50"/>
  <c r="P41" i="50"/>
  <c r="F41" i="50"/>
  <c r="D40" i="50"/>
  <c r="D39" i="50"/>
  <c r="D37" i="50"/>
  <c r="Y36" i="50"/>
  <c r="P36" i="50"/>
  <c r="F36" i="50"/>
  <c r="Y34" i="50"/>
  <c r="P34" i="50"/>
  <c r="F34" i="50"/>
  <c r="Y33" i="50"/>
  <c r="P33" i="50"/>
  <c r="F33" i="50"/>
  <c r="Y32" i="50"/>
  <c r="P32" i="50"/>
  <c r="F32" i="50"/>
  <c r="D31" i="50"/>
  <c r="Y30" i="50"/>
  <c r="P30" i="50"/>
  <c r="F30" i="50"/>
  <c r="D29" i="50"/>
  <c r="D27" i="50"/>
  <c r="D26" i="50"/>
  <c r="D24" i="50"/>
  <c r="D23" i="50"/>
  <c r="D22" i="50"/>
  <c r="D21" i="50"/>
  <c r="D20" i="50"/>
  <c r="D19" i="50"/>
  <c r="D18" i="50"/>
  <c r="D17" i="50"/>
  <c r="D16" i="50"/>
  <c r="D14" i="50"/>
  <c r="D13" i="50"/>
  <c r="D199" i="49"/>
  <c r="D151" i="49"/>
  <c r="D150" i="49"/>
  <c r="D146" i="49"/>
  <c r="D145" i="49"/>
  <c r="D144" i="49"/>
  <c r="D143" i="49"/>
  <c r="D142" i="49"/>
  <c r="D140" i="49"/>
  <c r="D139" i="49"/>
  <c r="D138" i="49"/>
  <c r="D136" i="49"/>
  <c r="D132" i="49"/>
  <c r="D128" i="49"/>
  <c r="D127" i="49"/>
  <c r="D126" i="49"/>
  <c r="D123" i="49"/>
  <c r="D121" i="49"/>
  <c r="D120" i="49"/>
  <c r="D119" i="49"/>
  <c r="D118" i="49"/>
  <c r="D117" i="49"/>
  <c r="D116" i="49"/>
  <c r="D115" i="49"/>
  <c r="D114" i="49"/>
  <c r="D113" i="49"/>
  <c r="D111" i="49"/>
  <c r="D110" i="49"/>
  <c r="D102" i="49"/>
  <c r="D101" i="49"/>
  <c r="D97" i="49"/>
  <c r="D96" i="49"/>
  <c r="D95" i="49"/>
  <c r="D94" i="49"/>
  <c r="D93" i="49"/>
  <c r="D91" i="49"/>
  <c r="D90" i="49"/>
  <c r="D89" i="49"/>
  <c r="D87" i="49"/>
  <c r="D83" i="49"/>
  <c r="D79" i="49"/>
  <c r="D78" i="49"/>
  <c r="D77" i="49"/>
  <c r="D74" i="49"/>
  <c r="D72" i="49"/>
  <c r="D71" i="49"/>
  <c r="D70" i="49"/>
  <c r="D69" i="49"/>
  <c r="D68" i="49"/>
  <c r="D67" i="49"/>
  <c r="D66" i="49"/>
  <c r="D65" i="49"/>
  <c r="D64" i="49"/>
  <c r="D62" i="49"/>
  <c r="D61" i="49"/>
  <c r="Y56" i="49"/>
  <c r="P56" i="49"/>
  <c r="F56" i="49"/>
  <c r="Y55" i="49"/>
  <c r="P55" i="49"/>
  <c r="F55" i="49"/>
  <c r="D54" i="49"/>
  <c r="D53" i="49"/>
  <c r="Y52" i="49"/>
  <c r="P52" i="49"/>
  <c r="F52" i="49"/>
  <c r="Y51" i="49"/>
  <c r="P51" i="49"/>
  <c r="F51" i="49"/>
  <c r="D49" i="49"/>
  <c r="D48" i="49"/>
  <c r="D47" i="49"/>
  <c r="D46" i="49"/>
  <c r="D45" i="49"/>
  <c r="D43" i="49"/>
  <c r="D42" i="49"/>
  <c r="D41" i="49"/>
  <c r="Y40" i="49"/>
  <c r="P40" i="49"/>
  <c r="F40" i="49"/>
  <c r="D39" i="49"/>
  <c r="Y37" i="49"/>
  <c r="P37" i="49"/>
  <c r="F37" i="49"/>
  <c r="Y36" i="49"/>
  <c r="P36" i="49"/>
  <c r="F36" i="49"/>
  <c r="D35" i="49"/>
  <c r="Y34" i="49"/>
  <c r="P34" i="49"/>
  <c r="F34" i="49"/>
  <c r="Y33" i="49"/>
  <c r="P33" i="49"/>
  <c r="F33" i="49"/>
  <c r="Y32" i="49"/>
  <c r="P32" i="49"/>
  <c r="F32" i="49"/>
  <c r="D31" i="49"/>
  <c r="D30" i="49"/>
  <c r="D29" i="49"/>
  <c r="Y27" i="49"/>
  <c r="P27" i="49"/>
  <c r="F27" i="49"/>
  <c r="D26" i="49"/>
  <c r="D24" i="49"/>
  <c r="D23" i="49"/>
  <c r="D22" i="49"/>
  <c r="D21" i="49"/>
  <c r="D20" i="49"/>
  <c r="D19" i="49"/>
  <c r="D18" i="49"/>
  <c r="D17" i="49"/>
  <c r="D16" i="49"/>
  <c r="D14" i="49"/>
  <c r="D13" i="49"/>
  <c r="D199" i="48"/>
  <c r="D153" i="48"/>
  <c r="D152" i="48"/>
  <c r="D151" i="48"/>
  <c r="D150" i="48"/>
  <c r="D149" i="48"/>
  <c r="D148" i="48"/>
  <c r="D146" i="48"/>
  <c r="D145" i="48"/>
  <c r="D144" i="48"/>
  <c r="D143" i="48"/>
  <c r="D142" i="48"/>
  <c r="D140" i="48"/>
  <c r="D139" i="48"/>
  <c r="D138" i="48"/>
  <c r="D137" i="48"/>
  <c r="D136" i="48"/>
  <c r="D134" i="48"/>
  <c r="D133" i="48"/>
  <c r="D131" i="48"/>
  <c r="D130" i="48"/>
  <c r="D129" i="48"/>
  <c r="D128" i="48"/>
  <c r="D127" i="48"/>
  <c r="D126" i="48"/>
  <c r="D124" i="48"/>
  <c r="D123" i="48"/>
  <c r="D121" i="48"/>
  <c r="D120" i="48"/>
  <c r="D119" i="48"/>
  <c r="D118" i="48"/>
  <c r="D117" i="48"/>
  <c r="D116" i="48"/>
  <c r="D115" i="48"/>
  <c r="D114" i="48"/>
  <c r="D113" i="48"/>
  <c r="D111" i="48"/>
  <c r="D110" i="48"/>
  <c r="D104" i="48"/>
  <c r="D103" i="48"/>
  <c r="D102" i="48"/>
  <c r="D101" i="48"/>
  <c r="D100" i="48"/>
  <c r="D99" i="48"/>
  <c r="D97" i="48"/>
  <c r="D96" i="48"/>
  <c r="D95" i="48"/>
  <c r="D94" i="48"/>
  <c r="D93" i="48"/>
  <c r="D91" i="48"/>
  <c r="D90" i="48"/>
  <c r="D89" i="48"/>
  <c r="D88" i="48"/>
  <c r="D87" i="48"/>
  <c r="D85" i="48"/>
  <c r="D84" i="48"/>
  <c r="D82" i="48"/>
  <c r="D81" i="48"/>
  <c r="D80" i="48"/>
  <c r="D79" i="48"/>
  <c r="D78" i="48"/>
  <c r="D77" i="48"/>
  <c r="D75" i="48"/>
  <c r="D74" i="48"/>
  <c r="D72" i="48"/>
  <c r="D71" i="48"/>
  <c r="D70" i="48"/>
  <c r="D69" i="48"/>
  <c r="D68" i="48"/>
  <c r="D67" i="48"/>
  <c r="D66" i="48"/>
  <c r="D65" i="48"/>
  <c r="D64" i="48"/>
  <c r="D62" i="48"/>
  <c r="D61" i="48"/>
  <c r="D56" i="48"/>
  <c r="D55" i="48"/>
  <c r="D54" i="48"/>
  <c r="D53" i="48"/>
  <c r="D52" i="48"/>
  <c r="D51" i="48"/>
  <c r="D49" i="48"/>
  <c r="D48" i="48"/>
  <c r="D47" i="48"/>
  <c r="D46" i="48"/>
  <c r="D45" i="48"/>
  <c r="D43" i="48"/>
  <c r="D42" i="48"/>
  <c r="D41" i="48"/>
  <c r="D40" i="48"/>
  <c r="D39" i="48"/>
  <c r="D37" i="48"/>
  <c r="D36" i="48"/>
  <c r="D34" i="48"/>
  <c r="D33" i="48"/>
  <c r="D32" i="48"/>
  <c r="D31" i="48"/>
  <c r="D30" i="48"/>
  <c r="D29" i="48"/>
  <c r="D27" i="48"/>
  <c r="D26" i="48"/>
  <c r="D24" i="48"/>
  <c r="D23" i="48"/>
  <c r="D22" i="48"/>
  <c r="D21" i="48"/>
  <c r="D20" i="48"/>
  <c r="D19" i="48"/>
  <c r="D18" i="48"/>
  <c r="D17" i="48"/>
  <c r="D16" i="48"/>
  <c r="D14" i="48"/>
  <c r="D13" i="48"/>
  <c r="D199" i="47"/>
  <c r="D153" i="47"/>
  <c r="D152" i="47"/>
  <c r="D151" i="47"/>
  <c r="D150" i="47"/>
  <c r="D149" i="47"/>
  <c r="D148" i="47"/>
  <c r="D146" i="47"/>
  <c r="D145" i="47"/>
  <c r="D144" i="47"/>
  <c r="D144" i="53" s="1"/>
  <c r="D143" i="47"/>
  <c r="D143" i="53" s="1"/>
  <c r="D142" i="47"/>
  <c r="D140" i="47"/>
  <c r="D139" i="47"/>
  <c r="D138" i="47"/>
  <c r="D137" i="47"/>
  <c r="D136" i="47"/>
  <c r="D134" i="47"/>
  <c r="D133" i="47"/>
  <c r="D131" i="47"/>
  <c r="D130" i="47"/>
  <c r="D129" i="47"/>
  <c r="D128" i="47"/>
  <c r="D127" i="47"/>
  <c r="D126" i="47"/>
  <c r="D124" i="47"/>
  <c r="D123" i="47"/>
  <c r="D121" i="47"/>
  <c r="D120" i="47"/>
  <c r="D119" i="47"/>
  <c r="D118" i="47"/>
  <c r="D117" i="47"/>
  <c r="D116" i="47"/>
  <c r="D115" i="47"/>
  <c r="D114" i="47"/>
  <c r="D113" i="47"/>
  <c r="D111" i="47"/>
  <c r="D110" i="47"/>
  <c r="D104" i="47"/>
  <c r="D103" i="47"/>
  <c r="D102" i="47"/>
  <c r="D101" i="47"/>
  <c r="D100" i="47"/>
  <c r="D99" i="47"/>
  <c r="D97" i="47"/>
  <c r="D96" i="47"/>
  <c r="D95" i="47"/>
  <c r="D94" i="47"/>
  <c r="D93" i="47"/>
  <c r="D91" i="47"/>
  <c r="D90" i="47"/>
  <c r="D89" i="47"/>
  <c r="D88" i="47"/>
  <c r="D87" i="47"/>
  <c r="D85" i="47"/>
  <c r="D84" i="47"/>
  <c r="D82" i="47"/>
  <c r="D81" i="47"/>
  <c r="D80" i="47"/>
  <c r="D79" i="47"/>
  <c r="D78" i="47"/>
  <c r="D77" i="47"/>
  <c r="D75" i="47"/>
  <c r="D74" i="47"/>
  <c r="D72" i="47"/>
  <c r="D71" i="47"/>
  <c r="D70" i="47"/>
  <c r="D69" i="47"/>
  <c r="D68" i="47"/>
  <c r="D67" i="47"/>
  <c r="D66" i="47"/>
  <c r="D65" i="47"/>
  <c r="D64" i="47"/>
  <c r="D62" i="47"/>
  <c r="D61" i="47"/>
  <c r="D56" i="47"/>
  <c r="D55" i="47"/>
  <c r="D54" i="47"/>
  <c r="D53" i="47"/>
  <c r="D52" i="47"/>
  <c r="D51" i="47"/>
  <c r="D49" i="47"/>
  <c r="D48" i="47"/>
  <c r="D47" i="47"/>
  <c r="D47" i="53" s="1"/>
  <c r="D46" i="47"/>
  <c r="D45" i="47"/>
  <c r="D43" i="47"/>
  <c r="D42" i="47"/>
  <c r="D41" i="47"/>
  <c r="D40" i="47"/>
  <c r="D39" i="47"/>
  <c r="D37" i="47"/>
  <c r="D36" i="47"/>
  <c r="D34" i="47"/>
  <c r="D33" i="47"/>
  <c r="D32" i="47"/>
  <c r="D31" i="47"/>
  <c r="D30" i="47"/>
  <c r="D29" i="47"/>
  <c r="D27" i="47"/>
  <c r="D26" i="47"/>
  <c r="D24" i="47"/>
  <c r="D23" i="47"/>
  <c r="D22" i="47"/>
  <c r="D21" i="47"/>
  <c r="D20" i="47"/>
  <c r="D19" i="47"/>
  <c r="D18" i="47"/>
  <c r="D17" i="47"/>
  <c r="D16" i="47"/>
  <c r="D14" i="47"/>
  <c r="D13" i="47"/>
  <c r="D199" i="46"/>
  <c r="D153" i="46"/>
  <c r="D152" i="46"/>
  <c r="D151" i="46"/>
  <c r="D150" i="46"/>
  <c r="D149" i="46"/>
  <c r="D148" i="46"/>
  <c r="D146" i="46"/>
  <c r="D140" i="46"/>
  <c r="D139" i="46"/>
  <c r="D138" i="46"/>
  <c r="D137" i="46"/>
  <c r="D136" i="46"/>
  <c r="D134" i="46"/>
  <c r="D133" i="46"/>
  <c r="D130" i="46"/>
  <c r="D129" i="46"/>
  <c r="D128" i="46"/>
  <c r="D127" i="46"/>
  <c r="D126" i="46"/>
  <c r="D124" i="46"/>
  <c r="D123" i="46"/>
  <c r="D121" i="46"/>
  <c r="D120" i="46"/>
  <c r="D119" i="46"/>
  <c r="D118" i="46"/>
  <c r="D117" i="46"/>
  <c r="D116" i="46"/>
  <c r="D115" i="46"/>
  <c r="D114" i="46"/>
  <c r="D113" i="46"/>
  <c r="D111" i="46"/>
  <c r="D110" i="46"/>
  <c r="D104" i="46"/>
  <c r="D103" i="46"/>
  <c r="D102" i="46"/>
  <c r="D101" i="46"/>
  <c r="D100" i="46"/>
  <c r="D99" i="46"/>
  <c r="D97" i="46"/>
  <c r="D91" i="46"/>
  <c r="D90" i="46"/>
  <c r="D89" i="46"/>
  <c r="D88" i="46"/>
  <c r="D87" i="46"/>
  <c r="D85" i="46"/>
  <c r="D84" i="46"/>
  <c r="D81" i="46"/>
  <c r="D80" i="46"/>
  <c r="D79" i="46"/>
  <c r="D78" i="46"/>
  <c r="D77" i="46"/>
  <c r="D75" i="46"/>
  <c r="D74" i="46"/>
  <c r="D72" i="46"/>
  <c r="D71" i="46"/>
  <c r="D70" i="46"/>
  <c r="D69" i="46"/>
  <c r="D68" i="46"/>
  <c r="D67" i="46"/>
  <c r="D66" i="46"/>
  <c r="D65" i="46"/>
  <c r="D64" i="46"/>
  <c r="D62" i="46"/>
  <c r="D61" i="46"/>
  <c r="D56" i="46"/>
  <c r="D55" i="46"/>
  <c r="D54" i="46"/>
  <c r="D53" i="46"/>
  <c r="D52" i="46"/>
  <c r="D51" i="46"/>
  <c r="D49" i="46"/>
  <c r="Y48" i="46"/>
  <c r="P48" i="46"/>
  <c r="F48" i="46"/>
  <c r="Y47" i="46"/>
  <c r="P47" i="46"/>
  <c r="F47" i="46"/>
  <c r="Y46" i="46"/>
  <c r="P46" i="46"/>
  <c r="F46" i="46"/>
  <c r="Y45" i="46"/>
  <c r="P45" i="46"/>
  <c r="F45" i="46"/>
  <c r="D43" i="46"/>
  <c r="D42" i="46"/>
  <c r="D41" i="46"/>
  <c r="D40" i="46"/>
  <c r="D39" i="46"/>
  <c r="D37" i="46"/>
  <c r="D36" i="46"/>
  <c r="Y34" i="46"/>
  <c r="P34" i="46"/>
  <c r="F34" i="46"/>
  <c r="D33" i="46"/>
  <c r="D32" i="46"/>
  <c r="D32" i="53" s="1"/>
  <c r="D31" i="46"/>
  <c r="D30" i="46"/>
  <c r="D29" i="46"/>
  <c r="D27" i="46"/>
  <c r="D26" i="46"/>
  <c r="D24" i="46"/>
  <c r="D23" i="46"/>
  <c r="D22" i="46"/>
  <c r="D21" i="46"/>
  <c r="D20" i="46"/>
  <c r="D19" i="46"/>
  <c r="D18" i="46"/>
  <c r="D17" i="46"/>
  <c r="D16" i="46"/>
  <c r="D14" i="46"/>
  <c r="D13" i="46"/>
  <c r="D199" i="45"/>
  <c r="D153" i="45"/>
  <c r="D152" i="45"/>
  <c r="D152" i="53" s="1"/>
  <c r="D151" i="45"/>
  <c r="D150" i="45"/>
  <c r="D149" i="45"/>
  <c r="D148" i="45"/>
  <c r="D146" i="45"/>
  <c r="D142" i="45"/>
  <c r="D140" i="45"/>
  <c r="D138" i="45"/>
  <c r="D137" i="45"/>
  <c r="D136" i="45"/>
  <c r="D133" i="45"/>
  <c r="D131" i="45"/>
  <c r="D130" i="45"/>
  <c r="D130" i="53" s="1"/>
  <c r="D128" i="45"/>
  <c r="D127" i="45"/>
  <c r="D126" i="45"/>
  <c r="D124" i="45"/>
  <c r="D123" i="45"/>
  <c r="D121" i="45"/>
  <c r="D120" i="45"/>
  <c r="D119" i="45"/>
  <c r="D118" i="45"/>
  <c r="D116" i="45"/>
  <c r="D115" i="45"/>
  <c r="D114" i="45"/>
  <c r="D113" i="45"/>
  <c r="D111" i="45"/>
  <c r="D110" i="45"/>
  <c r="D104" i="45"/>
  <c r="D103" i="45"/>
  <c r="D102" i="45"/>
  <c r="D101" i="45"/>
  <c r="D100" i="45"/>
  <c r="D99" i="45"/>
  <c r="D97" i="45"/>
  <c r="D93" i="45"/>
  <c r="D91" i="45"/>
  <c r="D89" i="45"/>
  <c r="D88" i="45"/>
  <c r="D87" i="45"/>
  <c r="D84" i="45"/>
  <c r="D82" i="45"/>
  <c r="D81" i="45"/>
  <c r="D81" i="53" s="1"/>
  <c r="D79" i="45"/>
  <c r="D78" i="45"/>
  <c r="D77" i="45"/>
  <c r="D75" i="45"/>
  <c r="D74" i="45"/>
  <c r="D72" i="45"/>
  <c r="D71" i="45"/>
  <c r="D70" i="45"/>
  <c r="D69" i="45"/>
  <c r="D67" i="45"/>
  <c r="D66" i="45"/>
  <c r="D65" i="45"/>
  <c r="D64" i="45"/>
  <c r="D62" i="45"/>
  <c r="D61" i="45"/>
  <c r="D56" i="45"/>
  <c r="D55" i="45"/>
  <c r="D55" i="53" s="1"/>
  <c r="D54" i="45"/>
  <c r="D53" i="45"/>
  <c r="D52" i="45"/>
  <c r="D51" i="45"/>
  <c r="D49" i="45"/>
  <c r="Y48" i="45"/>
  <c r="P48" i="45"/>
  <c r="F48" i="45"/>
  <c r="Y47" i="45"/>
  <c r="P47" i="45"/>
  <c r="F47" i="45"/>
  <c r="Y46" i="45"/>
  <c r="P46" i="45"/>
  <c r="F46" i="45"/>
  <c r="D45" i="45"/>
  <c r="D43" i="45"/>
  <c r="Y42" i="45"/>
  <c r="AH42" i="45" s="1"/>
  <c r="P42" i="45"/>
  <c r="X42" i="45" s="1"/>
  <c r="F42" i="45"/>
  <c r="D41" i="45"/>
  <c r="D40" i="45"/>
  <c r="D39" i="45"/>
  <c r="Y37" i="45"/>
  <c r="P37" i="45"/>
  <c r="F37" i="45"/>
  <c r="D36" i="45"/>
  <c r="D34" i="45"/>
  <c r="D33" i="45"/>
  <c r="D33" i="53" s="1"/>
  <c r="Y32" i="45"/>
  <c r="P32" i="45"/>
  <c r="F32" i="45"/>
  <c r="D31" i="45"/>
  <c r="D30" i="45"/>
  <c r="D29" i="45"/>
  <c r="D27" i="45"/>
  <c r="D26" i="45"/>
  <c r="D24" i="45"/>
  <c r="D23" i="45"/>
  <c r="D22" i="45"/>
  <c r="D21" i="45"/>
  <c r="Y20" i="45"/>
  <c r="P20" i="45"/>
  <c r="F20" i="45"/>
  <c r="D19" i="45"/>
  <c r="D18" i="45"/>
  <c r="D17" i="45"/>
  <c r="D16" i="45"/>
  <c r="D14" i="45"/>
  <c r="D13" i="45"/>
  <c r="D199" i="44"/>
  <c r="D151" i="44"/>
  <c r="D150" i="44"/>
  <c r="D148" i="44"/>
  <c r="D146" i="44"/>
  <c r="D145" i="44"/>
  <c r="D142" i="44"/>
  <c r="D142" i="53" s="1"/>
  <c r="D140" i="44"/>
  <c r="D139" i="44"/>
  <c r="D138" i="44"/>
  <c r="D137" i="44"/>
  <c r="D136" i="44"/>
  <c r="D134" i="44"/>
  <c r="D133" i="44"/>
  <c r="D131" i="44"/>
  <c r="D131" i="53" s="1"/>
  <c r="D128" i="44"/>
  <c r="D126" i="44"/>
  <c r="D124" i="44"/>
  <c r="D123" i="44"/>
  <c r="D121" i="44"/>
  <c r="D120" i="44"/>
  <c r="D119" i="44"/>
  <c r="D118" i="44"/>
  <c r="D116" i="44"/>
  <c r="D115" i="44"/>
  <c r="D114" i="44"/>
  <c r="D113" i="44"/>
  <c r="D111" i="44"/>
  <c r="D110" i="44"/>
  <c r="D102" i="44"/>
  <c r="D101" i="44"/>
  <c r="D99" i="44"/>
  <c r="D97" i="44"/>
  <c r="D96" i="44"/>
  <c r="D93" i="44"/>
  <c r="D93" i="53" s="1"/>
  <c r="D91" i="44"/>
  <c r="D90" i="44"/>
  <c r="D89" i="44"/>
  <c r="D88" i="44"/>
  <c r="D87" i="44"/>
  <c r="D85" i="44"/>
  <c r="D84" i="44"/>
  <c r="D82" i="44"/>
  <c r="D82" i="53" s="1"/>
  <c r="D79" i="44"/>
  <c r="D77" i="44"/>
  <c r="D75" i="44"/>
  <c r="D74" i="44"/>
  <c r="D72" i="44"/>
  <c r="D71" i="44"/>
  <c r="D70" i="44"/>
  <c r="D69" i="44"/>
  <c r="D67" i="44"/>
  <c r="D66" i="44"/>
  <c r="D65" i="44"/>
  <c r="D64" i="44"/>
  <c r="D62" i="44"/>
  <c r="D61" i="44"/>
  <c r="Y56" i="44"/>
  <c r="P56" i="44"/>
  <c r="F56" i="44"/>
  <c r="Y55" i="44"/>
  <c r="P55" i="44"/>
  <c r="F55" i="44"/>
  <c r="D54" i="44"/>
  <c r="D53" i="44"/>
  <c r="Y52" i="44"/>
  <c r="P52" i="44"/>
  <c r="F52" i="44"/>
  <c r="D51" i="44"/>
  <c r="D49" i="44"/>
  <c r="D48" i="44"/>
  <c r="Y47" i="44"/>
  <c r="P47" i="44"/>
  <c r="F47" i="44"/>
  <c r="Y46" i="44"/>
  <c r="P46" i="44"/>
  <c r="F46" i="44"/>
  <c r="D45" i="44"/>
  <c r="D45" i="53" s="1"/>
  <c r="D43" i="44"/>
  <c r="D42" i="44"/>
  <c r="D41" i="44"/>
  <c r="D40" i="44"/>
  <c r="D39" i="44"/>
  <c r="D37" i="44"/>
  <c r="D36" i="44"/>
  <c r="D34" i="44"/>
  <c r="D34" i="53" s="1"/>
  <c r="Y33" i="44"/>
  <c r="P33" i="44"/>
  <c r="F33" i="44"/>
  <c r="Y32" i="44"/>
  <c r="P32" i="44"/>
  <c r="F32" i="44"/>
  <c r="D31" i="44"/>
  <c r="Y30" i="44"/>
  <c r="P30" i="44"/>
  <c r="F30" i="44"/>
  <c r="D29" i="44"/>
  <c r="D27" i="44"/>
  <c r="D26" i="44"/>
  <c r="D24" i="44"/>
  <c r="D23" i="44"/>
  <c r="D22" i="44"/>
  <c r="D21" i="44"/>
  <c r="Y20" i="44"/>
  <c r="P20" i="44"/>
  <c r="F20" i="44"/>
  <c r="D19" i="44"/>
  <c r="D18" i="44"/>
  <c r="D17" i="44"/>
  <c r="D16" i="44"/>
  <c r="D14" i="44"/>
  <c r="D13" i="44"/>
  <c r="D199" i="43"/>
  <c r="D153" i="43"/>
  <c r="D153" i="53" s="1"/>
  <c r="D151" i="43"/>
  <c r="D150" i="43"/>
  <c r="D149" i="43"/>
  <c r="D148" i="43"/>
  <c r="D146" i="43"/>
  <c r="D146" i="53" s="1"/>
  <c r="D145" i="43"/>
  <c r="D140" i="43"/>
  <c r="D138" i="43"/>
  <c r="D137" i="43"/>
  <c r="D137" i="53" s="1"/>
  <c r="D136" i="43"/>
  <c r="D136" i="53" s="1"/>
  <c r="D134" i="43"/>
  <c r="D128" i="43"/>
  <c r="D127" i="43"/>
  <c r="D126" i="43"/>
  <c r="D124" i="43"/>
  <c r="D123" i="43"/>
  <c r="D121" i="43"/>
  <c r="D120" i="43"/>
  <c r="D119" i="43"/>
  <c r="D118" i="43"/>
  <c r="D117" i="43"/>
  <c r="D116" i="43"/>
  <c r="D115" i="43"/>
  <c r="D114" i="43"/>
  <c r="D113" i="43"/>
  <c r="D111" i="43"/>
  <c r="D110" i="43"/>
  <c r="D104" i="43"/>
  <c r="D102" i="43"/>
  <c r="D101" i="43"/>
  <c r="D100" i="43"/>
  <c r="D99" i="43"/>
  <c r="D97" i="43"/>
  <c r="D96" i="43"/>
  <c r="D91" i="43"/>
  <c r="D89" i="43"/>
  <c r="D88" i="43"/>
  <c r="D87" i="43"/>
  <c r="D85" i="43"/>
  <c r="D79" i="43"/>
  <c r="D78" i="43"/>
  <c r="D78" i="53" s="1"/>
  <c r="D77" i="43"/>
  <c r="D75" i="43"/>
  <c r="D74" i="43"/>
  <c r="D72" i="43"/>
  <c r="D71" i="43"/>
  <c r="D70" i="43"/>
  <c r="D69" i="43"/>
  <c r="D68" i="43"/>
  <c r="D67" i="43"/>
  <c r="D66" i="43"/>
  <c r="D65" i="43"/>
  <c r="D65" i="53" s="1"/>
  <c r="D64" i="43"/>
  <c r="D62" i="43"/>
  <c r="D61" i="43"/>
  <c r="D56" i="43"/>
  <c r="D56" i="53" s="1"/>
  <c r="Y55" i="43"/>
  <c r="P55" i="43"/>
  <c r="F55" i="43"/>
  <c r="D54" i="43"/>
  <c r="D54" i="53" s="1"/>
  <c r="D53" i="43"/>
  <c r="D53" i="53" s="1"/>
  <c r="D52" i="43"/>
  <c r="D51" i="43"/>
  <c r="D49" i="43"/>
  <c r="D49" i="53" s="1"/>
  <c r="D48" i="43"/>
  <c r="Y47" i="43"/>
  <c r="P47" i="43"/>
  <c r="F47" i="43"/>
  <c r="Y46" i="43"/>
  <c r="P46" i="43"/>
  <c r="F46" i="43"/>
  <c r="Y45" i="43"/>
  <c r="P45" i="43"/>
  <c r="F45" i="43"/>
  <c r="D43" i="43"/>
  <c r="Y42" i="43"/>
  <c r="AH42" i="43" s="1"/>
  <c r="P42" i="43"/>
  <c r="X42" i="43" s="1"/>
  <c r="F42" i="43"/>
  <c r="D41" i="43"/>
  <c r="D40" i="43"/>
  <c r="D40" i="53" s="1"/>
  <c r="D39" i="43"/>
  <c r="D37" i="43"/>
  <c r="Y36" i="43"/>
  <c r="P36" i="43"/>
  <c r="F36" i="43"/>
  <c r="Y34" i="43"/>
  <c r="P34" i="43"/>
  <c r="F34" i="43"/>
  <c r="Y33" i="43"/>
  <c r="P33" i="43"/>
  <c r="F33" i="43"/>
  <c r="Y32" i="43"/>
  <c r="P32" i="43"/>
  <c r="F32" i="43"/>
  <c r="D31" i="43"/>
  <c r="D30" i="43"/>
  <c r="D30" i="53" s="1"/>
  <c r="D29" i="43"/>
  <c r="D29" i="53" s="1"/>
  <c r="D27" i="43"/>
  <c r="D26" i="43"/>
  <c r="D24" i="43"/>
  <c r="D24" i="53" s="1"/>
  <c r="D23" i="43"/>
  <c r="D23" i="53" s="1"/>
  <c r="D22" i="43"/>
  <c r="D21" i="43"/>
  <c r="D20" i="43"/>
  <c r="D20" i="53" s="1"/>
  <c r="D19" i="43"/>
  <c r="D19" i="53" s="1"/>
  <c r="D18" i="43"/>
  <c r="D18" i="53" s="1"/>
  <c r="D17" i="43"/>
  <c r="D16" i="43"/>
  <c r="D16" i="53" s="1"/>
  <c r="D14" i="43"/>
  <c r="D14" i="53" s="1"/>
  <c r="D13" i="43"/>
  <c r="D13" i="53" s="1"/>
  <c r="BA132" i="49" l="1"/>
  <c r="BA35" i="49"/>
  <c r="D120" i="53"/>
  <c r="D126" i="53"/>
  <c r="D150" i="53"/>
  <c r="D74" i="53"/>
  <c r="D89" i="53"/>
  <c r="D99" i="53"/>
  <c r="D104" i="53"/>
  <c r="D114" i="53"/>
  <c r="D118" i="53"/>
  <c r="D123" i="53"/>
  <c r="D128" i="53"/>
  <c r="D138" i="53"/>
  <c r="D148" i="53"/>
  <c r="D84" i="53"/>
  <c r="D133" i="53"/>
  <c r="D69" i="53"/>
  <c r="D79" i="53"/>
  <c r="D31" i="53"/>
  <c r="D43" i="53"/>
  <c r="D51" i="53"/>
  <c r="D61" i="53"/>
  <c r="D66" i="53"/>
  <c r="D36" i="53"/>
  <c r="D80" i="53"/>
  <c r="D17" i="53"/>
  <c r="D22" i="53"/>
  <c r="D27" i="53"/>
  <c r="D37" i="53"/>
  <c r="D52" i="53"/>
  <c r="D62" i="53"/>
  <c r="D67" i="53"/>
  <c r="D71" i="53"/>
  <c r="D77" i="53"/>
  <c r="D87" i="53"/>
  <c r="D96" i="53"/>
  <c r="D101" i="53"/>
  <c r="D111" i="53"/>
  <c r="D116" i="53"/>
  <c r="D145" i="53"/>
  <c r="D42" i="53"/>
  <c r="D94" i="53"/>
  <c r="D39" i="53"/>
  <c r="D48" i="53"/>
  <c r="D64" i="53"/>
  <c r="D68" i="53"/>
  <c r="D72" i="53"/>
  <c r="D88" i="53"/>
  <c r="D97" i="53"/>
  <c r="D102" i="53"/>
  <c r="D113" i="53"/>
  <c r="D117" i="53"/>
  <c r="D121" i="53"/>
  <c r="D127" i="53"/>
  <c r="D151" i="53"/>
  <c r="D95" i="53"/>
  <c r="D21" i="53"/>
  <c r="D26" i="53"/>
  <c r="D41" i="53"/>
  <c r="D70" i="53"/>
  <c r="D75" i="53"/>
  <c r="D85" i="53"/>
  <c r="D91" i="53"/>
  <c r="D100" i="53"/>
  <c r="D110" i="53"/>
  <c r="D115" i="53"/>
  <c r="D119" i="53"/>
  <c r="D124" i="53"/>
  <c r="D134" i="53"/>
  <c r="D140" i="53"/>
  <c r="D149" i="53"/>
  <c r="D90" i="53"/>
  <c r="D139" i="53"/>
  <c r="D103" i="53"/>
  <c r="D129" i="53"/>
  <c r="D46" i="53"/>
  <c r="AP132" i="49"/>
  <c r="AP83" i="49"/>
  <c r="AP35" i="49"/>
  <c r="AV24" i="51"/>
  <c r="AZ24" i="51"/>
  <c r="AU24" i="51"/>
  <c r="AK24" i="51"/>
  <c r="AO24" i="51"/>
  <c r="AC24" i="51"/>
  <c r="AG24" i="51"/>
  <c r="Q24" i="51"/>
  <c r="U24" i="51"/>
  <c r="AR24" i="51"/>
  <c r="AL24" i="51"/>
  <c r="Z24" i="51"/>
  <c r="AD24" i="51"/>
  <c r="AY24" i="51"/>
  <c r="AW24" i="51"/>
  <c r="AQ24" i="51"/>
  <c r="AJ24" i="51"/>
  <c r="AN24" i="51"/>
  <c r="AB24" i="51"/>
  <c r="AF24" i="51"/>
  <c r="R24" i="51"/>
  <c r="W24" i="51"/>
  <c r="G24" i="51"/>
  <c r="K24" i="51"/>
  <c r="H24" i="51"/>
  <c r="L24" i="51"/>
  <c r="AS24" i="51"/>
  <c r="T24" i="51"/>
  <c r="M24" i="51"/>
  <c r="AM24" i="51"/>
  <c r="AA24" i="51"/>
  <c r="S24" i="51"/>
  <c r="AX24" i="51"/>
  <c r="AI24" i="51"/>
  <c r="V24" i="51"/>
  <c r="J24" i="51"/>
  <c r="N24" i="51"/>
  <c r="AE24" i="51"/>
  <c r="I24" i="51"/>
  <c r="AY40" i="51"/>
  <c r="AW40" i="51"/>
  <c r="AX40" i="51"/>
  <c r="AL40" i="51"/>
  <c r="AC40" i="51"/>
  <c r="AG40" i="51"/>
  <c r="AZ40" i="51"/>
  <c r="AR40" i="51"/>
  <c r="AM40" i="51"/>
  <c r="AI40" i="51"/>
  <c r="Z40" i="51"/>
  <c r="AD40" i="51"/>
  <c r="AU40" i="51"/>
  <c r="AK40" i="51"/>
  <c r="AO40" i="51"/>
  <c r="AB40" i="51"/>
  <c r="AF40" i="51"/>
  <c r="AJ40" i="51"/>
  <c r="Q40" i="51"/>
  <c r="U40" i="51"/>
  <c r="J40" i="51"/>
  <c r="N40" i="51"/>
  <c r="H40" i="51"/>
  <c r="AV40" i="51"/>
  <c r="AQ40" i="51"/>
  <c r="AN40" i="51"/>
  <c r="R40" i="51"/>
  <c r="V40" i="51"/>
  <c r="G40" i="51"/>
  <c r="K40" i="51"/>
  <c r="AS40" i="51"/>
  <c r="W40" i="51"/>
  <c r="L40" i="51"/>
  <c r="AE40" i="51"/>
  <c r="T40" i="51"/>
  <c r="I40" i="51"/>
  <c r="M40" i="51"/>
  <c r="AA40" i="51"/>
  <c r="S40" i="51"/>
  <c r="AY54" i="51"/>
  <c r="AV54" i="51"/>
  <c r="AX54" i="51"/>
  <c r="AW54" i="51"/>
  <c r="AU54" i="51"/>
  <c r="AJ54" i="51"/>
  <c r="AN54" i="51"/>
  <c r="AA54" i="51"/>
  <c r="AE54" i="51"/>
  <c r="AR54" i="51"/>
  <c r="AQ54" i="51"/>
  <c r="AK54" i="51"/>
  <c r="AO54" i="51"/>
  <c r="AI54" i="51"/>
  <c r="AZ54" i="51"/>
  <c r="AM54" i="51"/>
  <c r="Z54" i="51"/>
  <c r="AD54" i="51"/>
  <c r="AS54" i="51"/>
  <c r="AC54" i="51"/>
  <c r="T54" i="51"/>
  <c r="J54" i="51"/>
  <c r="N54" i="51"/>
  <c r="G54" i="51"/>
  <c r="K54" i="51"/>
  <c r="R54" i="51"/>
  <c r="AF54" i="51"/>
  <c r="Q54" i="51"/>
  <c r="U54" i="51"/>
  <c r="L54" i="51"/>
  <c r="AL54" i="51"/>
  <c r="AB54" i="51"/>
  <c r="S54" i="51"/>
  <c r="W54" i="51"/>
  <c r="I54" i="51"/>
  <c r="M54" i="51"/>
  <c r="AG54" i="51"/>
  <c r="V54" i="51"/>
  <c r="H54" i="51"/>
  <c r="AV71" i="51"/>
  <c r="AZ71" i="51"/>
  <c r="AY71" i="51"/>
  <c r="AW71" i="51"/>
  <c r="AU71" i="51"/>
  <c r="AQ71" i="51"/>
  <c r="AL71" i="51"/>
  <c r="AI71" i="51"/>
  <c r="Z71" i="51"/>
  <c r="AD71" i="51"/>
  <c r="R71" i="51"/>
  <c r="V71" i="51"/>
  <c r="P71" i="51"/>
  <c r="AS71" i="51"/>
  <c r="AK71" i="51"/>
  <c r="AO71" i="51"/>
  <c r="AC71" i="51"/>
  <c r="AG71" i="51"/>
  <c r="Q71" i="51"/>
  <c r="U71" i="51"/>
  <c r="AX71" i="51"/>
  <c r="AR71" i="51"/>
  <c r="AJ71" i="51"/>
  <c r="AB71" i="51"/>
  <c r="Y71" i="51"/>
  <c r="W71" i="51"/>
  <c r="H71" i="51"/>
  <c r="L71" i="51"/>
  <c r="AA71" i="51"/>
  <c r="T71" i="51"/>
  <c r="G71" i="51"/>
  <c r="K71" i="51"/>
  <c r="AF71" i="51"/>
  <c r="J71" i="51"/>
  <c r="AM71" i="51"/>
  <c r="M71" i="51"/>
  <c r="AE71" i="51"/>
  <c r="S71" i="51"/>
  <c r="I71" i="51"/>
  <c r="F71" i="51"/>
  <c r="AN71" i="51"/>
  <c r="N71" i="51"/>
  <c r="AY77" i="51"/>
  <c r="AX77" i="51"/>
  <c r="AU77" i="51"/>
  <c r="AZ77" i="51"/>
  <c r="AL77" i="51"/>
  <c r="Z77" i="51"/>
  <c r="AD77" i="51"/>
  <c r="Y77" i="51"/>
  <c r="R77" i="51"/>
  <c r="V77" i="51"/>
  <c r="AW77" i="51"/>
  <c r="AS77" i="51"/>
  <c r="AK77" i="51"/>
  <c r="AO77" i="51"/>
  <c r="AC77" i="51"/>
  <c r="AG77" i="51"/>
  <c r="Q77" i="51"/>
  <c r="U77" i="51"/>
  <c r="AR77" i="51"/>
  <c r="AJ77" i="51"/>
  <c r="AF77" i="51"/>
  <c r="W77" i="51"/>
  <c r="P77" i="51"/>
  <c r="I77" i="51"/>
  <c r="M77" i="51"/>
  <c r="F77" i="51"/>
  <c r="AQ77" i="51"/>
  <c r="AI77" i="51"/>
  <c r="AE77" i="51"/>
  <c r="T77" i="51"/>
  <c r="H77" i="51"/>
  <c r="L77" i="51"/>
  <c r="AN77" i="51"/>
  <c r="AB77" i="51"/>
  <c r="G77" i="51"/>
  <c r="AV77" i="51"/>
  <c r="J77" i="51"/>
  <c r="AM77" i="51"/>
  <c r="AA77" i="51"/>
  <c r="S77" i="51"/>
  <c r="N77" i="51"/>
  <c r="K77" i="51"/>
  <c r="AW94" i="51"/>
  <c r="AU94" i="51"/>
  <c r="AV94" i="51"/>
  <c r="AZ94" i="51"/>
  <c r="AY94" i="51"/>
  <c r="AL94" i="51"/>
  <c r="AB94" i="51"/>
  <c r="AF94" i="51"/>
  <c r="R94" i="51"/>
  <c r="V94" i="51"/>
  <c r="AX94" i="51"/>
  <c r="AS94" i="51"/>
  <c r="AQ94" i="51"/>
  <c r="AK94" i="51"/>
  <c r="AO94" i="51"/>
  <c r="AI94" i="51"/>
  <c r="AA94" i="51"/>
  <c r="AE94" i="51"/>
  <c r="Q94" i="51"/>
  <c r="U94" i="51"/>
  <c r="P94" i="51"/>
  <c r="AR94" i="51"/>
  <c r="AJ94" i="51"/>
  <c r="Z94" i="51"/>
  <c r="Y94" i="51"/>
  <c r="S94" i="51"/>
  <c r="I94" i="51"/>
  <c r="M94" i="51"/>
  <c r="F94" i="51"/>
  <c r="AG94" i="51"/>
  <c r="H94" i="51"/>
  <c r="L94" i="51"/>
  <c r="T94" i="51"/>
  <c r="K94" i="51"/>
  <c r="AC94" i="51"/>
  <c r="W94" i="51"/>
  <c r="N94" i="51"/>
  <c r="AN94" i="51"/>
  <c r="J94" i="51"/>
  <c r="AM94" i="51"/>
  <c r="AD94" i="51"/>
  <c r="G94" i="51"/>
  <c r="AY113" i="51"/>
  <c r="AZ113" i="51"/>
  <c r="AX113" i="51"/>
  <c r="AV113" i="51"/>
  <c r="AR113" i="51"/>
  <c r="AK113" i="51"/>
  <c r="AO113" i="51"/>
  <c r="AU113" i="51"/>
  <c r="AS113" i="51"/>
  <c r="AL113" i="51"/>
  <c r="AM113" i="51"/>
  <c r="AQ113" i="51"/>
  <c r="Z113" i="51"/>
  <c r="AD113" i="51"/>
  <c r="R113" i="51"/>
  <c r="V113" i="51"/>
  <c r="AW113" i="51"/>
  <c r="AJ113" i="51"/>
  <c r="AB113" i="51"/>
  <c r="AF113" i="51"/>
  <c r="Y113" i="51"/>
  <c r="T113" i="51"/>
  <c r="AA113" i="51"/>
  <c r="Q113" i="51"/>
  <c r="I113" i="51"/>
  <c r="M113" i="51"/>
  <c r="AC113" i="51"/>
  <c r="S113" i="51"/>
  <c r="J113" i="51"/>
  <c r="N113" i="51"/>
  <c r="AE113" i="51"/>
  <c r="H113" i="51"/>
  <c r="W113" i="51"/>
  <c r="P113" i="51"/>
  <c r="G113" i="51"/>
  <c r="AN113" i="51"/>
  <c r="AG113" i="51"/>
  <c r="F113" i="51"/>
  <c r="AI113" i="51"/>
  <c r="U113" i="51"/>
  <c r="K113" i="51"/>
  <c r="L113" i="51"/>
  <c r="AY117" i="51"/>
  <c r="AZ117" i="51"/>
  <c r="AV117" i="51"/>
  <c r="AR117" i="51"/>
  <c r="AU117" i="51"/>
  <c r="AS117" i="51"/>
  <c r="AJ117" i="51"/>
  <c r="AN117" i="51"/>
  <c r="Z117" i="51"/>
  <c r="AD117" i="51"/>
  <c r="AX117" i="51"/>
  <c r="AL117" i="51"/>
  <c r="AB117" i="51"/>
  <c r="AF117" i="51"/>
  <c r="Y117" i="51"/>
  <c r="AM117" i="51"/>
  <c r="AI117" i="51"/>
  <c r="AA117" i="51"/>
  <c r="S117" i="51"/>
  <c r="W117" i="51"/>
  <c r="I117" i="51"/>
  <c r="M117" i="51"/>
  <c r="AW117" i="51"/>
  <c r="AQ117" i="51"/>
  <c r="AO117" i="51"/>
  <c r="AC117" i="51"/>
  <c r="T117" i="51"/>
  <c r="J117" i="51"/>
  <c r="N117" i="51"/>
  <c r="AK117" i="51"/>
  <c r="AE117" i="51"/>
  <c r="U117" i="51"/>
  <c r="H117" i="51"/>
  <c r="R117" i="51"/>
  <c r="G117" i="51"/>
  <c r="AG117" i="51"/>
  <c r="V117" i="51"/>
  <c r="Q117" i="51"/>
  <c r="P117" i="51"/>
  <c r="F117" i="51"/>
  <c r="L117" i="51"/>
  <c r="K117" i="51"/>
  <c r="AZ133" i="51"/>
  <c r="AZ132" i="51" s="1"/>
  <c r="AX133" i="51"/>
  <c r="AX132" i="51" s="1"/>
  <c r="AY133" i="51"/>
  <c r="AY132" i="51" s="1"/>
  <c r="AQ133" i="51"/>
  <c r="AW133" i="51"/>
  <c r="AW132" i="51" s="1"/>
  <c r="AV133" i="51"/>
  <c r="AV132" i="51" s="1"/>
  <c r="AR133" i="51"/>
  <c r="AR132" i="51" s="1"/>
  <c r="AJ133" i="51"/>
  <c r="AJ132" i="51" s="1"/>
  <c r="AN133" i="51"/>
  <c r="AN132" i="51" s="1"/>
  <c r="AA133" i="51"/>
  <c r="AA132" i="51" s="1"/>
  <c r="AE133" i="51"/>
  <c r="AE132" i="51" s="1"/>
  <c r="AL133" i="51"/>
  <c r="AL132" i="51" s="1"/>
  <c r="AC133" i="51"/>
  <c r="AC132" i="51" s="1"/>
  <c r="AG133" i="51"/>
  <c r="AG132" i="51" s="1"/>
  <c r="AO133" i="51"/>
  <c r="AO132" i="51" s="1"/>
  <c r="AI133" i="51"/>
  <c r="AF133" i="51"/>
  <c r="AF132" i="51" s="1"/>
  <c r="Q133" i="51"/>
  <c r="Q132" i="51" s="1"/>
  <c r="U133" i="51"/>
  <c r="U132" i="51" s="1"/>
  <c r="J133" i="51"/>
  <c r="J132" i="51" s="1"/>
  <c r="N133" i="51"/>
  <c r="N132" i="51" s="1"/>
  <c r="F133" i="51"/>
  <c r="AU133" i="51"/>
  <c r="AS133" i="51"/>
  <c r="AS132" i="51" s="1"/>
  <c r="Z133" i="51"/>
  <c r="Z132" i="51" s="1"/>
  <c r="R133" i="51"/>
  <c r="R132" i="51" s="1"/>
  <c r="V133" i="51"/>
  <c r="V132" i="51" s="1"/>
  <c r="AK133" i="51"/>
  <c r="AK132" i="51" s="1"/>
  <c r="AB133" i="51"/>
  <c r="AB132" i="51" s="1"/>
  <c r="T133" i="51"/>
  <c r="T132" i="51" s="1"/>
  <c r="H133" i="51"/>
  <c r="H132" i="51" s="1"/>
  <c r="M133" i="51"/>
  <c r="M132" i="51" s="1"/>
  <c r="S133" i="51"/>
  <c r="S132" i="51" s="1"/>
  <c r="AD133" i="51"/>
  <c r="AD132" i="51" s="1"/>
  <c r="K133" i="51"/>
  <c r="K132" i="51" s="1"/>
  <c r="Y133" i="51"/>
  <c r="Y132" i="51" s="1"/>
  <c r="I133" i="51"/>
  <c r="I132" i="51" s="1"/>
  <c r="G133" i="51"/>
  <c r="G132" i="51" s="1"/>
  <c r="AM133" i="51"/>
  <c r="AM132" i="51" s="1"/>
  <c r="L133" i="51"/>
  <c r="L132" i="51" s="1"/>
  <c r="P133" i="51"/>
  <c r="P132" i="51" s="1"/>
  <c r="W133" i="51"/>
  <c r="W132" i="51" s="1"/>
  <c r="AZ149" i="51"/>
  <c r="AX149" i="51"/>
  <c r="AY149" i="51"/>
  <c r="AW149" i="51"/>
  <c r="AR149" i="51"/>
  <c r="AV149" i="51"/>
  <c r="AS149" i="51"/>
  <c r="AU149" i="51"/>
  <c r="AQ149" i="51"/>
  <c r="AL149" i="51"/>
  <c r="AI149" i="51"/>
  <c r="AB149" i="51"/>
  <c r="AF149" i="51"/>
  <c r="AJ149" i="51"/>
  <c r="AN149" i="51"/>
  <c r="Z149" i="51"/>
  <c r="AD149" i="51"/>
  <c r="AK149" i="51"/>
  <c r="AC149" i="51"/>
  <c r="T149" i="51"/>
  <c r="G149" i="51"/>
  <c r="K149" i="51"/>
  <c r="AM149" i="51"/>
  <c r="AE149" i="51"/>
  <c r="Q149" i="51"/>
  <c r="U149" i="51"/>
  <c r="P149" i="51"/>
  <c r="W149" i="51"/>
  <c r="J149" i="51"/>
  <c r="V149" i="51"/>
  <c r="AO149" i="51"/>
  <c r="AA149" i="51"/>
  <c r="L149" i="51"/>
  <c r="I149" i="51"/>
  <c r="F149" i="51"/>
  <c r="Y149" i="51"/>
  <c r="S149" i="51"/>
  <c r="H149" i="51"/>
  <c r="AG149" i="51"/>
  <c r="R149" i="51"/>
  <c r="N149" i="51"/>
  <c r="M149" i="51"/>
  <c r="F17" i="51"/>
  <c r="AX17" i="51"/>
  <c r="AW17" i="51"/>
  <c r="AY17" i="51"/>
  <c r="AU17" i="51"/>
  <c r="AS17" i="51"/>
  <c r="AM17" i="51"/>
  <c r="AC17" i="51"/>
  <c r="AG17" i="51"/>
  <c r="R17" i="51"/>
  <c r="V17" i="51"/>
  <c r="AZ17" i="51"/>
  <c r="AJ17" i="51"/>
  <c r="AN17" i="51"/>
  <c r="AI17" i="51"/>
  <c r="Z17" i="51"/>
  <c r="AD17" i="51"/>
  <c r="AV17" i="51"/>
  <c r="AR17" i="51"/>
  <c r="AL17" i="51"/>
  <c r="AB17" i="51"/>
  <c r="AF17" i="51"/>
  <c r="AQ17" i="51"/>
  <c r="AE17" i="51"/>
  <c r="S17" i="51"/>
  <c r="G17" i="51"/>
  <c r="K17" i="51"/>
  <c r="H17" i="51"/>
  <c r="L17" i="51"/>
  <c r="M17" i="51"/>
  <c r="T17" i="51"/>
  <c r="I17" i="51"/>
  <c r="AO17" i="51"/>
  <c r="AA17" i="51"/>
  <c r="Q17" i="51"/>
  <c r="W17" i="51"/>
  <c r="J17" i="51"/>
  <c r="N17" i="51"/>
  <c r="AK17" i="51"/>
  <c r="U17" i="51"/>
  <c r="AX21" i="51"/>
  <c r="AW21" i="51"/>
  <c r="AS21" i="51"/>
  <c r="AM21" i="51"/>
  <c r="AC21" i="51"/>
  <c r="AG21" i="51"/>
  <c r="R21" i="51"/>
  <c r="V21" i="51"/>
  <c r="AJ21" i="51"/>
  <c r="AN21" i="51"/>
  <c r="AI21" i="51"/>
  <c r="Z21" i="51"/>
  <c r="AD21" i="51"/>
  <c r="AZ21" i="51"/>
  <c r="AU21" i="51"/>
  <c r="AR21" i="51"/>
  <c r="AL21" i="51"/>
  <c r="AB21" i="51"/>
  <c r="AF21" i="51"/>
  <c r="AK21" i="51"/>
  <c r="AE21" i="51"/>
  <c r="Q21" i="51"/>
  <c r="W21" i="51"/>
  <c r="G21" i="51"/>
  <c r="K21" i="51"/>
  <c r="H21" i="51"/>
  <c r="L21" i="51"/>
  <c r="T21" i="51"/>
  <c r="I21" i="51"/>
  <c r="AY21" i="51"/>
  <c r="AV21" i="51"/>
  <c r="AO21" i="51"/>
  <c r="S21" i="51"/>
  <c r="M21" i="51"/>
  <c r="AQ21" i="51"/>
  <c r="AA21" i="51"/>
  <c r="U21" i="51"/>
  <c r="J21" i="51"/>
  <c r="N21" i="51"/>
  <c r="AV26" i="51"/>
  <c r="AZ26" i="51"/>
  <c r="AX26" i="51"/>
  <c r="AW26" i="51"/>
  <c r="AS26" i="51"/>
  <c r="AL26" i="51"/>
  <c r="AI26" i="51"/>
  <c r="AB26" i="51"/>
  <c r="AF26" i="51"/>
  <c r="S26" i="51"/>
  <c r="W26" i="51"/>
  <c r="AY26" i="51"/>
  <c r="AU26" i="51"/>
  <c r="AM26" i="51"/>
  <c r="AC26" i="51"/>
  <c r="AG26" i="51"/>
  <c r="AR26" i="51"/>
  <c r="AK26" i="51"/>
  <c r="AO26" i="51"/>
  <c r="AA26" i="51"/>
  <c r="AE26" i="51"/>
  <c r="AD26" i="51"/>
  <c r="R26" i="51"/>
  <c r="J26" i="51"/>
  <c r="N26" i="51"/>
  <c r="AQ26" i="51"/>
  <c r="U26" i="51"/>
  <c r="H26" i="51"/>
  <c r="T26" i="51"/>
  <c r="G26" i="51"/>
  <c r="K26" i="51"/>
  <c r="AJ26" i="51"/>
  <c r="L26" i="51"/>
  <c r="AN26" i="51"/>
  <c r="Z26" i="51"/>
  <c r="Q26" i="51"/>
  <c r="V26" i="51"/>
  <c r="I26" i="51"/>
  <c r="M26" i="51"/>
  <c r="P31" i="51"/>
  <c r="AU31" i="51"/>
  <c r="AZ31" i="51"/>
  <c r="AV31" i="51"/>
  <c r="AW31" i="51"/>
  <c r="AS31" i="51"/>
  <c r="AL31" i="51"/>
  <c r="AI31" i="51"/>
  <c r="AA31" i="51"/>
  <c r="AE31" i="51"/>
  <c r="AM31" i="51"/>
  <c r="AB31" i="51"/>
  <c r="AF31" i="51"/>
  <c r="AY31" i="51"/>
  <c r="AR31" i="51"/>
  <c r="AK31" i="51"/>
  <c r="AO31" i="51"/>
  <c r="Z31" i="51"/>
  <c r="AD31" i="51"/>
  <c r="AX31" i="51"/>
  <c r="AJ31" i="51"/>
  <c r="AC31" i="51"/>
  <c r="S31" i="51"/>
  <c r="W31" i="51"/>
  <c r="J31" i="51"/>
  <c r="N31" i="51"/>
  <c r="Q31" i="51"/>
  <c r="L31" i="51"/>
  <c r="AQ31" i="51"/>
  <c r="AN31" i="51"/>
  <c r="AG31" i="51"/>
  <c r="T31" i="51"/>
  <c r="G31" i="51"/>
  <c r="K31" i="51"/>
  <c r="U31" i="51"/>
  <c r="H31" i="51"/>
  <c r="R31" i="51"/>
  <c r="V31" i="51"/>
  <c r="I31" i="51"/>
  <c r="M31" i="51"/>
  <c r="AZ41" i="51"/>
  <c r="AY41" i="51"/>
  <c r="AU41" i="51"/>
  <c r="AW41" i="51"/>
  <c r="AS41" i="51"/>
  <c r="AJ41" i="51"/>
  <c r="AN41" i="51"/>
  <c r="AI41" i="51"/>
  <c r="AC41" i="51"/>
  <c r="AG41" i="51"/>
  <c r="AV41" i="51"/>
  <c r="AQ41" i="51"/>
  <c r="AK41" i="51"/>
  <c r="AO41" i="51"/>
  <c r="Z41" i="51"/>
  <c r="AD41" i="51"/>
  <c r="AR41" i="51"/>
  <c r="AM41" i="51"/>
  <c r="AB41" i="51"/>
  <c r="AF41" i="51"/>
  <c r="AA41" i="51"/>
  <c r="R41" i="51"/>
  <c r="V41" i="51"/>
  <c r="J41" i="51"/>
  <c r="N41" i="51"/>
  <c r="T41" i="51"/>
  <c r="L41" i="51"/>
  <c r="AX41" i="51"/>
  <c r="AE41" i="51"/>
  <c r="S41" i="51"/>
  <c r="W41" i="51"/>
  <c r="G41" i="51"/>
  <c r="K41" i="51"/>
  <c r="Q41" i="51"/>
  <c r="U41" i="51"/>
  <c r="I41" i="51"/>
  <c r="M41" i="51"/>
  <c r="AL41" i="51"/>
  <c r="H41" i="51"/>
  <c r="AZ46" i="51"/>
  <c r="AW46" i="51"/>
  <c r="AY46" i="51"/>
  <c r="AX46" i="51"/>
  <c r="AS46" i="51"/>
  <c r="AM46" i="51"/>
  <c r="AI46" i="51"/>
  <c r="AB46" i="51"/>
  <c r="AF46" i="51"/>
  <c r="AQ46" i="51"/>
  <c r="AJ46" i="51"/>
  <c r="AN46" i="51"/>
  <c r="AC46" i="51"/>
  <c r="AG46" i="51"/>
  <c r="AU46" i="51"/>
  <c r="AR46" i="51"/>
  <c r="AL46" i="51"/>
  <c r="AA46" i="51"/>
  <c r="AE46" i="51"/>
  <c r="AK46" i="51"/>
  <c r="Z46" i="51"/>
  <c r="R46" i="51"/>
  <c r="V46" i="51"/>
  <c r="J46" i="51"/>
  <c r="N46" i="51"/>
  <c r="T46" i="51"/>
  <c r="H46" i="51"/>
  <c r="AO46" i="51"/>
  <c r="AD46" i="51"/>
  <c r="S46" i="51"/>
  <c r="W46" i="51"/>
  <c r="G46" i="51"/>
  <c r="K46" i="51"/>
  <c r="AV46" i="51"/>
  <c r="Q46" i="51"/>
  <c r="U46" i="51"/>
  <c r="I46" i="51"/>
  <c r="M46" i="51"/>
  <c r="L46" i="51"/>
  <c r="AZ51" i="51"/>
  <c r="AW51" i="51"/>
  <c r="AY51" i="51"/>
  <c r="AV51" i="51"/>
  <c r="AS51" i="51"/>
  <c r="AQ51" i="51"/>
  <c r="AL51" i="51"/>
  <c r="AI51" i="51"/>
  <c r="AA51" i="51"/>
  <c r="AE51" i="51"/>
  <c r="AU51" i="51"/>
  <c r="AM51" i="51"/>
  <c r="AR51" i="51"/>
  <c r="AK51" i="51"/>
  <c r="AO51" i="51"/>
  <c r="Z51" i="51"/>
  <c r="AD51" i="51"/>
  <c r="AX51" i="51"/>
  <c r="AC51" i="51"/>
  <c r="Q51" i="51"/>
  <c r="U51" i="51"/>
  <c r="J51" i="51"/>
  <c r="N51" i="51"/>
  <c r="W51" i="51"/>
  <c r="AF51" i="51"/>
  <c r="R51" i="51"/>
  <c r="V51" i="51"/>
  <c r="G51" i="51"/>
  <c r="K51" i="51"/>
  <c r="AJ51" i="51"/>
  <c r="S51" i="51"/>
  <c r="L51" i="51"/>
  <c r="AN51" i="51"/>
  <c r="AB51" i="51"/>
  <c r="T51" i="51"/>
  <c r="I51" i="51"/>
  <c r="M51" i="51"/>
  <c r="AG51" i="51"/>
  <c r="H51" i="51"/>
  <c r="AZ55" i="51"/>
  <c r="AW55" i="51"/>
  <c r="AY55" i="51"/>
  <c r="AX55" i="51"/>
  <c r="AS55" i="51"/>
  <c r="AQ55" i="51"/>
  <c r="AL55" i="51"/>
  <c r="AI55" i="51"/>
  <c r="AA55" i="51"/>
  <c r="AE55" i="51"/>
  <c r="AM55" i="51"/>
  <c r="AU55" i="51"/>
  <c r="AR55" i="51"/>
  <c r="AK55" i="51"/>
  <c r="AO55" i="51"/>
  <c r="Z55" i="51"/>
  <c r="AD55" i="51"/>
  <c r="AV55" i="51"/>
  <c r="AJ55" i="51"/>
  <c r="AC55" i="51"/>
  <c r="Q55" i="51"/>
  <c r="U55" i="51"/>
  <c r="J55" i="51"/>
  <c r="N55" i="51"/>
  <c r="K55" i="51"/>
  <c r="W55" i="51"/>
  <c r="H55" i="51"/>
  <c r="AN55" i="51"/>
  <c r="AF55" i="51"/>
  <c r="R55" i="51"/>
  <c r="V55" i="51"/>
  <c r="G55" i="51"/>
  <c r="AG55" i="51"/>
  <c r="S55" i="51"/>
  <c r="AB55" i="51"/>
  <c r="T55" i="51"/>
  <c r="I55" i="51"/>
  <c r="M55" i="51"/>
  <c r="L55" i="51"/>
  <c r="AY64" i="51"/>
  <c r="AU64" i="51"/>
  <c r="AX64" i="51"/>
  <c r="AZ64" i="51"/>
  <c r="AR64" i="51"/>
  <c r="AJ64" i="51"/>
  <c r="AN64" i="51"/>
  <c r="Z64" i="51"/>
  <c r="AD64" i="51"/>
  <c r="S64" i="51"/>
  <c r="W64" i="51"/>
  <c r="AW64" i="51"/>
  <c r="AQ64" i="51"/>
  <c r="AM64" i="51"/>
  <c r="AI64" i="51"/>
  <c r="AC64" i="51"/>
  <c r="AG64" i="51"/>
  <c r="R64" i="51"/>
  <c r="V64" i="51"/>
  <c r="P64" i="51"/>
  <c r="AL64" i="51"/>
  <c r="AB64" i="51"/>
  <c r="H64" i="51"/>
  <c r="L64" i="51"/>
  <c r="AV64" i="51"/>
  <c r="AK64" i="51"/>
  <c r="AA64" i="51"/>
  <c r="Y64" i="51"/>
  <c r="U64" i="51"/>
  <c r="G64" i="51"/>
  <c r="K64" i="51"/>
  <c r="J64" i="51"/>
  <c r="AS64" i="51"/>
  <c r="AE64" i="51"/>
  <c r="M64" i="51"/>
  <c r="AO64" i="51"/>
  <c r="T64" i="51"/>
  <c r="I64" i="51"/>
  <c r="AF64" i="51"/>
  <c r="Q64" i="51"/>
  <c r="N64" i="51"/>
  <c r="F64" i="51"/>
  <c r="AY68" i="51"/>
  <c r="AU68" i="51"/>
  <c r="AX68" i="51"/>
  <c r="AV68" i="51"/>
  <c r="AR68" i="51"/>
  <c r="AJ68" i="51"/>
  <c r="AN68" i="51"/>
  <c r="Z68" i="51"/>
  <c r="AD68" i="51"/>
  <c r="S68" i="51"/>
  <c r="W68" i="51"/>
  <c r="AQ68" i="51"/>
  <c r="AM68" i="51"/>
  <c r="AI68" i="51"/>
  <c r="AC68" i="51"/>
  <c r="AG68" i="51"/>
  <c r="R68" i="51"/>
  <c r="V68" i="51"/>
  <c r="P68" i="51"/>
  <c r="AW68" i="51"/>
  <c r="AL68" i="51"/>
  <c r="AB68" i="51"/>
  <c r="T68" i="51"/>
  <c r="H68" i="51"/>
  <c r="L68" i="51"/>
  <c r="AK68" i="51"/>
  <c r="AA68" i="51"/>
  <c r="Q68" i="51"/>
  <c r="G68" i="51"/>
  <c r="K68" i="51"/>
  <c r="J68" i="51"/>
  <c r="F68" i="51"/>
  <c r="AZ68" i="51"/>
  <c r="AO68" i="51"/>
  <c r="AE68" i="51"/>
  <c r="Y68" i="51"/>
  <c r="M68" i="51"/>
  <c r="AS68" i="51"/>
  <c r="I68" i="51"/>
  <c r="AF68" i="51"/>
  <c r="U68" i="51"/>
  <c r="N68" i="51"/>
  <c r="AY72" i="51"/>
  <c r="AU72" i="51"/>
  <c r="AX72" i="51"/>
  <c r="AZ72" i="51"/>
  <c r="AR72" i="51"/>
  <c r="AJ72" i="51"/>
  <c r="AN72" i="51"/>
  <c r="Z72" i="51"/>
  <c r="AD72" i="51"/>
  <c r="S72" i="51"/>
  <c r="W72" i="51"/>
  <c r="AW72" i="51"/>
  <c r="AQ72" i="51"/>
  <c r="AM72" i="51"/>
  <c r="AI72" i="51"/>
  <c r="AC72" i="51"/>
  <c r="AG72" i="51"/>
  <c r="R72" i="51"/>
  <c r="V72" i="51"/>
  <c r="P72" i="51"/>
  <c r="AL72" i="51"/>
  <c r="AB72" i="51"/>
  <c r="H72" i="51"/>
  <c r="L72" i="51"/>
  <c r="AK72" i="51"/>
  <c r="AA72" i="51"/>
  <c r="Y72" i="51"/>
  <c r="U72" i="51"/>
  <c r="G72" i="51"/>
  <c r="K72" i="51"/>
  <c r="Q72" i="51"/>
  <c r="J72" i="51"/>
  <c r="AS72" i="51"/>
  <c r="AE72" i="51"/>
  <c r="T72" i="51"/>
  <c r="M72" i="51"/>
  <c r="AV72" i="51"/>
  <c r="AO72" i="51"/>
  <c r="I72" i="51"/>
  <c r="F72" i="51"/>
  <c r="AF72" i="51"/>
  <c r="N72" i="51"/>
  <c r="AX78" i="51"/>
  <c r="AW78" i="51"/>
  <c r="AR78" i="51"/>
  <c r="AJ78" i="51"/>
  <c r="AN78" i="51"/>
  <c r="Z78" i="51"/>
  <c r="AD78" i="51"/>
  <c r="S78" i="51"/>
  <c r="W78" i="51"/>
  <c r="AZ78" i="51"/>
  <c r="AM78" i="51"/>
  <c r="AC78" i="51"/>
  <c r="AG78" i="51"/>
  <c r="Y78" i="51"/>
  <c r="R78" i="51"/>
  <c r="V78" i="51"/>
  <c r="AU78" i="51"/>
  <c r="AL78" i="51"/>
  <c r="AF78" i="51"/>
  <c r="I78" i="51"/>
  <c r="M78" i="51"/>
  <c r="AY78" i="51"/>
  <c r="AK78" i="51"/>
  <c r="AE78" i="51"/>
  <c r="U78" i="51"/>
  <c r="P78" i="51"/>
  <c r="H78" i="51"/>
  <c r="L78" i="51"/>
  <c r="F78" i="51"/>
  <c r="Q78" i="51"/>
  <c r="G78" i="51"/>
  <c r="AQ78" i="51"/>
  <c r="AO78" i="51"/>
  <c r="AI78" i="51"/>
  <c r="AA78" i="51"/>
  <c r="T78" i="51"/>
  <c r="J78" i="51"/>
  <c r="AS78" i="51"/>
  <c r="N78" i="51"/>
  <c r="AB78" i="51"/>
  <c r="AV78" i="51"/>
  <c r="K78" i="51"/>
  <c r="AW84" i="51"/>
  <c r="AW83" i="51" s="1"/>
  <c r="AV84" i="51"/>
  <c r="AV83" i="51" s="1"/>
  <c r="AZ84" i="51"/>
  <c r="AZ83" i="51" s="1"/>
  <c r="AX84" i="51"/>
  <c r="AX83" i="51" s="1"/>
  <c r="AQ84" i="51"/>
  <c r="AL84" i="51"/>
  <c r="AL83" i="51" s="1"/>
  <c r="AI84" i="51"/>
  <c r="AB84" i="51"/>
  <c r="AB83" i="51" s="1"/>
  <c r="AF84" i="51"/>
  <c r="AF83" i="51" s="1"/>
  <c r="R84" i="51"/>
  <c r="R83" i="51" s="1"/>
  <c r="V84" i="51"/>
  <c r="V83" i="51" s="1"/>
  <c r="P84" i="51"/>
  <c r="P83" i="51" s="1"/>
  <c r="AS84" i="51"/>
  <c r="AS83" i="51" s="1"/>
  <c r="AK84" i="51"/>
  <c r="AK83" i="51" s="1"/>
  <c r="AO84" i="51"/>
  <c r="AO83" i="51" s="1"/>
  <c r="AA84" i="51"/>
  <c r="AA83" i="51" s="1"/>
  <c r="AE84" i="51"/>
  <c r="AE83" i="51" s="1"/>
  <c r="Q84" i="51"/>
  <c r="Q83" i="51" s="1"/>
  <c r="U84" i="51"/>
  <c r="U83" i="51" s="1"/>
  <c r="AD84" i="51"/>
  <c r="AD83" i="51" s="1"/>
  <c r="S84" i="51"/>
  <c r="S83" i="51" s="1"/>
  <c r="H84" i="51"/>
  <c r="H83" i="51" s="1"/>
  <c r="L84" i="51"/>
  <c r="L83" i="51" s="1"/>
  <c r="AR84" i="51"/>
  <c r="AR83" i="51" s="1"/>
  <c r="AN84" i="51"/>
  <c r="AN83" i="51" s="1"/>
  <c r="AC84" i="51"/>
  <c r="AC83" i="51" s="1"/>
  <c r="G84" i="51"/>
  <c r="G83" i="51" s="1"/>
  <c r="K84" i="51"/>
  <c r="K83" i="51" s="1"/>
  <c r="T84" i="51"/>
  <c r="T83" i="51" s="1"/>
  <c r="N84" i="51"/>
  <c r="N83" i="51" s="1"/>
  <c r="AJ84" i="51"/>
  <c r="AJ83" i="51" s="1"/>
  <c r="Y84" i="51"/>
  <c r="Y83" i="51" s="1"/>
  <c r="W84" i="51"/>
  <c r="W83" i="51" s="1"/>
  <c r="I84" i="51"/>
  <c r="I83" i="51" s="1"/>
  <c r="F84" i="51"/>
  <c r="F83" i="51" s="1"/>
  <c r="AU84" i="51"/>
  <c r="AG84" i="51"/>
  <c r="AG83" i="51" s="1"/>
  <c r="M84" i="51"/>
  <c r="M83" i="51" s="1"/>
  <c r="AY84" i="51"/>
  <c r="AY83" i="51" s="1"/>
  <c r="AM84" i="51"/>
  <c r="AM83" i="51" s="1"/>
  <c r="J84" i="51"/>
  <c r="J83" i="51" s="1"/>
  <c r="Z84" i="51"/>
  <c r="Z83" i="51" s="1"/>
  <c r="AV90" i="51"/>
  <c r="AZ90" i="51"/>
  <c r="AU90" i="51"/>
  <c r="AY90" i="51"/>
  <c r="AX90" i="51"/>
  <c r="AR90" i="51"/>
  <c r="AJ90" i="51"/>
  <c r="AN90" i="51"/>
  <c r="Z90" i="51"/>
  <c r="AD90" i="51"/>
  <c r="S90" i="51"/>
  <c r="W90" i="51"/>
  <c r="AW90" i="51"/>
  <c r="AQ90" i="51"/>
  <c r="AM90" i="51"/>
  <c r="AI90" i="51"/>
  <c r="AC90" i="51"/>
  <c r="AG90" i="51"/>
  <c r="R90" i="51"/>
  <c r="V90" i="51"/>
  <c r="P90" i="51"/>
  <c r="AL90" i="51"/>
  <c r="AB90" i="51"/>
  <c r="J90" i="51"/>
  <c r="N90" i="51"/>
  <c r="F90" i="51"/>
  <c r="AK90" i="51"/>
  <c r="AA90" i="51"/>
  <c r="U90" i="51"/>
  <c r="I90" i="51"/>
  <c r="M90" i="51"/>
  <c r="AF90" i="51"/>
  <c r="L90" i="51"/>
  <c r="G90" i="51"/>
  <c r="AE90" i="51"/>
  <c r="Y90" i="51"/>
  <c r="T90" i="51"/>
  <c r="K90" i="51"/>
  <c r="Q90" i="51"/>
  <c r="AS90" i="51"/>
  <c r="AO90" i="51"/>
  <c r="H90" i="51"/>
  <c r="AV95" i="51"/>
  <c r="AZ95" i="51"/>
  <c r="AY95" i="51"/>
  <c r="AU95" i="51"/>
  <c r="AR95" i="51"/>
  <c r="AJ95" i="51"/>
  <c r="AN95" i="51"/>
  <c r="AB95" i="51"/>
  <c r="AF95" i="51"/>
  <c r="Y95" i="51"/>
  <c r="S95" i="51"/>
  <c r="W95" i="51"/>
  <c r="AM95" i="51"/>
  <c r="AA95" i="51"/>
  <c r="AE95" i="51"/>
  <c r="R95" i="51"/>
  <c r="V95" i="51"/>
  <c r="AX95" i="51"/>
  <c r="AL95" i="51"/>
  <c r="Z95" i="51"/>
  <c r="T95" i="51"/>
  <c r="I95" i="51"/>
  <c r="M95" i="51"/>
  <c r="AW95" i="51"/>
  <c r="AK95" i="51"/>
  <c r="AG95" i="51"/>
  <c r="Q95" i="51"/>
  <c r="P95" i="51"/>
  <c r="H95" i="51"/>
  <c r="L95" i="51"/>
  <c r="F95" i="51"/>
  <c r="AS95" i="51"/>
  <c r="AO95" i="51"/>
  <c r="AD95" i="51"/>
  <c r="K95" i="51"/>
  <c r="N95" i="51"/>
  <c r="AQ95" i="51"/>
  <c r="AI95" i="51"/>
  <c r="AC95" i="51"/>
  <c r="J95" i="51"/>
  <c r="U95" i="51"/>
  <c r="G95" i="51"/>
  <c r="AY100" i="51"/>
  <c r="AX100" i="51"/>
  <c r="AU100" i="51"/>
  <c r="AW100" i="51"/>
  <c r="AR100" i="51"/>
  <c r="AJ100" i="51"/>
  <c r="AN100" i="51"/>
  <c r="Z100" i="51"/>
  <c r="AD100" i="51"/>
  <c r="Y100" i="51"/>
  <c r="S100" i="51"/>
  <c r="W100" i="51"/>
  <c r="AV100" i="51"/>
  <c r="AM100" i="51"/>
  <c r="AC100" i="51"/>
  <c r="AG100" i="51"/>
  <c r="R100" i="51"/>
  <c r="V100" i="51"/>
  <c r="AQ100" i="51"/>
  <c r="AL100" i="51"/>
  <c r="AI100" i="51"/>
  <c r="AF100" i="51"/>
  <c r="G100" i="51"/>
  <c r="K100" i="51"/>
  <c r="F100" i="51"/>
  <c r="AK100" i="51"/>
  <c r="AE100" i="51"/>
  <c r="U100" i="51"/>
  <c r="J100" i="51"/>
  <c r="N100" i="51"/>
  <c r="AB100" i="51"/>
  <c r="Q100" i="51"/>
  <c r="I100" i="51"/>
  <c r="T100" i="51"/>
  <c r="L100" i="51"/>
  <c r="AA100" i="51"/>
  <c r="H100" i="51"/>
  <c r="AS100" i="51"/>
  <c r="M100" i="51"/>
  <c r="AO100" i="51"/>
  <c r="AZ100" i="51"/>
  <c r="P100" i="51"/>
  <c r="AV104" i="51"/>
  <c r="AZ104" i="51"/>
  <c r="AY104" i="51"/>
  <c r="AU104" i="51"/>
  <c r="AR104" i="51"/>
  <c r="AJ104" i="51"/>
  <c r="AN104" i="51"/>
  <c r="Z104" i="51"/>
  <c r="AD104" i="51"/>
  <c r="Y104" i="51"/>
  <c r="S104" i="51"/>
  <c r="W104" i="51"/>
  <c r="AM104" i="51"/>
  <c r="AC104" i="51"/>
  <c r="AG104" i="51"/>
  <c r="R104" i="51"/>
  <c r="V104" i="51"/>
  <c r="AL104" i="51"/>
  <c r="AF104" i="51"/>
  <c r="T104" i="51"/>
  <c r="G104" i="51"/>
  <c r="K104" i="51"/>
  <c r="AK104" i="51"/>
  <c r="AE104" i="51"/>
  <c r="Q104" i="51"/>
  <c r="P104" i="51"/>
  <c r="J104" i="51"/>
  <c r="N104" i="51"/>
  <c r="AW104" i="51"/>
  <c r="AS104" i="51"/>
  <c r="AO104" i="51"/>
  <c r="AB104" i="51"/>
  <c r="U104" i="51"/>
  <c r="I104" i="51"/>
  <c r="AX104" i="51"/>
  <c r="AQ104" i="51"/>
  <c r="AI104" i="51"/>
  <c r="L104" i="51"/>
  <c r="AA104" i="51"/>
  <c r="H104" i="51"/>
  <c r="F104" i="51"/>
  <c r="M104" i="51"/>
  <c r="AZ114" i="51"/>
  <c r="AX114" i="51"/>
  <c r="AW114" i="51"/>
  <c r="AM114" i="51"/>
  <c r="AY114" i="51"/>
  <c r="AV114" i="51"/>
  <c r="AJ114" i="51"/>
  <c r="AN114" i="51"/>
  <c r="AU114" i="51"/>
  <c r="AR114" i="51"/>
  <c r="AQ114" i="51"/>
  <c r="AK114" i="51"/>
  <c r="AO114" i="51"/>
  <c r="AL114" i="51"/>
  <c r="Z114" i="51"/>
  <c r="AD114" i="51"/>
  <c r="S114" i="51"/>
  <c r="W114" i="51"/>
  <c r="AI114" i="51"/>
  <c r="AB114" i="51"/>
  <c r="AF114" i="51"/>
  <c r="Q114" i="51"/>
  <c r="U114" i="51"/>
  <c r="AA114" i="51"/>
  <c r="R114" i="51"/>
  <c r="I114" i="51"/>
  <c r="M114" i="51"/>
  <c r="AC114" i="51"/>
  <c r="Y114" i="51"/>
  <c r="T114" i="51"/>
  <c r="P114" i="51"/>
  <c r="J114" i="51"/>
  <c r="N114" i="51"/>
  <c r="V114" i="51"/>
  <c r="H114" i="51"/>
  <c r="AG114" i="51"/>
  <c r="G114" i="51"/>
  <c r="L114" i="51"/>
  <c r="K114" i="51"/>
  <c r="F114" i="51"/>
  <c r="AE114" i="51"/>
  <c r="AS114" i="51"/>
  <c r="AZ118" i="51"/>
  <c r="AX118" i="51"/>
  <c r="AY118" i="51"/>
  <c r="AW118" i="51"/>
  <c r="AV118" i="51"/>
  <c r="AU118" i="51"/>
  <c r="AR118" i="51"/>
  <c r="AQ118" i="51"/>
  <c r="AL118" i="51"/>
  <c r="Z118" i="51"/>
  <c r="AD118" i="51"/>
  <c r="AJ118" i="51"/>
  <c r="AN118" i="51"/>
  <c r="AI118" i="51"/>
  <c r="AB118" i="51"/>
  <c r="AF118" i="51"/>
  <c r="AS118" i="51"/>
  <c r="AO118" i="51"/>
  <c r="AA118" i="51"/>
  <c r="T118" i="51"/>
  <c r="I118" i="51"/>
  <c r="M118" i="51"/>
  <c r="AC118" i="51"/>
  <c r="Q118" i="51"/>
  <c r="U118" i="51"/>
  <c r="P118" i="51"/>
  <c r="J118" i="51"/>
  <c r="N118" i="51"/>
  <c r="V118" i="51"/>
  <c r="H118" i="51"/>
  <c r="AG118" i="51"/>
  <c r="Y118" i="51"/>
  <c r="S118" i="51"/>
  <c r="G118" i="51"/>
  <c r="R118" i="51"/>
  <c r="L118" i="51"/>
  <c r="AM118" i="51"/>
  <c r="K118" i="51"/>
  <c r="AK118" i="51"/>
  <c r="W118" i="51"/>
  <c r="AE118" i="51"/>
  <c r="F118" i="51"/>
  <c r="AX123" i="51"/>
  <c r="AY123" i="51"/>
  <c r="AZ123" i="51"/>
  <c r="AV123" i="51"/>
  <c r="AU123" i="51"/>
  <c r="AQ123" i="51"/>
  <c r="AR123" i="51"/>
  <c r="AL123" i="51"/>
  <c r="AC123" i="51"/>
  <c r="AG123" i="51"/>
  <c r="Y123" i="51"/>
  <c r="AJ123" i="51"/>
  <c r="AN123" i="51"/>
  <c r="AA123" i="51"/>
  <c r="AE123" i="51"/>
  <c r="AO123" i="51"/>
  <c r="Z123" i="51"/>
  <c r="Q123" i="51"/>
  <c r="U123" i="51"/>
  <c r="P123" i="51"/>
  <c r="H123" i="51"/>
  <c r="L123" i="51"/>
  <c r="AS123" i="51"/>
  <c r="AI123" i="51"/>
  <c r="AB123" i="51"/>
  <c r="R123" i="51"/>
  <c r="V123" i="51"/>
  <c r="AM123" i="51"/>
  <c r="W123" i="51"/>
  <c r="G123" i="51"/>
  <c r="M123" i="51"/>
  <c r="F123" i="51"/>
  <c r="AW123" i="51"/>
  <c r="AK123" i="51"/>
  <c r="AF123" i="51"/>
  <c r="T123" i="51"/>
  <c r="S123" i="51"/>
  <c r="K123" i="51"/>
  <c r="J123" i="51"/>
  <c r="I123" i="51"/>
  <c r="N123" i="51"/>
  <c r="AD123" i="51"/>
  <c r="AX128" i="51"/>
  <c r="AY128" i="51"/>
  <c r="AU128" i="51"/>
  <c r="AQ128" i="51"/>
  <c r="AW128" i="51"/>
  <c r="AR128" i="51"/>
  <c r="AZ128" i="51"/>
  <c r="AV128" i="51"/>
  <c r="AK128" i="51"/>
  <c r="AO128" i="51"/>
  <c r="AB128" i="51"/>
  <c r="AF128" i="51"/>
  <c r="AM128" i="51"/>
  <c r="Z128" i="51"/>
  <c r="AD128" i="51"/>
  <c r="AN128" i="51"/>
  <c r="AG128" i="51"/>
  <c r="Q128" i="51"/>
  <c r="U128" i="51"/>
  <c r="G128" i="51"/>
  <c r="K128" i="51"/>
  <c r="AA128" i="51"/>
  <c r="R128" i="51"/>
  <c r="V128" i="51"/>
  <c r="Y128" i="51"/>
  <c r="S128" i="51"/>
  <c r="P128" i="51"/>
  <c r="L128" i="51"/>
  <c r="AI128" i="51"/>
  <c r="AE128" i="51"/>
  <c r="AJ128" i="51"/>
  <c r="W128" i="51"/>
  <c r="H128" i="51"/>
  <c r="N128" i="51"/>
  <c r="AS128" i="51"/>
  <c r="T128" i="51"/>
  <c r="M128" i="51"/>
  <c r="AL128" i="51"/>
  <c r="AC128" i="51"/>
  <c r="F128" i="51"/>
  <c r="J128" i="51"/>
  <c r="I128" i="51"/>
  <c r="AX136" i="51"/>
  <c r="AY136" i="51"/>
  <c r="AZ136" i="51"/>
  <c r="AU136" i="51"/>
  <c r="AW136" i="51"/>
  <c r="AR136" i="51"/>
  <c r="AQ136" i="51"/>
  <c r="AJ136" i="51"/>
  <c r="AN136" i="51"/>
  <c r="Z136" i="51"/>
  <c r="AD136" i="51"/>
  <c r="AS136" i="51"/>
  <c r="AL136" i="51"/>
  <c r="AB136" i="51"/>
  <c r="AF136" i="51"/>
  <c r="AM136" i="51"/>
  <c r="AE136" i="51"/>
  <c r="S136" i="51"/>
  <c r="W136" i="51"/>
  <c r="I136" i="51"/>
  <c r="M136" i="51"/>
  <c r="AV136" i="51"/>
  <c r="AO136" i="51"/>
  <c r="AG136" i="51"/>
  <c r="Y136" i="51"/>
  <c r="T136" i="51"/>
  <c r="P136" i="51"/>
  <c r="AK136" i="51"/>
  <c r="V136" i="51"/>
  <c r="J136" i="51"/>
  <c r="AI136" i="51"/>
  <c r="AC136" i="51"/>
  <c r="U136" i="51"/>
  <c r="H136" i="51"/>
  <c r="G136" i="51"/>
  <c r="N136" i="51"/>
  <c r="L136" i="51"/>
  <c r="K136" i="51"/>
  <c r="F136" i="51"/>
  <c r="AA136" i="51"/>
  <c r="R136" i="51"/>
  <c r="Q136" i="51"/>
  <c r="AX140" i="51"/>
  <c r="AY140" i="51"/>
  <c r="AZ140" i="51"/>
  <c r="AU140" i="51"/>
  <c r="AW140" i="51"/>
  <c r="AR140" i="51"/>
  <c r="AQ140" i="51"/>
  <c r="AV140" i="51"/>
  <c r="AS140" i="51"/>
  <c r="AJ140" i="51"/>
  <c r="AN140" i="51"/>
  <c r="Z140" i="51"/>
  <c r="AD140" i="51"/>
  <c r="AL140" i="51"/>
  <c r="AB140" i="51"/>
  <c r="AF140" i="51"/>
  <c r="AM140" i="51"/>
  <c r="AI140" i="51"/>
  <c r="AE140" i="51"/>
  <c r="S140" i="51"/>
  <c r="W140" i="51"/>
  <c r="I140" i="51"/>
  <c r="M140" i="51"/>
  <c r="AO140" i="51"/>
  <c r="AG140" i="51"/>
  <c r="T140" i="51"/>
  <c r="P140" i="51"/>
  <c r="Y140" i="51"/>
  <c r="R140" i="51"/>
  <c r="J140" i="51"/>
  <c r="AC140" i="51"/>
  <c r="Q140" i="51"/>
  <c r="L140" i="51"/>
  <c r="F140" i="51"/>
  <c r="AK140" i="51"/>
  <c r="K140" i="51"/>
  <c r="H140" i="51"/>
  <c r="AA140" i="51"/>
  <c r="G140" i="51"/>
  <c r="U140" i="51"/>
  <c r="V140" i="51"/>
  <c r="N140" i="51"/>
  <c r="AX145" i="51"/>
  <c r="AY145" i="51"/>
  <c r="AW145" i="51"/>
  <c r="AQ145" i="51"/>
  <c r="AZ145" i="51"/>
  <c r="AV145" i="51"/>
  <c r="AR145" i="51"/>
  <c r="AJ145" i="51"/>
  <c r="AN145" i="51"/>
  <c r="AC145" i="51"/>
  <c r="AG145" i="51"/>
  <c r="Y145" i="51"/>
  <c r="AS145" i="51"/>
  <c r="AL145" i="51"/>
  <c r="AA145" i="51"/>
  <c r="AE145" i="51"/>
  <c r="AM145" i="51"/>
  <c r="AD145" i="51"/>
  <c r="S145" i="51"/>
  <c r="W145" i="51"/>
  <c r="P145" i="51"/>
  <c r="H145" i="51"/>
  <c r="L145" i="51"/>
  <c r="AO145" i="51"/>
  <c r="AF145" i="51"/>
  <c r="T145" i="51"/>
  <c r="AK145" i="51"/>
  <c r="V145" i="51"/>
  <c r="I145" i="51"/>
  <c r="N145" i="51"/>
  <c r="AB145" i="51"/>
  <c r="U145" i="51"/>
  <c r="AI145" i="51"/>
  <c r="R145" i="51"/>
  <c r="G145" i="51"/>
  <c r="Q145" i="51"/>
  <c r="M145" i="51"/>
  <c r="F145" i="51"/>
  <c r="Z145" i="51"/>
  <c r="J145" i="51"/>
  <c r="AU145" i="51"/>
  <c r="K145" i="51"/>
  <c r="AX150" i="51"/>
  <c r="AY150" i="51"/>
  <c r="AZ150" i="51"/>
  <c r="AW150" i="51"/>
  <c r="AQ150" i="51"/>
  <c r="AV150" i="51"/>
  <c r="AR150" i="51"/>
  <c r="AS150" i="51"/>
  <c r="AJ150" i="51"/>
  <c r="AN150" i="51"/>
  <c r="AB150" i="51"/>
  <c r="AF150" i="51"/>
  <c r="Y150" i="51"/>
  <c r="AU150" i="51"/>
  <c r="AL150" i="51"/>
  <c r="Z150" i="51"/>
  <c r="AD150" i="51"/>
  <c r="AM150" i="51"/>
  <c r="AI150" i="51"/>
  <c r="AC150" i="51"/>
  <c r="Q150" i="51"/>
  <c r="U150" i="51"/>
  <c r="P150" i="51"/>
  <c r="G150" i="51"/>
  <c r="K150" i="51"/>
  <c r="F150" i="51"/>
  <c r="AO150" i="51"/>
  <c r="AE150" i="51"/>
  <c r="R150" i="51"/>
  <c r="V150" i="51"/>
  <c r="AG150" i="51"/>
  <c r="H150" i="51"/>
  <c r="M150" i="51"/>
  <c r="AA150" i="51"/>
  <c r="W150" i="51"/>
  <c r="T150" i="51"/>
  <c r="J150" i="51"/>
  <c r="S150" i="51"/>
  <c r="I150" i="51"/>
  <c r="N150" i="51"/>
  <c r="L150" i="51"/>
  <c r="AK150" i="51"/>
  <c r="AV20" i="51"/>
  <c r="AZ20" i="51"/>
  <c r="AX20" i="51"/>
  <c r="AW20" i="51"/>
  <c r="AK20" i="51"/>
  <c r="AO20" i="51"/>
  <c r="AC20" i="51"/>
  <c r="AG20" i="51"/>
  <c r="Q20" i="51"/>
  <c r="U20" i="51"/>
  <c r="AY20" i="51"/>
  <c r="AU20" i="51"/>
  <c r="AR20" i="51"/>
  <c r="AL20" i="51"/>
  <c r="Z20" i="51"/>
  <c r="AD20" i="51"/>
  <c r="AQ20" i="51"/>
  <c r="AJ20" i="51"/>
  <c r="AN20" i="51"/>
  <c r="AB20" i="51"/>
  <c r="AF20" i="51"/>
  <c r="AS20" i="51"/>
  <c r="AI20" i="51"/>
  <c r="S20" i="51"/>
  <c r="G20" i="51"/>
  <c r="K20" i="51"/>
  <c r="H20" i="51"/>
  <c r="L20" i="51"/>
  <c r="AE20" i="51"/>
  <c r="I20" i="51"/>
  <c r="AA20" i="51"/>
  <c r="T20" i="51"/>
  <c r="V20" i="51"/>
  <c r="AM20" i="51"/>
  <c r="R20" i="51"/>
  <c r="W20" i="51"/>
  <c r="J20" i="51"/>
  <c r="N20" i="51"/>
  <c r="M20" i="51"/>
  <c r="AZ30" i="51"/>
  <c r="AY30" i="51"/>
  <c r="AU30" i="51"/>
  <c r="AJ30" i="51"/>
  <c r="AN30" i="51"/>
  <c r="AA30" i="51"/>
  <c r="AE30" i="51"/>
  <c r="AX30" i="51"/>
  <c r="AW30" i="51"/>
  <c r="AR30" i="51"/>
  <c r="AK30" i="51"/>
  <c r="AO30" i="51"/>
  <c r="AI30" i="51"/>
  <c r="AB30" i="51"/>
  <c r="AF30" i="51"/>
  <c r="AQ30" i="51"/>
  <c r="AM30" i="51"/>
  <c r="Z30" i="51"/>
  <c r="AD30" i="51"/>
  <c r="AS30" i="51"/>
  <c r="R30" i="51"/>
  <c r="V30" i="51"/>
  <c r="J30" i="51"/>
  <c r="N30" i="51"/>
  <c r="AC30" i="51"/>
  <c r="T30" i="51"/>
  <c r="L30" i="51"/>
  <c r="AV30" i="51"/>
  <c r="S30" i="51"/>
  <c r="W30" i="51"/>
  <c r="G30" i="51"/>
  <c r="K30" i="51"/>
  <c r="AL30" i="51"/>
  <c r="AG30" i="51"/>
  <c r="Q30" i="51"/>
  <c r="U30" i="51"/>
  <c r="I30" i="51"/>
  <c r="M30" i="51"/>
  <c r="H30" i="51"/>
  <c r="AY49" i="51"/>
  <c r="AV49" i="51"/>
  <c r="AX49" i="51"/>
  <c r="AW49" i="51"/>
  <c r="AK49" i="51"/>
  <c r="AO49" i="51"/>
  <c r="AB49" i="51"/>
  <c r="AF49" i="51"/>
  <c r="AZ49" i="51"/>
  <c r="AR49" i="51"/>
  <c r="AL49" i="51"/>
  <c r="AI49" i="51"/>
  <c r="AJ49" i="51"/>
  <c r="AN49" i="51"/>
  <c r="AA49" i="51"/>
  <c r="AE49" i="51"/>
  <c r="AD49" i="51"/>
  <c r="Q49" i="51"/>
  <c r="U49" i="51"/>
  <c r="J49" i="51"/>
  <c r="N49" i="51"/>
  <c r="S49" i="51"/>
  <c r="L49" i="51"/>
  <c r="AM49" i="51"/>
  <c r="AG49" i="51"/>
  <c r="R49" i="51"/>
  <c r="V49" i="51"/>
  <c r="G49" i="51"/>
  <c r="K49" i="51"/>
  <c r="AU49" i="51"/>
  <c r="Z49" i="51"/>
  <c r="H49" i="51"/>
  <c r="AQ49" i="51"/>
  <c r="AC49" i="51"/>
  <c r="T49" i="51"/>
  <c r="I49" i="51"/>
  <c r="M49" i="51"/>
  <c r="AS49" i="51"/>
  <c r="W49" i="51"/>
  <c r="AW62" i="51"/>
  <c r="AV62" i="51"/>
  <c r="AZ62" i="51"/>
  <c r="AX62" i="51"/>
  <c r="AU62" i="51"/>
  <c r="AQ62" i="51"/>
  <c r="AL62" i="51"/>
  <c r="AI62" i="51"/>
  <c r="AB62" i="51"/>
  <c r="AF62" i="51"/>
  <c r="T62" i="51"/>
  <c r="P62" i="51"/>
  <c r="AS62" i="51"/>
  <c r="AK62" i="51"/>
  <c r="AO62" i="51"/>
  <c r="AA62" i="51"/>
  <c r="AE62" i="51"/>
  <c r="S62" i="51"/>
  <c r="W62" i="51"/>
  <c r="AR62" i="51"/>
  <c r="AJ62" i="51"/>
  <c r="AD62" i="51"/>
  <c r="Y62" i="51"/>
  <c r="Q62" i="51"/>
  <c r="J62" i="51"/>
  <c r="N62" i="51"/>
  <c r="AC62" i="51"/>
  <c r="V62" i="51"/>
  <c r="I62" i="51"/>
  <c r="M62" i="51"/>
  <c r="R62" i="51"/>
  <c r="L62" i="51"/>
  <c r="AM62" i="51"/>
  <c r="U62" i="51"/>
  <c r="G62" i="51"/>
  <c r="AG62" i="51"/>
  <c r="K62" i="51"/>
  <c r="F62" i="51"/>
  <c r="Z62" i="51"/>
  <c r="H62" i="51"/>
  <c r="AY62" i="51"/>
  <c r="AN62" i="51"/>
  <c r="AW89" i="51"/>
  <c r="AV89" i="51"/>
  <c r="AZ89" i="51"/>
  <c r="AQ89" i="51"/>
  <c r="AL89" i="51"/>
  <c r="AI89" i="51"/>
  <c r="Z89" i="51"/>
  <c r="AD89" i="51"/>
  <c r="R89" i="51"/>
  <c r="V89" i="51"/>
  <c r="P89" i="51"/>
  <c r="AU89" i="51"/>
  <c r="AS89" i="51"/>
  <c r="AK89" i="51"/>
  <c r="AO89" i="51"/>
  <c r="AC89" i="51"/>
  <c r="AG89" i="51"/>
  <c r="Q89" i="51"/>
  <c r="U89" i="51"/>
  <c r="AR89" i="51"/>
  <c r="AJ89" i="51"/>
  <c r="AB89" i="51"/>
  <c r="W89" i="51"/>
  <c r="J89" i="51"/>
  <c r="N89" i="51"/>
  <c r="AA89" i="51"/>
  <c r="Y89" i="51"/>
  <c r="T89" i="51"/>
  <c r="I89" i="51"/>
  <c r="M89" i="51"/>
  <c r="AX89" i="51"/>
  <c r="AM89" i="51"/>
  <c r="L89" i="51"/>
  <c r="F89" i="51"/>
  <c r="AY89" i="51"/>
  <c r="AN89" i="51"/>
  <c r="AE89" i="51"/>
  <c r="S89" i="51"/>
  <c r="G89" i="51"/>
  <c r="K89" i="51"/>
  <c r="AF89" i="51"/>
  <c r="H89" i="51"/>
  <c r="AX103" i="51"/>
  <c r="AV103" i="51"/>
  <c r="AU103" i="51"/>
  <c r="AZ103" i="51"/>
  <c r="AY103" i="51"/>
  <c r="AL103" i="51"/>
  <c r="Z103" i="51"/>
  <c r="AD103" i="51"/>
  <c r="R103" i="51"/>
  <c r="V103" i="51"/>
  <c r="AW103" i="51"/>
  <c r="AS103" i="51"/>
  <c r="AQ103" i="51"/>
  <c r="AK103" i="51"/>
  <c r="AO103" i="51"/>
  <c r="AI103" i="51"/>
  <c r="AC103" i="51"/>
  <c r="AG103" i="51"/>
  <c r="Q103" i="51"/>
  <c r="U103" i="51"/>
  <c r="P103" i="51"/>
  <c r="AR103" i="51"/>
  <c r="AJ103" i="51"/>
  <c r="AF103" i="51"/>
  <c r="Y103" i="51"/>
  <c r="S103" i="51"/>
  <c r="G103" i="51"/>
  <c r="K103" i="51"/>
  <c r="AE103" i="51"/>
  <c r="J103" i="51"/>
  <c r="N103" i="51"/>
  <c r="I103" i="51"/>
  <c r="F103" i="51"/>
  <c r="AA103" i="51"/>
  <c r="L103" i="51"/>
  <c r="AN103" i="51"/>
  <c r="W103" i="51"/>
  <c r="H103" i="51"/>
  <c r="T103" i="51"/>
  <c r="AB103" i="51"/>
  <c r="AM103" i="51"/>
  <c r="M103" i="51"/>
  <c r="AY121" i="51"/>
  <c r="AZ121" i="51"/>
  <c r="AV121" i="51"/>
  <c r="AR121" i="51"/>
  <c r="AU121" i="51"/>
  <c r="AS121" i="51"/>
  <c r="AX121" i="51"/>
  <c r="AW121" i="51"/>
  <c r="AJ121" i="51"/>
  <c r="AN121" i="51"/>
  <c r="Z121" i="51"/>
  <c r="AD121" i="51"/>
  <c r="AQ121" i="51"/>
  <c r="AL121" i="51"/>
  <c r="AB121" i="51"/>
  <c r="AF121" i="51"/>
  <c r="Y121" i="51"/>
  <c r="AM121" i="51"/>
  <c r="AA121" i="51"/>
  <c r="S121" i="51"/>
  <c r="W121" i="51"/>
  <c r="I121" i="51"/>
  <c r="M121" i="51"/>
  <c r="AO121" i="51"/>
  <c r="AC121" i="51"/>
  <c r="T121" i="51"/>
  <c r="AI121" i="51"/>
  <c r="AE121" i="51"/>
  <c r="Q121" i="51"/>
  <c r="K121" i="51"/>
  <c r="V121" i="51"/>
  <c r="P121" i="51"/>
  <c r="J121" i="51"/>
  <c r="AG121" i="51"/>
  <c r="N121" i="51"/>
  <c r="F121" i="51"/>
  <c r="L121" i="51"/>
  <c r="U121" i="51"/>
  <c r="AK121" i="51"/>
  <c r="R121" i="51"/>
  <c r="H121" i="51"/>
  <c r="G121" i="51"/>
  <c r="AZ144" i="51"/>
  <c r="AX144" i="51"/>
  <c r="AW144" i="51"/>
  <c r="AR144" i="51"/>
  <c r="AY144" i="51"/>
  <c r="AV144" i="51"/>
  <c r="AS144" i="51"/>
  <c r="AU144" i="51"/>
  <c r="AQ144" i="51"/>
  <c r="AL144" i="51"/>
  <c r="AI144" i="51"/>
  <c r="AC144" i="51"/>
  <c r="AG144" i="51"/>
  <c r="AJ144" i="51"/>
  <c r="AN144" i="51"/>
  <c r="AA144" i="51"/>
  <c r="AE144" i="51"/>
  <c r="AK144" i="51"/>
  <c r="AD144" i="51"/>
  <c r="R144" i="51"/>
  <c r="V144" i="51"/>
  <c r="H144" i="51"/>
  <c r="L144" i="51"/>
  <c r="F144" i="51"/>
  <c r="AM144" i="51"/>
  <c r="AF144" i="51"/>
  <c r="Y144" i="51"/>
  <c r="S144" i="51"/>
  <c r="W144" i="51"/>
  <c r="P144" i="51"/>
  <c r="Z144" i="51"/>
  <c r="U144" i="51"/>
  <c r="K144" i="51"/>
  <c r="AO144" i="51"/>
  <c r="T144" i="51"/>
  <c r="AB144" i="51"/>
  <c r="I144" i="51"/>
  <c r="G144" i="51"/>
  <c r="N144" i="51"/>
  <c r="Q144" i="51"/>
  <c r="M144" i="51"/>
  <c r="J144" i="51"/>
  <c r="AY13" i="51"/>
  <c r="AX13" i="51"/>
  <c r="AZ13" i="51"/>
  <c r="AK13" i="51"/>
  <c r="AO13" i="51"/>
  <c r="AI13" i="51"/>
  <c r="Z13" i="51"/>
  <c r="AD13" i="51"/>
  <c r="S13" i="51"/>
  <c r="W13" i="51"/>
  <c r="AW13" i="51"/>
  <c r="AR13" i="51"/>
  <c r="AQ13" i="51"/>
  <c r="AL13" i="51"/>
  <c r="AA13" i="51"/>
  <c r="AE13" i="51"/>
  <c r="AU13" i="51"/>
  <c r="AJ13" i="51"/>
  <c r="AN13" i="51"/>
  <c r="AC13" i="51"/>
  <c r="AG13" i="51"/>
  <c r="R13" i="51"/>
  <c r="H13" i="51"/>
  <c r="L13" i="51"/>
  <c r="F13" i="51"/>
  <c r="I13" i="51"/>
  <c r="M13" i="51"/>
  <c r="AF13" i="51"/>
  <c r="J13" i="51"/>
  <c r="AV13" i="51"/>
  <c r="AS13" i="51"/>
  <c r="AB13" i="51"/>
  <c r="T13" i="51"/>
  <c r="AM13" i="51"/>
  <c r="Q13" i="51"/>
  <c r="V13" i="51"/>
  <c r="G13" i="51"/>
  <c r="K13" i="51"/>
  <c r="U13" i="51"/>
  <c r="N13" i="51"/>
  <c r="AY18" i="51"/>
  <c r="AX18" i="51"/>
  <c r="AW18" i="51"/>
  <c r="AK18" i="51"/>
  <c r="AO18" i="51"/>
  <c r="AI18" i="51"/>
  <c r="AC18" i="51"/>
  <c r="AG18" i="51"/>
  <c r="S18" i="51"/>
  <c r="W18" i="51"/>
  <c r="AV18" i="51"/>
  <c r="AR18" i="51"/>
  <c r="AQ18" i="51"/>
  <c r="AL18" i="51"/>
  <c r="Z18" i="51"/>
  <c r="AD18" i="51"/>
  <c r="AJ18" i="51"/>
  <c r="AN18" i="51"/>
  <c r="AB18" i="51"/>
  <c r="AF18" i="51"/>
  <c r="AZ18" i="51"/>
  <c r="AM18" i="51"/>
  <c r="Q18" i="51"/>
  <c r="V18" i="51"/>
  <c r="G18" i="51"/>
  <c r="K18" i="51"/>
  <c r="H18" i="51"/>
  <c r="T18" i="51"/>
  <c r="I18" i="51"/>
  <c r="AA18" i="51"/>
  <c r="R18" i="51"/>
  <c r="L18" i="51"/>
  <c r="AU18" i="51"/>
  <c r="AS18" i="51"/>
  <c r="U18" i="51"/>
  <c r="J18" i="51"/>
  <c r="N18" i="51"/>
  <c r="AE18" i="51"/>
  <c r="M18" i="51"/>
  <c r="AY22" i="51"/>
  <c r="AX22" i="51"/>
  <c r="AZ22" i="51"/>
  <c r="AV22" i="51"/>
  <c r="AK22" i="51"/>
  <c r="AO22" i="51"/>
  <c r="AI22" i="51"/>
  <c r="AC22" i="51"/>
  <c r="AG22" i="51"/>
  <c r="S22" i="51"/>
  <c r="W22" i="51"/>
  <c r="AU22" i="51"/>
  <c r="AR22" i="51"/>
  <c r="AQ22" i="51"/>
  <c r="AL22" i="51"/>
  <c r="Z22" i="51"/>
  <c r="AD22" i="51"/>
  <c r="AW22" i="51"/>
  <c r="AJ22" i="51"/>
  <c r="AN22" i="51"/>
  <c r="AB22" i="51"/>
  <c r="AF22" i="51"/>
  <c r="U22" i="51"/>
  <c r="G22" i="51"/>
  <c r="K22" i="51"/>
  <c r="H22" i="51"/>
  <c r="L22" i="51"/>
  <c r="AM22" i="51"/>
  <c r="I22" i="51"/>
  <c r="AS22" i="51"/>
  <c r="AA22" i="51"/>
  <c r="Q22" i="51"/>
  <c r="V22" i="51"/>
  <c r="AE22" i="51"/>
  <c r="T22" i="51"/>
  <c r="J22" i="51"/>
  <c r="N22" i="51"/>
  <c r="R22" i="51"/>
  <c r="M22" i="51"/>
  <c r="F27" i="51"/>
  <c r="AX27" i="51"/>
  <c r="AW27" i="51"/>
  <c r="AJ27" i="51"/>
  <c r="AN27" i="51"/>
  <c r="AB27" i="51"/>
  <c r="AF27" i="51"/>
  <c r="T27" i="51"/>
  <c r="AR27" i="51"/>
  <c r="AQ27" i="51"/>
  <c r="AK27" i="51"/>
  <c r="AO27" i="51"/>
  <c r="AC27" i="51"/>
  <c r="AG27" i="51"/>
  <c r="AZ27" i="51"/>
  <c r="AU27" i="51"/>
  <c r="AM27" i="51"/>
  <c r="AI27" i="51"/>
  <c r="AA27" i="51"/>
  <c r="AE27" i="51"/>
  <c r="AL27" i="51"/>
  <c r="Q27" i="51"/>
  <c r="V27" i="51"/>
  <c r="J27" i="51"/>
  <c r="N27" i="51"/>
  <c r="AV27" i="51"/>
  <c r="AD27" i="51"/>
  <c r="L27" i="51"/>
  <c r="Z27" i="51"/>
  <c r="R27" i="51"/>
  <c r="W27" i="51"/>
  <c r="G27" i="51"/>
  <c r="K27" i="51"/>
  <c r="S27" i="51"/>
  <c r="AY27" i="51"/>
  <c r="AS27" i="51"/>
  <c r="U27" i="51"/>
  <c r="I27" i="51"/>
  <c r="M27" i="51"/>
  <c r="H27" i="51"/>
  <c r="AX32" i="51"/>
  <c r="AV32" i="51"/>
  <c r="AW32" i="51"/>
  <c r="AY32" i="51"/>
  <c r="AJ32" i="51"/>
  <c r="AN32" i="51"/>
  <c r="AA32" i="51"/>
  <c r="AE32" i="51"/>
  <c r="AZ32" i="51"/>
  <c r="AR32" i="51"/>
  <c r="AQ32" i="51"/>
  <c r="AK32" i="51"/>
  <c r="AO32" i="51"/>
  <c r="AB32" i="51"/>
  <c r="AF32" i="51"/>
  <c r="AU32" i="51"/>
  <c r="AM32" i="51"/>
  <c r="AI32" i="51"/>
  <c r="Z32" i="51"/>
  <c r="AD32" i="51"/>
  <c r="T32" i="51"/>
  <c r="J32" i="51"/>
  <c r="N32" i="51"/>
  <c r="V32" i="51"/>
  <c r="L32" i="51"/>
  <c r="AS32" i="51"/>
  <c r="Q32" i="51"/>
  <c r="U32" i="51"/>
  <c r="G32" i="51"/>
  <c r="K32" i="51"/>
  <c r="AC32" i="51"/>
  <c r="AG32" i="51"/>
  <c r="S32" i="51"/>
  <c r="W32" i="51"/>
  <c r="I32" i="51"/>
  <c r="M32" i="51"/>
  <c r="AL32" i="51"/>
  <c r="R32" i="51"/>
  <c r="H32" i="51"/>
  <c r="AU42" i="51"/>
  <c r="AZ42" i="51"/>
  <c r="AV42" i="51"/>
  <c r="AY42" i="51"/>
  <c r="AQ42" i="51"/>
  <c r="AL42" i="51"/>
  <c r="AC42" i="51"/>
  <c r="AG42" i="51"/>
  <c r="AR42" i="51"/>
  <c r="AM42" i="51"/>
  <c r="Z42" i="51"/>
  <c r="AD42" i="51"/>
  <c r="AX42" i="51"/>
  <c r="AW42" i="51"/>
  <c r="AK42" i="51"/>
  <c r="AO42" i="51"/>
  <c r="AI42" i="51"/>
  <c r="AB42" i="51"/>
  <c r="AF42" i="51"/>
  <c r="AN42" i="51"/>
  <c r="S42" i="51"/>
  <c r="W42" i="51"/>
  <c r="J42" i="51"/>
  <c r="N42" i="51"/>
  <c r="AA42" i="51"/>
  <c r="Q42" i="51"/>
  <c r="H42" i="51"/>
  <c r="T42" i="51"/>
  <c r="G42" i="51"/>
  <c r="K42" i="51"/>
  <c r="L42" i="51"/>
  <c r="AS42" i="51"/>
  <c r="AJ42" i="51"/>
  <c r="AE42" i="51"/>
  <c r="R42" i="51"/>
  <c r="V42" i="51"/>
  <c r="I42" i="51"/>
  <c r="M42" i="51"/>
  <c r="U42" i="51"/>
  <c r="AZ47" i="51"/>
  <c r="AU47" i="51"/>
  <c r="AW47" i="51"/>
  <c r="AQ47" i="51"/>
  <c r="AK47" i="51"/>
  <c r="AO47" i="51"/>
  <c r="AB47" i="51"/>
  <c r="AF47" i="51"/>
  <c r="AX47" i="51"/>
  <c r="AV47" i="51"/>
  <c r="AR47" i="51"/>
  <c r="AL47" i="51"/>
  <c r="AC47" i="51"/>
  <c r="AG47" i="51"/>
  <c r="AJ47" i="51"/>
  <c r="AN47" i="51"/>
  <c r="AI47" i="51"/>
  <c r="AA47" i="51"/>
  <c r="AE47" i="51"/>
  <c r="S47" i="51"/>
  <c r="W47" i="51"/>
  <c r="J47" i="51"/>
  <c r="N47" i="51"/>
  <c r="G47" i="51"/>
  <c r="AM47" i="51"/>
  <c r="Z47" i="51"/>
  <c r="U47" i="51"/>
  <c r="H47" i="51"/>
  <c r="AS47" i="51"/>
  <c r="T47" i="51"/>
  <c r="K47" i="51"/>
  <c r="L47" i="51"/>
  <c r="AY47" i="51"/>
  <c r="AD47" i="51"/>
  <c r="R47" i="51"/>
  <c r="V47" i="51"/>
  <c r="I47" i="51"/>
  <c r="M47" i="51"/>
  <c r="Q47" i="51"/>
  <c r="AZ52" i="51"/>
  <c r="AU52" i="51"/>
  <c r="AY52" i="51"/>
  <c r="AJ52" i="51"/>
  <c r="AN52" i="51"/>
  <c r="AA52" i="51"/>
  <c r="AE52" i="51"/>
  <c r="AR52" i="51"/>
  <c r="AK52" i="51"/>
  <c r="AO52" i="51"/>
  <c r="AX52" i="51"/>
  <c r="AV52" i="51"/>
  <c r="AQ52" i="51"/>
  <c r="AM52" i="51"/>
  <c r="AI52" i="51"/>
  <c r="Z52" i="51"/>
  <c r="AD52" i="51"/>
  <c r="AL52" i="51"/>
  <c r="AC52" i="51"/>
  <c r="R52" i="51"/>
  <c r="V52" i="51"/>
  <c r="J52" i="51"/>
  <c r="N52" i="51"/>
  <c r="T52" i="51"/>
  <c r="H52" i="51"/>
  <c r="AW52" i="51"/>
  <c r="AF52" i="51"/>
  <c r="S52" i="51"/>
  <c r="W52" i="51"/>
  <c r="G52" i="51"/>
  <c r="K52" i="51"/>
  <c r="AG52" i="51"/>
  <c r="AS52" i="51"/>
  <c r="AB52" i="51"/>
  <c r="Q52" i="51"/>
  <c r="U52" i="51"/>
  <c r="I52" i="51"/>
  <c r="M52" i="51"/>
  <c r="L52" i="51"/>
  <c r="AZ56" i="51"/>
  <c r="AU56" i="51"/>
  <c r="AW56" i="51"/>
  <c r="AJ56" i="51"/>
  <c r="AN56" i="51"/>
  <c r="AA56" i="51"/>
  <c r="AE56" i="51"/>
  <c r="AX56" i="51"/>
  <c r="AV56" i="51"/>
  <c r="AR56" i="51"/>
  <c r="AK56" i="51"/>
  <c r="AO56" i="51"/>
  <c r="AQ56" i="51"/>
  <c r="AM56" i="51"/>
  <c r="AI56" i="51"/>
  <c r="Z56" i="51"/>
  <c r="AD56" i="51"/>
  <c r="AC56" i="51"/>
  <c r="R56" i="51"/>
  <c r="V56" i="51"/>
  <c r="J56" i="51"/>
  <c r="N56" i="51"/>
  <c r="G56" i="51"/>
  <c r="AY56" i="51"/>
  <c r="AL56" i="51"/>
  <c r="AG56" i="51"/>
  <c r="L56" i="51"/>
  <c r="AS56" i="51"/>
  <c r="AF56" i="51"/>
  <c r="S56" i="51"/>
  <c r="W56" i="51"/>
  <c r="K56" i="51"/>
  <c r="H56" i="51"/>
  <c r="AB56" i="51"/>
  <c r="Q56" i="51"/>
  <c r="U56" i="51"/>
  <c r="I56" i="51"/>
  <c r="M56" i="51"/>
  <c r="T56" i="51"/>
  <c r="AX65" i="51"/>
  <c r="AW65" i="51"/>
  <c r="AU65" i="51"/>
  <c r="AL65" i="51"/>
  <c r="Z65" i="51"/>
  <c r="AD65" i="51"/>
  <c r="Y65" i="51"/>
  <c r="T65" i="51"/>
  <c r="AZ65" i="51"/>
  <c r="AS65" i="51"/>
  <c r="AK65" i="51"/>
  <c r="AO65" i="51"/>
  <c r="AC65" i="51"/>
  <c r="AG65" i="51"/>
  <c r="S65" i="51"/>
  <c r="W65" i="51"/>
  <c r="AV65" i="51"/>
  <c r="AN65" i="51"/>
  <c r="AB65" i="51"/>
  <c r="Q65" i="51"/>
  <c r="H65" i="51"/>
  <c r="L65" i="51"/>
  <c r="F65" i="51"/>
  <c r="AM65" i="51"/>
  <c r="AA65" i="51"/>
  <c r="V65" i="51"/>
  <c r="G65" i="51"/>
  <c r="K65" i="51"/>
  <c r="AQ65" i="51"/>
  <c r="AJ65" i="51"/>
  <c r="AI65" i="51"/>
  <c r="AF65" i="51"/>
  <c r="R65" i="51"/>
  <c r="P65" i="51"/>
  <c r="J65" i="51"/>
  <c r="U65" i="51"/>
  <c r="M65" i="51"/>
  <c r="AY65" i="51"/>
  <c r="AE65" i="51"/>
  <c r="I65" i="51"/>
  <c r="N65" i="51"/>
  <c r="AR65" i="51"/>
  <c r="AX69" i="51"/>
  <c r="AW69" i="51"/>
  <c r="AU69" i="51"/>
  <c r="AY69" i="51"/>
  <c r="AL69" i="51"/>
  <c r="Z69" i="51"/>
  <c r="AD69" i="51"/>
  <c r="Y69" i="51"/>
  <c r="T69" i="51"/>
  <c r="AV69" i="51"/>
  <c r="AS69" i="51"/>
  <c r="AK69" i="51"/>
  <c r="AO69" i="51"/>
  <c r="AC69" i="51"/>
  <c r="AG69" i="51"/>
  <c r="S69" i="51"/>
  <c r="W69" i="51"/>
  <c r="AN69" i="51"/>
  <c r="AB69" i="51"/>
  <c r="U69" i="51"/>
  <c r="P69" i="51"/>
  <c r="H69" i="51"/>
  <c r="L69" i="51"/>
  <c r="F69" i="51"/>
  <c r="AQ69" i="51"/>
  <c r="AM69" i="51"/>
  <c r="AI69" i="51"/>
  <c r="AA69" i="51"/>
  <c r="R69" i="51"/>
  <c r="G69" i="51"/>
  <c r="K69" i="51"/>
  <c r="AR69" i="51"/>
  <c r="AF69" i="51"/>
  <c r="V69" i="51"/>
  <c r="J69" i="51"/>
  <c r="M69" i="51"/>
  <c r="AE69" i="51"/>
  <c r="Q69" i="51"/>
  <c r="I69" i="51"/>
  <c r="AZ69" i="51"/>
  <c r="AJ69" i="51"/>
  <c r="N69" i="51"/>
  <c r="AW74" i="51"/>
  <c r="AV74" i="51"/>
  <c r="AZ74" i="51"/>
  <c r="AL74" i="51"/>
  <c r="AB74" i="51"/>
  <c r="AF74" i="51"/>
  <c r="Q74" i="51"/>
  <c r="U74" i="51"/>
  <c r="AY74" i="51"/>
  <c r="AU74" i="51"/>
  <c r="AS74" i="51"/>
  <c r="AK74" i="51"/>
  <c r="AO74" i="51"/>
  <c r="AA74" i="51"/>
  <c r="AE74" i="51"/>
  <c r="Y74" i="51"/>
  <c r="T74" i="51"/>
  <c r="AQ74" i="51"/>
  <c r="AN74" i="51"/>
  <c r="AI74" i="51"/>
  <c r="Z74" i="51"/>
  <c r="V74" i="51"/>
  <c r="G74" i="51"/>
  <c r="K74" i="51"/>
  <c r="AX74" i="51"/>
  <c r="AM74" i="51"/>
  <c r="AG74" i="51"/>
  <c r="S74" i="51"/>
  <c r="J74" i="51"/>
  <c r="N74" i="51"/>
  <c r="AJ74" i="51"/>
  <c r="AD74" i="51"/>
  <c r="W74" i="51"/>
  <c r="I74" i="51"/>
  <c r="P74" i="51"/>
  <c r="L74" i="51"/>
  <c r="AC74" i="51"/>
  <c r="R74" i="51"/>
  <c r="H74" i="51"/>
  <c r="F74" i="51"/>
  <c r="M74" i="51"/>
  <c r="AR74" i="51"/>
  <c r="AW79" i="51"/>
  <c r="AV79" i="51"/>
  <c r="AZ79" i="51"/>
  <c r="AX79" i="51"/>
  <c r="AU79" i="51"/>
  <c r="AQ79" i="51"/>
  <c r="AL79" i="51"/>
  <c r="AI79" i="51"/>
  <c r="Z79" i="51"/>
  <c r="AD79" i="51"/>
  <c r="T79" i="51"/>
  <c r="P79" i="51"/>
  <c r="AS79" i="51"/>
  <c r="AK79" i="51"/>
  <c r="AO79" i="51"/>
  <c r="AC79" i="51"/>
  <c r="AG79" i="51"/>
  <c r="S79" i="51"/>
  <c r="W79" i="51"/>
  <c r="AY79" i="51"/>
  <c r="AN79" i="51"/>
  <c r="AF79" i="51"/>
  <c r="Y79" i="51"/>
  <c r="Q79" i="51"/>
  <c r="I79" i="51"/>
  <c r="M79" i="51"/>
  <c r="AM79" i="51"/>
  <c r="AE79" i="51"/>
  <c r="V79" i="51"/>
  <c r="H79" i="51"/>
  <c r="L79" i="51"/>
  <c r="AR79" i="51"/>
  <c r="AB79" i="51"/>
  <c r="G79" i="51"/>
  <c r="J79" i="51"/>
  <c r="F79" i="51"/>
  <c r="AA79" i="51"/>
  <c r="U79" i="51"/>
  <c r="N79" i="51"/>
  <c r="K79" i="51"/>
  <c r="AJ79" i="51"/>
  <c r="R79" i="51"/>
  <c r="AY87" i="51"/>
  <c r="AX87" i="51"/>
  <c r="AU87" i="51"/>
  <c r="AW87" i="51"/>
  <c r="AL87" i="51"/>
  <c r="Z87" i="51"/>
  <c r="AD87" i="51"/>
  <c r="Y87" i="51"/>
  <c r="T87" i="51"/>
  <c r="AV87" i="51"/>
  <c r="AS87" i="51"/>
  <c r="AK87" i="51"/>
  <c r="AO87" i="51"/>
  <c r="AC87" i="51"/>
  <c r="AG87" i="51"/>
  <c r="S87" i="51"/>
  <c r="W87" i="51"/>
  <c r="AN87" i="51"/>
  <c r="AB87" i="51"/>
  <c r="U87" i="51"/>
  <c r="J87" i="51"/>
  <c r="N87" i="51"/>
  <c r="AZ87" i="51"/>
  <c r="AM87" i="51"/>
  <c r="AA87" i="51"/>
  <c r="R87" i="51"/>
  <c r="P87" i="51"/>
  <c r="I87" i="51"/>
  <c r="M87" i="51"/>
  <c r="L87" i="51"/>
  <c r="AR87" i="51"/>
  <c r="AQ87" i="51"/>
  <c r="AJ87" i="51"/>
  <c r="AI87" i="51"/>
  <c r="AE87" i="51"/>
  <c r="Q87" i="51"/>
  <c r="G87" i="51"/>
  <c r="K87" i="51"/>
  <c r="H87" i="51"/>
  <c r="F87" i="51"/>
  <c r="AF87" i="51"/>
  <c r="V87" i="51"/>
  <c r="AY91" i="51"/>
  <c r="AX91" i="51"/>
  <c r="AU91" i="51"/>
  <c r="AL91" i="51"/>
  <c r="Z91" i="51"/>
  <c r="AD91" i="51"/>
  <c r="Y91" i="51"/>
  <c r="T91" i="51"/>
  <c r="AZ91" i="51"/>
  <c r="AS91" i="51"/>
  <c r="AK91" i="51"/>
  <c r="AO91" i="51"/>
  <c r="AC91" i="51"/>
  <c r="AG91" i="51"/>
  <c r="S91" i="51"/>
  <c r="W91" i="51"/>
  <c r="AW91" i="51"/>
  <c r="AQ91" i="51"/>
  <c r="AN91" i="51"/>
  <c r="AI91" i="51"/>
  <c r="AB91" i="51"/>
  <c r="Q91" i="51"/>
  <c r="J91" i="51"/>
  <c r="N91" i="51"/>
  <c r="AV91" i="51"/>
  <c r="AM91" i="51"/>
  <c r="AA91" i="51"/>
  <c r="V91" i="51"/>
  <c r="I91" i="51"/>
  <c r="M91" i="51"/>
  <c r="F91" i="51"/>
  <c r="R91" i="51"/>
  <c r="P91" i="51"/>
  <c r="L91" i="51"/>
  <c r="AE91" i="51"/>
  <c r="U91" i="51"/>
  <c r="G91" i="51"/>
  <c r="AR91" i="51"/>
  <c r="AJ91" i="51"/>
  <c r="K91" i="51"/>
  <c r="H91" i="51"/>
  <c r="AF91" i="51"/>
  <c r="AY96" i="51"/>
  <c r="AX96" i="51"/>
  <c r="AW96" i="51"/>
  <c r="AU96" i="51"/>
  <c r="AL96" i="51"/>
  <c r="AB96" i="51"/>
  <c r="AF96" i="51"/>
  <c r="T96" i="51"/>
  <c r="AV96" i="51"/>
  <c r="AS96" i="51"/>
  <c r="AK96" i="51"/>
  <c r="AO96" i="51"/>
  <c r="AA96" i="51"/>
  <c r="AE96" i="51"/>
  <c r="Y96" i="51"/>
  <c r="S96" i="51"/>
  <c r="W96" i="51"/>
  <c r="AN96" i="51"/>
  <c r="Z96" i="51"/>
  <c r="U96" i="51"/>
  <c r="I96" i="51"/>
  <c r="M96" i="51"/>
  <c r="AM96" i="51"/>
  <c r="AG96" i="51"/>
  <c r="R96" i="51"/>
  <c r="H96" i="51"/>
  <c r="L96" i="51"/>
  <c r="AZ96" i="51"/>
  <c r="V96" i="51"/>
  <c r="K96" i="51"/>
  <c r="AR96" i="51"/>
  <c r="AJ96" i="51"/>
  <c r="AC96" i="51"/>
  <c r="N96" i="51"/>
  <c r="Q96" i="51"/>
  <c r="P96" i="51"/>
  <c r="J96" i="51"/>
  <c r="AI96" i="51"/>
  <c r="G96" i="51"/>
  <c r="AQ96" i="51"/>
  <c r="AD96" i="51"/>
  <c r="F96" i="51"/>
  <c r="AX101" i="51"/>
  <c r="AW101" i="51"/>
  <c r="AZ101" i="51"/>
  <c r="AL101" i="51"/>
  <c r="Z101" i="51"/>
  <c r="AD101" i="51"/>
  <c r="T101" i="51"/>
  <c r="AY101" i="51"/>
  <c r="AS101" i="51"/>
  <c r="AK101" i="51"/>
  <c r="AO101" i="51"/>
  <c r="AC101" i="51"/>
  <c r="AG101" i="51"/>
  <c r="Y101" i="51"/>
  <c r="S101" i="51"/>
  <c r="W101" i="51"/>
  <c r="AN101" i="51"/>
  <c r="AF101" i="51"/>
  <c r="Q101" i="51"/>
  <c r="P101" i="51"/>
  <c r="G101" i="51"/>
  <c r="K101" i="51"/>
  <c r="AQ101" i="51"/>
  <c r="AM101" i="51"/>
  <c r="AI101" i="51"/>
  <c r="AE101" i="51"/>
  <c r="V101" i="51"/>
  <c r="J101" i="51"/>
  <c r="N101" i="51"/>
  <c r="F101" i="51"/>
  <c r="I101" i="51"/>
  <c r="AU101" i="51"/>
  <c r="AA101" i="51"/>
  <c r="L101" i="51"/>
  <c r="AV101" i="51"/>
  <c r="AR101" i="51"/>
  <c r="AJ101" i="51"/>
  <c r="U101" i="51"/>
  <c r="H101" i="51"/>
  <c r="R101" i="51"/>
  <c r="AB101" i="51"/>
  <c r="M101" i="51"/>
  <c r="AX110" i="51"/>
  <c r="AY110" i="51"/>
  <c r="AR110" i="51"/>
  <c r="AL110" i="51"/>
  <c r="AW110" i="51"/>
  <c r="AS110" i="51"/>
  <c r="AQ110" i="51"/>
  <c r="AM110" i="51"/>
  <c r="AV110" i="51"/>
  <c r="AJ110" i="51"/>
  <c r="AN110" i="51"/>
  <c r="AU110" i="51"/>
  <c r="AO110" i="51"/>
  <c r="AB110" i="51"/>
  <c r="AF110" i="51"/>
  <c r="Y110" i="51"/>
  <c r="T110" i="51"/>
  <c r="AZ110" i="51"/>
  <c r="Z110" i="51"/>
  <c r="AD110" i="51"/>
  <c r="R110" i="51"/>
  <c r="V110" i="51"/>
  <c r="AK110" i="51"/>
  <c r="AC110" i="51"/>
  <c r="W110" i="51"/>
  <c r="P110" i="51"/>
  <c r="J110" i="51"/>
  <c r="N110" i="51"/>
  <c r="F110" i="51"/>
  <c r="AE110" i="51"/>
  <c r="Q110" i="51"/>
  <c r="G110" i="51"/>
  <c r="K110" i="51"/>
  <c r="AG110" i="51"/>
  <c r="I110" i="51"/>
  <c r="AI110" i="51"/>
  <c r="AA110" i="51"/>
  <c r="U110" i="51"/>
  <c r="H110" i="51"/>
  <c r="S110" i="51"/>
  <c r="M110" i="51"/>
  <c r="L110" i="51"/>
  <c r="AX115" i="51"/>
  <c r="AY115" i="51"/>
  <c r="AR115" i="51"/>
  <c r="AK115" i="51"/>
  <c r="AO115" i="51"/>
  <c r="AW115" i="51"/>
  <c r="AS115" i="51"/>
  <c r="AQ115" i="51"/>
  <c r="AL115" i="51"/>
  <c r="AZ115" i="51"/>
  <c r="AV115" i="51"/>
  <c r="AM115" i="51"/>
  <c r="Z115" i="51"/>
  <c r="AD115" i="51"/>
  <c r="Y115" i="51"/>
  <c r="T115" i="51"/>
  <c r="AN115" i="51"/>
  <c r="AB115" i="51"/>
  <c r="AF115" i="51"/>
  <c r="R115" i="51"/>
  <c r="V115" i="51"/>
  <c r="AA115" i="51"/>
  <c r="S115" i="51"/>
  <c r="P115" i="51"/>
  <c r="I115" i="51"/>
  <c r="M115" i="51"/>
  <c r="F115" i="51"/>
  <c r="AI115" i="51"/>
  <c r="AC115" i="51"/>
  <c r="U115" i="51"/>
  <c r="J115" i="51"/>
  <c r="N115" i="51"/>
  <c r="AU115" i="51"/>
  <c r="AE115" i="51"/>
  <c r="H115" i="51"/>
  <c r="G115" i="51"/>
  <c r="W115" i="51"/>
  <c r="Q115" i="51"/>
  <c r="L115" i="51"/>
  <c r="AJ115" i="51"/>
  <c r="K115" i="51"/>
  <c r="AG115" i="51"/>
  <c r="AX119" i="51"/>
  <c r="AY119" i="51"/>
  <c r="AR119" i="51"/>
  <c r="AZ119" i="51"/>
  <c r="AW119" i="51"/>
  <c r="AS119" i="51"/>
  <c r="AQ119" i="51"/>
  <c r="AV119" i="51"/>
  <c r="AJ119" i="51"/>
  <c r="AN119" i="51"/>
  <c r="Z119" i="51"/>
  <c r="AD119" i="51"/>
  <c r="Y119" i="51"/>
  <c r="AU119" i="51"/>
  <c r="AL119" i="51"/>
  <c r="AB119" i="51"/>
  <c r="AF119" i="51"/>
  <c r="AA119" i="51"/>
  <c r="Q119" i="51"/>
  <c r="U119" i="51"/>
  <c r="P119" i="51"/>
  <c r="I119" i="51"/>
  <c r="M119" i="51"/>
  <c r="AK119" i="51"/>
  <c r="AC119" i="51"/>
  <c r="R119" i="51"/>
  <c r="V119" i="51"/>
  <c r="J119" i="51"/>
  <c r="N119" i="51"/>
  <c r="AO119" i="51"/>
  <c r="AE119" i="51"/>
  <c r="W119" i="51"/>
  <c r="H119" i="51"/>
  <c r="AM119" i="51"/>
  <c r="T119" i="51"/>
  <c r="G119" i="51"/>
  <c r="AG119" i="51"/>
  <c r="L119" i="51"/>
  <c r="F119" i="51"/>
  <c r="AI119" i="51"/>
  <c r="K119" i="51"/>
  <c r="S119" i="51"/>
  <c r="AY124" i="51"/>
  <c r="AZ124" i="51"/>
  <c r="AX124" i="51"/>
  <c r="AW124" i="51"/>
  <c r="AR124" i="51"/>
  <c r="AR122" i="51" s="1"/>
  <c r="AQ124" i="51"/>
  <c r="AV124" i="51"/>
  <c r="AS124" i="51"/>
  <c r="AS122" i="51" s="1"/>
  <c r="AU124" i="51"/>
  <c r="AJ124" i="51"/>
  <c r="AJ122" i="51" s="1"/>
  <c r="AN124" i="51"/>
  <c r="AN122" i="51" s="1"/>
  <c r="AI124" i="51"/>
  <c r="AC124" i="51"/>
  <c r="AG124" i="51"/>
  <c r="AL124" i="51"/>
  <c r="AA124" i="51"/>
  <c r="AE124" i="51"/>
  <c r="Z124" i="51"/>
  <c r="Y124" i="51"/>
  <c r="R124" i="51"/>
  <c r="V124" i="51"/>
  <c r="H124" i="51"/>
  <c r="L124" i="51"/>
  <c r="AK124" i="51"/>
  <c r="AK122" i="51" s="1"/>
  <c r="AB124" i="51"/>
  <c r="S124" i="51"/>
  <c r="W124" i="51"/>
  <c r="AD124" i="51"/>
  <c r="J124" i="51"/>
  <c r="U124" i="51"/>
  <c r="P124" i="51"/>
  <c r="K124" i="51"/>
  <c r="AO124" i="51"/>
  <c r="I124" i="51"/>
  <c r="F124" i="51"/>
  <c r="Q124" i="51"/>
  <c r="N124" i="51"/>
  <c r="M124" i="51"/>
  <c r="AM124" i="51"/>
  <c r="T124" i="51"/>
  <c r="G124" i="51"/>
  <c r="AF124" i="51"/>
  <c r="AX129" i="51"/>
  <c r="AY129" i="51"/>
  <c r="AZ129" i="51"/>
  <c r="AV129" i="51"/>
  <c r="AR129" i="51"/>
  <c r="AU129" i="51"/>
  <c r="AS129" i="51"/>
  <c r="AQ129" i="51"/>
  <c r="AM129" i="51"/>
  <c r="AI129" i="51"/>
  <c r="AB129" i="51"/>
  <c r="AF129" i="51"/>
  <c r="AK129" i="51"/>
  <c r="AO129" i="51"/>
  <c r="Z129" i="51"/>
  <c r="AD129" i="51"/>
  <c r="Y129" i="51"/>
  <c r="AG129" i="51"/>
  <c r="R129" i="51"/>
  <c r="V129" i="51"/>
  <c r="G129" i="51"/>
  <c r="K129" i="51"/>
  <c r="AW129" i="51"/>
  <c r="AJ129" i="51"/>
  <c r="AA129" i="51"/>
  <c r="S129" i="51"/>
  <c r="W129" i="51"/>
  <c r="AN129" i="51"/>
  <c r="AC129" i="51"/>
  <c r="T129" i="51"/>
  <c r="I129" i="51"/>
  <c r="N129" i="51"/>
  <c r="AL129" i="51"/>
  <c r="Q129" i="51"/>
  <c r="P129" i="51"/>
  <c r="M129" i="51"/>
  <c r="L129" i="51"/>
  <c r="AE129" i="51"/>
  <c r="U129" i="51"/>
  <c r="J129" i="51"/>
  <c r="H129" i="51"/>
  <c r="F129" i="51"/>
  <c r="AY137" i="51"/>
  <c r="AZ137" i="51"/>
  <c r="AX137" i="51"/>
  <c r="AV137" i="51"/>
  <c r="AR137" i="51"/>
  <c r="AU137" i="51"/>
  <c r="AS137" i="51"/>
  <c r="AQ137" i="51"/>
  <c r="AL137" i="51"/>
  <c r="Z137" i="51"/>
  <c r="AD137" i="51"/>
  <c r="Y137" i="51"/>
  <c r="AW137" i="51"/>
  <c r="AJ137" i="51"/>
  <c r="AN137" i="51"/>
  <c r="AI137" i="51"/>
  <c r="AB137" i="51"/>
  <c r="AF137" i="51"/>
  <c r="AO137" i="51"/>
  <c r="AE137" i="51"/>
  <c r="T137" i="51"/>
  <c r="P137" i="51"/>
  <c r="I137" i="51"/>
  <c r="M137" i="51"/>
  <c r="F137" i="51"/>
  <c r="AG137" i="51"/>
  <c r="Q137" i="51"/>
  <c r="U137" i="51"/>
  <c r="AA137" i="51"/>
  <c r="W137" i="51"/>
  <c r="G137" i="51"/>
  <c r="L137" i="51"/>
  <c r="V137" i="51"/>
  <c r="AK137" i="51"/>
  <c r="S137" i="51"/>
  <c r="H137" i="51"/>
  <c r="R137" i="51"/>
  <c r="N137" i="51"/>
  <c r="J137" i="51"/>
  <c r="AM137" i="51"/>
  <c r="AC137" i="51"/>
  <c r="K137" i="51"/>
  <c r="AX142" i="51"/>
  <c r="AY142" i="51"/>
  <c r="AZ142" i="51"/>
  <c r="AU142" i="51"/>
  <c r="AR142" i="51"/>
  <c r="AQ142" i="51"/>
  <c r="AS142" i="51"/>
  <c r="AW142" i="51"/>
  <c r="AL142" i="51"/>
  <c r="AC142" i="51"/>
  <c r="AG142" i="51"/>
  <c r="AJ142" i="51"/>
  <c r="AN142" i="51"/>
  <c r="AI142" i="51"/>
  <c r="AA142" i="51"/>
  <c r="AE142" i="51"/>
  <c r="AO142" i="51"/>
  <c r="AD142" i="51"/>
  <c r="T142" i="51"/>
  <c r="H142" i="51"/>
  <c r="L142" i="51"/>
  <c r="AF142" i="51"/>
  <c r="Q142" i="51"/>
  <c r="U142" i="51"/>
  <c r="AM142" i="51"/>
  <c r="Z142" i="51"/>
  <c r="S142" i="51"/>
  <c r="K142" i="51"/>
  <c r="AV142" i="51"/>
  <c r="AK142" i="51"/>
  <c r="Y142" i="51"/>
  <c r="R142" i="51"/>
  <c r="W142" i="51"/>
  <c r="J142" i="51"/>
  <c r="V142" i="51"/>
  <c r="I142" i="51"/>
  <c r="AB142" i="51"/>
  <c r="N142" i="51"/>
  <c r="P142" i="51"/>
  <c r="M142" i="51"/>
  <c r="F142" i="51"/>
  <c r="G142" i="51"/>
  <c r="AX146" i="51"/>
  <c r="AY146" i="51"/>
  <c r="AZ146" i="51"/>
  <c r="AU146" i="51"/>
  <c r="AR146" i="51"/>
  <c r="AQ146" i="51"/>
  <c r="AS146" i="51"/>
  <c r="AW146" i="51"/>
  <c r="AV146" i="51"/>
  <c r="AL146" i="51"/>
  <c r="AC146" i="51"/>
  <c r="AG146" i="51"/>
  <c r="AJ146" i="51"/>
  <c r="AN146" i="51"/>
  <c r="AI146" i="51"/>
  <c r="AA146" i="51"/>
  <c r="AE146" i="51"/>
  <c r="AO146" i="51"/>
  <c r="AD146" i="51"/>
  <c r="Y146" i="51"/>
  <c r="T146" i="51"/>
  <c r="H146" i="51"/>
  <c r="L146" i="51"/>
  <c r="AF146" i="51"/>
  <c r="Q146" i="51"/>
  <c r="U146" i="51"/>
  <c r="Z146" i="51"/>
  <c r="W146" i="51"/>
  <c r="K146" i="51"/>
  <c r="F146" i="51"/>
  <c r="V146" i="51"/>
  <c r="P146" i="51"/>
  <c r="G146" i="51"/>
  <c r="N146" i="51"/>
  <c r="AM146" i="51"/>
  <c r="M146" i="51"/>
  <c r="J146" i="51"/>
  <c r="I146" i="51"/>
  <c r="AB146" i="51"/>
  <c r="S146" i="51"/>
  <c r="AK146" i="51"/>
  <c r="R146" i="51"/>
  <c r="AX151" i="51"/>
  <c r="AY151" i="51"/>
  <c r="AZ151" i="51"/>
  <c r="AU151" i="51"/>
  <c r="AR151" i="51"/>
  <c r="AQ151" i="51"/>
  <c r="AS151" i="51"/>
  <c r="AW151" i="51"/>
  <c r="AL151" i="51"/>
  <c r="AB151" i="51"/>
  <c r="AF151" i="51"/>
  <c r="AJ151" i="51"/>
  <c r="AN151" i="51"/>
  <c r="AI151" i="51"/>
  <c r="Z151" i="51"/>
  <c r="AD151" i="51"/>
  <c r="AV151" i="51"/>
  <c r="AO151" i="51"/>
  <c r="AC151" i="51"/>
  <c r="R151" i="51"/>
  <c r="V151" i="51"/>
  <c r="G151" i="51"/>
  <c r="K151" i="51"/>
  <c r="AE151" i="51"/>
  <c r="S151" i="51"/>
  <c r="W151" i="51"/>
  <c r="AM151" i="51"/>
  <c r="Q151" i="51"/>
  <c r="J151" i="51"/>
  <c r="AK151" i="51"/>
  <c r="Y151" i="51"/>
  <c r="P151" i="51"/>
  <c r="I151" i="51"/>
  <c r="AG151" i="51"/>
  <c r="H151" i="51"/>
  <c r="N151" i="51"/>
  <c r="AA151" i="51"/>
  <c r="F151" i="51"/>
  <c r="T151" i="51"/>
  <c r="M151" i="51"/>
  <c r="L151" i="51"/>
  <c r="U151" i="51"/>
  <c r="F16" i="51"/>
  <c r="AV16" i="51"/>
  <c r="AZ16" i="51"/>
  <c r="AK16" i="51"/>
  <c r="AO16" i="51"/>
  <c r="AC16" i="51"/>
  <c r="AG16" i="51"/>
  <c r="Q16" i="51"/>
  <c r="U16" i="51"/>
  <c r="AW16" i="51"/>
  <c r="AR16" i="51"/>
  <c r="AL16" i="51"/>
  <c r="Z16" i="51"/>
  <c r="AD16" i="51"/>
  <c r="AY16" i="51"/>
  <c r="AQ16" i="51"/>
  <c r="AJ16" i="51"/>
  <c r="AN16" i="51"/>
  <c r="AB16" i="51"/>
  <c r="AF16" i="51"/>
  <c r="AU16" i="51"/>
  <c r="T16" i="51"/>
  <c r="G16" i="51"/>
  <c r="K16" i="51"/>
  <c r="H16" i="51"/>
  <c r="L16" i="51"/>
  <c r="R16" i="51"/>
  <c r="I16" i="51"/>
  <c r="AM16" i="51"/>
  <c r="AI16" i="51"/>
  <c r="AA16" i="51"/>
  <c r="V16" i="51"/>
  <c r="AE16" i="51"/>
  <c r="W16" i="51"/>
  <c r="AX16" i="51"/>
  <c r="S16" i="51"/>
  <c r="J16" i="51"/>
  <c r="N16" i="51"/>
  <c r="AS16" i="51"/>
  <c r="M16" i="51"/>
  <c r="AY45" i="51"/>
  <c r="AV45" i="51"/>
  <c r="AX45" i="51"/>
  <c r="AW45" i="51"/>
  <c r="AU45" i="51"/>
  <c r="AK45" i="51"/>
  <c r="AO45" i="51"/>
  <c r="AB45" i="51"/>
  <c r="AF45" i="51"/>
  <c r="AR45" i="51"/>
  <c r="AL45" i="51"/>
  <c r="AI45" i="51"/>
  <c r="AC45" i="51"/>
  <c r="AG45" i="51"/>
  <c r="AZ45" i="51"/>
  <c r="AJ45" i="51"/>
  <c r="AN45" i="51"/>
  <c r="AA45" i="51"/>
  <c r="AE45" i="51"/>
  <c r="AS45" i="51"/>
  <c r="AQ45" i="51"/>
  <c r="Q45" i="51"/>
  <c r="U45" i="51"/>
  <c r="J45" i="51"/>
  <c r="N45" i="51"/>
  <c r="R45" i="51"/>
  <c r="V45" i="51"/>
  <c r="G45" i="51"/>
  <c r="K45" i="51"/>
  <c r="W45" i="51"/>
  <c r="L45" i="51"/>
  <c r="AM45" i="51"/>
  <c r="AD45" i="51"/>
  <c r="T45" i="51"/>
  <c r="I45" i="51"/>
  <c r="M45" i="51"/>
  <c r="Z45" i="51"/>
  <c r="S45" i="51"/>
  <c r="H45" i="51"/>
  <c r="AV67" i="51"/>
  <c r="AZ67" i="51"/>
  <c r="AY67" i="51"/>
  <c r="AQ67" i="51"/>
  <c r="AL67" i="51"/>
  <c r="AI67" i="51"/>
  <c r="Z67" i="51"/>
  <c r="AD67" i="51"/>
  <c r="R67" i="51"/>
  <c r="V67" i="51"/>
  <c r="P67" i="51"/>
  <c r="AX67" i="51"/>
  <c r="AS67" i="51"/>
  <c r="AK67" i="51"/>
  <c r="AO67" i="51"/>
  <c r="AC67" i="51"/>
  <c r="AG67" i="51"/>
  <c r="Q67" i="51"/>
  <c r="U67" i="51"/>
  <c r="AR67" i="51"/>
  <c r="AJ67" i="51"/>
  <c r="AB67" i="51"/>
  <c r="S67" i="51"/>
  <c r="H67" i="51"/>
  <c r="L67" i="51"/>
  <c r="AW67" i="51"/>
  <c r="AU67" i="51"/>
  <c r="AA67" i="51"/>
  <c r="G67" i="51"/>
  <c r="K67" i="51"/>
  <c r="AN67" i="51"/>
  <c r="AF67" i="51"/>
  <c r="T67" i="51"/>
  <c r="J67" i="51"/>
  <c r="W67" i="51"/>
  <c r="M67" i="51"/>
  <c r="F67" i="51"/>
  <c r="AM67" i="51"/>
  <c r="AE67" i="51"/>
  <c r="I67" i="51"/>
  <c r="Y67" i="51"/>
  <c r="N67" i="51"/>
  <c r="AY81" i="51"/>
  <c r="AX81" i="51"/>
  <c r="AU81" i="51"/>
  <c r="AV81" i="51"/>
  <c r="AL81" i="51"/>
  <c r="Z81" i="51"/>
  <c r="AD81" i="51"/>
  <c r="Y81" i="51"/>
  <c r="R81" i="51"/>
  <c r="V81" i="51"/>
  <c r="AS81" i="51"/>
  <c r="AK81" i="51"/>
  <c r="AO81" i="51"/>
  <c r="AC81" i="51"/>
  <c r="AG81" i="51"/>
  <c r="Q81" i="51"/>
  <c r="U81" i="51"/>
  <c r="AR81" i="51"/>
  <c r="AJ81" i="51"/>
  <c r="AF81" i="51"/>
  <c r="S81" i="51"/>
  <c r="I81" i="51"/>
  <c r="M81" i="51"/>
  <c r="F81" i="51"/>
  <c r="AZ81" i="51"/>
  <c r="AE81" i="51"/>
  <c r="H81" i="51"/>
  <c r="L81" i="51"/>
  <c r="AW81" i="51"/>
  <c r="AQ81" i="51"/>
  <c r="AI81" i="51"/>
  <c r="AB81" i="51"/>
  <c r="P81" i="51"/>
  <c r="G81" i="51"/>
  <c r="AM81" i="51"/>
  <c r="J81" i="51"/>
  <c r="AA81" i="51"/>
  <c r="W81" i="51"/>
  <c r="N81" i="51"/>
  <c r="AN81" i="51"/>
  <c r="T81" i="51"/>
  <c r="K81" i="51"/>
  <c r="AV99" i="51"/>
  <c r="AZ99" i="51"/>
  <c r="AU99" i="51"/>
  <c r="AY99" i="51"/>
  <c r="AL99" i="51"/>
  <c r="Z99" i="51"/>
  <c r="AD99" i="51"/>
  <c r="R99" i="51"/>
  <c r="V99" i="51"/>
  <c r="AS99" i="51"/>
  <c r="AQ99" i="51"/>
  <c r="AK99" i="51"/>
  <c r="AO99" i="51"/>
  <c r="AI99" i="51"/>
  <c r="AC99" i="51"/>
  <c r="AG99" i="51"/>
  <c r="Q99" i="51"/>
  <c r="U99" i="51"/>
  <c r="P99" i="51"/>
  <c r="AX99" i="51"/>
  <c r="AR99" i="51"/>
  <c r="AJ99" i="51"/>
  <c r="AF99" i="51"/>
  <c r="W99" i="51"/>
  <c r="G99" i="51"/>
  <c r="K99" i="51"/>
  <c r="AW99" i="51"/>
  <c r="AE99" i="51"/>
  <c r="T99" i="51"/>
  <c r="J99" i="51"/>
  <c r="N99" i="51"/>
  <c r="AM99" i="51"/>
  <c r="I99" i="51"/>
  <c r="AN99" i="51"/>
  <c r="AA99" i="51"/>
  <c r="Y99" i="51"/>
  <c r="L99" i="51"/>
  <c r="F99" i="51"/>
  <c r="S99" i="51"/>
  <c r="H99" i="51"/>
  <c r="AB99" i="51"/>
  <c r="M99" i="51"/>
  <c r="AZ127" i="51"/>
  <c r="AX127" i="51"/>
  <c r="AR127" i="51"/>
  <c r="AW127" i="51"/>
  <c r="AS127" i="51"/>
  <c r="AQ127" i="51"/>
  <c r="AY127" i="51"/>
  <c r="AV127" i="51"/>
  <c r="AM127" i="51"/>
  <c r="AB127" i="51"/>
  <c r="AF127" i="51"/>
  <c r="Y127" i="51"/>
  <c r="AK127" i="51"/>
  <c r="AO127" i="51"/>
  <c r="AI127" i="51"/>
  <c r="Z127" i="51"/>
  <c r="AD127" i="51"/>
  <c r="AL127" i="51"/>
  <c r="AG127" i="51"/>
  <c r="T127" i="51"/>
  <c r="P127" i="51"/>
  <c r="G127" i="51"/>
  <c r="K127" i="51"/>
  <c r="AN127" i="51"/>
  <c r="AA127" i="51"/>
  <c r="Q127" i="51"/>
  <c r="U127" i="51"/>
  <c r="AJ127" i="51"/>
  <c r="AC127" i="51"/>
  <c r="R127" i="51"/>
  <c r="I127" i="51"/>
  <c r="N127" i="51"/>
  <c r="W127" i="51"/>
  <c r="AE127" i="51"/>
  <c r="H127" i="51"/>
  <c r="M127" i="51"/>
  <c r="F127" i="51"/>
  <c r="L127" i="51"/>
  <c r="V127" i="51"/>
  <c r="J127" i="51"/>
  <c r="AU127" i="51"/>
  <c r="S127" i="51"/>
  <c r="AX139" i="51"/>
  <c r="AY139" i="51"/>
  <c r="AR139" i="51"/>
  <c r="AW139" i="51"/>
  <c r="AS139" i="51"/>
  <c r="AZ139" i="51"/>
  <c r="AV139" i="51"/>
  <c r="AL139" i="51"/>
  <c r="AI139" i="51"/>
  <c r="Z139" i="51"/>
  <c r="AD139" i="51"/>
  <c r="AJ139" i="51"/>
  <c r="AN139" i="51"/>
  <c r="AB139" i="51"/>
  <c r="AF139" i="51"/>
  <c r="Y139" i="51"/>
  <c r="AU139" i="51"/>
  <c r="AK139" i="51"/>
  <c r="AE139" i="51"/>
  <c r="R139" i="51"/>
  <c r="V139" i="51"/>
  <c r="I139" i="51"/>
  <c r="M139" i="51"/>
  <c r="AQ139" i="51"/>
  <c r="AM139" i="51"/>
  <c r="AG139" i="51"/>
  <c r="S139" i="51"/>
  <c r="W139" i="51"/>
  <c r="AA139" i="51"/>
  <c r="Q139" i="51"/>
  <c r="G139" i="51"/>
  <c r="L139" i="51"/>
  <c r="AC139" i="51"/>
  <c r="U139" i="51"/>
  <c r="N139" i="51"/>
  <c r="T139" i="51"/>
  <c r="P139" i="51"/>
  <c r="K139" i="51"/>
  <c r="AO139" i="51"/>
  <c r="J139" i="51"/>
  <c r="H139" i="51"/>
  <c r="F139" i="51"/>
  <c r="AY153" i="51"/>
  <c r="AW153" i="51"/>
  <c r="AR153" i="51"/>
  <c r="AZ153" i="51"/>
  <c r="AV153" i="51"/>
  <c r="AS153" i="51"/>
  <c r="AU153" i="51"/>
  <c r="AQ153" i="51"/>
  <c r="AL153" i="51"/>
  <c r="AI153" i="51"/>
  <c r="AB153" i="51"/>
  <c r="AF153" i="51"/>
  <c r="AX153" i="51"/>
  <c r="AJ153" i="51"/>
  <c r="AN153" i="51"/>
  <c r="Z153" i="51"/>
  <c r="AD153" i="51"/>
  <c r="AK153" i="51"/>
  <c r="AC153" i="51"/>
  <c r="T153" i="51"/>
  <c r="G153" i="51"/>
  <c r="K153" i="51"/>
  <c r="AM153" i="51"/>
  <c r="AE153" i="51"/>
  <c r="Y153" i="51"/>
  <c r="Q153" i="51"/>
  <c r="U153" i="51"/>
  <c r="P153" i="51"/>
  <c r="S153" i="51"/>
  <c r="J153" i="51"/>
  <c r="F153" i="51"/>
  <c r="AO153" i="51"/>
  <c r="R153" i="51"/>
  <c r="AA153" i="51"/>
  <c r="H153" i="51"/>
  <c r="N153" i="51"/>
  <c r="M153" i="51"/>
  <c r="W153" i="51"/>
  <c r="V153" i="51"/>
  <c r="AG153" i="51"/>
  <c r="I153" i="51"/>
  <c r="L153" i="51"/>
  <c r="AZ14" i="51"/>
  <c r="AU14" i="51"/>
  <c r="AY14" i="51"/>
  <c r="AV14" i="51"/>
  <c r="AS14" i="51"/>
  <c r="AS12" i="51" s="1"/>
  <c r="AQ14" i="51"/>
  <c r="AM14" i="51"/>
  <c r="Z14" i="51"/>
  <c r="AD14" i="51"/>
  <c r="T14" i="51"/>
  <c r="AX14" i="51"/>
  <c r="AJ14" i="51"/>
  <c r="AJ12" i="51" s="1"/>
  <c r="AN14" i="51"/>
  <c r="AN12" i="51" s="1"/>
  <c r="AA14" i="51"/>
  <c r="AE14" i="51"/>
  <c r="AW14" i="51"/>
  <c r="AR14" i="51"/>
  <c r="AL14" i="51"/>
  <c r="AI14" i="51"/>
  <c r="AC14" i="51"/>
  <c r="AG14" i="51"/>
  <c r="AO14" i="51"/>
  <c r="AF14" i="51"/>
  <c r="Q14" i="51"/>
  <c r="V14" i="51"/>
  <c r="V12" i="51" s="1"/>
  <c r="H14" i="51"/>
  <c r="L14" i="51"/>
  <c r="I14" i="51"/>
  <c r="M14" i="51"/>
  <c r="J14" i="51"/>
  <c r="N14" i="51"/>
  <c r="R14" i="51"/>
  <c r="R12" i="51" s="1"/>
  <c r="W14" i="51"/>
  <c r="S14" i="51"/>
  <c r="AK14" i="51"/>
  <c r="AK12" i="51" s="1"/>
  <c r="AB14" i="51"/>
  <c r="U14" i="51"/>
  <c r="G14" i="51"/>
  <c r="K14" i="51"/>
  <c r="F14" i="51"/>
  <c r="AZ19" i="51"/>
  <c r="AU19" i="51"/>
  <c r="AY19" i="51"/>
  <c r="AS19" i="51"/>
  <c r="AQ19" i="51"/>
  <c r="AM19" i="51"/>
  <c r="AC19" i="51"/>
  <c r="AG19" i="51"/>
  <c r="T19" i="51"/>
  <c r="AJ19" i="51"/>
  <c r="AN19" i="51"/>
  <c r="Z19" i="51"/>
  <c r="AD19" i="51"/>
  <c r="AX19" i="51"/>
  <c r="AV19" i="51"/>
  <c r="AR19" i="51"/>
  <c r="AL19" i="51"/>
  <c r="AI19" i="51"/>
  <c r="AB19" i="51"/>
  <c r="AF19" i="51"/>
  <c r="AE19" i="51"/>
  <c r="U19" i="51"/>
  <c r="G19" i="51"/>
  <c r="K19" i="51"/>
  <c r="H19" i="51"/>
  <c r="L19" i="51"/>
  <c r="AO19" i="51"/>
  <c r="R19" i="51"/>
  <c r="I19" i="51"/>
  <c r="AK19" i="51"/>
  <c r="Q19" i="51"/>
  <c r="V19" i="51"/>
  <c r="AW19" i="51"/>
  <c r="M19" i="51"/>
  <c r="AA19" i="51"/>
  <c r="S19" i="51"/>
  <c r="J19" i="51"/>
  <c r="N19" i="51"/>
  <c r="W19" i="51"/>
  <c r="AZ23" i="51"/>
  <c r="AU23" i="51"/>
  <c r="AY23" i="51"/>
  <c r="AS23" i="51"/>
  <c r="AQ23" i="51"/>
  <c r="AM23" i="51"/>
  <c r="AC23" i="51"/>
  <c r="AG23" i="51"/>
  <c r="T23" i="51"/>
  <c r="AX23" i="51"/>
  <c r="AW23" i="51"/>
  <c r="AJ23" i="51"/>
  <c r="AN23" i="51"/>
  <c r="Z23" i="51"/>
  <c r="AD23" i="51"/>
  <c r="AR23" i="51"/>
  <c r="AL23" i="51"/>
  <c r="AI23" i="51"/>
  <c r="AB23" i="51"/>
  <c r="AF23" i="51"/>
  <c r="AV23" i="51"/>
  <c r="AO23" i="51"/>
  <c r="AE23" i="51"/>
  <c r="S23" i="51"/>
  <c r="G23" i="51"/>
  <c r="K23" i="51"/>
  <c r="H23" i="51"/>
  <c r="L23" i="51"/>
  <c r="Q23" i="51"/>
  <c r="I23" i="51"/>
  <c r="U23" i="51"/>
  <c r="V23" i="51"/>
  <c r="M23" i="51"/>
  <c r="AK23" i="51"/>
  <c r="AA23" i="51"/>
  <c r="R23" i="51"/>
  <c r="W23" i="51"/>
  <c r="J23" i="51"/>
  <c r="N23" i="51"/>
  <c r="AY29" i="51"/>
  <c r="AW29" i="51"/>
  <c r="AX29" i="51"/>
  <c r="AZ29" i="51"/>
  <c r="AU29" i="51"/>
  <c r="AS29" i="51"/>
  <c r="AQ29" i="51"/>
  <c r="AL29" i="51"/>
  <c r="AA29" i="51"/>
  <c r="AE29" i="51"/>
  <c r="Q29" i="51"/>
  <c r="U29" i="51"/>
  <c r="AM29" i="51"/>
  <c r="AB29" i="51"/>
  <c r="AF29" i="51"/>
  <c r="AV29" i="51"/>
  <c r="AR29" i="51"/>
  <c r="AK29" i="51"/>
  <c r="AO29" i="51"/>
  <c r="Z29" i="51"/>
  <c r="AD29" i="51"/>
  <c r="AC29" i="51"/>
  <c r="T29" i="51"/>
  <c r="J29" i="51"/>
  <c r="N29" i="51"/>
  <c r="AN29" i="51"/>
  <c r="AI29" i="51"/>
  <c r="R29" i="51"/>
  <c r="H29" i="51"/>
  <c r="AJ29" i="51"/>
  <c r="AG29" i="51"/>
  <c r="V29" i="51"/>
  <c r="G29" i="51"/>
  <c r="K29" i="51"/>
  <c r="L29" i="51"/>
  <c r="S29" i="51"/>
  <c r="I29" i="51"/>
  <c r="M29" i="51"/>
  <c r="W29" i="51"/>
  <c r="AY33" i="51"/>
  <c r="AW33" i="51"/>
  <c r="AX33" i="51"/>
  <c r="AS33" i="51"/>
  <c r="AQ33" i="51"/>
  <c r="AL33" i="51"/>
  <c r="AA33" i="51"/>
  <c r="AE33" i="51"/>
  <c r="AV33" i="51"/>
  <c r="AM33" i="51"/>
  <c r="AB33" i="51"/>
  <c r="AF33" i="51"/>
  <c r="AR33" i="51"/>
  <c r="AK33" i="51"/>
  <c r="AO33" i="51"/>
  <c r="Z33" i="51"/>
  <c r="AD33" i="51"/>
  <c r="AU33" i="51"/>
  <c r="AN33" i="51"/>
  <c r="AC33" i="51"/>
  <c r="Q33" i="51"/>
  <c r="U33" i="51"/>
  <c r="J33" i="51"/>
  <c r="N33" i="51"/>
  <c r="S33" i="51"/>
  <c r="AZ33" i="51"/>
  <c r="AI33" i="51"/>
  <c r="AG33" i="51"/>
  <c r="R33" i="51"/>
  <c r="V33" i="51"/>
  <c r="G33" i="51"/>
  <c r="K33" i="51"/>
  <c r="H33" i="51"/>
  <c r="AJ33" i="51"/>
  <c r="T33" i="51"/>
  <c r="I33" i="51"/>
  <c r="M33" i="51"/>
  <c r="W33" i="51"/>
  <c r="L33" i="51"/>
  <c r="AZ36" i="51"/>
  <c r="AZ35" i="51" s="1"/>
  <c r="AY36" i="51"/>
  <c r="AY35" i="51" s="1"/>
  <c r="AU36" i="51"/>
  <c r="AW36" i="51"/>
  <c r="AW35" i="51" s="1"/>
  <c r="AS36" i="51"/>
  <c r="AS35" i="51" s="1"/>
  <c r="AK36" i="51"/>
  <c r="AK35" i="51" s="1"/>
  <c r="AO36" i="51"/>
  <c r="AO35" i="51" s="1"/>
  <c r="AI36" i="51"/>
  <c r="Z36" i="51"/>
  <c r="Z35" i="51" s="1"/>
  <c r="AD36" i="51"/>
  <c r="AD35" i="51" s="1"/>
  <c r="AV36" i="51"/>
  <c r="AV35" i="51" s="1"/>
  <c r="AL36" i="51"/>
  <c r="AL35" i="51" s="1"/>
  <c r="AA36" i="51"/>
  <c r="AA35" i="51" s="1"/>
  <c r="AE36" i="51"/>
  <c r="AE35" i="51" s="1"/>
  <c r="AX36" i="51"/>
  <c r="AX35" i="51" s="1"/>
  <c r="AR36" i="51"/>
  <c r="AR35" i="51" s="1"/>
  <c r="AJ36" i="51"/>
  <c r="AJ35" i="51" s="1"/>
  <c r="AN36" i="51"/>
  <c r="AN35" i="51" s="1"/>
  <c r="AC36" i="51"/>
  <c r="AC35" i="51" s="1"/>
  <c r="AG36" i="51"/>
  <c r="AG35" i="51" s="1"/>
  <c r="AM36" i="51"/>
  <c r="AM35" i="51" s="1"/>
  <c r="S36" i="51"/>
  <c r="S35" i="51" s="1"/>
  <c r="W36" i="51"/>
  <c r="W35" i="51" s="1"/>
  <c r="J36" i="51"/>
  <c r="J35" i="51" s="1"/>
  <c r="N36" i="51"/>
  <c r="N35" i="51" s="1"/>
  <c r="U36" i="51"/>
  <c r="U35" i="51" s="1"/>
  <c r="L36" i="51"/>
  <c r="L35" i="51" s="1"/>
  <c r="T36" i="51"/>
  <c r="T35" i="51" s="1"/>
  <c r="G36" i="51"/>
  <c r="G35" i="51" s="1"/>
  <c r="K36" i="51"/>
  <c r="K35" i="51" s="1"/>
  <c r="H36" i="51"/>
  <c r="H35" i="51" s="1"/>
  <c r="AQ36" i="51"/>
  <c r="AF36" i="51"/>
  <c r="AF35" i="51" s="1"/>
  <c r="R36" i="51"/>
  <c r="R35" i="51" s="1"/>
  <c r="V36" i="51"/>
  <c r="V35" i="51" s="1"/>
  <c r="I36" i="51"/>
  <c r="I35" i="51" s="1"/>
  <c r="M36" i="51"/>
  <c r="M35" i="51" s="1"/>
  <c r="AB36" i="51"/>
  <c r="AB35" i="51" s="1"/>
  <c r="Q36" i="51"/>
  <c r="Q35" i="51" s="1"/>
  <c r="AX39" i="51"/>
  <c r="AV39" i="51"/>
  <c r="AW39" i="51"/>
  <c r="AZ39" i="51"/>
  <c r="AU39" i="51"/>
  <c r="AS39" i="51"/>
  <c r="AJ39" i="51"/>
  <c r="AN39" i="51"/>
  <c r="AC39" i="51"/>
  <c r="AG39" i="51"/>
  <c r="AK39" i="51"/>
  <c r="AO39" i="51"/>
  <c r="Z39" i="51"/>
  <c r="AD39" i="51"/>
  <c r="AY39" i="51"/>
  <c r="AR39" i="51"/>
  <c r="AQ39" i="51"/>
  <c r="AM39" i="51"/>
  <c r="AB39" i="51"/>
  <c r="AF39" i="51"/>
  <c r="AA39" i="51"/>
  <c r="T39" i="51"/>
  <c r="J39" i="51"/>
  <c r="N39" i="51"/>
  <c r="R39" i="51"/>
  <c r="V39" i="51"/>
  <c r="H39" i="51"/>
  <c r="L39" i="51"/>
  <c r="AE39" i="51"/>
  <c r="Q39" i="51"/>
  <c r="U39" i="51"/>
  <c r="G39" i="51"/>
  <c r="K39" i="51"/>
  <c r="AI39" i="51"/>
  <c r="AL39" i="51"/>
  <c r="S39" i="51"/>
  <c r="W39" i="51"/>
  <c r="I39" i="51"/>
  <c r="M39" i="51"/>
  <c r="AX43" i="51"/>
  <c r="AV43" i="51"/>
  <c r="AW43" i="51"/>
  <c r="AS43" i="51"/>
  <c r="AJ43" i="51"/>
  <c r="AN43" i="51"/>
  <c r="AC43" i="51"/>
  <c r="AG43" i="51"/>
  <c r="AY43" i="51"/>
  <c r="AK43" i="51"/>
  <c r="AO43" i="51"/>
  <c r="Z43" i="51"/>
  <c r="AD43" i="51"/>
  <c r="AR43" i="51"/>
  <c r="AQ43" i="51"/>
  <c r="AM43" i="51"/>
  <c r="AB43" i="51"/>
  <c r="AF43" i="51"/>
  <c r="AU43" i="51"/>
  <c r="AA43" i="51"/>
  <c r="T43" i="51"/>
  <c r="J43" i="51"/>
  <c r="N43" i="51"/>
  <c r="V43" i="51"/>
  <c r="L43" i="51"/>
  <c r="AL43" i="51"/>
  <c r="AI43" i="51"/>
  <c r="AE43" i="51"/>
  <c r="Q43" i="51"/>
  <c r="U43" i="51"/>
  <c r="G43" i="51"/>
  <c r="K43" i="51"/>
  <c r="R43" i="51"/>
  <c r="S43" i="51"/>
  <c r="W43" i="51"/>
  <c r="I43" i="51"/>
  <c r="M43" i="51"/>
  <c r="AZ43" i="51"/>
  <c r="H43" i="51"/>
  <c r="AX48" i="51"/>
  <c r="AU48" i="51"/>
  <c r="AV48" i="51"/>
  <c r="AZ48" i="51"/>
  <c r="AS48" i="51"/>
  <c r="AM48" i="51"/>
  <c r="AB48" i="51"/>
  <c r="AF48" i="51"/>
  <c r="AJ48" i="51"/>
  <c r="AN48" i="51"/>
  <c r="AC48" i="51"/>
  <c r="AG48" i="51"/>
  <c r="AY48" i="51"/>
  <c r="AW48" i="51"/>
  <c r="AR48" i="51"/>
  <c r="AQ48" i="51"/>
  <c r="AL48" i="51"/>
  <c r="AA48" i="51"/>
  <c r="AE48" i="51"/>
  <c r="AO48" i="51"/>
  <c r="AI48" i="51"/>
  <c r="Z48" i="51"/>
  <c r="T48" i="51"/>
  <c r="J48" i="51"/>
  <c r="N48" i="51"/>
  <c r="H48" i="51"/>
  <c r="AD48" i="51"/>
  <c r="Q48" i="51"/>
  <c r="U48" i="51"/>
  <c r="G48" i="51"/>
  <c r="K48" i="51"/>
  <c r="R48" i="51"/>
  <c r="AK48" i="51"/>
  <c r="S48" i="51"/>
  <c r="W48" i="51"/>
  <c r="I48" i="51"/>
  <c r="M48" i="51"/>
  <c r="V48" i="51"/>
  <c r="L48" i="51"/>
  <c r="AX53" i="51"/>
  <c r="AU53" i="51"/>
  <c r="AV53" i="51"/>
  <c r="AS53" i="51"/>
  <c r="AL53" i="51"/>
  <c r="AA53" i="51"/>
  <c r="AE53" i="51"/>
  <c r="AY53" i="51"/>
  <c r="AW53" i="51"/>
  <c r="AM53" i="51"/>
  <c r="AR53" i="51"/>
  <c r="AK53" i="51"/>
  <c r="AO53" i="51"/>
  <c r="Z53" i="51"/>
  <c r="AD53" i="51"/>
  <c r="AC53" i="51"/>
  <c r="S53" i="51"/>
  <c r="W53" i="51"/>
  <c r="J53" i="51"/>
  <c r="N53" i="51"/>
  <c r="G53" i="51"/>
  <c r="AG53" i="51"/>
  <c r="L53" i="51"/>
  <c r="AZ53" i="51"/>
  <c r="AJ53" i="51"/>
  <c r="AF53" i="51"/>
  <c r="T53" i="51"/>
  <c r="K53" i="51"/>
  <c r="AQ53" i="51"/>
  <c r="U53" i="51"/>
  <c r="H53" i="51"/>
  <c r="AI53" i="51"/>
  <c r="AB53" i="51"/>
  <c r="R53" i="51"/>
  <c r="V53" i="51"/>
  <c r="I53" i="51"/>
  <c r="M53" i="51"/>
  <c r="AN53" i="51"/>
  <c r="Q53" i="51"/>
  <c r="AX61" i="51"/>
  <c r="AX60" i="51" s="1"/>
  <c r="AW61" i="51"/>
  <c r="AR61" i="51"/>
  <c r="AJ61" i="51"/>
  <c r="AN61" i="51"/>
  <c r="AN60" i="51" s="1"/>
  <c r="AB61" i="51"/>
  <c r="AB60" i="51" s="1"/>
  <c r="AF61" i="51"/>
  <c r="AF60" i="51" s="1"/>
  <c r="S61" i="51"/>
  <c r="S60" i="51" s="1"/>
  <c r="W61" i="51"/>
  <c r="AZ61" i="51"/>
  <c r="AM61" i="51"/>
  <c r="AA61" i="51"/>
  <c r="AE61" i="51"/>
  <c r="Y61" i="51"/>
  <c r="R61" i="51"/>
  <c r="V61" i="51"/>
  <c r="I61" i="51"/>
  <c r="AV61" i="51"/>
  <c r="AU61" i="51"/>
  <c r="AD61" i="51"/>
  <c r="AD60" i="51" s="1"/>
  <c r="J61" i="51"/>
  <c r="N61" i="51"/>
  <c r="N60" i="51" s="1"/>
  <c r="AS61" i="51"/>
  <c r="AO61" i="51"/>
  <c r="AC61" i="51"/>
  <c r="U61" i="51"/>
  <c r="P61" i="51"/>
  <c r="H61" i="51"/>
  <c r="M61" i="51"/>
  <c r="M60" i="51" s="1"/>
  <c r="F61" i="51"/>
  <c r="AL61" i="51"/>
  <c r="Z61" i="51"/>
  <c r="Z60" i="51" s="1"/>
  <c r="L61" i="51"/>
  <c r="L60" i="51" s="1"/>
  <c r="AY61" i="51"/>
  <c r="AY60" i="51" s="1"/>
  <c r="AQ61" i="51"/>
  <c r="AI61" i="51"/>
  <c r="AG61" i="51"/>
  <c r="AG60" i="51" s="1"/>
  <c r="AK61" i="51"/>
  <c r="T61" i="51"/>
  <c r="K61" i="51"/>
  <c r="Q61" i="51"/>
  <c r="Q60" i="51" s="1"/>
  <c r="G61" i="51"/>
  <c r="AW66" i="51"/>
  <c r="AV66" i="51"/>
  <c r="AZ66" i="51"/>
  <c r="AX66" i="51"/>
  <c r="AR66" i="51"/>
  <c r="AJ66" i="51"/>
  <c r="AN66" i="51"/>
  <c r="Z66" i="51"/>
  <c r="AD66" i="51"/>
  <c r="Q66" i="51"/>
  <c r="U66" i="51"/>
  <c r="AU66" i="51"/>
  <c r="AM66" i="51"/>
  <c r="AC66" i="51"/>
  <c r="AG66" i="51"/>
  <c r="Y66" i="51"/>
  <c r="T66" i="51"/>
  <c r="AQ66" i="51"/>
  <c r="AI66" i="51"/>
  <c r="AB66" i="51"/>
  <c r="R66" i="51"/>
  <c r="H66" i="51"/>
  <c r="L66" i="51"/>
  <c r="AS66" i="51"/>
  <c r="AO66" i="51"/>
  <c r="AA66" i="51"/>
  <c r="W66" i="51"/>
  <c r="G66" i="51"/>
  <c r="K66" i="51"/>
  <c r="F66" i="51"/>
  <c r="AY66" i="51"/>
  <c r="J66" i="51"/>
  <c r="AK66" i="51"/>
  <c r="AE66" i="51"/>
  <c r="M66" i="51"/>
  <c r="V66" i="51"/>
  <c r="P66" i="51"/>
  <c r="I66" i="51"/>
  <c r="N66" i="51"/>
  <c r="S66" i="51"/>
  <c r="AL66" i="51"/>
  <c r="AF66" i="51"/>
  <c r="AW70" i="51"/>
  <c r="AV70" i="51"/>
  <c r="AZ70" i="51"/>
  <c r="AR70" i="51"/>
  <c r="AJ70" i="51"/>
  <c r="AN70" i="51"/>
  <c r="Z70" i="51"/>
  <c r="AD70" i="51"/>
  <c r="Q70" i="51"/>
  <c r="U70" i="51"/>
  <c r="AY70" i="51"/>
  <c r="AM70" i="51"/>
  <c r="AC70" i="51"/>
  <c r="AG70" i="51"/>
  <c r="Y70" i="51"/>
  <c r="T70" i="51"/>
  <c r="AB70" i="51"/>
  <c r="V70" i="51"/>
  <c r="H70" i="51"/>
  <c r="L70" i="51"/>
  <c r="AX70" i="51"/>
  <c r="AS70" i="51"/>
  <c r="AO70" i="51"/>
  <c r="AA70" i="51"/>
  <c r="S70" i="51"/>
  <c r="P70" i="51"/>
  <c r="G70" i="51"/>
  <c r="K70" i="51"/>
  <c r="F70" i="51"/>
  <c r="AL70" i="51"/>
  <c r="J70" i="51"/>
  <c r="AE70" i="51"/>
  <c r="R70" i="51"/>
  <c r="M70" i="51"/>
  <c r="AQ70" i="51"/>
  <c r="AK70" i="51"/>
  <c r="AI70" i="51"/>
  <c r="I70" i="51"/>
  <c r="W70" i="51"/>
  <c r="AF70" i="51"/>
  <c r="N70" i="51"/>
  <c r="AU70" i="51"/>
  <c r="AV75" i="51"/>
  <c r="AZ75" i="51"/>
  <c r="AY75" i="51"/>
  <c r="AW75" i="51"/>
  <c r="AR75" i="51"/>
  <c r="AQ75" i="51"/>
  <c r="AJ75" i="51"/>
  <c r="AJ73" i="51" s="1"/>
  <c r="AN75" i="51"/>
  <c r="AN73" i="51" s="1"/>
  <c r="AI75" i="51"/>
  <c r="AB75" i="51"/>
  <c r="AF75" i="51"/>
  <c r="R75" i="51"/>
  <c r="V75" i="51"/>
  <c r="P75" i="51"/>
  <c r="AM75" i="51"/>
  <c r="AA75" i="51"/>
  <c r="AE75" i="51"/>
  <c r="Q75" i="51"/>
  <c r="U75" i="51"/>
  <c r="AX75" i="51"/>
  <c r="Z75" i="51"/>
  <c r="W75" i="51"/>
  <c r="G75" i="51"/>
  <c r="K75" i="51"/>
  <c r="AS75" i="51"/>
  <c r="AS73" i="51" s="1"/>
  <c r="AO75" i="51"/>
  <c r="AG75" i="51"/>
  <c r="T75" i="51"/>
  <c r="J75" i="51"/>
  <c r="N75" i="51"/>
  <c r="Y75" i="51"/>
  <c r="I75" i="51"/>
  <c r="AU75" i="51"/>
  <c r="AK75" i="51"/>
  <c r="AC75" i="51"/>
  <c r="S75" i="51"/>
  <c r="L75" i="51"/>
  <c r="H75" i="51"/>
  <c r="AL75" i="51"/>
  <c r="F75" i="51"/>
  <c r="M75" i="51"/>
  <c r="AD75" i="51"/>
  <c r="AV80" i="51"/>
  <c r="AZ80" i="51"/>
  <c r="AU80" i="51"/>
  <c r="AY80" i="51"/>
  <c r="AR80" i="51"/>
  <c r="AJ80" i="51"/>
  <c r="AN80" i="51"/>
  <c r="Z80" i="51"/>
  <c r="AD80" i="51"/>
  <c r="Q80" i="51"/>
  <c r="U80" i="51"/>
  <c r="AX80" i="51"/>
  <c r="AQ80" i="51"/>
  <c r="AM80" i="51"/>
  <c r="AI80" i="51"/>
  <c r="AC80" i="51"/>
  <c r="AG80" i="51"/>
  <c r="T80" i="51"/>
  <c r="P80" i="51"/>
  <c r="AF80" i="51"/>
  <c r="R80" i="51"/>
  <c r="I80" i="51"/>
  <c r="M80" i="51"/>
  <c r="AS80" i="51"/>
  <c r="AO80" i="51"/>
  <c r="AE80" i="51"/>
  <c r="Y80" i="51"/>
  <c r="W80" i="51"/>
  <c r="H80" i="51"/>
  <c r="L80" i="51"/>
  <c r="AL80" i="51"/>
  <c r="S80" i="51"/>
  <c r="G80" i="51"/>
  <c r="F80" i="51"/>
  <c r="AA80" i="51"/>
  <c r="V80" i="51"/>
  <c r="J80" i="51"/>
  <c r="AW80" i="51"/>
  <c r="AK80" i="51"/>
  <c r="N80" i="51"/>
  <c r="AB80" i="51"/>
  <c r="K80" i="51"/>
  <c r="AX88" i="51"/>
  <c r="AW88" i="51"/>
  <c r="AZ88" i="51"/>
  <c r="AU88" i="51"/>
  <c r="AR88" i="51"/>
  <c r="AJ88" i="51"/>
  <c r="AN88" i="51"/>
  <c r="Z88" i="51"/>
  <c r="AD88" i="51"/>
  <c r="Q88" i="51"/>
  <c r="U88" i="51"/>
  <c r="AY88" i="51"/>
  <c r="AM88" i="51"/>
  <c r="AC88" i="51"/>
  <c r="AG88" i="51"/>
  <c r="Y88" i="51"/>
  <c r="T88" i="51"/>
  <c r="AV88" i="51"/>
  <c r="AB88" i="51"/>
  <c r="V88" i="51"/>
  <c r="J88" i="51"/>
  <c r="N88" i="51"/>
  <c r="AS88" i="51"/>
  <c r="AO88" i="51"/>
  <c r="AA88" i="51"/>
  <c r="S88" i="51"/>
  <c r="I88" i="51"/>
  <c r="M88" i="51"/>
  <c r="AQ88" i="51"/>
  <c r="AI88" i="51"/>
  <c r="AF88" i="51"/>
  <c r="W88" i="51"/>
  <c r="L88" i="51"/>
  <c r="P88" i="51"/>
  <c r="G88" i="51"/>
  <c r="F88" i="51"/>
  <c r="AL88" i="51"/>
  <c r="AE88" i="51"/>
  <c r="R88" i="51"/>
  <c r="K88" i="51"/>
  <c r="H88" i="51"/>
  <c r="AK88" i="51"/>
  <c r="AX93" i="51"/>
  <c r="AW93" i="51"/>
  <c r="AV93" i="51"/>
  <c r="AR93" i="51"/>
  <c r="AQ93" i="51"/>
  <c r="AJ93" i="51"/>
  <c r="AN93" i="51"/>
  <c r="AI93" i="51"/>
  <c r="AB93" i="51"/>
  <c r="AF93" i="51"/>
  <c r="Q93" i="51"/>
  <c r="U93" i="51"/>
  <c r="P93" i="51"/>
  <c r="AM93" i="51"/>
  <c r="AA93" i="51"/>
  <c r="AE93" i="51"/>
  <c r="T93" i="51"/>
  <c r="Z93" i="51"/>
  <c r="R93" i="51"/>
  <c r="I93" i="51"/>
  <c r="M93" i="51"/>
  <c r="AU93" i="51"/>
  <c r="AS93" i="51"/>
  <c r="AO93" i="51"/>
  <c r="AG93" i="51"/>
  <c r="W93" i="51"/>
  <c r="H93" i="51"/>
  <c r="L93" i="51"/>
  <c r="AK93" i="51"/>
  <c r="AD93" i="51"/>
  <c r="K93" i="51"/>
  <c r="AL93" i="51"/>
  <c r="N93" i="51"/>
  <c r="AZ93" i="51"/>
  <c r="AC93" i="51"/>
  <c r="V93" i="51"/>
  <c r="J93" i="51"/>
  <c r="F93" i="51"/>
  <c r="AY93" i="51"/>
  <c r="Y93" i="51"/>
  <c r="S93" i="51"/>
  <c r="G93" i="51"/>
  <c r="AX97" i="51"/>
  <c r="AW97" i="51"/>
  <c r="AZ97" i="51"/>
  <c r="AR97" i="51"/>
  <c r="AQ97" i="51"/>
  <c r="AJ97" i="51"/>
  <c r="AN97" i="51"/>
  <c r="AI97" i="51"/>
  <c r="AB97" i="51"/>
  <c r="AF97" i="51"/>
  <c r="Q97" i="51"/>
  <c r="U97" i="51"/>
  <c r="P97" i="51"/>
  <c r="AY97" i="51"/>
  <c r="AU97" i="51"/>
  <c r="AM97" i="51"/>
  <c r="AA97" i="51"/>
  <c r="AE97" i="51"/>
  <c r="T97" i="51"/>
  <c r="Z97" i="51"/>
  <c r="V97" i="51"/>
  <c r="I97" i="51"/>
  <c r="M97" i="51"/>
  <c r="AS97" i="51"/>
  <c r="AO97" i="51"/>
  <c r="AG97" i="51"/>
  <c r="Y97" i="51"/>
  <c r="S97" i="51"/>
  <c r="H97" i="51"/>
  <c r="L97" i="51"/>
  <c r="AD97" i="51"/>
  <c r="K97" i="51"/>
  <c r="AV97" i="51"/>
  <c r="R97" i="51"/>
  <c r="N97" i="51"/>
  <c r="F97" i="51"/>
  <c r="AL97" i="51"/>
  <c r="AC97" i="51"/>
  <c r="J97" i="51"/>
  <c r="AK97" i="51"/>
  <c r="G97" i="51"/>
  <c r="W97" i="51"/>
  <c r="AW102" i="51"/>
  <c r="AV102" i="51"/>
  <c r="AZ102" i="51"/>
  <c r="AR102" i="51"/>
  <c r="AQ102" i="51"/>
  <c r="AJ102" i="51"/>
  <c r="AN102" i="51"/>
  <c r="AI102" i="51"/>
  <c r="Z102" i="51"/>
  <c r="AD102" i="51"/>
  <c r="Q102" i="51"/>
  <c r="U102" i="51"/>
  <c r="P102" i="51"/>
  <c r="AM102" i="51"/>
  <c r="AC102" i="51"/>
  <c r="AG102" i="51"/>
  <c r="T102" i="51"/>
  <c r="AY102" i="51"/>
  <c r="AF102" i="51"/>
  <c r="R102" i="51"/>
  <c r="G102" i="51"/>
  <c r="K102" i="51"/>
  <c r="AX102" i="51"/>
  <c r="AS102" i="51"/>
  <c r="AO102" i="51"/>
  <c r="AE102" i="51"/>
  <c r="W102" i="51"/>
  <c r="J102" i="51"/>
  <c r="N102" i="51"/>
  <c r="F102" i="51"/>
  <c r="AU102" i="51"/>
  <c r="AK102" i="51"/>
  <c r="AB102" i="51"/>
  <c r="Y102" i="51"/>
  <c r="S102" i="51"/>
  <c r="I102" i="51"/>
  <c r="AL102" i="51"/>
  <c r="V102" i="51"/>
  <c r="L102" i="51"/>
  <c r="AA102" i="51"/>
  <c r="H102" i="51"/>
  <c r="M102" i="51"/>
  <c r="AX111" i="51"/>
  <c r="AY111" i="51"/>
  <c r="AZ111" i="51"/>
  <c r="AU111" i="51"/>
  <c r="AQ111" i="51"/>
  <c r="AJ111" i="51"/>
  <c r="AN111" i="51"/>
  <c r="AN109" i="51" s="1"/>
  <c r="AK111" i="51"/>
  <c r="AO111" i="51"/>
  <c r="AW111" i="51"/>
  <c r="AR111" i="51"/>
  <c r="AL111" i="51"/>
  <c r="AS111" i="51"/>
  <c r="AI111" i="51"/>
  <c r="AB111" i="51"/>
  <c r="AF111" i="51"/>
  <c r="Q111" i="51"/>
  <c r="U111" i="51"/>
  <c r="Z111" i="51"/>
  <c r="AD111" i="51"/>
  <c r="S111" i="51"/>
  <c r="W111" i="51"/>
  <c r="AC111" i="51"/>
  <c r="J111" i="51"/>
  <c r="N111" i="51"/>
  <c r="AM111" i="51"/>
  <c r="AE111" i="51"/>
  <c r="R111" i="51"/>
  <c r="G111" i="51"/>
  <c r="K111" i="51"/>
  <c r="Y111" i="51"/>
  <c r="T111" i="51"/>
  <c r="P111" i="51"/>
  <c r="I111" i="51"/>
  <c r="H111" i="51"/>
  <c r="M111" i="51"/>
  <c r="AG111" i="51"/>
  <c r="L111" i="51"/>
  <c r="AA111" i="51"/>
  <c r="V111" i="51"/>
  <c r="F111" i="51"/>
  <c r="AV111" i="51"/>
  <c r="AX116" i="51"/>
  <c r="AY116" i="51"/>
  <c r="AZ116" i="51"/>
  <c r="AU116" i="51"/>
  <c r="AQ116" i="51"/>
  <c r="AW116" i="51"/>
  <c r="AR116" i="51"/>
  <c r="AK116" i="51"/>
  <c r="AV116" i="51"/>
  <c r="AL116" i="51"/>
  <c r="AI116" i="51"/>
  <c r="Z116" i="51"/>
  <c r="AD116" i="51"/>
  <c r="AS116" i="51"/>
  <c r="AN116" i="51"/>
  <c r="AB116" i="51"/>
  <c r="AF116" i="51"/>
  <c r="AJ116" i="51"/>
  <c r="AA116" i="51"/>
  <c r="Y116" i="51"/>
  <c r="R116" i="51"/>
  <c r="V116" i="51"/>
  <c r="I116" i="51"/>
  <c r="M116" i="51"/>
  <c r="AM116" i="51"/>
  <c r="AC116" i="51"/>
  <c r="S116" i="51"/>
  <c r="W116" i="51"/>
  <c r="J116" i="51"/>
  <c r="N116" i="51"/>
  <c r="T116" i="51"/>
  <c r="H116" i="51"/>
  <c r="F116" i="51"/>
  <c r="AO116" i="51"/>
  <c r="AG116" i="51"/>
  <c r="Q116" i="51"/>
  <c r="G116" i="51"/>
  <c r="L116" i="51"/>
  <c r="AE116" i="51"/>
  <c r="K116" i="51"/>
  <c r="P116" i="51"/>
  <c r="U116" i="51"/>
  <c r="AX120" i="51"/>
  <c r="AY120" i="51"/>
  <c r="AZ120" i="51"/>
  <c r="AU120" i="51"/>
  <c r="AQ120" i="51"/>
  <c r="AW120" i="51"/>
  <c r="AR120" i="51"/>
  <c r="AS120" i="51"/>
  <c r="AL120" i="51"/>
  <c r="AI120" i="51"/>
  <c r="Z120" i="51"/>
  <c r="AD120" i="51"/>
  <c r="AJ120" i="51"/>
  <c r="AN120" i="51"/>
  <c r="AB120" i="51"/>
  <c r="AF120" i="51"/>
  <c r="AV120" i="51"/>
  <c r="AK120" i="51"/>
  <c r="AA120" i="51"/>
  <c r="R120" i="51"/>
  <c r="V120" i="51"/>
  <c r="I120" i="51"/>
  <c r="M120" i="51"/>
  <c r="F120" i="51"/>
  <c r="AM120" i="51"/>
  <c r="AC120" i="51"/>
  <c r="S120" i="51"/>
  <c r="W120" i="51"/>
  <c r="P120" i="51"/>
  <c r="H120" i="51"/>
  <c r="N120" i="51"/>
  <c r="AG120" i="51"/>
  <c r="U120" i="51"/>
  <c r="G120" i="51"/>
  <c r="L120" i="51"/>
  <c r="AO120" i="51"/>
  <c r="T120" i="51"/>
  <c r="K120" i="51"/>
  <c r="AE120" i="51"/>
  <c r="Q120" i="51"/>
  <c r="J120" i="51"/>
  <c r="Y120" i="51"/>
  <c r="AY126" i="51"/>
  <c r="AZ126" i="51"/>
  <c r="AW126" i="51"/>
  <c r="AX126" i="51"/>
  <c r="AV126" i="51"/>
  <c r="AU126" i="51"/>
  <c r="AR126" i="51"/>
  <c r="AQ126" i="51"/>
  <c r="AK126" i="51"/>
  <c r="AO126" i="51"/>
  <c r="AB126" i="51"/>
  <c r="AF126" i="51"/>
  <c r="AS126" i="51"/>
  <c r="AM126" i="51"/>
  <c r="Z126" i="51"/>
  <c r="AD126" i="51"/>
  <c r="AJ126" i="51"/>
  <c r="AI126" i="51"/>
  <c r="AG126" i="51"/>
  <c r="S126" i="51"/>
  <c r="W126" i="51"/>
  <c r="G126" i="51"/>
  <c r="K126" i="51"/>
  <c r="F126" i="51"/>
  <c r="AL126" i="51"/>
  <c r="AA126" i="51"/>
  <c r="T126" i="51"/>
  <c r="P126" i="51"/>
  <c r="Q126" i="51"/>
  <c r="L126" i="51"/>
  <c r="AN126" i="51"/>
  <c r="AE126" i="51"/>
  <c r="V126" i="51"/>
  <c r="U126" i="51"/>
  <c r="I126" i="51"/>
  <c r="AC126" i="51"/>
  <c r="R126" i="51"/>
  <c r="H126" i="51"/>
  <c r="N126" i="51"/>
  <c r="Y126" i="51"/>
  <c r="J126" i="51"/>
  <c r="M126" i="51"/>
  <c r="AY130" i="51"/>
  <c r="AZ130" i="51"/>
  <c r="AX130" i="51"/>
  <c r="AW130" i="51"/>
  <c r="AV130" i="51"/>
  <c r="AU130" i="51"/>
  <c r="AR130" i="51"/>
  <c r="AQ130" i="51"/>
  <c r="AS130" i="51"/>
  <c r="AK130" i="51"/>
  <c r="AO130" i="51"/>
  <c r="AB130" i="51"/>
  <c r="AF130" i="51"/>
  <c r="AM130" i="51"/>
  <c r="Z130" i="51"/>
  <c r="AD130" i="51"/>
  <c r="AJ130" i="51"/>
  <c r="AG130" i="51"/>
  <c r="S130" i="51"/>
  <c r="W130" i="51"/>
  <c r="G130" i="51"/>
  <c r="K130" i="51"/>
  <c r="AL130" i="51"/>
  <c r="AA130" i="51"/>
  <c r="Y130" i="51"/>
  <c r="T130" i="51"/>
  <c r="P130" i="51"/>
  <c r="U130" i="51"/>
  <c r="L130" i="51"/>
  <c r="F130" i="51"/>
  <c r="AE130" i="51"/>
  <c r="R130" i="51"/>
  <c r="AI130" i="51"/>
  <c r="M130" i="51"/>
  <c r="AC130" i="51"/>
  <c r="V130" i="51"/>
  <c r="J130" i="51"/>
  <c r="AN130" i="51"/>
  <c r="N130" i="51"/>
  <c r="I130" i="51"/>
  <c r="Q130" i="51"/>
  <c r="H130" i="51"/>
  <c r="AZ138" i="51"/>
  <c r="AX138" i="51"/>
  <c r="AW138" i="51"/>
  <c r="AQ138" i="51"/>
  <c r="AY138" i="51"/>
  <c r="AV138" i="51"/>
  <c r="AU138" i="51"/>
  <c r="AR138" i="51"/>
  <c r="AJ138" i="51"/>
  <c r="AN138" i="51"/>
  <c r="Z138" i="51"/>
  <c r="AD138" i="51"/>
  <c r="AL138" i="51"/>
  <c r="AB138" i="51"/>
  <c r="AF138" i="51"/>
  <c r="AS138" i="51"/>
  <c r="AE138" i="51"/>
  <c r="Y138" i="51"/>
  <c r="Q138" i="51"/>
  <c r="U138" i="51"/>
  <c r="I138" i="51"/>
  <c r="M138" i="51"/>
  <c r="AK138" i="51"/>
  <c r="AI138" i="51"/>
  <c r="AG138" i="51"/>
  <c r="R138" i="51"/>
  <c r="V138" i="51"/>
  <c r="AO138" i="51"/>
  <c r="J138" i="51"/>
  <c r="F138" i="51"/>
  <c r="AM138" i="51"/>
  <c r="AC138" i="51"/>
  <c r="W138" i="51"/>
  <c r="P138" i="51"/>
  <c r="G138" i="51"/>
  <c r="N138" i="51"/>
  <c r="AA138" i="51"/>
  <c r="L138" i="51"/>
  <c r="T138" i="51"/>
  <c r="K138" i="51"/>
  <c r="S138" i="51"/>
  <c r="H138" i="51"/>
  <c r="AY143" i="51"/>
  <c r="AZ143" i="51"/>
  <c r="AX143" i="51"/>
  <c r="AV143" i="51"/>
  <c r="AU143" i="51"/>
  <c r="AR143" i="51"/>
  <c r="AQ143" i="51"/>
  <c r="AJ143" i="51"/>
  <c r="AN143" i="51"/>
  <c r="AC143" i="51"/>
  <c r="AG143" i="51"/>
  <c r="AW143" i="51"/>
  <c r="AL143" i="51"/>
  <c r="AA143" i="51"/>
  <c r="AE143" i="51"/>
  <c r="Y143" i="51"/>
  <c r="AD143" i="51"/>
  <c r="Q143" i="51"/>
  <c r="U143" i="51"/>
  <c r="H143" i="51"/>
  <c r="L143" i="51"/>
  <c r="AS143" i="51"/>
  <c r="AK143" i="51"/>
  <c r="AF143" i="51"/>
  <c r="R143" i="51"/>
  <c r="V143" i="51"/>
  <c r="T143" i="51"/>
  <c r="P143" i="51"/>
  <c r="I143" i="51"/>
  <c r="N143" i="51"/>
  <c r="AB143" i="51"/>
  <c r="S143" i="51"/>
  <c r="AM143" i="51"/>
  <c r="J143" i="51"/>
  <c r="F143" i="51"/>
  <c r="Z143" i="51"/>
  <c r="G143" i="51"/>
  <c r="AO143" i="51"/>
  <c r="AI143" i="51"/>
  <c r="W143" i="51"/>
  <c r="M143" i="51"/>
  <c r="K143" i="51"/>
  <c r="AY148" i="51"/>
  <c r="AZ148" i="51"/>
  <c r="AV148" i="51"/>
  <c r="AU148" i="51"/>
  <c r="AR148" i="51"/>
  <c r="AX148" i="51"/>
  <c r="AJ148" i="51"/>
  <c r="AN148" i="51"/>
  <c r="AB148" i="51"/>
  <c r="AF148" i="51"/>
  <c r="AL148" i="51"/>
  <c r="Z148" i="51"/>
  <c r="AD148" i="51"/>
  <c r="Y148" i="51"/>
  <c r="AQ148" i="51"/>
  <c r="AC148" i="51"/>
  <c r="S148" i="51"/>
  <c r="W148" i="51"/>
  <c r="G148" i="51"/>
  <c r="K148" i="51"/>
  <c r="AW148" i="51"/>
  <c r="AK148" i="51"/>
  <c r="AI148" i="51"/>
  <c r="AE148" i="51"/>
  <c r="T148" i="51"/>
  <c r="AO148" i="51"/>
  <c r="AG148" i="51"/>
  <c r="V148" i="51"/>
  <c r="H148" i="51"/>
  <c r="M148" i="51"/>
  <c r="F148" i="51"/>
  <c r="AS148" i="51"/>
  <c r="AM148" i="51"/>
  <c r="AA148" i="51"/>
  <c r="U148" i="51"/>
  <c r="R148" i="51"/>
  <c r="L148" i="51"/>
  <c r="Q148" i="51"/>
  <c r="J148" i="51"/>
  <c r="N148" i="51"/>
  <c r="I148" i="51"/>
  <c r="P148" i="51"/>
  <c r="AY152" i="51"/>
  <c r="AZ152" i="51"/>
  <c r="AV152" i="51"/>
  <c r="AU152" i="51"/>
  <c r="AX152" i="51"/>
  <c r="AR152" i="51"/>
  <c r="AW152" i="51"/>
  <c r="AJ152" i="51"/>
  <c r="AN152" i="51"/>
  <c r="AB152" i="51"/>
  <c r="AF152" i="51"/>
  <c r="AQ152" i="51"/>
  <c r="AL152" i="51"/>
  <c r="Z152" i="51"/>
  <c r="AD152" i="51"/>
  <c r="Y152" i="51"/>
  <c r="AC152" i="51"/>
  <c r="S152" i="51"/>
  <c r="W152" i="51"/>
  <c r="G152" i="51"/>
  <c r="K152" i="51"/>
  <c r="AK152" i="51"/>
  <c r="AE152" i="51"/>
  <c r="T152" i="51"/>
  <c r="AS152" i="51"/>
  <c r="AI152" i="51"/>
  <c r="AG152" i="51"/>
  <c r="R152" i="51"/>
  <c r="P152" i="51"/>
  <c r="H152" i="51"/>
  <c r="M152" i="51"/>
  <c r="AA152" i="51"/>
  <c r="Q152" i="51"/>
  <c r="V152" i="51"/>
  <c r="I152" i="51"/>
  <c r="AO152" i="51"/>
  <c r="U152" i="51"/>
  <c r="N152" i="51"/>
  <c r="L152" i="51"/>
  <c r="AM152" i="51"/>
  <c r="J152" i="51"/>
  <c r="F152" i="51"/>
  <c r="AW13" i="50"/>
  <c r="AS13" i="50"/>
  <c r="AM13" i="50"/>
  <c r="AI13" i="50"/>
  <c r="AX13" i="50"/>
  <c r="AV13" i="50"/>
  <c r="AJ13" i="50"/>
  <c r="AN13" i="50"/>
  <c r="AY13" i="50"/>
  <c r="AU13" i="50"/>
  <c r="AK13" i="50"/>
  <c r="AO13" i="50"/>
  <c r="AQ13" i="50"/>
  <c r="Z13" i="50"/>
  <c r="AD13" i="50"/>
  <c r="S13" i="50"/>
  <c r="W13" i="50"/>
  <c r="G13" i="50"/>
  <c r="K13" i="50"/>
  <c r="H13" i="50"/>
  <c r="L13" i="50"/>
  <c r="AR13" i="50"/>
  <c r="AC13" i="50"/>
  <c r="J13" i="50"/>
  <c r="AZ13" i="50"/>
  <c r="AL13" i="50"/>
  <c r="AA13" i="50"/>
  <c r="AE13" i="50"/>
  <c r="T13" i="50"/>
  <c r="I13" i="50"/>
  <c r="AG13" i="50"/>
  <c r="V13" i="50"/>
  <c r="AB13" i="50"/>
  <c r="AF13" i="50"/>
  <c r="Q13" i="50"/>
  <c r="U13" i="50"/>
  <c r="M13" i="50"/>
  <c r="F13" i="50"/>
  <c r="R13" i="50"/>
  <c r="N13" i="50"/>
  <c r="AZ27" i="50"/>
  <c r="AV27" i="50"/>
  <c r="AS27" i="50"/>
  <c r="AM27" i="50"/>
  <c r="AU27" i="50"/>
  <c r="AJ27" i="50"/>
  <c r="AN27" i="50"/>
  <c r="AX27" i="50"/>
  <c r="AK27" i="50"/>
  <c r="AO27" i="50"/>
  <c r="AI27" i="50"/>
  <c r="AB27" i="50"/>
  <c r="AF27" i="50"/>
  <c r="R27" i="50"/>
  <c r="V27" i="50"/>
  <c r="I27" i="50"/>
  <c r="M27" i="50"/>
  <c r="AE27" i="50"/>
  <c r="U27" i="50"/>
  <c r="L27" i="50"/>
  <c r="AW27" i="50"/>
  <c r="AR27" i="50"/>
  <c r="AQ27" i="50"/>
  <c r="AC27" i="50"/>
  <c r="AG27" i="50"/>
  <c r="S27" i="50"/>
  <c r="W27" i="50"/>
  <c r="J27" i="50"/>
  <c r="N27" i="50"/>
  <c r="AL27" i="50"/>
  <c r="AY27" i="50"/>
  <c r="Z27" i="50"/>
  <c r="AD27" i="50"/>
  <c r="T27" i="50"/>
  <c r="G27" i="50"/>
  <c r="K27" i="50"/>
  <c r="AA27" i="50"/>
  <c r="Q27" i="50"/>
  <c r="H27" i="50"/>
  <c r="AY42" i="50"/>
  <c r="AS42" i="50"/>
  <c r="AK42" i="50"/>
  <c r="AO42" i="50"/>
  <c r="AZ42" i="50"/>
  <c r="AW42" i="50"/>
  <c r="AL42" i="50"/>
  <c r="AV42" i="50"/>
  <c r="AQ42" i="50"/>
  <c r="AM42" i="50"/>
  <c r="AI42" i="50"/>
  <c r="AR42" i="50"/>
  <c r="AB42" i="50"/>
  <c r="AF42" i="50"/>
  <c r="Q42" i="50"/>
  <c r="U42" i="50"/>
  <c r="I42" i="50"/>
  <c r="M42" i="50"/>
  <c r="N42" i="50"/>
  <c r="AE42" i="50"/>
  <c r="L42" i="50"/>
  <c r="AC42" i="50"/>
  <c r="AG42" i="50"/>
  <c r="R42" i="50"/>
  <c r="V42" i="50"/>
  <c r="J42" i="50"/>
  <c r="AX42" i="50"/>
  <c r="T42" i="50"/>
  <c r="H42" i="50"/>
  <c r="AU42" i="50"/>
  <c r="AJ42" i="50"/>
  <c r="Z42" i="50"/>
  <c r="AD42" i="50"/>
  <c r="S42" i="50"/>
  <c r="W42" i="50"/>
  <c r="G42" i="50"/>
  <c r="K42" i="50"/>
  <c r="AN42" i="50"/>
  <c r="AA42" i="50"/>
  <c r="AU49" i="50"/>
  <c r="AS49" i="50"/>
  <c r="AJ49" i="50"/>
  <c r="AN49" i="50"/>
  <c r="AI49" i="50"/>
  <c r="AX49" i="50"/>
  <c r="AK49" i="50"/>
  <c r="AO49" i="50"/>
  <c r="AY49" i="50"/>
  <c r="AW49" i="50"/>
  <c r="AL49" i="50"/>
  <c r="AR49" i="50"/>
  <c r="AA49" i="50"/>
  <c r="AE49" i="50"/>
  <c r="S49" i="50"/>
  <c r="W49" i="50"/>
  <c r="I49" i="50"/>
  <c r="M49" i="50"/>
  <c r="J49" i="50"/>
  <c r="N49" i="50"/>
  <c r="AQ49" i="50"/>
  <c r="AD49" i="50"/>
  <c r="R49" i="50"/>
  <c r="V49" i="50"/>
  <c r="AM49" i="50"/>
  <c r="AB49" i="50"/>
  <c r="AF49" i="50"/>
  <c r="T49" i="50"/>
  <c r="L49" i="50"/>
  <c r="AZ49" i="50"/>
  <c r="AV49" i="50"/>
  <c r="AC49" i="50"/>
  <c r="AG49" i="50"/>
  <c r="Q49" i="50"/>
  <c r="U49" i="50"/>
  <c r="G49" i="50"/>
  <c r="K49" i="50"/>
  <c r="Z49" i="50"/>
  <c r="H49" i="50"/>
  <c r="AW69" i="50"/>
  <c r="AU69" i="50"/>
  <c r="AR69" i="50"/>
  <c r="AX69" i="50"/>
  <c r="AY69" i="50"/>
  <c r="AZ69" i="50"/>
  <c r="AQ69" i="50"/>
  <c r="AM69" i="50"/>
  <c r="AC69" i="50"/>
  <c r="AG69" i="50"/>
  <c r="AJ69" i="50"/>
  <c r="AN69" i="50"/>
  <c r="AI69" i="50"/>
  <c r="Z69" i="50"/>
  <c r="AD69" i="50"/>
  <c r="AK69" i="50"/>
  <c r="AO69" i="50"/>
  <c r="AA69" i="50"/>
  <c r="AE69" i="50"/>
  <c r="AB69" i="50"/>
  <c r="Q69" i="50"/>
  <c r="U69" i="50"/>
  <c r="I69" i="50"/>
  <c r="M69" i="50"/>
  <c r="AS69" i="50"/>
  <c r="AL69" i="50"/>
  <c r="AF69" i="50"/>
  <c r="Y69" i="50"/>
  <c r="R69" i="50"/>
  <c r="V69" i="50"/>
  <c r="J69" i="50"/>
  <c r="N69" i="50"/>
  <c r="F69" i="50"/>
  <c r="S69" i="50"/>
  <c r="W69" i="50"/>
  <c r="P69" i="50"/>
  <c r="G69" i="50"/>
  <c r="K69" i="50"/>
  <c r="AV69" i="50"/>
  <c r="L69" i="50"/>
  <c r="T69" i="50"/>
  <c r="H69" i="50"/>
  <c r="AV90" i="50"/>
  <c r="AZ90" i="50"/>
  <c r="AW90" i="50"/>
  <c r="AU90" i="50"/>
  <c r="AX90" i="50"/>
  <c r="AK90" i="50"/>
  <c r="AO90" i="50"/>
  <c r="AC90" i="50"/>
  <c r="AG90" i="50"/>
  <c r="Y90" i="50"/>
  <c r="AR90" i="50"/>
  <c r="AQ90" i="50"/>
  <c r="AL90" i="50"/>
  <c r="Z90" i="50"/>
  <c r="AD90" i="50"/>
  <c r="AS90" i="50"/>
  <c r="AM90" i="50"/>
  <c r="AI90" i="50"/>
  <c r="AA90" i="50"/>
  <c r="AE90" i="50"/>
  <c r="AF90" i="50"/>
  <c r="T90" i="50"/>
  <c r="P90" i="50"/>
  <c r="I90" i="50"/>
  <c r="M90" i="50"/>
  <c r="F90" i="50"/>
  <c r="AY90" i="50"/>
  <c r="AJ90" i="50"/>
  <c r="Q90" i="50"/>
  <c r="U90" i="50"/>
  <c r="J90" i="50"/>
  <c r="N90" i="50"/>
  <c r="AN90" i="50"/>
  <c r="R90" i="50"/>
  <c r="V90" i="50"/>
  <c r="G90" i="50"/>
  <c r="K90" i="50"/>
  <c r="S90" i="50"/>
  <c r="H90" i="50"/>
  <c r="AB90" i="50"/>
  <c r="W90" i="50"/>
  <c r="L90" i="50"/>
  <c r="AZ114" i="50"/>
  <c r="AX114" i="50"/>
  <c r="AV114" i="50"/>
  <c r="AJ114" i="50"/>
  <c r="AN114" i="50"/>
  <c r="AU114" i="50"/>
  <c r="AK114" i="50"/>
  <c r="AO114" i="50"/>
  <c r="AR114" i="50"/>
  <c r="AQ114" i="50"/>
  <c r="AL114" i="50"/>
  <c r="AW114" i="50"/>
  <c r="AI114" i="50"/>
  <c r="Z114" i="50"/>
  <c r="AD114" i="50"/>
  <c r="AS114" i="50"/>
  <c r="AA114" i="50"/>
  <c r="AE114" i="50"/>
  <c r="AB114" i="50"/>
  <c r="AF114" i="50"/>
  <c r="S114" i="50"/>
  <c r="W114" i="50"/>
  <c r="P114" i="50"/>
  <c r="J114" i="50"/>
  <c r="N114" i="50"/>
  <c r="AM114" i="50"/>
  <c r="T114" i="50"/>
  <c r="G114" i="50"/>
  <c r="K114" i="50"/>
  <c r="AC114" i="50"/>
  <c r="Y114" i="50"/>
  <c r="Q114" i="50"/>
  <c r="U114" i="50"/>
  <c r="H114" i="50"/>
  <c r="L114" i="50"/>
  <c r="V114" i="50"/>
  <c r="I114" i="50"/>
  <c r="AY114" i="50"/>
  <c r="M114" i="50"/>
  <c r="AG114" i="50"/>
  <c r="F114" i="50"/>
  <c r="R114" i="50"/>
  <c r="AZ118" i="50"/>
  <c r="AX118" i="50"/>
  <c r="AV118" i="50"/>
  <c r="AJ118" i="50"/>
  <c r="AN118" i="50"/>
  <c r="AU118" i="50"/>
  <c r="AY118" i="50"/>
  <c r="AR118" i="50"/>
  <c r="AQ118" i="50"/>
  <c r="AL118" i="50"/>
  <c r="AM118" i="50"/>
  <c r="AI118" i="50"/>
  <c r="Z118" i="50"/>
  <c r="AD118" i="50"/>
  <c r="AW118" i="50"/>
  <c r="AO118" i="50"/>
  <c r="AA118" i="50"/>
  <c r="AE118" i="50"/>
  <c r="AB118" i="50"/>
  <c r="AF118" i="50"/>
  <c r="S118" i="50"/>
  <c r="W118" i="50"/>
  <c r="P118" i="50"/>
  <c r="J118" i="50"/>
  <c r="N118" i="50"/>
  <c r="T118" i="50"/>
  <c r="G118" i="50"/>
  <c r="K118" i="50"/>
  <c r="AS118" i="50"/>
  <c r="AC118" i="50"/>
  <c r="Y118" i="50"/>
  <c r="Q118" i="50"/>
  <c r="U118" i="50"/>
  <c r="H118" i="50"/>
  <c r="L118" i="50"/>
  <c r="AG118" i="50"/>
  <c r="I118" i="50"/>
  <c r="F118" i="50"/>
  <c r="M118" i="50"/>
  <c r="AK118" i="50"/>
  <c r="R118" i="50"/>
  <c r="V118" i="50"/>
  <c r="AY123" i="50"/>
  <c r="AZ123" i="50"/>
  <c r="AU123" i="50"/>
  <c r="AS123" i="50"/>
  <c r="AL123" i="50"/>
  <c r="AX123" i="50"/>
  <c r="AW123" i="50"/>
  <c r="AQ123" i="50"/>
  <c r="AJ123" i="50"/>
  <c r="AN123" i="50"/>
  <c r="AK123" i="50"/>
  <c r="AI123" i="50"/>
  <c r="AC123" i="50"/>
  <c r="AG123" i="50"/>
  <c r="AR123" i="50"/>
  <c r="AM123" i="50"/>
  <c r="Z123" i="50"/>
  <c r="AD123" i="50"/>
  <c r="AV123" i="50"/>
  <c r="AO123" i="50"/>
  <c r="AA123" i="50"/>
  <c r="AE123" i="50"/>
  <c r="S123" i="50"/>
  <c r="W123" i="50"/>
  <c r="P123" i="50"/>
  <c r="I123" i="50"/>
  <c r="M123" i="50"/>
  <c r="T123" i="50"/>
  <c r="J123" i="50"/>
  <c r="N123" i="50"/>
  <c r="AB123" i="50"/>
  <c r="Y123" i="50"/>
  <c r="Q123" i="50"/>
  <c r="U123" i="50"/>
  <c r="G123" i="50"/>
  <c r="K123" i="50"/>
  <c r="H123" i="50"/>
  <c r="L123" i="50"/>
  <c r="AF123" i="50"/>
  <c r="R123" i="50"/>
  <c r="F123" i="50"/>
  <c r="V123" i="50"/>
  <c r="AY146" i="50"/>
  <c r="AU146" i="50"/>
  <c r="AZ146" i="50"/>
  <c r="AW146" i="50"/>
  <c r="AX146" i="50"/>
  <c r="AR146" i="50"/>
  <c r="AV146" i="50"/>
  <c r="AS146" i="50"/>
  <c r="AQ146" i="50"/>
  <c r="AL146" i="50"/>
  <c r="AI146" i="50"/>
  <c r="AM146" i="50"/>
  <c r="AJ146" i="50"/>
  <c r="AN146" i="50"/>
  <c r="AA146" i="50"/>
  <c r="AE146" i="50"/>
  <c r="R146" i="50"/>
  <c r="V146" i="50"/>
  <c r="I146" i="50"/>
  <c r="M146" i="50"/>
  <c r="AB146" i="50"/>
  <c r="AF146" i="50"/>
  <c r="S146" i="50"/>
  <c r="W146" i="50"/>
  <c r="AK146" i="50"/>
  <c r="AC146" i="50"/>
  <c r="AG146" i="50"/>
  <c r="Y146" i="50"/>
  <c r="T146" i="50"/>
  <c r="AD146" i="50"/>
  <c r="Q146" i="50"/>
  <c r="P146" i="50"/>
  <c r="J146" i="50"/>
  <c r="U146" i="50"/>
  <c r="K146" i="50"/>
  <c r="AO146" i="50"/>
  <c r="G146" i="50"/>
  <c r="L146" i="50"/>
  <c r="F146" i="50"/>
  <c r="N146" i="50"/>
  <c r="H146" i="50"/>
  <c r="Z146" i="50"/>
  <c r="AX14" i="50"/>
  <c r="AK14" i="50"/>
  <c r="AO14" i="50"/>
  <c r="AO12" i="50" s="1"/>
  <c r="AY14" i="50"/>
  <c r="AW14" i="50"/>
  <c r="AR14" i="50"/>
  <c r="AL14" i="50"/>
  <c r="AZ14" i="50"/>
  <c r="AZ12" i="50" s="1"/>
  <c r="AV14" i="50"/>
  <c r="AS14" i="50"/>
  <c r="AQ14" i="50"/>
  <c r="AT14" i="50" s="1"/>
  <c r="AM14" i="50"/>
  <c r="AI14" i="50"/>
  <c r="Z14" i="50"/>
  <c r="AD14" i="50"/>
  <c r="T14" i="50"/>
  <c r="T12" i="50" s="1"/>
  <c r="G14" i="50"/>
  <c r="K14" i="50"/>
  <c r="F14" i="50"/>
  <c r="H14" i="50"/>
  <c r="L14" i="50"/>
  <c r="I14" i="50"/>
  <c r="AC14" i="50"/>
  <c r="AG14" i="50"/>
  <c r="S14" i="50"/>
  <c r="N14" i="50"/>
  <c r="AA14" i="50"/>
  <c r="AE14" i="50"/>
  <c r="Q14" i="50"/>
  <c r="U14" i="50"/>
  <c r="M14" i="50"/>
  <c r="AN14" i="50"/>
  <c r="W14" i="50"/>
  <c r="J14" i="50"/>
  <c r="AU14" i="50"/>
  <c r="AJ14" i="50"/>
  <c r="AB14" i="50"/>
  <c r="AF14" i="50"/>
  <c r="R14" i="50"/>
  <c r="V14" i="50"/>
  <c r="AX19" i="50"/>
  <c r="AK19" i="50"/>
  <c r="AO19" i="50"/>
  <c r="AY19" i="50"/>
  <c r="AW19" i="50"/>
  <c r="AR19" i="50"/>
  <c r="AL19" i="50"/>
  <c r="AZ19" i="50"/>
  <c r="AV19" i="50"/>
  <c r="AS19" i="50"/>
  <c r="AQ19" i="50"/>
  <c r="AM19" i="50"/>
  <c r="AJ19" i="50"/>
  <c r="Z19" i="50"/>
  <c r="AD19" i="50"/>
  <c r="S19" i="50"/>
  <c r="W19" i="50"/>
  <c r="G19" i="50"/>
  <c r="K19" i="50"/>
  <c r="H19" i="50"/>
  <c r="L19" i="50"/>
  <c r="M19" i="50"/>
  <c r="AG19" i="50"/>
  <c r="R19" i="50"/>
  <c r="V19" i="50"/>
  <c r="J19" i="50"/>
  <c r="AN19" i="50"/>
  <c r="AA19" i="50"/>
  <c r="AE19" i="50"/>
  <c r="T19" i="50"/>
  <c r="I19" i="50"/>
  <c r="AU19" i="50"/>
  <c r="AI19" i="50"/>
  <c r="N19" i="50"/>
  <c r="AB19" i="50"/>
  <c r="AF19" i="50"/>
  <c r="Q19" i="50"/>
  <c r="U19" i="50"/>
  <c r="AC19" i="50"/>
  <c r="AX23" i="50"/>
  <c r="AK23" i="50"/>
  <c r="AO23" i="50"/>
  <c r="AY23" i="50"/>
  <c r="AW23" i="50"/>
  <c r="AR23" i="50"/>
  <c r="AL23" i="50"/>
  <c r="AZ23" i="50"/>
  <c r="AV23" i="50"/>
  <c r="AS23" i="50"/>
  <c r="AQ23" i="50"/>
  <c r="AM23" i="50"/>
  <c r="AU23" i="50"/>
  <c r="Z23" i="50"/>
  <c r="AD23" i="50"/>
  <c r="S23" i="50"/>
  <c r="W23" i="50"/>
  <c r="G23" i="50"/>
  <c r="K23" i="50"/>
  <c r="H23" i="50"/>
  <c r="L23" i="50"/>
  <c r="I23" i="50"/>
  <c r="AN23" i="50"/>
  <c r="AG23" i="50"/>
  <c r="R23" i="50"/>
  <c r="V23" i="50"/>
  <c r="AA23" i="50"/>
  <c r="AE23" i="50"/>
  <c r="T23" i="50"/>
  <c r="M23" i="50"/>
  <c r="AC23" i="50"/>
  <c r="J23" i="50"/>
  <c r="AJ23" i="50"/>
  <c r="AB23" i="50"/>
  <c r="AF23" i="50"/>
  <c r="Q23" i="50"/>
  <c r="U23" i="50"/>
  <c r="AI23" i="50"/>
  <c r="N23" i="50"/>
  <c r="AW29" i="50"/>
  <c r="AK29" i="50"/>
  <c r="AO29" i="50"/>
  <c r="AX29" i="50"/>
  <c r="AV29" i="50"/>
  <c r="AR29" i="50"/>
  <c r="AQ29" i="50"/>
  <c r="AL29" i="50"/>
  <c r="AY29" i="50"/>
  <c r="AU29" i="50"/>
  <c r="AS29" i="50"/>
  <c r="AM29" i="50"/>
  <c r="AJ29" i="50"/>
  <c r="AA29" i="50"/>
  <c r="AE29" i="50"/>
  <c r="R29" i="50"/>
  <c r="V29" i="50"/>
  <c r="I29" i="50"/>
  <c r="M29" i="50"/>
  <c r="AI29" i="50"/>
  <c r="Z29" i="50"/>
  <c r="U29" i="50"/>
  <c r="L29" i="50"/>
  <c r="AN29" i="50"/>
  <c r="AB29" i="50"/>
  <c r="AF29" i="50"/>
  <c r="S29" i="50"/>
  <c r="W29" i="50"/>
  <c r="J29" i="50"/>
  <c r="N29" i="50"/>
  <c r="AC29" i="50"/>
  <c r="AG29" i="50"/>
  <c r="T29" i="50"/>
  <c r="G29" i="50"/>
  <c r="K29" i="50"/>
  <c r="AZ29" i="50"/>
  <c r="AD29" i="50"/>
  <c r="Q29" i="50"/>
  <c r="H29" i="50"/>
  <c r="AY31" i="50"/>
  <c r="AU31" i="50"/>
  <c r="AK31" i="50"/>
  <c r="AO31" i="50"/>
  <c r="AI31" i="50"/>
  <c r="AZ31" i="50"/>
  <c r="AR31" i="50"/>
  <c r="AL31" i="50"/>
  <c r="AW31" i="50"/>
  <c r="AS31" i="50"/>
  <c r="AM31" i="50"/>
  <c r="AJ31" i="50"/>
  <c r="AA31" i="50"/>
  <c r="AE31" i="50"/>
  <c r="T31" i="50"/>
  <c r="I31" i="50"/>
  <c r="M31" i="50"/>
  <c r="N31" i="50"/>
  <c r="AX31" i="50"/>
  <c r="AD31" i="50"/>
  <c r="W31" i="50"/>
  <c r="L31" i="50"/>
  <c r="AV31" i="50"/>
  <c r="AN31" i="50"/>
  <c r="AB31" i="50"/>
  <c r="AF31" i="50"/>
  <c r="Q31" i="50"/>
  <c r="Q28" i="50" s="1"/>
  <c r="U31" i="50"/>
  <c r="J31" i="50"/>
  <c r="AQ31" i="50"/>
  <c r="AC31" i="50"/>
  <c r="AG31" i="50"/>
  <c r="R31" i="50"/>
  <c r="V31" i="50"/>
  <c r="G31" i="50"/>
  <c r="K31" i="50"/>
  <c r="Z31" i="50"/>
  <c r="S31" i="50"/>
  <c r="H31" i="50"/>
  <c r="AZ43" i="50"/>
  <c r="AU43" i="50"/>
  <c r="AM43" i="50"/>
  <c r="AR43" i="50"/>
  <c r="AQ43" i="50"/>
  <c r="AJ43" i="50"/>
  <c r="AN43" i="50"/>
  <c r="AI43" i="50"/>
  <c r="AX43" i="50"/>
  <c r="AW43" i="50"/>
  <c r="AS43" i="50"/>
  <c r="AK43" i="50"/>
  <c r="AO43" i="50"/>
  <c r="AY43" i="50"/>
  <c r="AL43" i="50"/>
  <c r="AB43" i="50"/>
  <c r="AF43" i="50"/>
  <c r="R43" i="50"/>
  <c r="V43" i="50"/>
  <c r="I43" i="50"/>
  <c r="M43" i="50"/>
  <c r="J43" i="50"/>
  <c r="N43" i="50"/>
  <c r="U43" i="50"/>
  <c r="AV43" i="50"/>
  <c r="AC43" i="50"/>
  <c r="AG43" i="50"/>
  <c r="S43" i="50"/>
  <c r="W43" i="50"/>
  <c r="AA43" i="50"/>
  <c r="Q43" i="50"/>
  <c r="L43" i="50"/>
  <c r="Z43" i="50"/>
  <c r="AD43" i="50"/>
  <c r="T43" i="50"/>
  <c r="G43" i="50"/>
  <c r="K43" i="50"/>
  <c r="AE43" i="50"/>
  <c r="H43" i="50"/>
  <c r="AX51" i="50"/>
  <c r="AU51" i="50"/>
  <c r="AK51" i="50"/>
  <c r="AO51" i="50"/>
  <c r="AY51" i="50"/>
  <c r="AR51" i="50"/>
  <c r="AL51" i="50"/>
  <c r="AZ51" i="50"/>
  <c r="AW51" i="50"/>
  <c r="AS51" i="50"/>
  <c r="AQ51" i="50"/>
  <c r="AM51" i="50"/>
  <c r="Z51" i="50"/>
  <c r="AD51" i="50"/>
  <c r="T51" i="50"/>
  <c r="I51" i="50"/>
  <c r="M51" i="50"/>
  <c r="J51" i="50"/>
  <c r="AC51" i="50"/>
  <c r="H51" i="50"/>
  <c r="AV51" i="50"/>
  <c r="AA51" i="50"/>
  <c r="AE51" i="50"/>
  <c r="Q51" i="50"/>
  <c r="U51" i="50"/>
  <c r="N51" i="50"/>
  <c r="S51" i="50"/>
  <c r="AJ51" i="50"/>
  <c r="AI51" i="50"/>
  <c r="AB51" i="50"/>
  <c r="AF51" i="50"/>
  <c r="R51" i="50"/>
  <c r="V51" i="50"/>
  <c r="G51" i="50"/>
  <c r="K51" i="50"/>
  <c r="AN51" i="50"/>
  <c r="AG51" i="50"/>
  <c r="W51" i="50"/>
  <c r="L51" i="50"/>
  <c r="AZ53" i="50"/>
  <c r="AW53" i="50"/>
  <c r="AQ53" i="50"/>
  <c r="AK53" i="50"/>
  <c r="AO53" i="50"/>
  <c r="AV53" i="50"/>
  <c r="AR53" i="50"/>
  <c r="AL53" i="50"/>
  <c r="AI53" i="50"/>
  <c r="AX53" i="50"/>
  <c r="AU53" i="50"/>
  <c r="AS53" i="50"/>
  <c r="AM53" i="50"/>
  <c r="Z53" i="50"/>
  <c r="AD53" i="50"/>
  <c r="R53" i="50"/>
  <c r="V53" i="50"/>
  <c r="I53" i="50"/>
  <c r="M53" i="50"/>
  <c r="J53" i="50"/>
  <c r="N53" i="50"/>
  <c r="AN53" i="50"/>
  <c r="AG53" i="50"/>
  <c r="L53" i="50"/>
  <c r="AA53" i="50"/>
  <c r="AE53" i="50"/>
  <c r="S53" i="50"/>
  <c r="W53" i="50"/>
  <c r="Q53" i="50"/>
  <c r="AY53" i="50"/>
  <c r="AJ53" i="50"/>
  <c r="AB53" i="50"/>
  <c r="AF53" i="50"/>
  <c r="T53" i="50"/>
  <c r="G53" i="50"/>
  <c r="K53" i="50"/>
  <c r="AC53" i="50"/>
  <c r="U53" i="50"/>
  <c r="H53" i="50"/>
  <c r="AW61" i="50"/>
  <c r="AX61" i="50"/>
  <c r="AY61" i="50"/>
  <c r="AR61" i="50"/>
  <c r="AS61" i="50"/>
  <c r="AL61" i="50"/>
  <c r="AI61" i="50"/>
  <c r="AC61" i="50"/>
  <c r="AG61" i="50"/>
  <c r="AU61" i="50"/>
  <c r="AM61" i="50"/>
  <c r="Z61" i="50"/>
  <c r="AD61" i="50"/>
  <c r="AV61" i="50"/>
  <c r="AJ61" i="50"/>
  <c r="AN61" i="50"/>
  <c r="AA61" i="50"/>
  <c r="AE61" i="50"/>
  <c r="Y61" i="50"/>
  <c r="R61" i="50"/>
  <c r="V61" i="50"/>
  <c r="J61" i="50"/>
  <c r="N61" i="50"/>
  <c r="AZ61" i="50"/>
  <c r="S61" i="50"/>
  <c r="W61" i="50"/>
  <c r="P61" i="50"/>
  <c r="G61" i="50"/>
  <c r="K61" i="50"/>
  <c r="AK61" i="50"/>
  <c r="AB61" i="50"/>
  <c r="T61" i="50"/>
  <c r="H61" i="50"/>
  <c r="L61" i="50"/>
  <c r="F61" i="50"/>
  <c r="I61" i="50"/>
  <c r="AQ61" i="50"/>
  <c r="AF61" i="50"/>
  <c r="Q61" i="50"/>
  <c r="M61" i="50"/>
  <c r="AO61" i="50"/>
  <c r="U61" i="50"/>
  <c r="AV66" i="50"/>
  <c r="AZ66" i="50"/>
  <c r="AW66" i="50"/>
  <c r="AX66" i="50"/>
  <c r="AR66" i="50"/>
  <c r="AY66" i="50"/>
  <c r="AU66" i="50"/>
  <c r="AS66" i="50"/>
  <c r="AK66" i="50"/>
  <c r="AO66" i="50"/>
  <c r="AI66" i="50"/>
  <c r="AC66" i="50"/>
  <c r="AG66" i="50"/>
  <c r="AL66" i="50"/>
  <c r="Z66" i="50"/>
  <c r="AD66" i="50"/>
  <c r="AM66" i="50"/>
  <c r="AA66" i="50"/>
  <c r="AE66" i="50"/>
  <c r="Y66" i="50"/>
  <c r="AJ66" i="50"/>
  <c r="R66" i="50"/>
  <c r="V66" i="50"/>
  <c r="I66" i="50"/>
  <c r="M66" i="50"/>
  <c r="F66" i="50"/>
  <c r="AN66" i="50"/>
  <c r="S66" i="50"/>
  <c r="W66" i="50"/>
  <c r="P66" i="50"/>
  <c r="J66" i="50"/>
  <c r="N66" i="50"/>
  <c r="AQ66" i="50"/>
  <c r="AB66" i="50"/>
  <c r="T66" i="50"/>
  <c r="G66" i="50"/>
  <c r="K66" i="50"/>
  <c r="Q66" i="50"/>
  <c r="H66" i="50"/>
  <c r="AF66" i="50"/>
  <c r="U66" i="50"/>
  <c r="L66" i="50"/>
  <c r="AV70" i="50"/>
  <c r="AZ70" i="50"/>
  <c r="AW70" i="50"/>
  <c r="AX70" i="50"/>
  <c r="AR70" i="50"/>
  <c r="AS70" i="50"/>
  <c r="AK70" i="50"/>
  <c r="AO70" i="50"/>
  <c r="AI70" i="50"/>
  <c r="AC70" i="50"/>
  <c r="AG70" i="50"/>
  <c r="AY70" i="50"/>
  <c r="AL70" i="50"/>
  <c r="Z70" i="50"/>
  <c r="AD70" i="50"/>
  <c r="AM70" i="50"/>
  <c r="AA70" i="50"/>
  <c r="AE70" i="50"/>
  <c r="Y70" i="50"/>
  <c r="R70" i="50"/>
  <c r="V70" i="50"/>
  <c r="I70" i="50"/>
  <c r="M70" i="50"/>
  <c r="F70" i="50"/>
  <c r="AU70" i="50"/>
  <c r="AQ70" i="50"/>
  <c r="AT70" i="50" s="1"/>
  <c r="S70" i="50"/>
  <c r="W70" i="50"/>
  <c r="P70" i="50"/>
  <c r="J70" i="50"/>
  <c r="N70" i="50"/>
  <c r="AJ70" i="50"/>
  <c r="AB70" i="50"/>
  <c r="T70" i="50"/>
  <c r="G70" i="50"/>
  <c r="K70" i="50"/>
  <c r="U70" i="50"/>
  <c r="H70" i="50"/>
  <c r="Q70" i="50"/>
  <c r="AN70" i="50"/>
  <c r="AF70" i="50"/>
  <c r="L70" i="50"/>
  <c r="AX75" i="50"/>
  <c r="AY75" i="50"/>
  <c r="AV75" i="50"/>
  <c r="AZ75" i="50"/>
  <c r="AR75" i="50"/>
  <c r="AK75" i="50"/>
  <c r="AO75" i="50"/>
  <c r="AI75" i="50"/>
  <c r="AA75" i="50"/>
  <c r="AE75" i="50"/>
  <c r="AL75" i="50"/>
  <c r="AB75" i="50"/>
  <c r="AF75" i="50"/>
  <c r="AW75" i="50"/>
  <c r="AU75" i="50"/>
  <c r="AS75" i="50"/>
  <c r="AM75" i="50"/>
  <c r="AC75" i="50"/>
  <c r="AG75" i="50"/>
  <c r="Y75" i="50"/>
  <c r="AQ75" i="50"/>
  <c r="AJ75" i="50"/>
  <c r="T75" i="50"/>
  <c r="H75" i="50"/>
  <c r="L75" i="50"/>
  <c r="F75" i="50"/>
  <c r="AN75" i="50"/>
  <c r="Q75" i="50"/>
  <c r="U75" i="50"/>
  <c r="P75" i="50"/>
  <c r="I75" i="50"/>
  <c r="M75" i="50"/>
  <c r="Z75" i="50"/>
  <c r="R75" i="50"/>
  <c r="V75" i="50"/>
  <c r="J75" i="50"/>
  <c r="N75" i="50"/>
  <c r="W75" i="50"/>
  <c r="G75" i="50"/>
  <c r="K75" i="50"/>
  <c r="S75" i="50"/>
  <c r="AD75" i="50"/>
  <c r="AV85" i="50"/>
  <c r="AV83" i="50" s="1"/>
  <c r="AZ85" i="50"/>
  <c r="AZ83" i="50" s="1"/>
  <c r="AW85" i="50"/>
  <c r="AW83" i="50" s="1"/>
  <c r="AX85" i="50"/>
  <c r="AX83" i="50" s="1"/>
  <c r="AU85" i="50"/>
  <c r="AK85" i="50"/>
  <c r="AK83" i="50" s="1"/>
  <c r="AO85" i="50"/>
  <c r="AO83" i="50" s="1"/>
  <c r="AC85" i="50"/>
  <c r="AC83" i="50" s="1"/>
  <c r="AG85" i="50"/>
  <c r="AG83" i="50" s="1"/>
  <c r="AL85" i="50"/>
  <c r="AL83" i="50" s="1"/>
  <c r="Z85" i="50"/>
  <c r="Z83" i="50" s="1"/>
  <c r="AD85" i="50"/>
  <c r="AD83" i="50" s="1"/>
  <c r="Y85" i="50"/>
  <c r="Y83" i="50" s="1"/>
  <c r="AR85" i="50"/>
  <c r="AR83" i="50" s="1"/>
  <c r="AQ85" i="50"/>
  <c r="AM85" i="50"/>
  <c r="AM83" i="50" s="1"/>
  <c r="AA85" i="50"/>
  <c r="AA83" i="50" s="1"/>
  <c r="AE85" i="50"/>
  <c r="AE83" i="50" s="1"/>
  <c r="AS85" i="50"/>
  <c r="AS83" i="50" s="1"/>
  <c r="R85" i="50"/>
  <c r="R83" i="50" s="1"/>
  <c r="V85" i="50"/>
  <c r="V83" i="50" s="1"/>
  <c r="J85" i="50"/>
  <c r="J83" i="50" s="1"/>
  <c r="N85" i="50"/>
  <c r="N83" i="50" s="1"/>
  <c r="AI85" i="50"/>
  <c r="AB85" i="50"/>
  <c r="AB83" i="50" s="1"/>
  <c r="S85" i="50"/>
  <c r="S83" i="50" s="1"/>
  <c r="W85" i="50"/>
  <c r="W83" i="50" s="1"/>
  <c r="P85" i="50"/>
  <c r="P83" i="50" s="1"/>
  <c r="G85" i="50"/>
  <c r="G83" i="50" s="1"/>
  <c r="K85" i="50"/>
  <c r="K83" i="50" s="1"/>
  <c r="AJ85" i="50"/>
  <c r="AJ83" i="50" s="1"/>
  <c r="AF85" i="50"/>
  <c r="AF83" i="50" s="1"/>
  <c r="T85" i="50"/>
  <c r="T83" i="50" s="1"/>
  <c r="H85" i="50"/>
  <c r="H83" i="50" s="1"/>
  <c r="L85" i="50"/>
  <c r="L83" i="50" s="1"/>
  <c r="Q85" i="50"/>
  <c r="Q83" i="50" s="1"/>
  <c r="M85" i="50"/>
  <c r="M83" i="50" s="1"/>
  <c r="AN85" i="50"/>
  <c r="AN83" i="50" s="1"/>
  <c r="U85" i="50"/>
  <c r="U83" i="50" s="1"/>
  <c r="F85" i="50"/>
  <c r="I85" i="50"/>
  <c r="I83" i="50" s="1"/>
  <c r="AY85" i="50"/>
  <c r="AY83" i="50" s="1"/>
  <c r="AY91" i="50"/>
  <c r="AU91" i="50"/>
  <c r="AV91" i="50"/>
  <c r="AZ91" i="50"/>
  <c r="AW91" i="50"/>
  <c r="AS91" i="50"/>
  <c r="AX91" i="50"/>
  <c r="AQ91" i="50"/>
  <c r="AM91" i="50"/>
  <c r="AC91" i="50"/>
  <c r="AG91" i="50"/>
  <c r="AJ91" i="50"/>
  <c r="AN91" i="50"/>
  <c r="AI91" i="50"/>
  <c r="Z91" i="50"/>
  <c r="AD91" i="50"/>
  <c r="AK91" i="50"/>
  <c r="AO91" i="50"/>
  <c r="AA91" i="50"/>
  <c r="AE91" i="50"/>
  <c r="Q91" i="50"/>
  <c r="U91" i="50"/>
  <c r="I91" i="50"/>
  <c r="M91" i="50"/>
  <c r="AB91" i="50"/>
  <c r="R91" i="50"/>
  <c r="V91" i="50"/>
  <c r="J91" i="50"/>
  <c r="N91" i="50"/>
  <c r="AF91" i="50"/>
  <c r="Y91" i="50"/>
  <c r="S91" i="50"/>
  <c r="W91" i="50"/>
  <c r="G91" i="50"/>
  <c r="K91" i="50"/>
  <c r="AR91" i="50"/>
  <c r="AL91" i="50"/>
  <c r="L91" i="50"/>
  <c r="F91" i="50"/>
  <c r="H91" i="50"/>
  <c r="T91" i="50"/>
  <c r="P91" i="50"/>
  <c r="AW97" i="50"/>
  <c r="AX97" i="50"/>
  <c r="AY97" i="50"/>
  <c r="AU97" i="50"/>
  <c r="AK97" i="50"/>
  <c r="AO97" i="50"/>
  <c r="AI97" i="50"/>
  <c r="AA97" i="50"/>
  <c r="AE97" i="50"/>
  <c r="AL97" i="50"/>
  <c r="AB97" i="50"/>
  <c r="AF97" i="50"/>
  <c r="AV97" i="50"/>
  <c r="AR97" i="50"/>
  <c r="AM97" i="50"/>
  <c r="AC97" i="50"/>
  <c r="AG97" i="50"/>
  <c r="Y97" i="50"/>
  <c r="AZ97" i="50"/>
  <c r="T97" i="50"/>
  <c r="H97" i="50"/>
  <c r="L97" i="50"/>
  <c r="F97" i="50"/>
  <c r="Z97" i="50"/>
  <c r="Q97" i="50"/>
  <c r="U97" i="50"/>
  <c r="I97" i="50"/>
  <c r="M97" i="50"/>
  <c r="AS97" i="50"/>
  <c r="AQ97" i="50"/>
  <c r="AT97" i="50" s="1"/>
  <c r="AJ97" i="50"/>
  <c r="AD97" i="50"/>
  <c r="R97" i="50"/>
  <c r="V97" i="50"/>
  <c r="P97" i="50"/>
  <c r="J97" i="50"/>
  <c r="N97" i="50"/>
  <c r="K97" i="50"/>
  <c r="AN97" i="50"/>
  <c r="S97" i="50"/>
  <c r="W97" i="50"/>
  <c r="G97" i="50"/>
  <c r="AX110" i="50"/>
  <c r="AY110" i="50"/>
  <c r="AR110" i="50"/>
  <c r="AL110" i="50"/>
  <c r="AZ110" i="50"/>
  <c r="AW110" i="50"/>
  <c r="AS110" i="50"/>
  <c r="AQ110" i="50"/>
  <c r="AM110" i="50"/>
  <c r="AV110" i="50"/>
  <c r="AJ110" i="50"/>
  <c r="AN110" i="50"/>
  <c r="AI110" i="50"/>
  <c r="AA110" i="50"/>
  <c r="AE110" i="50"/>
  <c r="AB110" i="50"/>
  <c r="AF110" i="50"/>
  <c r="AK110" i="50"/>
  <c r="AC110" i="50"/>
  <c r="AG110" i="50"/>
  <c r="AO110" i="50"/>
  <c r="AD110" i="50"/>
  <c r="T110" i="50"/>
  <c r="G110" i="50"/>
  <c r="K110" i="50"/>
  <c r="AU110" i="50"/>
  <c r="Y110" i="50"/>
  <c r="Q110" i="50"/>
  <c r="U110" i="50"/>
  <c r="H110" i="50"/>
  <c r="L110" i="50"/>
  <c r="R110" i="50"/>
  <c r="V110" i="50"/>
  <c r="I110" i="50"/>
  <c r="M110" i="50"/>
  <c r="Z110" i="50"/>
  <c r="P110" i="50"/>
  <c r="S110" i="50"/>
  <c r="J110" i="50"/>
  <c r="W110" i="50"/>
  <c r="N110" i="50"/>
  <c r="F110" i="50"/>
  <c r="AX115" i="50"/>
  <c r="AY115" i="50"/>
  <c r="AZ115" i="50"/>
  <c r="AW115" i="50"/>
  <c r="AR115" i="50"/>
  <c r="AL115" i="50"/>
  <c r="AV115" i="50"/>
  <c r="AS115" i="50"/>
  <c r="AQ115" i="50"/>
  <c r="AM115" i="50"/>
  <c r="AU115" i="50"/>
  <c r="AJ115" i="50"/>
  <c r="AN115" i="50"/>
  <c r="AK115" i="50"/>
  <c r="Z115" i="50"/>
  <c r="AD115" i="50"/>
  <c r="AO115" i="50"/>
  <c r="AA115" i="50"/>
  <c r="AE115" i="50"/>
  <c r="AB115" i="50"/>
  <c r="AF115" i="50"/>
  <c r="AC115" i="50"/>
  <c r="T115" i="50"/>
  <c r="J115" i="50"/>
  <c r="N115" i="50"/>
  <c r="AI115" i="50"/>
  <c r="AG115" i="50"/>
  <c r="Y115" i="50"/>
  <c r="Q115" i="50"/>
  <c r="U115" i="50"/>
  <c r="G115" i="50"/>
  <c r="K115" i="50"/>
  <c r="R115" i="50"/>
  <c r="V115" i="50"/>
  <c r="H115" i="50"/>
  <c r="L115" i="50"/>
  <c r="P115" i="50"/>
  <c r="S115" i="50"/>
  <c r="W115" i="50"/>
  <c r="I115" i="50"/>
  <c r="F115" i="50"/>
  <c r="M115" i="50"/>
  <c r="AX119" i="50"/>
  <c r="AY119" i="50"/>
  <c r="AW119" i="50"/>
  <c r="AR119" i="50"/>
  <c r="AL119" i="50"/>
  <c r="AV119" i="50"/>
  <c r="AS119" i="50"/>
  <c r="AQ119" i="50"/>
  <c r="AU119" i="50"/>
  <c r="AJ119" i="50"/>
  <c r="AN119" i="50"/>
  <c r="AZ119" i="50"/>
  <c r="AO119" i="50"/>
  <c r="Z119" i="50"/>
  <c r="AD119" i="50"/>
  <c r="AA119" i="50"/>
  <c r="AE119" i="50"/>
  <c r="AK119" i="50"/>
  <c r="AB119" i="50"/>
  <c r="AF119" i="50"/>
  <c r="AM119" i="50"/>
  <c r="AI119" i="50"/>
  <c r="AC119" i="50"/>
  <c r="T119" i="50"/>
  <c r="J119" i="50"/>
  <c r="N119" i="50"/>
  <c r="AG119" i="50"/>
  <c r="Y119" i="50"/>
  <c r="Q119" i="50"/>
  <c r="U119" i="50"/>
  <c r="G119" i="50"/>
  <c r="K119" i="50"/>
  <c r="R119" i="50"/>
  <c r="V119" i="50"/>
  <c r="H119" i="50"/>
  <c r="L119" i="50"/>
  <c r="S119" i="50"/>
  <c r="W119" i="50"/>
  <c r="I119" i="50"/>
  <c r="P119" i="50"/>
  <c r="M119" i="50"/>
  <c r="F119" i="50"/>
  <c r="AZ124" i="50"/>
  <c r="AX124" i="50"/>
  <c r="AV124" i="50"/>
  <c r="AJ124" i="50"/>
  <c r="AN124" i="50"/>
  <c r="AU124" i="50"/>
  <c r="AR124" i="50"/>
  <c r="AQ124" i="50"/>
  <c r="AY124" i="50"/>
  <c r="AS124" i="50"/>
  <c r="AL124" i="50"/>
  <c r="AM124" i="50"/>
  <c r="AC124" i="50"/>
  <c r="AG124" i="50"/>
  <c r="AW124" i="50"/>
  <c r="AO124" i="50"/>
  <c r="AO122" i="50" s="1"/>
  <c r="Z124" i="50"/>
  <c r="AD124" i="50"/>
  <c r="AA124" i="50"/>
  <c r="AE124" i="50"/>
  <c r="AB124" i="50"/>
  <c r="T124" i="50"/>
  <c r="I124" i="50"/>
  <c r="M124" i="50"/>
  <c r="AF124" i="50"/>
  <c r="Y124" i="50"/>
  <c r="Q124" i="50"/>
  <c r="U124" i="50"/>
  <c r="J124" i="50"/>
  <c r="N124" i="50"/>
  <c r="R124" i="50"/>
  <c r="V124" i="50"/>
  <c r="G124" i="50"/>
  <c r="K124" i="50"/>
  <c r="S124" i="50"/>
  <c r="W124" i="50"/>
  <c r="F124" i="50"/>
  <c r="P124" i="50"/>
  <c r="H124" i="50"/>
  <c r="AK124" i="50"/>
  <c r="AI124" i="50"/>
  <c r="L124" i="50"/>
  <c r="AX136" i="50"/>
  <c r="AY136" i="50"/>
  <c r="AZ136" i="50"/>
  <c r="AS136" i="50"/>
  <c r="AW136" i="50"/>
  <c r="AV136" i="50"/>
  <c r="AK136" i="50"/>
  <c r="AO136" i="50"/>
  <c r="AU136" i="50"/>
  <c r="AL136" i="50"/>
  <c r="AI136" i="50"/>
  <c r="AR136" i="50"/>
  <c r="AQ136" i="50"/>
  <c r="AM136" i="50"/>
  <c r="AJ136" i="50"/>
  <c r="AC136" i="50"/>
  <c r="AG136" i="50"/>
  <c r="R136" i="50"/>
  <c r="V136" i="50"/>
  <c r="P136" i="50"/>
  <c r="J136" i="50"/>
  <c r="N136" i="50"/>
  <c r="AN136" i="50"/>
  <c r="Z136" i="50"/>
  <c r="AD136" i="50"/>
  <c r="S136" i="50"/>
  <c r="W136" i="50"/>
  <c r="G136" i="50"/>
  <c r="K136" i="50"/>
  <c r="AA136" i="50"/>
  <c r="AE136" i="50"/>
  <c r="T136" i="50"/>
  <c r="H136" i="50"/>
  <c r="L136" i="50"/>
  <c r="M136" i="50"/>
  <c r="AB136" i="50"/>
  <c r="F136" i="50"/>
  <c r="AF136" i="50"/>
  <c r="Q136" i="50"/>
  <c r="I136" i="50"/>
  <c r="U136" i="50"/>
  <c r="Y136" i="50"/>
  <c r="AY142" i="50"/>
  <c r="AZ142" i="50"/>
  <c r="AU142" i="50"/>
  <c r="AR142" i="50"/>
  <c r="AW142" i="50"/>
  <c r="AS142" i="50"/>
  <c r="AQ142" i="50"/>
  <c r="AL142" i="50"/>
  <c r="AI142" i="50"/>
  <c r="AX142" i="50"/>
  <c r="AM142" i="50"/>
  <c r="AJ142" i="50"/>
  <c r="AN142" i="50"/>
  <c r="AV142" i="50"/>
  <c r="AK142" i="50"/>
  <c r="AA142" i="50"/>
  <c r="AE142" i="50"/>
  <c r="R142" i="50"/>
  <c r="V142" i="50"/>
  <c r="I142" i="50"/>
  <c r="M142" i="50"/>
  <c r="AO142" i="50"/>
  <c r="AB142" i="50"/>
  <c r="AF142" i="50"/>
  <c r="S142" i="50"/>
  <c r="W142" i="50"/>
  <c r="AC142" i="50"/>
  <c r="AG142" i="50"/>
  <c r="Y142" i="50"/>
  <c r="T142" i="50"/>
  <c r="Q142" i="50"/>
  <c r="G142" i="50"/>
  <c r="L142" i="50"/>
  <c r="Z142" i="50"/>
  <c r="U142" i="50"/>
  <c r="H142" i="50"/>
  <c r="N142" i="50"/>
  <c r="AD142" i="50"/>
  <c r="P142" i="50"/>
  <c r="J142" i="50"/>
  <c r="F142" i="50"/>
  <c r="K142" i="50"/>
  <c r="AY148" i="50"/>
  <c r="AU148" i="50"/>
  <c r="AZ148" i="50"/>
  <c r="AW148" i="50"/>
  <c r="AS148" i="50"/>
  <c r="AQ148" i="50"/>
  <c r="AX148" i="50"/>
  <c r="AV148" i="50"/>
  <c r="AL148" i="50"/>
  <c r="AM148" i="50"/>
  <c r="AR148" i="50"/>
  <c r="AJ148" i="50"/>
  <c r="AN148" i="50"/>
  <c r="AK148" i="50"/>
  <c r="AC148" i="50"/>
  <c r="AG148" i="50"/>
  <c r="R148" i="50"/>
  <c r="V148" i="50"/>
  <c r="AO148" i="50"/>
  <c r="Z148" i="50"/>
  <c r="AD148" i="50"/>
  <c r="Y148" i="50"/>
  <c r="S148" i="50"/>
  <c r="W148" i="50"/>
  <c r="P148" i="50"/>
  <c r="AI148" i="50"/>
  <c r="AA148" i="50"/>
  <c r="AE148" i="50"/>
  <c r="T148" i="50"/>
  <c r="J148" i="50"/>
  <c r="N148" i="50"/>
  <c r="G148" i="50"/>
  <c r="K148" i="50"/>
  <c r="F148" i="50"/>
  <c r="AB148" i="50"/>
  <c r="Q148" i="50"/>
  <c r="H148" i="50"/>
  <c r="L148" i="50"/>
  <c r="AF148" i="50"/>
  <c r="U148" i="50"/>
  <c r="I148" i="50"/>
  <c r="M148" i="50"/>
  <c r="AW22" i="50"/>
  <c r="AS22" i="50"/>
  <c r="AM22" i="50"/>
  <c r="AX22" i="50"/>
  <c r="AV22" i="50"/>
  <c r="AJ22" i="50"/>
  <c r="AN22" i="50"/>
  <c r="AY22" i="50"/>
  <c r="AU22" i="50"/>
  <c r="AK22" i="50"/>
  <c r="AO22" i="50"/>
  <c r="AI22" i="50"/>
  <c r="Z22" i="50"/>
  <c r="AD22" i="50"/>
  <c r="R22" i="50"/>
  <c r="V22" i="50"/>
  <c r="G22" i="50"/>
  <c r="K22" i="50"/>
  <c r="H22" i="50"/>
  <c r="L22" i="50"/>
  <c r="M22" i="50"/>
  <c r="AG22" i="50"/>
  <c r="N22" i="50"/>
  <c r="AL22" i="50"/>
  <c r="AA22" i="50"/>
  <c r="AE22" i="50"/>
  <c r="S22" i="50"/>
  <c r="W22" i="50"/>
  <c r="I22" i="50"/>
  <c r="AZ22" i="50"/>
  <c r="U22" i="50"/>
  <c r="AQ22" i="50"/>
  <c r="AB22" i="50"/>
  <c r="AF22" i="50"/>
  <c r="T22" i="50"/>
  <c r="AR22" i="50"/>
  <c r="AC22" i="50"/>
  <c r="Q22" i="50"/>
  <c r="J22" i="50"/>
  <c r="AY56" i="50"/>
  <c r="AV56" i="50"/>
  <c r="AS56" i="50"/>
  <c r="AM56" i="50"/>
  <c r="AZ56" i="50"/>
  <c r="AU56" i="50"/>
  <c r="AQ56" i="50"/>
  <c r="AJ56" i="50"/>
  <c r="AN56" i="50"/>
  <c r="AK56" i="50"/>
  <c r="AO56" i="50"/>
  <c r="AI56" i="50"/>
  <c r="AL56" i="50"/>
  <c r="Z56" i="50"/>
  <c r="AD56" i="50"/>
  <c r="Q56" i="50"/>
  <c r="U56" i="50"/>
  <c r="I56" i="50"/>
  <c r="M56" i="50"/>
  <c r="N56" i="50"/>
  <c r="AW56" i="50"/>
  <c r="AR56" i="50"/>
  <c r="AG56" i="50"/>
  <c r="T56" i="50"/>
  <c r="AX56" i="50"/>
  <c r="AA56" i="50"/>
  <c r="AE56" i="50"/>
  <c r="R56" i="50"/>
  <c r="V56" i="50"/>
  <c r="J56" i="50"/>
  <c r="L56" i="50"/>
  <c r="AB56" i="50"/>
  <c r="AF56" i="50"/>
  <c r="S56" i="50"/>
  <c r="W56" i="50"/>
  <c r="G56" i="50"/>
  <c r="K56" i="50"/>
  <c r="AC56" i="50"/>
  <c r="H56" i="50"/>
  <c r="AY74" i="50"/>
  <c r="AU74" i="50"/>
  <c r="AV74" i="50"/>
  <c r="AV73" i="50" s="1"/>
  <c r="AZ74" i="50"/>
  <c r="AW74" i="50"/>
  <c r="AR74" i="50"/>
  <c r="AQ74" i="50"/>
  <c r="AM74" i="50"/>
  <c r="AA74" i="50"/>
  <c r="AA73" i="50" s="1"/>
  <c r="AE74" i="50"/>
  <c r="AE73" i="50" s="1"/>
  <c r="AX74" i="50"/>
  <c r="AX73" i="50" s="1"/>
  <c r="AS74" i="50"/>
  <c r="AJ74" i="50"/>
  <c r="AN74" i="50"/>
  <c r="AI74" i="50"/>
  <c r="AB74" i="50"/>
  <c r="AB73" i="50" s="1"/>
  <c r="AF74" i="50"/>
  <c r="AF73" i="50" s="1"/>
  <c r="AK74" i="50"/>
  <c r="AK73" i="50" s="1"/>
  <c r="AO74" i="50"/>
  <c r="AO73" i="50" s="1"/>
  <c r="AC74" i="50"/>
  <c r="AG74" i="50"/>
  <c r="AG73" i="50" s="1"/>
  <c r="Z74" i="50"/>
  <c r="Z73" i="50" s="1"/>
  <c r="Y74" i="50"/>
  <c r="S74" i="50"/>
  <c r="S73" i="50" s="1"/>
  <c r="W74" i="50"/>
  <c r="H74" i="50"/>
  <c r="L74" i="50"/>
  <c r="AD74" i="50"/>
  <c r="T74" i="50"/>
  <c r="T73" i="50" s="1"/>
  <c r="I74" i="50"/>
  <c r="I73" i="50" s="1"/>
  <c r="M74" i="50"/>
  <c r="Q74" i="50"/>
  <c r="Q73" i="50" s="1"/>
  <c r="U74" i="50"/>
  <c r="U73" i="50" s="1"/>
  <c r="P74" i="50"/>
  <c r="P73" i="50" s="1"/>
  <c r="J74" i="50"/>
  <c r="N74" i="50"/>
  <c r="N73" i="50" s="1"/>
  <c r="F74" i="50"/>
  <c r="K74" i="50"/>
  <c r="R74" i="50"/>
  <c r="AL74" i="50"/>
  <c r="AL73" i="50" s="1"/>
  <c r="V74" i="50"/>
  <c r="V73" i="50" s="1"/>
  <c r="G74" i="50"/>
  <c r="G73" i="50" s="1"/>
  <c r="AX96" i="50"/>
  <c r="AU96" i="50"/>
  <c r="AY96" i="50"/>
  <c r="AV96" i="50"/>
  <c r="AZ96" i="50"/>
  <c r="AS96" i="50"/>
  <c r="AQ96" i="50"/>
  <c r="AM96" i="50"/>
  <c r="AA96" i="50"/>
  <c r="AE96" i="50"/>
  <c r="AW96" i="50"/>
  <c r="AR96" i="50"/>
  <c r="AJ96" i="50"/>
  <c r="AN96" i="50"/>
  <c r="AI96" i="50"/>
  <c r="AB96" i="50"/>
  <c r="AF96" i="50"/>
  <c r="AK96" i="50"/>
  <c r="AO96" i="50"/>
  <c r="AC96" i="50"/>
  <c r="AG96" i="50"/>
  <c r="AD96" i="50"/>
  <c r="Y96" i="50"/>
  <c r="S96" i="50"/>
  <c r="W96" i="50"/>
  <c r="H96" i="50"/>
  <c r="L96" i="50"/>
  <c r="AL96" i="50"/>
  <c r="T96" i="50"/>
  <c r="I96" i="50"/>
  <c r="M96" i="50"/>
  <c r="F96" i="50"/>
  <c r="Q96" i="50"/>
  <c r="U96" i="50"/>
  <c r="J96" i="50"/>
  <c r="N96" i="50"/>
  <c r="Z96" i="50"/>
  <c r="V96" i="50"/>
  <c r="R96" i="50"/>
  <c r="P96" i="50"/>
  <c r="G96" i="50"/>
  <c r="K96" i="50"/>
  <c r="AX134" i="50"/>
  <c r="AX132" i="50" s="1"/>
  <c r="AY134" i="50"/>
  <c r="AY132" i="50" s="1"/>
  <c r="AZ134" i="50"/>
  <c r="AZ132" i="50" s="1"/>
  <c r="AQ134" i="50"/>
  <c r="AW134" i="50"/>
  <c r="AW132" i="50" s="1"/>
  <c r="AR134" i="50"/>
  <c r="AR132" i="50" s="1"/>
  <c r="AV134" i="50"/>
  <c r="AV132" i="50" s="1"/>
  <c r="AS134" i="50"/>
  <c r="AS132" i="50" s="1"/>
  <c r="AK134" i="50"/>
  <c r="AK132" i="50" s="1"/>
  <c r="AO134" i="50"/>
  <c r="AO132" i="50" s="1"/>
  <c r="AL134" i="50"/>
  <c r="AL132" i="50" s="1"/>
  <c r="AU134" i="50"/>
  <c r="AM134" i="50"/>
  <c r="AM132" i="50" s="1"/>
  <c r="AI134" i="50"/>
  <c r="AA134" i="50"/>
  <c r="AA132" i="50" s="1"/>
  <c r="AE134" i="50"/>
  <c r="AE132" i="50" s="1"/>
  <c r="Q134" i="50"/>
  <c r="Q132" i="50" s="1"/>
  <c r="U134" i="50"/>
  <c r="U132" i="50" s="1"/>
  <c r="G134" i="50"/>
  <c r="G132" i="50" s="1"/>
  <c r="K134" i="50"/>
  <c r="K132" i="50" s="1"/>
  <c r="AB134" i="50"/>
  <c r="AB132" i="50" s="1"/>
  <c r="AF134" i="50"/>
  <c r="AF132" i="50" s="1"/>
  <c r="Y134" i="50"/>
  <c r="Y132" i="50" s="1"/>
  <c r="R134" i="50"/>
  <c r="R132" i="50" s="1"/>
  <c r="V134" i="50"/>
  <c r="V132" i="50" s="1"/>
  <c r="H134" i="50"/>
  <c r="H132" i="50" s="1"/>
  <c r="L134" i="50"/>
  <c r="L132" i="50" s="1"/>
  <c r="AJ134" i="50"/>
  <c r="AJ132" i="50" s="1"/>
  <c r="AC134" i="50"/>
  <c r="AC132" i="50" s="1"/>
  <c r="AG134" i="50"/>
  <c r="AG132" i="50" s="1"/>
  <c r="S134" i="50"/>
  <c r="S132" i="50" s="1"/>
  <c r="W134" i="50"/>
  <c r="W132" i="50" s="1"/>
  <c r="P134" i="50"/>
  <c r="P132" i="50" s="1"/>
  <c r="I134" i="50"/>
  <c r="I132" i="50" s="1"/>
  <c r="M134" i="50"/>
  <c r="M132" i="50" s="1"/>
  <c r="AN134" i="50"/>
  <c r="AN132" i="50" s="1"/>
  <c r="T134" i="50"/>
  <c r="T132" i="50" s="1"/>
  <c r="J134" i="50"/>
  <c r="J132" i="50" s="1"/>
  <c r="Z134" i="50"/>
  <c r="Z132" i="50" s="1"/>
  <c r="N134" i="50"/>
  <c r="N132" i="50" s="1"/>
  <c r="F134" i="50"/>
  <c r="AD134" i="50"/>
  <c r="AD132" i="50" s="1"/>
  <c r="AY16" i="50"/>
  <c r="AU16" i="50"/>
  <c r="AS16" i="50"/>
  <c r="AM16" i="50"/>
  <c r="AZ16" i="50"/>
  <c r="AQ16" i="50"/>
  <c r="AJ16" i="50"/>
  <c r="AN16" i="50"/>
  <c r="AW16" i="50"/>
  <c r="AK16" i="50"/>
  <c r="AO16" i="50"/>
  <c r="AR16" i="50"/>
  <c r="AL16" i="50"/>
  <c r="Z16" i="50"/>
  <c r="AD16" i="50"/>
  <c r="T16" i="50"/>
  <c r="G16" i="50"/>
  <c r="K16" i="50"/>
  <c r="H16" i="50"/>
  <c r="L16" i="50"/>
  <c r="I16" i="50"/>
  <c r="M16" i="50"/>
  <c r="AG16" i="50"/>
  <c r="W16" i="50"/>
  <c r="J16" i="50"/>
  <c r="AV16" i="50"/>
  <c r="AA16" i="50"/>
  <c r="AE16" i="50"/>
  <c r="Q16" i="50"/>
  <c r="U16" i="50"/>
  <c r="N16" i="50"/>
  <c r="AX16" i="50"/>
  <c r="AI16" i="50"/>
  <c r="AB16" i="50"/>
  <c r="AF16" i="50"/>
  <c r="R16" i="50"/>
  <c r="V16" i="50"/>
  <c r="AC16" i="50"/>
  <c r="S16" i="50"/>
  <c r="AY20" i="50"/>
  <c r="AU20" i="50"/>
  <c r="AS20" i="50"/>
  <c r="AM20" i="50"/>
  <c r="AZ20" i="50"/>
  <c r="AQ20" i="50"/>
  <c r="AJ20" i="50"/>
  <c r="AN20" i="50"/>
  <c r="AW20" i="50"/>
  <c r="AK20" i="50"/>
  <c r="AO20" i="50"/>
  <c r="Z20" i="50"/>
  <c r="AD20" i="50"/>
  <c r="T20" i="50"/>
  <c r="G20" i="50"/>
  <c r="K20" i="50"/>
  <c r="H20" i="50"/>
  <c r="L20" i="50"/>
  <c r="I20" i="50"/>
  <c r="M20" i="50"/>
  <c r="AG20" i="50"/>
  <c r="N20" i="50"/>
  <c r="AX20" i="50"/>
  <c r="AA20" i="50"/>
  <c r="AE20" i="50"/>
  <c r="Q20" i="50"/>
  <c r="U20" i="50"/>
  <c r="AC20" i="50"/>
  <c r="S20" i="50"/>
  <c r="AV20" i="50"/>
  <c r="AR20" i="50"/>
  <c r="AL20" i="50"/>
  <c r="AI20" i="50"/>
  <c r="AB20" i="50"/>
  <c r="AF20" i="50"/>
  <c r="R20" i="50"/>
  <c r="V20" i="50"/>
  <c r="W20" i="50"/>
  <c r="J20" i="50"/>
  <c r="AY24" i="50"/>
  <c r="AU24" i="50"/>
  <c r="AS24" i="50"/>
  <c r="AM24" i="50"/>
  <c r="AZ24" i="50"/>
  <c r="AQ24" i="50"/>
  <c r="AJ24" i="50"/>
  <c r="AN24" i="50"/>
  <c r="AW24" i="50"/>
  <c r="AK24" i="50"/>
  <c r="AO24" i="50"/>
  <c r="AX24" i="50"/>
  <c r="AR24" i="50"/>
  <c r="AL24" i="50"/>
  <c r="Z24" i="50"/>
  <c r="AD24" i="50"/>
  <c r="T24" i="50"/>
  <c r="G24" i="50"/>
  <c r="K24" i="50"/>
  <c r="H24" i="50"/>
  <c r="L24" i="50"/>
  <c r="I24" i="50"/>
  <c r="AV24" i="50"/>
  <c r="AG24" i="50"/>
  <c r="J24" i="50"/>
  <c r="AA24" i="50"/>
  <c r="AE24" i="50"/>
  <c r="Q24" i="50"/>
  <c r="U24" i="50"/>
  <c r="S24" i="50"/>
  <c r="N24" i="50"/>
  <c r="AI24" i="50"/>
  <c r="AB24" i="50"/>
  <c r="AF24" i="50"/>
  <c r="R24" i="50"/>
  <c r="V24" i="50"/>
  <c r="M24" i="50"/>
  <c r="AC24" i="50"/>
  <c r="W24" i="50"/>
  <c r="AY37" i="50"/>
  <c r="AY35" i="50" s="1"/>
  <c r="AU37" i="50"/>
  <c r="AS37" i="50"/>
  <c r="AS35" i="50" s="1"/>
  <c r="AL37" i="50"/>
  <c r="AL35" i="50" s="1"/>
  <c r="AZ37" i="50"/>
  <c r="AZ35" i="50" s="1"/>
  <c r="AM37" i="50"/>
  <c r="AM35" i="50" s="1"/>
  <c r="AW37" i="50"/>
  <c r="AW35" i="50" s="1"/>
  <c r="AQ37" i="50"/>
  <c r="AJ37" i="50"/>
  <c r="AJ35" i="50" s="1"/>
  <c r="AN37" i="50"/>
  <c r="AN35" i="50" s="1"/>
  <c r="AI37" i="50"/>
  <c r="AV37" i="50"/>
  <c r="AV35" i="50" s="1"/>
  <c r="AR37" i="50"/>
  <c r="AR35" i="50" s="1"/>
  <c r="AO37" i="50"/>
  <c r="AO35" i="50" s="1"/>
  <c r="AC37" i="50"/>
  <c r="AC35" i="50" s="1"/>
  <c r="AG37" i="50"/>
  <c r="AG35" i="50" s="1"/>
  <c r="R37" i="50"/>
  <c r="R35" i="50" s="1"/>
  <c r="V37" i="50"/>
  <c r="V35" i="50" s="1"/>
  <c r="I37" i="50"/>
  <c r="I35" i="50" s="1"/>
  <c r="M37" i="50"/>
  <c r="M35" i="50" s="1"/>
  <c r="J37" i="50"/>
  <c r="J35" i="50" s="1"/>
  <c r="N37" i="50"/>
  <c r="N35" i="50" s="1"/>
  <c r="Q37" i="50"/>
  <c r="Q35" i="50" s="1"/>
  <c r="L37" i="50"/>
  <c r="L35" i="50" s="1"/>
  <c r="AX37" i="50"/>
  <c r="AX35" i="50" s="1"/>
  <c r="Z37" i="50"/>
  <c r="Z35" i="50" s="1"/>
  <c r="AD37" i="50"/>
  <c r="AD35" i="50" s="1"/>
  <c r="S37" i="50"/>
  <c r="S35" i="50" s="1"/>
  <c r="W37" i="50"/>
  <c r="W35" i="50" s="1"/>
  <c r="AK37" i="50"/>
  <c r="AK35" i="50" s="1"/>
  <c r="AB37" i="50"/>
  <c r="AB35" i="50" s="1"/>
  <c r="U37" i="50"/>
  <c r="U35" i="50" s="1"/>
  <c r="H37" i="50"/>
  <c r="H35" i="50" s="1"/>
  <c r="AA37" i="50"/>
  <c r="AA35" i="50" s="1"/>
  <c r="AE37" i="50"/>
  <c r="AE35" i="50" s="1"/>
  <c r="T37" i="50"/>
  <c r="T35" i="50" s="1"/>
  <c r="G37" i="50"/>
  <c r="G35" i="50" s="1"/>
  <c r="K37" i="50"/>
  <c r="K35" i="50" s="1"/>
  <c r="AF37" i="50"/>
  <c r="AF35" i="50" s="1"/>
  <c r="AU45" i="50"/>
  <c r="AS45" i="50"/>
  <c r="AJ45" i="50"/>
  <c r="AN45" i="50"/>
  <c r="AI45" i="50"/>
  <c r="AX45" i="50"/>
  <c r="AK45" i="50"/>
  <c r="AO45" i="50"/>
  <c r="AY45" i="50"/>
  <c r="AW45" i="50"/>
  <c r="AL45" i="50"/>
  <c r="AV45" i="50"/>
  <c r="AA45" i="50"/>
  <c r="AE45" i="50"/>
  <c r="S45" i="50"/>
  <c r="W45" i="50"/>
  <c r="I45" i="50"/>
  <c r="M45" i="50"/>
  <c r="J45" i="50"/>
  <c r="Z45" i="50"/>
  <c r="V45" i="50"/>
  <c r="H45" i="50"/>
  <c r="AZ45" i="50"/>
  <c r="AR45" i="50"/>
  <c r="AQ45" i="50"/>
  <c r="AB45" i="50"/>
  <c r="AF45" i="50"/>
  <c r="T45" i="50"/>
  <c r="N45" i="50"/>
  <c r="AD45" i="50"/>
  <c r="AM45" i="50"/>
  <c r="AC45" i="50"/>
  <c r="AG45" i="50"/>
  <c r="Q45" i="50"/>
  <c r="U45" i="50"/>
  <c r="G45" i="50"/>
  <c r="K45" i="50"/>
  <c r="R45" i="50"/>
  <c r="L45" i="50"/>
  <c r="AV62" i="50"/>
  <c r="AZ62" i="50"/>
  <c r="AR62" i="50"/>
  <c r="AW62" i="50"/>
  <c r="AX62" i="50"/>
  <c r="AU62" i="50"/>
  <c r="AY62" i="50"/>
  <c r="AJ62" i="50"/>
  <c r="AN62" i="50"/>
  <c r="AN60" i="50" s="1"/>
  <c r="AC62" i="50"/>
  <c r="AG62" i="50"/>
  <c r="AS62" i="50"/>
  <c r="AK62" i="50"/>
  <c r="AO62" i="50"/>
  <c r="Z62" i="50"/>
  <c r="AD62" i="50"/>
  <c r="Y62" i="50"/>
  <c r="AQ62" i="50"/>
  <c r="AL62" i="50"/>
  <c r="AA62" i="50"/>
  <c r="AE62" i="50"/>
  <c r="AM62" i="50"/>
  <c r="AM60" i="50" s="1"/>
  <c r="AB62" i="50"/>
  <c r="S62" i="50"/>
  <c r="W62" i="50"/>
  <c r="P62" i="50"/>
  <c r="P60" i="50" s="1"/>
  <c r="J62" i="50"/>
  <c r="N62" i="50"/>
  <c r="F62" i="50"/>
  <c r="AF62" i="50"/>
  <c r="T62" i="50"/>
  <c r="G62" i="50"/>
  <c r="K62" i="50"/>
  <c r="AI62" i="50"/>
  <c r="Q62" i="50"/>
  <c r="U62" i="50"/>
  <c r="H62" i="50"/>
  <c r="L62" i="50"/>
  <c r="V62" i="50"/>
  <c r="I62" i="50"/>
  <c r="R62" i="50"/>
  <c r="M62" i="50"/>
  <c r="AY67" i="50"/>
  <c r="AR67" i="50"/>
  <c r="AV67" i="50"/>
  <c r="AZ67" i="50"/>
  <c r="AW67" i="50"/>
  <c r="AU67" i="50"/>
  <c r="AM67" i="50"/>
  <c r="AC67" i="50"/>
  <c r="AG67" i="50"/>
  <c r="AX67" i="50"/>
  <c r="AS67" i="50"/>
  <c r="AJ67" i="50"/>
  <c r="AN67" i="50"/>
  <c r="Z67" i="50"/>
  <c r="AD67" i="50"/>
  <c r="Y67" i="50"/>
  <c r="AQ67" i="50"/>
  <c r="AK67" i="50"/>
  <c r="AO67" i="50"/>
  <c r="AA67" i="50"/>
  <c r="AE67" i="50"/>
  <c r="AB67" i="50"/>
  <c r="S67" i="50"/>
  <c r="W67" i="50"/>
  <c r="P67" i="50"/>
  <c r="I67" i="50"/>
  <c r="M67" i="50"/>
  <c r="AI67" i="50"/>
  <c r="AF67" i="50"/>
  <c r="T67" i="50"/>
  <c r="J67" i="50"/>
  <c r="N67" i="50"/>
  <c r="AL67" i="50"/>
  <c r="Q67" i="50"/>
  <c r="U67" i="50"/>
  <c r="G67" i="50"/>
  <c r="K67" i="50"/>
  <c r="V67" i="50"/>
  <c r="L67" i="50"/>
  <c r="R67" i="50"/>
  <c r="H67" i="50"/>
  <c r="F67" i="50"/>
  <c r="AY71" i="50"/>
  <c r="AV71" i="50"/>
  <c r="AZ71" i="50"/>
  <c r="AW71" i="50"/>
  <c r="AU71" i="50"/>
  <c r="AM71" i="50"/>
  <c r="AC71" i="50"/>
  <c r="AG71" i="50"/>
  <c r="AR71" i="50"/>
  <c r="AJ71" i="50"/>
  <c r="AN71" i="50"/>
  <c r="Z71" i="50"/>
  <c r="AD71" i="50"/>
  <c r="Y71" i="50"/>
  <c r="AX71" i="50"/>
  <c r="AS71" i="50"/>
  <c r="AQ71" i="50"/>
  <c r="AK71" i="50"/>
  <c r="AO71" i="50"/>
  <c r="AA71" i="50"/>
  <c r="AE71" i="50"/>
  <c r="AL71" i="50"/>
  <c r="AI71" i="50"/>
  <c r="AB71" i="50"/>
  <c r="S71" i="50"/>
  <c r="W71" i="50"/>
  <c r="P71" i="50"/>
  <c r="I71" i="50"/>
  <c r="M71" i="50"/>
  <c r="AF71" i="50"/>
  <c r="T71" i="50"/>
  <c r="J71" i="50"/>
  <c r="N71" i="50"/>
  <c r="Q71" i="50"/>
  <c r="U71" i="50"/>
  <c r="G71" i="50"/>
  <c r="K71" i="50"/>
  <c r="R71" i="50"/>
  <c r="F71" i="50"/>
  <c r="V71" i="50"/>
  <c r="H71" i="50"/>
  <c r="L71" i="50"/>
  <c r="AV77" i="50"/>
  <c r="AZ77" i="50"/>
  <c r="AW77" i="50"/>
  <c r="AX77" i="50"/>
  <c r="AU77" i="50"/>
  <c r="AY77" i="50"/>
  <c r="AS77" i="50"/>
  <c r="AM77" i="50"/>
  <c r="AA77" i="50"/>
  <c r="AE77" i="50"/>
  <c r="AJ77" i="50"/>
  <c r="AN77" i="50"/>
  <c r="AB77" i="50"/>
  <c r="AF77" i="50"/>
  <c r="Y77" i="50"/>
  <c r="AQ77" i="50"/>
  <c r="AK77" i="50"/>
  <c r="AO77" i="50"/>
  <c r="AC77" i="50"/>
  <c r="AG77" i="50"/>
  <c r="Z77" i="50"/>
  <c r="Q77" i="50"/>
  <c r="U77" i="50"/>
  <c r="P77" i="50"/>
  <c r="G77" i="50"/>
  <c r="K77" i="50"/>
  <c r="AD77" i="50"/>
  <c r="R77" i="50"/>
  <c r="V77" i="50"/>
  <c r="H77" i="50"/>
  <c r="L77" i="50"/>
  <c r="F77" i="50"/>
  <c r="AL77" i="50"/>
  <c r="S77" i="50"/>
  <c r="W77" i="50"/>
  <c r="I77" i="50"/>
  <c r="M77" i="50"/>
  <c r="N77" i="50"/>
  <c r="AR77" i="50"/>
  <c r="T77" i="50"/>
  <c r="J77" i="50"/>
  <c r="AI77" i="50"/>
  <c r="AY87" i="50"/>
  <c r="AU87" i="50"/>
  <c r="AV87" i="50"/>
  <c r="AZ87" i="50"/>
  <c r="AW87" i="50"/>
  <c r="AS87" i="50"/>
  <c r="AX87" i="50"/>
  <c r="AR87" i="50"/>
  <c r="AQ87" i="50"/>
  <c r="AM87" i="50"/>
  <c r="AC87" i="50"/>
  <c r="AG87" i="50"/>
  <c r="AJ87" i="50"/>
  <c r="AN87" i="50"/>
  <c r="AI87" i="50"/>
  <c r="Z87" i="50"/>
  <c r="AD87" i="50"/>
  <c r="AK87" i="50"/>
  <c r="AO87" i="50"/>
  <c r="AA87" i="50"/>
  <c r="AE87" i="50"/>
  <c r="AL87" i="50"/>
  <c r="AF87" i="50"/>
  <c r="Y87" i="50"/>
  <c r="Q87" i="50"/>
  <c r="U87" i="50"/>
  <c r="I87" i="50"/>
  <c r="M87" i="50"/>
  <c r="R87" i="50"/>
  <c r="V87" i="50"/>
  <c r="J87" i="50"/>
  <c r="N87" i="50"/>
  <c r="S87" i="50"/>
  <c r="W87" i="50"/>
  <c r="G87" i="50"/>
  <c r="K87" i="50"/>
  <c r="F87" i="50"/>
  <c r="AB87" i="50"/>
  <c r="P87" i="50"/>
  <c r="H87" i="50"/>
  <c r="L87" i="50"/>
  <c r="T87" i="50"/>
  <c r="AW93" i="50"/>
  <c r="AX93" i="50"/>
  <c r="AY93" i="50"/>
  <c r="AR93" i="50"/>
  <c r="AK93" i="50"/>
  <c r="AO93" i="50"/>
  <c r="AI93" i="50"/>
  <c r="AA93" i="50"/>
  <c r="AE93" i="50"/>
  <c r="AV93" i="50"/>
  <c r="AS93" i="50"/>
  <c r="AL93" i="50"/>
  <c r="AB93" i="50"/>
  <c r="AF93" i="50"/>
  <c r="AZ93" i="50"/>
  <c r="AU93" i="50"/>
  <c r="AM93" i="50"/>
  <c r="AC93" i="50"/>
  <c r="AG93" i="50"/>
  <c r="Y93" i="50"/>
  <c r="AQ93" i="50"/>
  <c r="AJ93" i="50"/>
  <c r="AD93" i="50"/>
  <c r="T93" i="50"/>
  <c r="H93" i="50"/>
  <c r="L93" i="50"/>
  <c r="F93" i="50"/>
  <c r="AN93" i="50"/>
  <c r="Q93" i="50"/>
  <c r="U93" i="50"/>
  <c r="I93" i="50"/>
  <c r="M93" i="50"/>
  <c r="R93" i="50"/>
  <c r="V93" i="50"/>
  <c r="P93" i="50"/>
  <c r="J93" i="50"/>
  <c r="N93" i="50"/>
  <c r="S93" i="50"/>
  <c r="G93" i="50"/>
  <c r="Z93" i="50"/>
  <c r="W93" i="50"/>
  <c r="K93" i="50"/>
  <c r="AV99" i="50"/>
  <c r="AZ99" i="50"/>
  <c r="AW99" i="50"/>
  <c r="AX99" i="50"/>
  <c r="AU99" i="50"/>
  <c r="AY99" i="50"/>
  <c r="AR99" i="50"/>
  <c r="AM99" i="50"/>
  <c r="AC99" i="50"/>
  <c r="AG99" i="50"/>
  <c r="Y99" i="50"/>
  <c r="AS99" i="50"/>
  <c r="AQ99" i="50"/>
  <c r="AJ99" i="50"/>
  <c r="AN99" i="50"/>
  <c r="Z99" i="50"/>
  <c r="AD99" i="50"/>
  <c r="AK99" i="50"/>
  <c r="AO99" i="50"/>
  <c r="AI99" i="50"/>
  <c r="AA99" i="50"/>
  <c r="AE99" i="50"/>
  <c r="AL99" i="50"/>
  <c r="AB99" i="50"/>
  <c r="T99" i="50"/>
  <c r="P99" i="50"/>
  <c r="G99" i="50"/>
  <c r="K99" i="50"/>
  <c r="F99" i="50"/>
  <c r="AF99" i="50"/>
  <c r="Q99" i="50"/>
  <c r="U99" i="50"/>
  <c r="H99" i="50"/>
  <c r="L99" i="50"/>
  <c r="R99" i="50"/>
  <c r="V99" i="50"/>
  <c r="I99" i="50"/>
  <c r="M99" i="50"/>
  <c r="W99" i="50"/>
  <c r="N99" i="50"/>
  <c r="S99" i="50"/>
  <c r="J99" i="50"/>
  <c r="AX111" i="50"/>
  <c r="AY111" i="50"/>
  <c r="AZ111" i="50"/>
  <c r="AU111" i="50"/>
  <c r="AQ111" i="50"/>
  <c r="AJ111" i="50"/>
  <c r="AN111" i="50"/>
  <c r="AK111" i="50"/>
  <c r="AO111" i="50"/>
  <c r="AW111" i="50"/>
  <c r="AR111" i="50"/>
  <c r="AL111" i="50"/>
  <c r="AS111" i="50"/>
  <c r="AM111" i="50"/>
  <c r="AM109" i="50" s="1"/>
  <c r="AA111" i="50"/>
  <c r="AE111" i="50"/>
  <c r="AB111" i="50"/>
  <c r="AF111" i="50"/>
  <c r="AV111" i="50"/>
  <c r="AC111" i="50"/>
  <c r="AG111" i="50"/>
  <c r="Y111" i="50"/>
  <c r="Q111" i="50"/>
  <c r="U111" i="50"/>
  <c r="G111" i="50"/>
  <c r="K111" i="50"/>
  <c r="Z111" i="50"/>
  <c r="R111" i="50"/>
  <c r="V111" i="50"/>
  <c r="H111" i="50"/>
  <c r="L111" i="50"/>
  <c r="AI111" i="50"/>
  <c r="AD111" i="50"/>
  <c r="S111" i="50"/>
  <c r="W111" i="50"/>
  <c r="P111" i="50"/>
  <c r="I111" i="50"/>
  <c r="M111" i="50"/>
  <c r="T111" i="50"/>
  <c r="J111" i="50"/>
  <c r="N111" i="50"/>
  <c r="F111" i="50"/>
  <c r="AX116" i="50"/>
  <c r="AY116" i="50"/>
  <c r="AZ116" i="50"/>
  <c r="AQ116" i="50"/>
  <c r="AJ116" i="50"/>
  <c r="AN116" i="50"/>
  <c r="AW116" i="50"/>
  <c r="AK116" i="50"/>
  <c r="AV116" i="50"/>
  <c r="AR116" i="50"/>
  <c r="AL116" i="50"/>
  <c r="Z116" i="50"/>
  <c r="AD116" i="50"/>
  <c r="AA116" i="50"/>
  <c r="AE116" i="50"/>
  <c r="AS116" i="50"/>
  <c r="AM116" i="50"/>
  <c r="AI116" i="50"/>
  <c r="AB116" i="50"/>
  <c r="AF116" i="50"/>
  <c r="AU116" i="50"/>
  <c r="Y116" i="50"/>
  <c r="Q116" i="50"/>
  <c r="U116" i="50"/>
  <c r="J116" i="50"/>
  <c r="N116" i="50"/>
  <c r="R116" i="50"/>
  <c r="V116" i="50"/>
  <c r="G116" i="50"/>
  <c r="K116" i="50"/>
  <c r="AO116" i="50"/>
  <c r="AC116" i="50"/>
  <c r="S116" i="50"/>
  <c r="W116" i="50"/>
  <c r="P116" i="50"/>
  <c r="H116" i="50"/>
  <c r="L116" i="50"/>
  <c r="I116" i="50"/>
  <c r="M116" i="50"/>
  <c r="F116" i="50"/>
  <c r="AG116" i="50"/>
  <c r="T116" i="50"/>
  <c r="AX120" i="50"/>
  <c r="AY120" i="50"/>
  <c r="AZ120" i="50"/>
  <c r="AQ120" i="50"/>
  <c r="AJ120" i="50"/>
  <c r="AN120" i="50"/>
  <c r="AW120" i="50"/>
  <c r="AV120" i="50"/>
  <c r="AR120" i="50"/>
  <c r="AL120" i="50"/>
  <c r="AU120" i="50"/>
  <c r="AS120" i="50"/>
  <c r="Z120" i="50"/>
  <c r="AD120" i="50"/>
  <c r="AK120" i="50"/>
  <c r="AA120" i="50"/>
  <c r="AE120" i="50"/>
  <c r="AM120" i="50"/>
  <c r="AI120" i="50"/>
  <c r="AB120" i="50"/>
  <c r="AF120" i="50"/>
  <c r="Y120" i="50"/>
  <c r="Q120" i="50"/>
  <c r="U120" i="50"/>
  <c r="J120" i="50"/>
  <c r="N120" i="50"/>
  <c r="AO120" i="50"/>
  <c r="R120" i="50"/>
  <c r="V120" i="50"/>
  <c r="G120" i="50"/>
  <c r="K120" i="50"/>
  <c r="AC120" i="50"/>
  <c r="S120" i="50"/>
  <c r="W120" i="50"/>
  <c r="P120" i="50"/>
  <c r="H120" i="50"/>
  <c r="L120" i="50"/>
  <c r="I120" i="50"/>
  <c r="AG120" i="50"/>
  <c r="M120" i="50"/>
  <c r="T120" i="50"/>
  <c r="F120" i="50"/>
  <c r="AX126" i="50"/>
  <c r="AY126" i="50"/>
  <c r="AV126" i="50"/>
  <c r="AS126" i="50"/>
  <c r="AQ126" i="50"/>
  <c r="AL126" i="50"/>
  <c r="AU126" i="50"/>
  <c r="AJ126" i="50"/>
  <c r="AN126" i="50"/>
  <c r="AW126" i="50"/>
  <c r="AO126" i="50"/>
  <c r="AA126" i="50"/>
  <c r="AE126" i="50"/>
  <c r="AZ126" i="50"/>
  <c r="AB126" i="50"/>
  <c r="AR126" i="50"/>
  <c r="AK126" i="50"/>
  <c r="AI126" i="50"/>
  <c r="AC126" i="50"/>
  <c r="AG126" i="50"/>
  <c r="AM126" i="50"/>
  <c r="AF126" i="50"/>
  <c r="Y126" i="50"/>
  <c r="Q126" i="50"/>
  <c r="U126" i="50"/>
  <c r="H126" i="50"/>
  <c r="L126" i="50"/>
  <c r="R126" i="50"/>
  <c r="V126" i="50"/>
  <c r="I126" i="50"/>
  <c r="M126" i="50"/>
  <c r="Z126" i="50"/>
  <c r="S126" i="50"/>
  <c r="W126" i="50"/>
  <c r="P126" i="50"/>
  <c r="J126" i="50"/>
  <c r="N126" i="50"/>
  <c r="G126" i="50"/>
  <c r="K126" i="50"/>
  <c r="T126" i="50"/>
  <c r="AD126" i="50"/>
  <c r="F126" i="50"/>
  <c r="AY137" i="50"/>
  <c r="AZ137" i="50"/>
  <c r="AU137" i="50"/>
  <c r="AR137" i="50"/>
  <c r="AX137" i="50"/>
  <c r="AW137" i="50"/>
  <c r="AS137" i="50"/>
  <c r="AQ137" i="50"/>
  <c r="AV137" i="50"/>
  <c r="AM137" i="50"/>
  <c r="AI137" i="50"/>
  <c r="AJ137" i="50"/>
  <c r="AN137" i="50"/>
  <c r="AK137" i="50"/>
  <c r="AO137" i="50"/>
  <c r="AC137" i="50"/>
  <c r="AG137" i="50"/>
  <c r="S137" i="50"/>
  <c r="W137" i="50"/>
  <c r="J137" i="50"/>
  <c r="N137" i="50"/>
  <c r="Z137" i="50"/>
  <c r="AD137" i="50"/>
  <c r="T137" i="50"/>
  <c r="AL137" i="50"/>
  <c r="AA137" i="50"/>
  <c r="AE137" i="50"/>
  <c r="Y137" i="50"/>
  <c r="Q137" i="50"/>
  <c r="U137" i="50"/>
  <c r="AF137" i="50"/>
  <c r="R137" i="50"/>
  <c r="P137" i="50"/>
  <c r="K137" i="50"/>
  <c r="F137" i="50"/>
  <c r="V137" i="50"/>
  <c r="G137" i="50"/>
  <c r="L137" i="50"/>
  <c r="H137" i="50"/>
  <c r="M137" i="50"/>
  <c r="AB137" i="50"/>
  <c r="I137" i="50"/>
  <c r="AZ143" i="50"/>
  <c r="AX143" i="50"/>
  <c r="AY143" i="50"/>
  <c r="AV143" i="50"/>
  <c r="AS143" i="50"/>
  <c r="AU143" i="50"/>
  <c r="AQ143" i="50"/>
  <c r="AJ143" i="50"/>
  <c r="AN143" i="50"/>
  <c r="AK143" i="50"/>
  <c r="AO143" i="50"/>
  <c r="AW143" i="50"/>
  <c r="AR143" i="50"/>
  <c r="AL143" i="50"/>
  <c r="AI143" i="50"/>
  <c r="AA143" i="50"/>
  <c r="AE143" i="50"/>
  <c r="S143" i="50"/>
  <c r="W143" i="50"/>
  <c r="I143" i="50"/>
  <c r="M143" i="50"/>
  <c r="AB143" i="50"/>
  <c r="AF143" i="50"/>
  <c r="Y143" i="50"/>
  <c r="T143" i="50"/>
  <c r="AM143" i="50"/>
  <c r="AC143" i="50"/>
  <c r="AG143" i="50"/>
  <c r="Q143" i="50"/>
  <c r="U143" i="50"/>
  <c r="P143" i="50"/>
  <c r="AD143" i="50"/>
  <c r="J143" i="50"/>
  <c r="K143" i="50"/>
  <c r="F143" i="50"/>
  <c r="R143" i="50"/>
  <c r="G143" i="50"/>
  <c r="L143" i="50"/>
  <c r="H143" i="50"/>
  <c r="N143" i="50"/>
  <c r="Z143" i="50"/>
  <c r="V143" i="50"/>
  <c r="AW150" i="50"/>
  <c r="AX150" i="50"/>
  <c r="AV150" i="50"/>
  <c r="AY150" i="50"/>
  <c r="AU150" i="50"/>
  <c r="AS150" i="50"/>
  <c r="AZ150" i="50"/>
  <c r="AQ150" i="50"/>
  <c r="AL150" i="50"/>
  <c r="AR150" i="50"/>
  <c r="AM150" i="50"/>
  <c r="AI150" i="50"/>
  <c r="AJ150" i="50"/>
  <c r="AN150" i="50"/>
  <c r="AK150" i="50"/>
  <c r="AC150" i="50"/>
  <c r="AG150" i="50"/>
  <c r="T150" i="50"/>
  <c r="AO150" i="50"/>
  <c r="Z150" i="50"/>
  <c r="AD150" i="50"/>
  <c r="Q150" i="50"/>
  <c r="U150" i="50"/>
  <c r="AA150" i="50"/>
  <c r="AE150" i="50"/>
  <c r="R150" i="50"/>
  <c r="V150" i="50"/>
  <c r="AB150" i="50"/>
  <c r="W150" i="50"/>
  <c r="J150" i="50"/>
  <c r="N150" i="50"/>
  <c r="AF150" i="50"/>
  <c r="Y150" i="50"/>
  <c r="G150" i="50"/>
  <c r="K150" i="50"/>
  <c r="P150" i="50"/>
  <c r="H150" i="50"/>
  <c r="L150" i="50"/>
  <c r="S150" i="50"/>
  <c r="M150" i="50"/>
  <c r="F150" i="50"/>
  <c r="I150" i="50"/>
  <c r="AW18" i="50"/>
  <c r="AS18" i="50"/>
  <c r="AM18" i="50"/>
  <c r="AX18" i="50"/>
  <c r="AV18" i="50"/>
  <c r="AJ18" i="50"/>
  <c r="AN18" i="50"/>
  <c r="AY18" i="50"/>
  <c r="AU18" i="50"/>
  <c r="AK18" i="50"/>
  <c r="AO18" i="50"/>
  <c r="AZ18" i="50"/>
  <c r="AI18" i="50"/>
  <c r="Z18" i="50"/>
  <c r="AD18" i="50"/>
  <c r="R18" i="50"/>
  <c r="V18" i="50"/>
  <c r="G18" i="50"/>
  <c r="K18" i="50"/>
  <c r="H18" i="50"/>
  <c r="L18" i="50"/>
  <c r="M18" i="50"/>
  <c r="AQ18" i="50"/>
  <c r="AL18" i="50"/>
  <c r="AG18" i="50"/>
  <c r="AR18" i="50"/>
  <c r="AA18" i="50"/>
  <c r="AE18" i="50"/>
  <c r="S18" i="50"/>
  <c r="W18" i="50"/>
  <c r="AC18" i="50"/>
  <c r="Q18" i="50"/>
  <c r="J18" i="50"/>
  <c r="AB18" i="50"/>
  <c r="AF18" i="50"/>
  <c r="T18" i="50"/>
  <c r="I18" i="50"/>
  <c r="U18" i="50"/>
  <c r="N18" i="50"/>
  <c r="AV40" i="50"/>
  <c r="AS40" i="50"/>
  <c r="AQ40" i="50"/>
  <c r="AK40" i="50"/>
  <c r="AO40" i="50"/>
  <c r="AI40" i="50"/>
  <c r="AX40" i="50"/>
  <c r="AU40" i="50"/>
  <c r="AL40" i="50"/>
  <c r="AY40" i="50"/>
  <c r="AM40" i="50"/>
  <c r="AB40" i="50"/>
  <c r="AF40" i="50"/>
  <c r="S40" i="50"/>
  <c r="W40" i="50"/>
  <c r="I40" i="50"/>
  <c r="M40" i="50"/>
  <c r="J40" i="50"/>
  <c r="N40" i="50"/>
  <c r="AN40" i="50"/>
  <c r="AE40" i="50"/>
  <c r="V40" i="50"/>
  <c r="H40" i="50"/>
  <c r="AR40" i="50"/>
  <c r="AC40" i="50"/>
  <c r="AG40" i="50"/>
  <c r="T40" i="50"/>
  <c r="R40" i="50"/>
  <c r="L40" i="50"/>
  <c r="AW40" i="50"/>
  <c r="AJ40" i="50"/>
  <c r="Z40" i="50"/>
  <c r="AD40" i="50"/>
  <c r="Q40" i="50"/>
  <c r="U40" i="50"/>
  <c r="G40" i="50"/>
  <c r="K40" i="50"/>
  <c r="AZ40" i="50"/>
  <c r="AA40" i="50"/>
  <c r="AW65" i="50"/>
  <c r="AU65" i="50"/>
  <c r="AR65" i="50"/>
  <c r="AX65" i="50"/>
  <c r="AY65" i="50"/>
  <c r="AQ65" i="50"/>
  <c r="AM65" i="50"/>
  <c r="AC65" i="50"/>
  <c r="AG65" i="50"/>
  <c r="AJ65" i="50"/>
  <c r="AN65" i="50"/>
  <c r="AI65" i="50"/>
  <c r="Z65" i="50"/>
  <c r="AD65" i="50"/>
  <c r="AV65" i="50"/>
  <c r="AK65" i="50"/>
  <c r="AO65" i="50"/>
  <c r="AA65" i="50"/>
  <c r="AE65" i="50"/>
  <c r="AS65" i="50"/>
  <c r="AB65" i="50"/>
  <c r="Q65" i="50"/>
  <c r="U65" i="50"/>
  <c r="I65" i="50"/>
  <c r="M65" i="50"/>
  <c r="AF65" i="50"/>
  <c r="R65" i="50"/>
  <c r="V65" i="50"/>
  <c r="J65" i="50"/>
  <c r="N65" i="50"/>
  <c r="F65" i="50"/>
  <c r="AZ65" i="50"/>
  <c r="Y65" i="50"/>
  <c r="S65" i="50"/>
  <c r="W65" i="50"/>
  <c r="P65" i="50"/>
  <c r="G65" i="50"/>
  <c r="K65" i="50"/>
  <c r="AL65" i="50"/>
  <c r="L65" i="50"/>
  <c r="T65" i="50"/>
  <c r="H65" i="50"/>
  <c r="AV104" i="50"/>
  <c r="AZ104" i="50"/>
  <c r="AW104" i="50"/>
  <c r="AU104" i="50"/>
  <c r="AX104" i="50"/>
  <c r="AY104" i="50"/>
  <c r="AQ104" i="50"/>
  <c r="AK104" i="50"/>
  <c r="AO104" i="50"/>
  <c r="AC104" i="50"/>
  <c r="AG104" i="50"/>
  <c r="AL104" i="50"/>
  <c r="AI104" i="50"/>
  <c r="Z104" i="50"/>
  <c r="AD104" i="50"/>
  <c r="AR104" i="50"/>
  <c r="AM104" i="50"/>
  <c r="AA104" i="50"/>
  <c r="AE104" i="50"/>
  <c r="AJ104" i="50"/>
  <c r="AB104" i="50"/>
  <c r="Y104" i="50"/>
  <c r="Q104" i="50"/>
  <c r="U104" i="50"/>
  <c r="G104" i="50"/>
  <c r="K104" i="50"/>
  <c r="F104" i="50"/>
  <c r="AS104" i="50"/>
  <c r="AN104" i="50"/>
  <c r="AF104" i="50"/>
  <c r="R104" i="50"/>
  <c r="V104" i="50"/>
  <c r="H104" i="50"/>
  <c r="L104" i="50"/>
  <c r="S104" i="50"/>
  <c r="W104" i="50"/>
  <c r="I104" i="50"/>
  <c r="M104" i="50"/>
  <c r="T104" i="50"/>
  <c r="N104" i="50"/>
  <c r="P104" i="50"/>
  <c r="J104" i="50"/>
  <c r="AX140" i="50"/>
  <c r="AY140" i="50"/>
  <c r="AZ140" i="50"/>
  <c r="AS140" i="50"/>
  <c r="AW140" i="50"/>
  <c r="AV140" i="50"/>
  <c r="AU140" i="50"/>
  <c r="AQ140" i="50"/>
  <c r="AK140" i="50"/>
  <c r="AO140" i="50"/>
  <c r="AR140" i="50"/>
  <c r="AL140" i="50"/>
  <c r="AI140" i="50"/>
  <c r="AM140" i="50"/>
  <c r="AC140" i="50"/>
  <c r="AG140" i="50"/>
  <c r="R140" i="50"/>
  <c r="V140" i="50"/>
  <c r="P140" i="50"/>
  <c r="J140" i="50"/>
  <c r="N140" i="50"/>
  <c r="Z140" i="50"/>
  <c r="AD140" i="50"/>
  <c r="S140" i="50"/>
  <c r="W140" i="50"/>
  <c r="AJ140" i="50"/>
  <c r="AA140" i="50"/>
  <c r="AE140" i="50"/>
  <c r="T140" i="50"/>
  <c r="AF140" i="50"/>
  <c r="K140" i="50"/>
  <c r="Y140" i="50"/>
  <c r="G140" i="50"/>
  <c r="L140" i="50"/>
  <c r="F140" i="50"/>
  <c r="Q140" i="50"/>
  <c r="H140" i="50"/>
  <c r="M140" i="50"/>
  <c r="AN140" i="50"/>
  <c r="AB140" i="50"/>
  <c r="I140" i="50"/>
  <c r="U140" i="50"/>
  <c r="AZ17" i="50"/>
  <c r="AV17" i="50"/>
  <c r="AQ17" i="50"/>
  <c r="AK17" i="50"/>
  <c r="AO17" i="50"/>
  <c r="AU17" i="50"/>
  <c r="AR17" i="50"/>
  <c r="AL17" i="50"/>
  <c r="AX17" i="50"/>
  <c r="AS17" i="50"/>
  <c r="AM17" i="50"/>
  <c r="AW17" i="50"/>
  <c r="Z17" i="50"/>
  <c r="AD17" i="50"/>
  <c r="Q17" i="50"/>
  <c r="U17" i="50"/>
  <c r="G17" i="50"/>
  <c r="K17" i="50"/>
  <c r="H17" i="50"/>
  <c r="L17" i="50"/>
  <c r="I17" i="50"/>
  <c r="M17" i="50"/>
  <c r="AY17" i="50"/>
  <c r="AC17" i="50"/>
  <c r="T17" i="50"/>
  <c r="N17" i="50"/>
  <c r="AJ17" i="50"/>
  <c r="AI17" i="50"/>
  <c r="AA17" i="50"/>
  <c r="AE17" i="50"/>
  <c r="R17" i="50"/>
  <c r="V17" i="50"/>
  <c r="AN17" i="50"/>
  <c r="AB17" i="50"/>
  <c r="AF17" i="50"/>
  <c r="S17" i="50"/>
  <c r="W17" i="50"/>
  <c r="AG17" i="50"/>
  <c r="J17" i="50"/>
  <c r="AZ21" i="50"/>
  <c r="AV21" i="50"/>
  <c r="AQ21" i="50"/>
  <c r="AK21" i="50"/>
  <c r="AO21" i="50"/>
  <c r="AU21" i="50"/>
  <c r="AR21" i="50"/>
  <c r="AL21" i="50"/>
  <c r="AX21" i="50"/>
  <c r="AS21" i="50"/>
  <c r="AM21" i="50"/>
  <c r="AN21" i="50"/>
  <c r="Z21" i="50"/>
  <c r="AD21" i="50"/>
  <c r="Q21" i="50"/>
  <c r="U21" i="50"/>
  <c r="G21" i="50"/>
  <c r="K21" i="50"/>
  <c r="H21" i="50"/>
  <c r="L21" i="50"/>
  <c r="I21" i="50"/>
  <c r="AG21" i="50"/>
  <c r="T21" i="50"/>
  <c r="N21" i="50"/>
  <c r="AW21" i="50"/>
  <c r="AI21" i="50"/>
  <c r="AA21" i="50"/>
  <c r="AE21" i="50"/>
  <c r="R21" i="50"/>
  <c r="V21" i="50"/>
  <c r="J21" i="50"/>
  <c r="AY21" i="50"/>
  <c r="AB21" i="50"/>
  <c r="AF21" i="50"/>
  <c r="S21" i="50"/>
  <c r="W21" i="50"/>
  <c r="M21" i="50"/>
  <c r="AJ21" i="50"/>
  <c r="AC21" i="50"/>
  <c r="AY26" i="50"/>
  <c r="AU26" i="50"/>
  <c r="AQ26" i="50"/>
  <c r="AK26" i="50"/>
  <c r="AO26" i="50"/>
  <c r="AZ26" i="50"/>
  <c r="AZ25" i="50" s="1"/>
  <c r="AR26" i="50"/>
  <c r="AL26" i="50"/>
  <c r="AW26" i="50"/>
  <c r="AW25" i="50" s="1"/>
  <c r="AS26" i="50"/>
  <c r="AS25" i="50" s="1"/>
  <c r="AM26" i="50"/>
  <c r="AB26" i="50"/>
  <c r="AF26" i="50"/>
  <c r="AF25" i="50" s="1"/>
  <c r="Q26" i="50"/>
  <c r="U26" i="50"/>
  <c r="I26" i="50"/>
  <c r="M26" i="50"/>
  <c r="M25" i="50" s="1"/>
  <c r="AE26" i="50"/>
  <c r="H26" i="50"/>
  <c r="H25" i="50" s="1"/>
  <c r="AX26" i="50"/>
  <c r="AJ26" i="50"/>
  <c r="AI26" i="50"/>
  <c r="AC26" i="50"/>
  <c r="AG26" i="50"/>
  <c r="AG25" i="50" s="1"/>
  <c r="R26" i="50"/>
  <c r="V26" i="50"/>
  <c r="V25" i="50" s="1"/>
  <c r="J26" i="50"/>
  <c r="N26" i="50"/>
  <c r="N25" i="50" s="1"/>
  <c r="AA26" i="50"/>
  <c r="AA25" i="50" s="1"/>
  <c r="T26" i="50"/>
  <c r="L26" i="50"/>
  <c r="AV26" i="50"/>
  <c r="AN26" i="50"/>
  <c r="AN25" i="50" s="1"/>
  <c r="Z26" i="50"/>
  <c r="AD26" i="50"/>
  <c r="AD25" i="50" s="1"/>
  <c r="S26" i="50"/>
  <c r="W26" i="50"/>
  <c r="W25" i="50" s="1"/>
  <c r="G26" i="50"/>
  <c r="G25" i="50" s="1"/>
  <c r="K26" i="50"/>
  <c r="AZ39" i="50"/>
  <c r="AU39" i="50"/>
  <c r="AM39" i="50"/>
  <c r="AR39" i="50"/>
  <c r="AQ39" i="50"/>
  <c r="AJ39" i="50"/>
  <c r="AN39" i="50"/>
  <c r="AI39" i="50"/>
  <c r="AX39" i="50"/>
  <c r="AW39" i="50"/>
  <c r="AS39" i="50"/>
  <c r="AK39" i="50"/>
  <c r="AO39" i="50"/>
  <c r="AB39" i="50"/>
  <c r="AF39" i="50"/>
  <c r="R39" i="50"/>
  <c r="V39" i="50"/>
  <c r="I39" i="50"/>
  <c r="M39" i="50"/>
  <c r="J39" i="50"/>
  <c r="J38" i="50" s="1"/>
  <c r="AV39" i="50"/>
  <c r="AA39" i="50"/>
  <c r="U39" i="50"/>
  <c r="AL39" i="50"/>
  <c r="AC39" i="50"/>
  <c r="AC38" i="50" s="1"/>
  <c r="AG39" i="50"/>
  <c r="S39" i="50"/>
  <c r="W39" i="50"/>
  <c r="W38" i="50" s="1"/>
  <c r="N39" i="50"/>
  <c r="AE39" i="50"/>
  <c r="AE38" i="50" s="1"/>
  <c r="H39" i="50"/>
  <c r="AY39" i="50"/>
  <c r="Z39" i="50"/>
  <c r="AD39" i="50"/>
  <c r="T39" i="50"/>
  <c r="G39" i="50"/>
  <c r="K39" i="50"/>
  <c r="Q39" i="50"/>
  <c r="L39" i="50"/>
  <c r="AX46" i="50"/>
  <c r="AV46" i="50"/>
  <c r="AL46" i="50"/>
  <c r="AY46" i="50"/>
  <c r="AU46" i="50"/>
  <c r="AR46" i="50"/>
  <c r="AM46" i="50"/>
  <c r="AZ46" i="50"/>
  <c r="AS46" i="50"/>
  <c r="AQ46" i="50"/>
  <c r="AJ46" i="50"/>
  <c r="AN46" i="50"/>
  <c r="AO46" i="50"/>
  <c r="AI46" i="50"/>
  <c r="AA46" i="50"/>
  <c r="AE46" i="50"/>
  <c r="T46" i="50"/>
  <c r="I46" i="50"/>
  <c r="M46" i="50"/>
  <c r="J46" i="50"/>
  <c r="N46" i="50"/>
  <c r="Z46" i="50"/>
  <c r="W46" i="50"/>
  <c r="AB46" i="50"/>
  <c r="AF46" i="50"/>
  <c r="Q46" i="50"/>
  <c r="U46" i="50"/>
  <c r="AK46" i="50"/>
  <c r="S46" i="50"/>
  <c r="H46" i="50"/>
  <c r="AC46" i="50"/>
  <c r="AG46" i="50"/>
  <c r="R46" i="50"/>
  <c r="V46" i="50"/>
  <c r="G46" i="50"/>
  <c r="K46" i="50"/>
  <c r="AW46" i="50"/>
  <c r="AD46" i="50"/>
  <c r="L46" i="50"/>
  <c r="AZ48" i="50"/>
  <c r="AQ48" i="50"/>
  <c r="AL48" i="50"/>
  <c r="AW48" i="50"/>
  <c r="AR48" i="50"/>
  <c r="AM48" i="50"/>
  <c r="AI48" i="50"/>
  <c r="AX48" i="50"/>
  <c r="AV48" i="50"/>
  <c r="AS48" i="50"/>
  <c r="AJ48" i="50"/>
  <c r="AN48" i="50"/>
  <c r="AO48" i="50"/>
  <c r="AA48" i="50"/>
  <c r="AE48" i="50"/>
  <c r="R48" i="50"/>
  <c r="V48" i="50"/>
  <c r="I48" i="50"/>
  <c r="M48" i="50"/>
  <c r="J48" i="50"/>
  <c r="N48" i="50"/>
  <c r="AK48" i="50"/>
  <c r="AD48" i="50"/>
  <c r="Q48" i="50"/>
  <c r="L48" i="50"/>
  <c r="AY48" i="50"/>
  <c r="AB48" i="50"/>
  <c r="AF48" i="50"/>
  <c r="S48" i="50"/>
  <c r="W48" i="50"/>
  <c r="AU48" i="50"/>
  <c r="U48" i="50"/>
  <c r="AC48" i="50"/>
  <c r="AG48" i="50"/>
  <c r="T48" i="50"/>
  <c r="G48" i="50"/>
  <c r="K48" i="50"/>
  <c r="Z48" i="50"/>
  <c r="H48" i="50"/>
  <c r="AX64" i="50"/>
  <c r="AY64" i="50"/>
  <c r="AU64" i="50"/>
  <c r="AV64" i="50"/>
  <c r="AZ64" i="50"/>
  <c r="AR64" i="50"/>
  <c r="AK64" i="50"/>
  <c r="AO64" i="50"/>
  <c r="AC64" i="50"/>
  <c r="AG64" i="50"/>
  <c r="Y64" i="50"/>
  <c r="AW64" i="50"/>
  <c r="AQ64" i="50"/>
  <c r="AL64" i="50"/>
  <c r="Z64" i="50"/>
  <c r="AD64" i="50"/>
  <c r="AS64" i="50"/>
  <c r="AM64" i="50"/>
  <c r="AI64" i="50"/>
  <c r="AA64" i="50"/>
  <c r="AE64" i="50"/>
  <c r="T64" i="50"/>
  <c r="I64" i="50"/>
  <c r="M64" i="50"/>
  <c r="AJ64" i="50"/>
  <c r="Q64" i="50"/>
  <c r="U64" i="50"/>
  <c r="J64" i="50"/>
  <c r="N64" i="50"/>
  <c r="AN64" i="50"/>
  <c r="AB64" i="50"/>
  <c r="R64" i="50"/>
  <c r="V64" i="50"/>
  <c r="G64" i="50"/>
  <c r="K64" i="50"/>
  <c r="F64" i="50"/>
  <c r="H64" i="50"/>
  <c r="S64" i="50"/>
  <c r="P64" i="50"/>
  <c r="L64" i="50"/>
  <c r="AF64" i="50"/>
  <c r="W64" i="50"/>
  <c r="AX68" i="50"/>
  <c r="AY68" i="50"/>
  <c r="AU68" i="50"/>
  <c r="AV68" i="50"/>
  <c r="AZ68" i="50"/>
  <c r="AR68" i="50"/>
  <c r="AK68" i="50"/>
  <c r="AO68" i="50"/>
  <c r="AC68" i="50"/>
  <c r="AG68" i="50"/>
  <c r="Y68" i="50"/>
  <c r="AQ68" i="50"/>
  <c r="AL68" i="50"/>
  <c r="Z68" i="50"/>
  <c r="AD68" i="50"/>
  <c r="AW68" i="50"/>
  <c r="AS68" i="50"/>
  <c r="AM68" i="50"/>
  <c r="AI68" i="50"/>
  <c r="AA68" i="50"/>
  <c r="AE68" i="50"/>
  <c r="AN68" i="50"/>
  <c r="T68" i="50"/>
  <c r="I68" i="50"/>
  <c r="M68" i="50"/>
  <c r="Q68" i="50"/>
  <c r="U68" i="50"/>
  <c r="J68" i="50"/>
  <c r="N68" i="50"/>
  <c r="AB68" i="50"/>
  <c r="R68" i="50"/>
  <c r="V68" i="50"/>
  <c r="G68" i="50"/>
  <c r="K68" i="50"/>
  <c r="F68" i="50"/>
  <c r="AJ68" i="50"/>
  <c r="AF68" i="50"/>
  <c r="S68" i="50"/>
  <c r="P68" i="50"/>
  <c r="H68" i="50"/>
  <c r="W68" i="50"/>
  <c r="L68" i="50"/>
  <c r="AX72" i="50"/>
  <c r="AY72" i="50"/>
  <c r="AU72" i="50"/>
  <c r="AV72" i="50"/>
  <c r="AZ72" i="50"/>
  <c r="AR72" i="50"/>
  <c r="AK72" i="50"/>
  <c r="AO72" i="50"/>
  <c r="AC72" i="50"/>
  <c r="AG72" i="50"/>
  <c r="Y72" i="50"/>
  <c r="AQ72" i="50"/>
  <c r="AL72" i="50"/>
  <c r="Z72" i="50"/>
  <c r="AD72" i="50"/>
  <c r="AM72" i="50"/>
  <c r="AI72" i="50"/>
  <c r="AA72" i="50"/>
  <c r="AE72" i="50"/>
  <c r="AW72" i="50"/>
  <c r="T72" i="50"/>
  <c r="I72" i="50"/>
  <c r="M72" i="50"/>
  <c r="AJ72" i="50"/>
  <c r="Q72" i="50"/>
  <c r="U72" i="50"/>
  <c r="J72" i="50"/>
  <c r="N72" i="50"/>
  <c r="AS72" i="50"/>
  <c r="AN72" i="50"/>
  <c r="AB72" i="50"/>
  <c r="R72" i="50"/>
  <c r="V72" i="50"/>
  <c r="G72" i="50"/>
  <c r="K72" i="50"/>
  <c r="F72" i="50"/>
  <c r="W72" i="50"/>
  <c r="H72" i="50"/>
  <c r="L72" i="50"/>
  <c r="P72" i="50"/>
  <c r="AF72" i="50"/>
  <c r="S72" i="50"/>
  <c r="AX79" i="50"/>
  <c r="AU79" i="50"/>
  <c r="AY79" i="50"/>
  <c r="AV79" i="50"/>
  <c r="AZ79" i="50"/>
  <c r="AS79" i="50"/>
  <c r="AQ79" i="50"/>
  <c r="AM79" i="50"/>
  <c r="AA79" i="50"/>
  <c r="AE79" i="50"/>
  <c r="AJ79" i="50"/>
  <c r="AN79" i="50"/>
  <c r="AI79" i="50"/>
  <c r="AB79" i="50"/>
  <c r="AF79" i="50"/>
  <c r="AW79" i="50"/>
  <c r="AK79" i="50"/>
  <c r="AO79" i="50"/>
  <c r="AC79" i="50"/>
  <c r="AG79" i="50"/>
  <c r="S79" i="50"/>
  <c r="W79" i="50"/>
  <c r="G79" i="50"/>
  <c r="K79" i="50"/>
  <c r="AL79" i="50"/>
  <c r="T79" i="50"/>
  <c r="H79" i="50"/>
  <c r="L79" i="50"/>
  <c r="AR79" i="50"/>
  <c r="Z79" i="50"/>
  <c r="Y79" i="50"/>
  <c r="Q79" i="50"/>
  <c r="U79" i="50"/>
  <c r="P79" i="50"/>
  <c r="I79" i="50"/>
  <c r="M79" i="50"/>
  <c r="AD79" i="50"/>
  <c r="R79" i="50"/>
  <c r="J79" i="50"/>
  <c r="F79" i="50"/>
  <c r="V79" i="50"/>
  <c r="N79" i="50"/>
  <c r="AX88" i="50"/>
  <c r="AY88" i="50"/>
  <c r="AV88" i="50"/>
  <c r="AZ88" i="50"/>
  <c r="AU88" i="50"/>
  <c r="AK88" i="50"/>
  <c r="AK86" i="50" s="1"/>
  <c r="AO88" i="50"/>
  <c r="AI88" i="50"/>
  <c r="AC88" i="50"/>
  <c r="AG88" i="50"/>
  <c r="AW88" i="50"/>
  <c r="AW86" i="50" s="1"/>
  <c r="AR88" i="50"/>
  <c r="AL88" i="50"/>
  <c r="Z88" i="50"/>
  <c r="AD88" i="50"/>
  <c r="AS88" i="50"/>
  <c r="AM88" i="50"/>
  <c r="AA88" i="50"/>
  <c r="AE88" i="50"/>
  <c r="Y88" i="50"/>
  <c r="R88" i="50"/>
  <c r="V88" i="50"/>
  <c r="I88" i="50"/>
  <c r="M88" i="50"/>
  <c r="AJ88" i="50"/>
  <c r="AB88" i="50"/>
  <c r="S88" i="50"/>
  <c r="W88" i="50"/>
  <c r="J88" i="50"/>
  <c r="N88" i="50"/>
  <c r="F88" i="50"/>
  <c r="AQ88" i="50"/>
  <c r="AT88" i="50" s="1"/>
  <c r="AN88" i="50"/>
  <c r="AF88" i="50"/>
  <c r="T88" i="50"/>
  <c r="P88" i="50"/>
  <c r="G88" i="50"/>
  <c r="K88" i="50"/>
  <c r="Q88" i="50"/>
  <c r="L88" i="50"/>
  <c r="U88" i="50"/>
  <c r="H88" i="50"/>
  <c r="AV94" i="50"/>
  <c r="AZ94" i="50"/>
  <c r="AW94" i="50"/>
  <c r="AX94" i="50"/>
  <c r="AU94" i="50"/>
  <c r="AS94" i="50"/>
  <c r="AM94" i="50"/>
  <c r="AA94" i="50"/>
  <c r="AE94" i="50"/>
  <c r="AJ94" i="50"/>
  <c r="AN94" i="50"/>
  <c r="AB94" i="50"/>
  <c r="AF94" i="50"/>
  <c r="Y94" i="50"/>
  <c r="AR94" i="50"/>
  <c r="AQ94" i="50"/>
  <c r="AK94" i="50"/>
  <c r="AO94" i="50"/>
  <c r="AC94" i="50"/>
  <c r="AG94" i="50"/>
  <c r="Q94" i="50"/>
  <c r="U94" i="50"/>
  <c r="H94" i="50"/>
  <c r="L94" i="50"/>
  <c r="Z94" i="50"/>
  <c r="R94" i="50"/>
  <c r="V94" i="50"/>
  <c r="P94" i="50"/>
  <c r="I94" i="50"/>
  <c r="M94" i="50"/>
  <c r="AY94" i="50"/>
  <c r="AL94" i="50"/>
  <c r="AD94" i="50"/>
  <c r="S94" i="50"/>
  <c r="W94" i="50"/>
  <c r="J94" i="50"/>
  <c r="N94" i="50"/>
  <c r="K94" i="50"/>
  <c r="AI94" i="50"/>
  <c r="F94" i="50"/>
  <c r="T94" i="50"/>
  <c r="G94" i="50"/>
  <c r="AX101" i="50"/>
  <c r="AU101" i="50"/>
  <c r="AY101" i="50"/>
  <c r="AV101" i="50"/>
  <c r="AZ101" i="50"/>
  <c r="AR101" i="50"/>
  <c r="AM101" i="50"/>
  <c r="AI101" i="50"/>
  <c r="AC101" i="50"/>
  <c r="AG101" i="50"/>
  <c r="AS101" i="50"/>
  <c r="AJ101" i="50"/>
  <c r="AN101" i="50"/>
  <c r="Z101" i="50"/>
  <c r="AD101" i="50"/>
  <c r="AW101" i="50"/>
  <c r="AK101" i="50"/>
  <c r="AO101" i="50"/>
  <c r="AA101" i="50"/>
  <c r="AE101" i="50"/>
  <c r="Y101" i="50"/>
  <c r="AQ101" i="50"/>
  <c r="R101" i="50"/>
  <c r="V101" i="50"/>
  <c r="V98" i="50" s="1"/>
  <c r="G101" i="50"/>
  <c r="K101" i="50"/>
  <c r="S101" i="50"/>
  <c r="W101" i="50"/>
  <c r="H101" i="50"/>
  <c r="L101" i="50"/>
  <c r="AB101" i="50"/>
  <c r="T101" i="50"/>
  <c r="P101" i="50"/>
  <c r="I101" i="50"/>
  <c r="M101" i="50"/>
  <c r="F101" i="50"/>
  <c r="Q101" i="50"/>
  <c r="J101" i="50"/>
  <c r="U101" i="50"/>
  <c r="N101" i="50"/>
  <c r="AL101" i="50"/>
  <c r="AF101" i="50"/>
  <c r="AY113" i="50"/>
  <c r="AZ113" i="50"/>
  <c r="AU113" i="50"/>
  <c r="AR113" i="50"/>
  <c r="AL113" i="50"/>
  <c r="AS113" i="50"/>
  <c r="AM113" i="50"/>
  <c r="AX113" i="50"/>
  <c r="AW113" i="50"/>
  <c r="AJ113" i="50"/>
  <c r="AN113" i="50"/>
  <c r="Z113" i="50"/>
  <c r="AD113" i="50"/>
  <c r="AV113" i="50"/>
  <c r="AK113" i="50"/>
  <c r="AI113" i="50"/>
  <c r="AA113" i="50"/>
  <c r="AE113" i="50"/>
  <c r="AQ113" i="50"/>
  <c r="AO113" i="50"/>
  <c r="AB113" i="50"/>
  <c r="AF113" i="50"/>
  <c r="AC113" i="50"/>
  <c r="R113" i="50"/>
  <c r="V113" i="50"/>
  <c r="J113" i="50"/>
  <c r="N113" i="50"/>
  <c r="AG113" i="50"/>
  <c r="S113" i="50"/>
  <c r="W113" i="50"/>
  <c r="P113" i="50"/>
  <c r="G113" i="50"/>
  <c r="K113" i="50"/>
  <c r="T113" i="50"/>
  <c r="H113" i="50"/>
  <c r="L113" i="50"/>
  <c r="F113" i="50"/>
  <c r="Q113" i="50"/>
  <c r="U113" i="50"/>
  <c r="I113" i="50"/>
  <c r="Y113" i="50"/>
  <c r="M113" i="50"/>
  <c r="AY117" i="50"/>
  <c r="AZ117" i="50"/>
  <c r="AU117" i="50"/>
  <c r="AR117" i="50"/>
  <c r="AL117" i="50"/>
  <c r="AX117" i="50"/>
  <c r="AS117" i="50"/>
  <c r="AW117" i="50"/>
  <c r="AJ117" i="50"/>
  <c r="AN117" i="50"/>
  <c r="AK117" i="50"/>
  <c r="Z117" i="50"/>
  <c r="AD117" i="50"/>
  <c r="AQ117" i="50"/>
  <c r="AM117" i="50"/>
  <c r="AI117" i="50"/>
  <c r="AA117" i="50"/>
  <c r="AE117" i="50"/>
  <c r="AV117" i="50"/>
  <c r="AO117" i="50"/>
  <c r="AB117" i="50"/>
  <c r="AF117" i="50"/>
  <c r="AC117" i="50"/>
  <c r="R117" i="50"/>
  <c r="V117" i="50"/>
  <c r="J117" i="50"/>
  <c r="N117" i="50"/>
  <c r="AG117" i="50"/>
  <c r="S117" i="50"/>
  <c r="W117" i="50"/>
  <c r="P117" i="50"/>
  <c r="G117" i="50"/>
  <c r="K117" i="50"/>
  <c r="T117" i="50"/>
  <c r="H117" i="50"/>
  <c r="L117" i="50"/>
  <c r="Q117" i="50"/>
  <c r="U117" i="50"/>
  <c r="Y117" i="50"/>
  <c r="I117" i="50"/>
  <c r="M117" i="50"/>
  <c r="F117" i="50"/>
  <c r="AY121" i="50"/>
  <c r="AZ121" i="50"/>
  <c r="AX121" i="50"/>
  <c r="AU121" i="50"/>
  <c r="AR121" i="50"/>
  <c r="AL121" i="50"/>
  <c r="AS121" i="50"/>
  <c r="AW121" i="50"/>
  <c r="AJ121" i="50"/>
  <c r="AN121" i="50"/>
  <c r="AQ121" i="50"/>
  <c r="AK121" i="50"/>
  <c r="Z121" i="50"/>
  <c r="AD121" i="50"/>
  <c r="AM121" i="50"/>
  <c r="AI121" i="50"/>
  <c r="AA121" i="50"/>
  <c r="AE121" i="50"/>
  <c r="AO121" i="50"/>
  <c r="AB121" i="50"/>
  <c r="AF121" i="50"/>
  <c r="AC121" i="50"/>
  <c r="R121" i="50"/>
  <c r="V121" i="50"/>
  <c r="J121" i="50"/>
  <c r="N121" i="50"/>
  <c r="AG121" i="50"/>
  <c r="S121" i="50"/>
  <c r="W121" i="50"/>
  <c r="P121" i="50"/>
  <c r="G121" i="50"/>
  <c r="K121" i="50"/>
  <c r="T121" i="50"/>
  <c r="H121" i="50"/>
  <c r="L121" i="50"/>
  <c r="AV121" i="50"/>
  <c r="U121" i="50"/>
  <c r="Y121" i="50"/>
  <c r="F121" i="50"/>
  <c r="I121" i="50"/>
  <c r="Q121" i="50"/>
  <c r="M121" i="50"/>
  <c r="AY128" i="50"/>
  <c r="AZ128" i="50"/>
  <c r="AS128" i="50"/>
  <c r="AW128" i="50"/>
  <c r="AV128" i="50"/>
  <c r="AQ128" i="50"/>
  <c r="AU128" i="50"/>
  <c r="AK128" i="50"/>
  <c r="AO128" i="50"/>
  <c r="AI128" i="50"/>
  <c r="AX128" i="50"/>
  <c r="AR128" i="50"/>
  <c r="AL128" i="50"/>
  <c r="AM128" i="50"/>
  <c r="AN128" i="50"/>
  <c r="AC128" i="50"/>
  <c r="AG128" i="50"/>
  <c r="S128" i="50"/>
  <c r="W128" i="50"/>
  <c r="P128" i="50"/>
  <c r="H128" i="50"/>
  <c r="L128" i="50"/>
  <c r="Z128" i="50"/>
  <c r="AD128" i="50"/>
  <c r="T128" i="50"/>
  <c r="T125" i="50" s="1"/>
  <c r="I128" i="50"/>
  <c r="M128" i="50"/>
  <c r="AA128" i="50"/>
  <c r="AE128" i="50"/>
  <c r="Y128" i="50"/>
  <c r="Q128" i="50"/>
  <c r="U128" i="50"/>
  <c r="J128" i="50"/>
  <c r="N128" i="50"/>
  <c r="AB128" i="50"/>
  <c r="AF128" i="50"/>
  <c r="AJ128" i="50"/>
  <c r="R128" i="50"/>
  <c r="G128" i="50"/>
  <c r="F128" i="50"/>
  <c r="K128" i="50"/>
  <c r="V128" i="50"/>
  <c r="AX139" i="50"/>
  <c r="AY139" i="50"/>
  <c r="AW139" i="50"/>
  <c r="AQ139" i="50"/>
  <c r="AV139" i="50"/>
  <c r="AR139" i="50"/>
  <c r="AZ139" i="50"/>
  <c r="AU139" i="50"/>
  <c r="AS139" i="50"/>
  <c r="AM139" i="50"/>
  <c r="AJ139" i="50"/>
  <c r="AN139" i="50"/>
  <c r="AK139" i="50"/>
  <c r="AO139" i="50"/>
  <c r="AI139" i="50"/>
  <c r="AC139" i="50"/>
  <c r="AG139" i="50"/>
  <c r="Y139" i="50"/>
  <c r="Q139" i="50"/>
  <c r="U139" i="50"/>
  <c r="J139" i="50"/>
  <c r="N139" i="50"/>
  <c r="AL139" i="50"/>
  <c r="Z139" i="50"/>
  <c r="AD139" i="50"/>
  <c r="R139" i="50"/>
  <c r="V139" i="50"/>
  <c r="P139" i="50"/>
  <c r="AA139" i="50"/>
  <c r="AE139" i="50"/>
  <c r="S139" i="50"/>
  <c r="W139" i="50"/>
  <c r="H139" i="50"/>
  <c r="M139" i="50"/>
  <c r="AB139" i="50"/>
  <c r="T139" i="50"/>
  <c r="I139" i="50"/>
  <c r="AF139" i="50"/>
  <c r="K139" i="50"/>
  <c r="F139" i="50"/>
  <c r="L139" i="50"/>
  <c r="G139" i="50"/>
  <c r="AX145" i="50"/>
  <c r="AY145" i="50"/>
  <c r="AW145" i="50"/>
  <c r="AZ145" i="50"/>
  <c r="AV145" i="50"/>
  <c r="AS145" i="50"/>
  <c r="AJ145" i="50"/>
  <c r="AN145" i="50"/>
  <c r="AR145" i="50"/>
  <c r="AK145" i="50"/>
  <c r="AO145" i="50"/>
  <c r="AI145" i="50"/>
  <c r="AU145" i="50"/>
  <c r="AQ145" i="50"/>
  <c r="AL145" i="50"/>
  <c r="AA145" i="50"/>
  <c r="AE145" i="50"/>
  <c r="Q145" i="50"/>
  <c r="U145" i="50"/>
  <c r="U141" i="50" s="1"/>
  <c r="P145" i="50"/>
  <c r="I145" i="50"/>
  <c r="M145" i="50"/>
  <c r="AM145" i="50"/>
  <c r="AB145" i="50"/>
  <c r="AF145" i="50"/>
  <c r="R145" i="50"/>
  <c r="V145" i="50"/>
  <c r="AC145" i="50"/>
  <c r="AG145" i="50"/>
  <c r="S145" i="50"/>
  <c r="W145" i="50"/>
  <c r="G145" i="50"/>
  <c r="L145" i="50"/>
  <c r="Z145" i="50"/>
  <c r="H145" i="50"/>
  <c r="N145" i="50"/>
  <c r="AD145" i="50"/>
  <c r="J145" i="50"/>
  <c r="Y145" i="50"/>
  <c r="K145" i="50"/>
  <c r="F145" i="50"/>
  <c r="T145" i="50"/>
  <c r="AZ153" i="50"/>
  <c r="AV153" i="50"/>
  <c r="AU153" i="50"/>
  <c r="AX153" i="50"/>
  <c r="AY153" i="50"/>
  <c r="AR153" i="50"/>
  <c r="AS153" i="50"/>
  <c r="AW153" i="50"/>
  <c r="AJ153" i="50"/>
  <c r="AN153" i="50"/>
  <c r="AK153" i="50"/>
  <c r="AO153" i="50"/>
  <c r="AQ153" i="50"/>
  <c r="AL153" i="50"/>
  <c r="AI153" i="50"/>
  <c r="AC153" i="50"/>
  <c r="AG153" i="50"/>
  <c r="Y153" i="50"/>
  <c r="S153" i="50"/>
  <c r="W153" i="50"/>
  <c r="P153" i="50"/>
  <c r="Z153" i="50"/>
  <c r="AD153" i="50"/>
  <c r="T153" i="50"/>
  <c r="AM153" i="50"/>
  <c r="AA153" i="50"/>
  <c r="AE153" i="50"/>
  <c r="Q153" i="50"/>
  <c r="U153" i="50"/>
  <c r="V153" i="50"/>
  <c r="J153" i="50"/>
  <c r="N153" i="50"/>
  <c r="F153" i="50"/>
  <c r="G153" i="50"/>
  <c r="K153" i="50"/>
  <c r="AB153" i="50"/>
  <c r="H153" i="50"/>
  <c r="L153" i="50"/>
  <c r="AF153" i="50"/>
  <c r="I153" i="50"/>
  <c r="M153" i="50"/>
  <c r="R153" i="50"/>
  <c r="AQ21" i="49"/>
  <c r="AL21" i="49"/>
  <c r="AX21" i="49"/>
  <c r="AW21" i="49"/>
  <c r="AM21" i="49"/>
  <c r="AY21" i="49"/>
  <c r="AV21" i="49"/>
  <c r="AR21" i="49"/>
  <c r="AJ21" i="49"/>
  <c r="AN21" i="49"/>
  <c r="AZ21" i="49"/>
  <c r="AS21" i="49"/>
  <c r="AO21" i="49"/>
  <c r="AC21" i="49"/>
  <c r="AG21" i="49"/>
  <c r="Q21" i="49"/>
  <c r="U21" i="49"/>
  <c r="I21" i="49"/>
  <c r="M21" i="49"/>
  <c r="J21" i="49"/>
  <c r="N21" i="49"/>
  <c r="G21" i="49"/>
  <c r="AK21" i="49"/>
  <c r="AF21" i="49"/>
  <c r="T21" i="49"/>
  <c r="L21" i="49"/>
  <c r="Z21" i="49"/>
  <c r="AD21" i="49"/>
  <c r="R21" i="49"/>
  <c r="V21" i="49"/>
  <c r="AI21" i="49"/>
  <c r="AB21" i="49"/>
  <c r="H21" i="49"/>
  <c r="AA21" i="49"/>
  <c r="AE21" i="49"/>
  <c r="S21" i="49"/>
  <c r="W21" i="49"/>
  <c r="K21" i="49"/>
  <c r="AU21" i="49"/>
  <c r="AZ47" i="49"/>
  <c r="AU47" i="49"/>
  <c r="AR47" i="49"/>
  <c r="AL47" i="49"/>
  <c r="AS47" i="49"/>
  <c r="AM47" i="49"/>
  <c r="AI47" i="49"/>
  <c r="AX47" i="49"/>
  <c r="AW47" i="49"/>
  <c r="AQ47" i="49"/>
  <c r="AJ47" i="49"/>
  <c r="AN47" i="49"/>
  <c r="AY47" i="49"/>
  <c r="AC47" i="49"/>
  <c r="AG47" i="49"/>
  <c r="S47" i="49"/>
  <c r="W47" i="49"/>
  <c r="J47" i="49"/>
  <c r="N47" i="49"/>
  <c r="AF47" i="49"/>
  <c r="I47" i="49"/>
  <c r="AK47" i="49"/>
  <c r="Z47" i="49"/>
  <c r="AD47" i="49"/>
  <c r="T47" i="49"/>
  <c r="G47" i="49"/>
  <c r="K47" i="49"/>
  <c r="AB47" i="49"/>
  <c r="R47" i="49"/>
  <c r="M47" i="49"/>
  <c r="AV47" i="49"/>
  <c r="AO47" i="49"/>
  <c r="AA47" i="49"/>
  <c r="AE47" i="49"/>
  <c r="Q47" i="49"/>
  <c r="U47" i="49"/>
  <c r="H47" i="49"/>
  <c r="L47" i="49"/>
  <c r="V47" i="49"/>
  <c r="D73" i="49"/>
  <c r="AV74" i="49"/>
  <c r="AV73" i="49" s="1"/>
  <c r="AZ74" i="49"/>
  <c r="AZ73" i="49" s="1"/>
  <c r="AU74" i="49"/>
  <c r="AS74" i="49"/>
  <c r="AS73" i="49" s="1"/>
  <c r="AW74" i="49"/>
  <c r="AW73" i="49" s="1"/>
  <c r="AX74" i="49"/>
  <c r="AX73" i="49" s="1"/>
  <c r="AR74" i="49"/>
  <c r="AR73" i="49" s="1"/>
  <c r="AQ74" i="49"/>
  <c r="AL74" i="49"/>
  <c r="AL73" i="49" s="1"/>
  <c r="Z74" i="49"/>
  <c r="Z73" i="49" s="1"/>
  <c r="AD74" i="49"/>
  <c r="AD73" i="49" s="1"/>
  <c r="AM74" i="49"/>
  <c r="AM73" i="49" s="1"/>
  <c r="AA74" i="49"/>
  <c r="AA73" i="49" s="1"/>
  <c r="AE74" i="49"/>
  <c r="AE73" i="49" s="1"/>
  <c r="AJ74" i="49"/>
  <c r="AJ73" i="49" s="1"/>
  <c r="AN74" i="49"/>
  <c r="AN73" i="49" s="1"/>
  <c r="AI74" i="49"/>
  <c r="AB74" i="49"/>
  <c r="AB73" i="49" s="1"/>
  <c r="AF74" i="49"/>
  <c r="AF73" i="49" s="1"/>
  <c r="Y74" i="49"/>
  <c r="Y73" i="49" s="1"/>
  <c r="AK74" i="49"/>
  <c r="AK73" i="49" s="1"/>
  <c r="AG74" i="49"/>
  <c r="AG73" i="49" s="1"/>
  <c r="R74" i="49"/>
  <c r="R73" i="49" s="1"/>
  <c r="V74" i="49"/>
  <c r="V73" i="49" s="1"/>
  <c r="G74" i="49"/>
  <c r="G73" i="49" s="1"/>
  <c r="K74" i="49"/>
  <c r="K73" i="49" s="1"/>
  <c r="AO74" i="49"/>
  <c r="AO73" i="49" s="1"/>
  <c r="S74" i="49"/>
  <c r="S73" i="49" s="1"/>
  <c r="W74" i="49"/>
  <c r="W73" i="49" s="1"/>
  <c r="H74" i="49"/>
  <c r="H73" i="49" s="1"/>
  <c r="L74" i="49"/>
  <c r="L73" i="49" s="1"/>
  <c r="F74" i="49"/>
  <c r="AY74" i="49"/>
  <c r="AY73" i="49" s="1"/>
  <c r="T74" i="49"/>
  <c r="T73" i="49" s="1"/>
  <c r="I74" i="49"/>
  <c r="I73" i="49" s="1"/>
  <c r="M74" i="49"/>
  <c r="M73" i="49" s="1"/>
  <c r="AC74" i="49"/>
  <c r="AC73" i="49" s="1"/>
  <c r="U74" i="49"/>
  <c r="U73" i="49" s="1"/>
  <c r="N74" i="49"/>
  <c r="N73" i="49" s="1"/>
  <c r="Q74" i="49"/>
  <c r="Q73" i="49" s="1"/>
  <c r="J74" i="49"/>
  <c r="J73" i="49" s="1"/>
  <c r="P74" i="49"/>
  <c r="P73" i="49" s="1"/>
  <c r="AV96" i="49"/>
  <c r="AZ96" i="49"/>
  <c r="AU96" i="49"/>
  <c r="AS96" i="49"/>
  <c r="AW96" i="49"/>
  <c r="AX96" i="49"/>
  <c r="AQ96" i="49"/>
  <c r="AK96" i="49"/>
  <c r="AO96" i="49"/>
  <c r="Z96" i="49"/>
  <c r="AD96" i="49"/>
  <c r="AY96" i="49"/>
  <c r="AR96" i="49"/>
  <c r="AL96" i="49"/>
  <c r="AA96" i="49"/>
  <c r="AE96" i="49"/>
  <c r="AM96" i="49"/>
  <c r="AB96" i="49"/>
  <c r="AF96" i="49"/>
  <c r="Y96" i="49"/>
  <c r="AJ96" i="49"/>
  <c r="AI96" i="49"/>
  <c r="S96" i="49"/>
  <c r="W96" i="49"/>
  <c r="P96" i="49"/>
  <c r="G96" i="49"/>
  <c r="K96" i="49"/>
  <c r="AN96" i="49"/>
  <c r="T96" i="49"/>
  <c r="H96" i="49"/>
  <c r="L96" i="49"/>
  <c r="F96" i="49"/>
  <c r="AC96" i="49"/>
  <c r="Q96" i="49"/>
  <c r="U96" i="49"/>
  <c r="I96" i="49"/>
  <c r="M96" i="49"/>
  <c r="R96" i="49"/>
  <c r="N96" i="49"/>
  <c r="V96" i="49"/>
  <c r="AG96" i="49"/>
  <c r="J96" i="49"/>
  <c r="AX119" i="49"/>
  <c r="AY119" i="49"/>
  <c r="AZ119" i="49"/>
  <c r="AV119" i="49"/>
  <c r="AL119" i="49"/>
  <c r="AU119" i="49"/>
  <c r="AM119" i="49"/>
  <c r="AR119" i="49"/>
  <c r="AJ119" i="49"/>
  <c r="AN119" i="49"/>
  <c r="AO119" i="49"/>
  <c r="AA119" i="49"/>
  <c r="AE119" i="49"/>
  <c r="AW119" i="49"/>
  <c r="AQ119" i="49"/>
  <c r="AI119" i="49"/>
  <c r="AC119" i="49"/>
  <c r="AG119" i="49"/>
  <c r="AK119" i="49"/>
  <c r="AB119" i="49"/>
  <c r="Y119" i="49"/>
  <c r="T119" i="49"/>
  <c r="P119" i="49"/>
  <c r="I119" i="49"/>
  <c r="M119" i="49"/>
  <c r="AD119" i="49"/>
  <c r="Q119" i="49"/>
  <c r="U119" i="49"/>
  <c r="J119" i="49"/>
  <c r="N119" i="49"/>
  <c r="AF119" i="49"/>
  <c r="R119" i="49"/>
  <c r="V119" i="49"/>
  <c r="G119" i="49"/>
  <c r="K119" i="49"/>
  <c r="W119" i="49"/>
  <c r="H119" i="49"/>
  <c r="F119" i="49"/>
  <c r="L119" i="49"/>
  <c r="Z119" i="49"/>
  <c r="AS119" i="49"/>
  <c r="S119" i="49"/>
  <c r="AY136" i="49"/>
  <c r="AZ136" i="49"/>
  <c r="AU136" i="49"/>
  <c r="AR136" i="49"/>
  <c r="AQ136" i="49"/>
  <c r="AS136" i="49"/>
  <c r="AW136" i="49"/>
  <c r="AM136" i="49"/>
  <c r="AA136" i="49"/>
  <c r="AE136" i="49"/>
  <c r="AX136" i="49"/>
  <c r="AV136" i="49"/>
  <c r="AJ136" i="49"/>
  <c r="AN136" i="49"/>
  <c r="AK136" i="49"/>
  <c r="AO136" i="49"/>
  <c r="AC136" i="49"/>
  <c r="AG136" i="49"/>
  <c r="AI136" i="49"/>
  <c r="AF136" i="49"/>
  <c r="Q136" i="49"/>
  <c r="U136" i="49"/>
  <c r="I136" i="49"/>
  <c r="M136" i="49"/>
  <c r="AL136" i="49"/>
  <c r="Z136" i="49"/>
  <c r="R136" i="49"/>
  <c r="V136" i="49"/>
  <c r="P136" i="49"/>
  <c r="J136" i="49"/>
  <c r="N136" i="49"/>
  <c r="AB136" i="49"/>
  <c r="Y136" i="49"/>
  <c r="S136" i="49"/>
  <c r="W136" i="49"/>
  <c r="G136" i="49"/>
  <c r="K136" i="49"/>
  <c r="AD136" i="49"/>
  <c r="H136" i="49"/>
  <c r="T136" i="49"/>
  <c r="L136" i="49"/>
  <c r="F136" i="49"/>
  <c r="AX13" i="49"/>
  <c r="AW13" i="49"/>
  <c r="AR13" i="49"/>
  <c r="AL13" i="49"/>
  <c r="AB13" i="49"/>
  <c r="AF13" i="49"/>
  <c r="AY13" i="49"/>
  <c r="AV13" i="49"/>
  <c r="AS13" i="49"/>
  <c r="AM13" i="49"/>
  <c r="AI13" i="49"/>
  <c r="AC13" i="49"/>
  <c r="AZ13" i="49"/>
  <c r="AU13" i="49"/>
  <c r="AJ13" i="49"/>
  <c r="AN13" i="49"/>
  <c r="Z13" i="49"/>
  <c r="AD13" i="49"/>
  <c r="AK13" i="49"/>
  <c r="AG13" i="49"/>
  <c r="R13" i="49"/>
  <c r="V13" i="49"/>
  <c r="H13" i="49"/>
  <c r="L13" i="49"/>
  <c r="I13" i="49"/>
  <c r="M13" i="49"/>
  <c r="N13" i="49"/>
  <c r="F13" i="49"/>
  <c r="Q13" i="49"/>
  <c r="AQ13" i="49"/>
  <c r="AO13" i="49"/>
  <c r="S13" i="49"/>
  <c r="W13" i="49"/>
  <c r="G13" i="49"/>
  <c r="AA13" i="49"/>
  <c r="T13" i="49"/>
  <c r="J13" i="49"/>
  <c r="AE13" i="49"/>
  <c r="U13" i="49"/>
  <c r="K13" i="49"/>
  <c r="AX18" i="49"/>
  <c r="AU18" i="49"/>
  <c r="AR18" i="49"/>
  <c r="AJ18" i="49"/>
  <c r="AN18" i="49"/>
  <c r="AY18" i="49"/>
  <c r="AS18" i="49"/>
  <c r="AK18" i="49"/>
  <c r="AO18" i="49"/>
  <c r="AZ18" i="49"/>
  <c r="AW18" i="49"/>
  <c r="AL18" i="49"/>
  <c r="AI18" i="49"/>
  <c r="AQ18" i="49"/>
  <c r="AC18" i="49"/>
  <c r="AG18" i="49"/>
  <c r="R18" i="49"/>
  <c r="V18" i="49"/>
  <c r="I18" i="49"/>
  <c r="M18" i="49"/>
  <c r="J18" i="49"/>
  <c r="N18" i="49"/>
  <c r="AB18" i="49"/>
  <c r="Q18" i="49"/>
  <c r="H18" i="49"/>
  <c r="L18" i="49"/>
  <c r="AV18" i="49"/>
  <c r="Z18" i="49"/>
  <c r="AD18" i="49"/>
  <c r="S18" i="49"/>
  <c r="W18" i="49"/>
  <c r="AM18" i="49"/>
  <c r="AA18" i="49"/>
  <c r="AE18" i="49"/>
  <c r="T18" i="49"/>
  <c r="G18" i="49"/>
  <c r="K18" i="49"/>
  <c r="AF18" i="49"/>
  <c r="U18" i="49"/>
  <c r="AX22" i="49"/>
  <c r="AU22" i="49"/>
  <c r="AR22" i="49"/>
  <c r="AJ22" i="49"/>
  <c r="AN22" i="49"/>
  <c r="AY22" i="49"/>
  <c r="AS22" i="49"/>
  <c r="AK22" i="49"/>
  <c r="AO22" i="49"/>
  <c r="AZ22" i="49"/>
  <c r="AW22" i="49"/>
  <c r="AL22" i="49"/>
  <c r="AI22" i="49"/>
  <c r="AC22" i="49"/>
  <c r="AG22" i="49"/>
  <c r="R22" i="49"/>
  <c r="V22" i="49"/>
  <c r="I22" i="49"/>
  <c r="M22" i="49"/>
  <c r="J22" i="49"/>
  <c r="N22" i="49"/>
  <c r="K22" i="49"/>
  <c r="AQ22" i="49"/>
  <c r="AT22" i="49" s="1"/>
  <c r="AB22" i="49"/>
  <c r="L22" i="49"/>
  <c r="AM22" i="49"/>
  <c r="Z22" i="49"/>
  <c r="AD22" i="49"/>
  <c r="S22" i="49"/>
  <c r="W22" i="49"/>
  <c r="Q22" i="49"/>
  <c r="AV22" i="49"/>
  <c r="AA22" i="49"/>
  <c r="AE22" i="49"/>
  <c r="T22" i="49"/>
  <c r="G22" i="49"/>
  <c r="AF22" i="49"/>
  <c r="U22" i="49"/>
  <c r="H22" i="49"/>
  <c r="AY30" i="49"/>
  <c r="AU30" i="49"/>
  <c r="AR30" i="49"/>
  <c r="AJ30" i="49"/>
  <c r="AN30" i="49"/>
  <c r="AZ30" i="49"/>
  <c r="AS30" i="49"/>
  <c r="AQ30" i="49"/>
  <c r="AK30" i="49"/>
  <c r="AO30" i="49"/>
  <c r="AW30" i="49"/>
  <c r="AL30" i="49"/>
  <c r="AI30" i="49"/>
  <c r="Z30" i="49"/>
  <c r="AD30" i="49"/>
  <c r="T30" i="49"/>
  <c r="J30" i="49"/>
  <c r="N30" i="49"/>
  <c r="AV30" i="49"/>
  <c r="AM30" i="49"/>
  <c r="W30" i="49"/>
  <c r="I30" i="49"/>
  <c r="AA30" i="49"/>
  <c r="AE30" i="49"/>
  <c r="Q30" i="49"/>
  <c r="U30" i="49"/>
  <c r="G30" i="49"/>
  <c r="K30" i="49"/>
  <c r="AX30" i="49"/>
  <c r="AC30" i="49"/>
  <c r="AB30" i="49"/>
  <c r="AF30" i="49"/>
  <c r="R30" i="49"/>
  <c r="V30" i="49"/>
  <c r="H30" i="49"/>
  <c r="L30" i="49"/>
  <c r="AG30" i="49"/>
  <c r="S30" i="49"/>
  <c r="M30" i="49"/>
  <c r="AV43" i="49"/>
  <c r="AL43" i="49"/>
  <c r="AI43" i="49"/>
  <c r="AX43" i="49"/>
  <c r="AU43" i="49"/>
  <c r="AQ43" i="49"/>
  <c r="AM43" i="49"/>
  <c r="AY43" i="49"/>
  <c r="AR43" i="49"/>
  <c r="AJ43" i="49"/>
  <c r="AN43" i="49"/>
  <c r="AW43" i="49"/>
  <c r="AK43" i="49"/>
  <c r="AA43" i="49"/>
  <c r="AE43" i="49"/>
  <c r="T43" i="49"/>
  <c r="J43" i="49"/>
  <c r="N43" i="49"/>
  <c r="Z43" i="49"/>
  <c r="S43" i="49"/>
  <c r="W43" i="49"/>
  <c r="I43" i="49"/>
  <c r="AS43" i="49"/>
  <c r="AO43" i="49"/>
  <c r="AB43" i="49"/>
  <c r="AF43" i="49"/>
  <c r="Q43" i="49"/>
  <c r="U43" i="49"/>
  <c r="G43" i="49"/>
  <c r="K43" i="49"/>
  <c r="AZ43" i="49"/>
  <c r="AC43" i="49"/>
  <c r="AG43" i="49"/>
  <c r="R43" i="49"/>
  <c r="V43" i="49"/>
  <c r="H43" i="49"/>
  <c r="L43" i="49"/>
  <c r="AD43" i="49"/>
  <c r="M43" i="49"/>
  <c r="AV48" i="49"/>
  <c r="AJ48" i="49"/>
  <c r="AN48" i="49"/>
  <c r="AI48" i="49"/>
  <c r="AX48" i="49"/>
  <c r="AU48" i="49"/>
  <c r="AQ48" i="49"/>
  <c r="AK48" i="49"/>
  <c r="AO48" i="49"/>
  <c r="AY48" i="49"/>
  <c r="AR48" i="49"/>
  <c r="AL48" i="49"/>
  <c r="AC48" i="49"/>
  <c r="AG48" i="49"/>
  <c r="T48" i="49"/>
  <c r="J48" i="49"/>
  <c r="N48" i="49"/>
  <c r="AS48" i="49"/>
  <c r="S48" i="49"/>
  <c r="W48" i="49"/>
  <c r="M48" i="49"/>
  <c r="AZ48" i="49"/>
  <c r="AW48" i="49"/>
  <c r="Z48" i="49"/>
  <c r="AD48" i="49"/>
  <c r="Q48" i="49"/>
  <c r="U48" i="49"/>
  <c r="G48" i="49"/>
  <c r="K48" i="49"/>
  <c r="AM48" i="49"/>
  <c r="AF48" i="49"/>
  <c r="AA48" i="49"/>
  <c r="AE48" i="49"/>
  <c r="R48" i="49"/>
  <c r="V48" i="49"/>
  <c r="H48" i="49"/>
  <c r="L48" i="49"/>
  <c r="AB48" i="49"/>
  <c r="I48" i="49"/>
  <c r="AV53" i="49"/>
  <c r="AQ53" i="49"/>
  <c r="AL53" i="49"/>
  <c r="AI53" i="49"/>
  <c r="AX53" i="49"/>
  <c r="AU53" i="49"/>
  <c r="AM53" i="49"/>
  <c r="AY53" i="49"/>
  <c r="AR53" i="49"/>
  <c r="AJ53" i="49"/>
  <c r="AN53" i="49"/>
  <c r="AZ53" i="49"/>
  <c r="AS53" i="49"/>
  <c r="AB53" i="49"/>
  <c r="AF53" i="49"/>
  <c r="T53" i="49"/>
  <c r="J53" i="49"/>
  <c r="N53" i="49"/>
  <c r="I53" i="49"/>
  <c r="AC53" i="49"/>
  <c r="AG53" i="49"/>
  <c r="Q53" i="49"/>
  <c r="U53" i="49"/>
  <c r="G53" i="49"/>
  <c r="K53" i="49"/>
  <c r="AA53" i="49"/>
  <c r="S53" i="49"/>
  <c r="AW53" i="49"/>
  <c r="AK53" i="49"/>
  <c r="Z53" i="49"/>
  <c r="AD53" i="49"/>
  <c r="R53" i="49"/>
  <c r="V53" i="49"/>
  <c r="H53" i="49"/>
  <c r="L53" i="49"/>
  <c r="AO53" i="49"/>
  <c r="AE53" i="49"/>
  <c r="W53" i="49"/>
  <c r="M53" i="49"/>
  <c r="AW61" i="49"/>
  <c r="AU61" i="49"/>
  <c r="AM61" i="49"/>
  <c r="AX61" i="49"/>
  <c r="AR61" i="49"/>
  <c r="AY61" i="49"/>
  <c r="AS61" i="49"/>
  <c r="AV61" i="49"/>
  <c r="AK61" i="49"/>
  <c r="AB61" i="49"/>
  <c r="AF61" i="49"/>
  <c r="R61" i="49"/>
  <c r="V61" i="49"/>
  <c r="AZ61" i="49"/>
  <c r="AQ61" i="49"/>
  <c r="AL61" i="49"/>
  <c r="AC61" i="49"/>
  <c r="AG61" i="49"/>
  <c r="S61" i="49"/>
  <c r="W61" i="49"/>
  <c r="AN61" i="49"/>
  <c r="AI61" i="49"/>
  <c r="Z61" i="49"/>
  <c r="AD61" i="49"/>
  <c r="Y61" i="49"/>
  <c r="T61" i="49"/>
  <c r="AA61" i="49"/>
  <c r="U61" i="49"/>
  <c r="I61" i="49"/>
  <c r="M61" i="49"/>
  <c r="F61" i="49"/>
  <c r="AJ61" i="49"/>
  <c r="AE61" i="49"/>
  <c r="J61" i="49"/>
  <c r="N61" i="49"/>
  <c r="AO61" i="49"/>
  <c r="P61" i="49"/>
  <c r="G61" i="49"/>
  <c r="K61" i="49"/>
  <c r="H61" i="49"/>
  <c r="L61" i="49"/>
  <c r="Q61" i="49"/>
  <c r="AW66" i="49"/>
  <c r="AU66" i="49"/>
  <c r="AL66" i="49"/>
  <c r="AX66" i="49"/>
  <c r="AR66" i="49"/>
  <c r="AY66" i="49"/>
  <c r="AS66" i="49"/>
  <c r="AM66" i="49"/>
  <c r="Z66" i="49"/>
  <c r="AD66" i="49"/>
  <c r="T66" i="49"/>
  <c r="AV66" i="49"/>
  <c r="AN66" i="49"/>
  <c r="AA66" i="49"/>
  <c r="AE66" i="49"/>
  <c r="Q66" i="49"/>
  <c r="U66" i="49"/>
  <c r="AZ66" i="49"/>
  <c r="AQ66" i="49"/>
  <c r="AJ66" i="49"/>
  <c r="AO66" i="49"/>
  <c r="AI66" i="49"/>
  <c r="AB66" i="49"/>
  <c r="AF66" i="49"/>
  <c r="Y66" i="49"/>
  <c r="R66" i="49"/>
  <c r="V66" i="49"/>
  <c r="W66" i="49"/>
  <c r="H66" i="49"/>
  <c r="L66" i="49"/>
  <c r="F66" i="49"/>
  <c r="AC66" i="49"/>
  <c r="I66" i="49"/>
  <c r="M66" i="49"/>
  <c r="AK66" i="49"/>
  <c r="AG66" i="49"/>
  <c r="P66" i="49"/>
  <c r="J66" i="49"/>
  <c r="N66" i="49"/>
  <c r="G66" i="49"/>
  <c r="S66" i="49"/>
  <c r="K66" i="49"/>
  <c r="AW70" i="49"/>
  <c r="AU70" i="49"/>
  <c r="AX70" i="49"/>
  <c r="AR70" i="49"/>
  <c r="AY70" i="49"/>
  <c r="AS70" i="49"/>
  <c r="AJ70" i="49"/>
  <c r="AN70" i="49"/>
  <c r="Z70" i="49"/>
  <c r="AD70" i="49"/>
  <c r="AK70" i="49"/>
  <c r="AO70" i="49"/>
  <c r="AA70" i="49"/>
  <c r="AE70" i="49"/>
  <c r="AV70" i="49"/>
  <c r="AL70" i="49"/>
  <c r="AI70" i="49"/>
  <c r="AB70" i="49"/>
  <c r="AF70" i="49"/>
  <c r="Y70" i="49"/>
  <c r="AM70" i="49"/>
  <c r="Q70" i="49"/>
  <c r="U70" i="49"/>
  <c r="H70" i="49"/>
  <c r="L70" i="49"/>
  <c r="F70" i="49"/>
  <c r="AZ70" i="49"/>
  <c r="AC70" i="49"/>
  <c r="R70" i="49"/>
  <c r="V70" i="49"/>
  <c r="I70" i="49"/>
  <c r="M70" i="49"/>
  <c r="AG70" i="49"/>
  <c r="S70" i="49"/>
  <c r="W70" i="49"/>
  <c r="P70" i="49"/>
  <c r="J70" i="49"/>
  <c r="N70" i="49"/>
  <c r="AQ70" i="49"/>
  <c r="G70" i="49"/>
  <c r="K70" i="49"/>
  <c r="T70" i="49"/>
  <c r="AX77" i="49"/>
  <c r="AS77" i="49"/>
  <c r="AY77" i="49"/>
  <c r="AU77" i="49"/>
  <c r="AV77" i="49"/>
  <c r="AZ77" i="49"/>
  <c r="AJ77" i="49"/>
  <c r="AN77" i="49"/>
  <c r="AI77" i="49"/>
  <c r="AB77" i="49"/>
  <c r="AF77" i="49"/>
  <c r="AW77" i="49"/>
  <c r="AK77" i="49"/>
  <c r="AO77" i="49"/>
  <c r="AC77" i="49"/>
  <c r="AG77" i="49"/>
  <c r="AQ77" i="49"/>
  <c r="AL77" i="49"/>
  <c r="Z77" i="49"/>
  <c r="AD77" i="49"/>
  <c r="AR77" i="49"/>
  <c r="Y77" i="49"/>
  <c r="R77" i="49"/>
  <c r="V77" i="49"/>
  <c r="J77" i="49"/>
  <c r="N77" i="49"/>
  <c r="AM77" i="49"/>
  <c r="AA77" i="49"/>
  <c r="S77" i="49"/>
  <c r="W77" i="49"/>
  <c r="P77" i="49"/>
  <c r="G77" i="49"/>
  <c r="K77" i="49"/>
  <c r="AE77" i="49"/>
  <c r="T77" i="49"/>
  <c r="H77" i="49"/>
  <c r="L77" i="49"/>
  <c r="F77" i="49"/>
  <c r="Q77" i="49"/>
  <c r="U77" i="49"/>
  <c r="I77" i="49"/>
  <c r="M77" i="49"/>
  <c r="AV87" i="49"/>
  <c r="AZ87" i="49"/>
  <c r="AS87" i="49"/>
  <c r="AW87" i="49"/>
  <c r="AU87" i="49"/>
  <c r="AX87" i="49"/>
  <c r="AL87" i="49"/>
  <c r="AI87" i="49"/>
  <c r="Z87" i="49"/>
  <c r="AD87" i="49"/>
  <c r="AM87" i="49"/>
  <c r="AA87" i="49"/>
  <c r="AE87" i="49"/>
  <c r="AQ87" i="49"/>
  <c r="AJ87" i="49"/>
  <c r="AN87" i="49"/>
  <c r="AB87" i="49"/>
  <c r="AF87" i="49"/>
  <c r="AO87" i="49"/>
  <c r="AC87" i="49"/>
  <c r="S87" i="49"/>
  <c r="W87" i="49"/>
  <c r="H87" i="49"/>
  <c r="L87" i="49"/>
  <c r="AG87" i="49"/>
  <c r="T87" i="49"/>
  <c r="P87" i="49"/>
  <c r="I87" i="49"/>
  <c r="M87" i="49"/>
  <c r="AY87" i="49"/>
  <c r="Y87" i="49"/>
  <c r="Q87" i="49"/>
  <c r="U87" i="49"/>
  <c r="J87" i="49"/>
  <c r="N87" i="49"/>
  <c r="F87" i="49"/>
  <c r="K87" i="49"/>
  <c r="AR87" i="49"/>
  <c r="R87" i="49"/>
  <c r="AK87" i="49"/>
  <c r="V87" i="49"/>
  <c r="G87" i="49"/>
  <c r="AY93" i="49"/>
  <c r="AV93" i="49"/>
  <c r="AZ93" i="49"/>
  <c r="AR93" i="49"/>
  <c r="AQ93" i="49"/>
  <c r="AW93" i="49"/>
  <c r="AS93" i="49"/>
  <c r="AM93" i="49"/>
  <c r="Z93" i="49"/>
  <c r="AD93" i="49"/>
  <c r="AX93" i="49"/>
  <c r="AJ93" i="49"/>
  <c r="AN93" i="49"/>
  <c r="AA93" i="49"/>
  <c r="AE93" i="49"/>
  <c r="Y93" i="49"/>
  <c r="AK93" i="49"/>
  <c r="AO93" i="49"/>
  <c r="AI93" i="49"/>
  <c r="AB93" i="49"/>
  <c r="AF93" i="49"/>
  <c r="AL93" i="49"/>
  <c r="AC93" i="49"/>
  <c r="T93" i="49"/>
  <c r="G93" i="49"/>
  <c r="K93" i="49"/>
  <c r="F93" i="49"/>
  <c r="AG93" i="49"/>
  <c r="Q93" i="49"/>
  <c r="U93" i="49"/>
  <c r="H93" i="49"/>
  <c r="L93" i="49"/>
  <c r="R93" i="49"/>
  <c r="V93" i="49"/>
  <c r="I93" i="49"/>
  <c r="M93" i="49"/>
  <c r="W93" i="49"/>
  <c r="J93" i="49"/>
  <c r="P93" i="49"/>
  <c r="N93" i="49"/>
  <c r="S93" i="49"/>
  <c r="AU93" i="49"/>
  <c r="AY97" i="49"/>
  <c r="AV97" i="49"/>
  <c r="AZ97" i="49"/>
  <c r="AR97" i="49"/>
  <c r="AQ97" i="49"/>
  <c r="AW97" i="49"/>
  <c r="AS97" i="49"/>
  <c r="AM97" i="49"/>
  <c r="Z97" i="49"/>
  <c r="AD97" i="49"/>
  <c r="AJ97" i="49"/>
  <c r="AN97" i="49"/>
  <c r="AA97" i="49"/>
  <c r="AE97" i="49"/>
  <c r="Y97" i="49"/>
  <c r="AX97" i="49"/>
  <c r="AU97" i="49"/>
  <c r="AK97" i="49"/>
  <c r="AO97" i="49"/>
  <c r="AI97" i="49"/>
  <c r="AB97" i="49"/>
  <c r="AF97" i="49"/>
  <c r="AC97" i="49"/>
  <c r="T97" i="49"/>
  <c r="G97" i="49"/>
  <c r="K97" i="49"/>
  <c r="F97" i="49"/>
  <c r="AG97" i="49"/>
  <c r="Q97" i="49"/>
  <c r="U97" i="49"/>
  <c r="H97" i="49"/>
  <c r="L97" i="49"/>
  <c r="AL97" i="49"/>
  <c r="R97" i="49"/>
  <c r="V97" i="49"/>
  <c r="I97" i="49"/>
  <c r="M97" i="49"/>
  <c r="P97" i="49"/>
  <c r="J97" i="49"/>
  <c r="W97" i="49"/>
  <c r="N97" i="49"/>
  <c r="S97" i="49"/>
  <c r="AZ111" i="49"/>
  <c r="AX111" i="49"/>
  <c r="AW111" i="49"/>
  <c r="AR111" i="49"/>
  <c r="AK111" i="49"/>
  <c r="AO111" i="49"/>
  <c r="AV111" i="49"/>
  <c r="AS111" i="49"/>
  <c r="AL111" i="49"/>
  <c r="AY111" i="49"/>
  <c r="AU111" i="49"/>
  <c r="AQ111" i="49"/>
  <c r="AT111" i="49" s="1"/>
  <c r="AM111" i="49"/>
  <c r="AJ111" i="49"/>
  <c r="AI111" i="49"/>
  <c r="AB111" i="49"/>
  <c r="AF111" i="49"/>
  <c r="AN111" i="49"/>
  <c r="Z111" i="49"/>
  <c r="AD111" i="49"/>
  <c r="AC111" i="49"/>
  <c r="R111" i="49"/>
  <c r="V111" i="49"/>
  <c r="J111" i="49"/>
  <c r="N111" i="49"/>
  <c r="AE111" i="49"/>
  <c r="S111" i="49"/>
  <c r="W111" i="49"/>
  <c r="G111" i="49"/>
  <c r="K111" i="49"/>
  <c r="AG111" i="49"/>
  <c r="T111" i="49"/>
  <c r="H111" i="49"/>
  <c r="L111" i="49"/>
  <c r="AA111" i="49"/>
  <c r="Y111" i="49"/>
  <c r="M111" i="49"/>
  <c r="Q111" i="49"/>
  <c r="P111" i="49"/>
  <c r="I111" i="49"/>
  <c r="F111" i="49"/>
  <c r="U111" i="49"/>
  <c r="AY116" i="49"/>
  <c r="AZ116" i="49"/>
  <c r="AW116" i="49"/>
  <c r="AR116" i="49"/>
  <c r="AJ116" i="49"/>
  <c r="AN116" i="49"/>
  <c r="AX116" i="49"/>
  <c r="AV116" i="49"/>
  <c r="AS116" i="49"/>
  <c r="AK116" i="49"/>
  <c r="AO116" i="49"/>
  <c r="AU116" i="49"/>
  <c r="AQ116" i="49"/>
  <c r="AL116" i="49"/>
  <c r="AI116" i="49"/>
  <c r="AA116" i="49"/>
  <c r="AE116" i="49"/>
  <c r="AC116" i="49"/>
  <c r="AG116" i="49"/>
  <c r="AB116" i="49"/>
  <c r="Q116" i="49"/>
  <c r="U116" i="49"/>
  <c r="I116" i="49"/>
  <c r="M116" i="49"/>
  <c r="AD116" i="49"/>
  <c r="R116" i="49"/>
  <c r="V116" i="49"/>
  <c r="J116" i="49"/>
  <c r="N116" i="49"/>
  <c r="AF116" i="49"/>
  <c r="S116" i="49"/>
  <c r="W116" i="49"/>
  <c r="G116" i="49"/>
  <c r="K116" i="49"/>
  <c r="Z116" i="49"/>
  <c r="L116" i="49"/>
  <c r="AM116" i="49"/>
  <c r="P116" i="49"/>
  <c r="T116" i="49"/>
  <c r="H116" i="49"/>
  <c r="F116" i="49"/>
  <c r="Y116" i="49"/>
  <c r="AY120" i="49"/>
  <c r="AZ120" i="49"/>
  <c r="AX120" i="49"/>
  <c r="AW120" i="49"/>
  <c r="AR120" i="49"/>
  <c r="AJ120" i="49"/>
  <c r="AN120" i="49"/>
  <c r="AV120" i="49"/>
  <c r="AS120" i="49"/>
  <c r="AK120" i="49"/>
  <c r="AO120" i="49"/>
  <c r="AU120" i="49"/>
  <c r="AQ120" i="49"/>
  <c r="AT120" i="49" s="1"/>
  <c r="AL120" i="49"/>
  <c r="AI120" i="49"/>
  <c r="AA120" i="49"/>
  <c r="AE120" i="49"/>
  <c r="AM120" i="49"/>
  <c r="AC120" i="49"/>
  <c r="AG120" i="49"/>
  <c r="AB120" i="49"/>
  <c r="Q120" i="49"/>
  <c r="U120" i="49"/>
  <c r="I120" i="49"/>
  <c r="M120" i="49"/>
  <c r="AD120" i="49"/>
  <c r="R120" i="49"/>
  <c r="V120" i="49"/>
  <c r="J120" i="49"/>
  <c r="N120" i="49"/>
  <c r="AF120" i="49"/>
  <c r="S120" i="49"/>
  <c r="W120" i="49"/>
  <c r="G120" i="49"/>
  <c r="K120" i="49"/>
  <c r="Z120" i="49"/>
  <c r="P120" i="49"/>
  <c r="L120" i="49"/>
  <c r="F120" i="49"/>
  <c r="T120" i="49"/>
  <c r="Y120" i="49"/>
  <c r="H120" i="49"/>
  <c r="AX127" i="49"/>
  <c r="AY127" i="49"/>
  <c r="AW127" i="49"/>
  <c r="AJ127" i="49"/>
  <c r="AN127" i="49"/>
  <c r="AV127" i="49"/>
  <c r="AK127" i="49"/>
  <c r="AO127" i="49"/>
  <c r="AU127" i="49"/>
  <c r="AR127" i="49"/>
  <c r="AL127" i="49"/>
  <c r="AC127" i="49"/>
  <c r="AG127" i="49"/>
  <c r="AZ127" i="49"/>
  <c r="AM127" i="49"/>
  <c r="AQ127" i="49"/>
  <c r="AI127" i="49"/>
  <c r="AA127" i="49"/>
  <c r="AE127" i="49"/>
  <c r="Z127" i="49"/>
  <c r="T127" i="49"/>
  <c r="P127" i="49"/>
  <c r="G127" i="49"/>
  <c r="K127" i="49"/>
  <c r="AB127" i="49"/>
  <c r="Y127" i="49"/>
  <c r="Q127" i="49"/>
  <c r="U127" i="49"/>
  <c r="H127" i="49"/>
  <c r="L127" i="49"/>
  <c r="AS127" i="49"/>
  <c r="AD127" i="49"/>
  <c r="R127" i="49"/>
  <c r="V127" i="49"/>
  <c r="I127" i="49"/>
  <c r="M127" i="49"/>
  <c r="W127" i="49"/>
  <c r="J127" i="49"/>
  <c r="AF127" i="49"/>
  <c r="N127" i="49"/>
  <c r="F127" i="49"/>
  <c r="S127" i="49"/>
  <c r="AX138" i="49"/>
  <c r="AY138" i="49"/>
  <c r="AW138" i="49"/>
  <c r="AR138" i="49"/>
  <c r="AV138" i="49"/>
  <c r="AS138" i="49"/>
  <c r="AU138" i="49"/>
  <c r="AQ138" i="49"/>
  <c r="AM138" i="49"/>
  <c r="AA138" i="49"/>
  <c r="AE138" i="49"/>
  <c r="AZ138" i="49"/>
  <c r="AJ138" i="49"/>
  <c r="AN138" i="49"/>
  <c r="AI138" i="49"/>
  <c r="AK138" i="49"/>
  <c r="AO138" i="49"/>
  <c r="AC138" i="49"/>
  <c r="AG138" i="49"/>
  <c r="AL138" i="49"/>
  <c r="AF138" i="49"/>
  <c r="Y138" i="49"/>
  <c r="S138" i="49"/>
  <c r="W138" i="49"/>
  <c r="I138" i="49"/>
  <c r="Z138" i="49"/>
  <c r="T138" i="49"/>
  <c r="AB138" i="49"/>
  <c r="Q138" i="49"/>
  <c r="U138" i="49"/>
  <c r="G138" i="49"/>
  <c r="K138" i="49"/>
  <c r="J138" i="49"/>
  <c r="AD138" i="49"/>
  <c r="L138" i="49"/>
  <c r="F138" i="49"/>
  <c r="R138" i="49"/>
  <c r="M138" i="49"/>
  <c r="P138" i="49"/>
  <c r="N138" i="49"/>
  <c r="V138" i="49"/>
  <c r="H138" i="49"/>
  <c r="AZ143" i="49"/>
  <c r="AX143" i="49"/>
  <c r="AW143" i="49"/>
  <c r="AR143" i="49"/>
  <c r="AV143" i="49"/>
  <c r="AS143" i="49"/>
  <c r="AQ143" i="49"/>
  <c r="AY143" i="49"/>
  <c r="AU143" i="49"/>
  <c r="AL143" i="49"/>
  <c r="AM143" i="49"/>
  <c r="AI143" i="49"/>
  <c r="AJ143" i="49"/>
  <c r="AN143" i="49"/>
  <c r="Z143" i="49"/>
  <c r="AD143" i="49"/>
  <c r="S143" i="49"/>
  <c r="W143" i="49"/>
  <c r="AA143" i="49"/>
  <c r="AE143" i="49"/>
  <c r="T143" i="49"/>
  <c r="AK143" i="49"/>
  <c r="AB143" i="49"/>
  <c r="AF143" i="49"/>
  <c r="Q143" i="49"/>
  <c r="U143" i="49"/>
  <c r="P143" i="49"/>
  <c r="J143" i="49"/>
  <c r="N143" i="49"/>
  <c r="AG143" i="49"/>
  <c r="Y143" i="49"/>
  <c r="I143" i="49"/>
  <c r="R143" i="49"/>
  <c r="K143" i="49"/>
  <c r="AO143" i="49"/>
  <c r="V143" i="49"/>
  <c r="G143" i="49"/>
  <c r="L143" i="49"/>
  <c r="AC143" i="49"/>
  <c r="H143" i="49"/>
  <c r="F143" i="49"/>
  <c r="M143" i="49"/>
  <c r="AX150" i="49"/>
  <c r="AU150" i="49"/>
  <c r="AY150" i="49"/>
  <c r="AZ150" i="49"/>
  <c r="AW150" i="49"/>
  <c r="AR150" i="49"/>
  <c r="AS150" i="49"/>
  <c r="AV150" i="49"/>
  <c r="AK150" i="49"/>
  <c r="AO150" i="49"/>
  <c r="AL150" i="49"/>
  <c r="AM150" i="49"/>
  <c r="AJ150" i="49"/>
  <c r="AC150" i="49"/>
  <c r="AG150" i="49"/>
  <c r="Q150" i="49"/>
  <c r="U150" i="49"/>
  <c r="P150" i="49"/>
  <c r="AN150" i="49"/>
  <c r="Z150" i="49"/>
  <c r="AD150" i="49"/>
  <c r="Y150" i="49"/>
  <c r="R150" i="49"/>
  <c r="V150" i="49"/>
  <c r="AQ150" i="49"/>
  <c r="AI150" i="49"/>
  <c r="AA150" i="49"/>
  <c r="AE150" i="49"/>
  <c r="S150" i="49"/>
  <c r="W150" i="49"/>
  <c r="AF150" i="49"/>
  <c r="H150" i="49"/>
  <c r="L150" i="49"/>
  <c r="I150" i="49"/>
  <c r="M150" i="49"/>
  <c r="T150" i="49"/>
  <c r="J150" i="49"/>
  <c r="N150" i="49"/>
  <c r="K150" i="49"/>
  <c r="F150" i="49"/>
  <c r="AB150" i="49"/>
  <c r="G150" i="49"/>
  <c r="AX29" i="49"/>
  <c r="AL29" i="49"/>
  <c r="AI29" i="49"/>
  <c r="AY29" i="49"/>
  <c r="AW29" i="49"/>
  <c r="AM29" i="49"/>
  <c r="AZ29" i="49"/>
  <c r="AV29" i="49"/>
  <c r="AR29" i="49"/>
  <c r="AQ29" i="49"/>
  <c r="AJ29" i="49"/>
  <c r="AN29" i="49"/>
  <c r="AU29" i="49"/>
  <c r="Z29" i="49"/>
  <c r="AD29" i="49"/>
  <c r="S29" i="49"/>
  <c r="W29" i="49"/>
  <c r="J29" i="49"/>
  <c r="N29" i="49"/>
  <c r="AC29" i="49"/>
  <c r="AG29" i="49"/>
  <c r="V29" i="49"/>
  <c r="AS29" i="49"/>
  <c r="AK29" i="49"/>
  <c r="AA29" i="49"/>
  <c r="AE29" i="49"/>
  <c r="T29" i="49"/>
  <c r="G29" i="49"/>
  <c r="K29" i="49"/>
  <c r="M29" i="49"/>
  <c r="AO29" i="49"/>
  <c r="AB29" i="49"/>
  <c r="AF29" i="49"/>
  <c r="Q29" i="49"/>
  <c r="U29" i="49"/>
  <c r="H29" i="49"/>
  <c r="L29" i="49"/>
  <c r="R29" i="49"/>
  <c r="I29" i="49"/>
  <c r="AZ42" i="49"/>
  <c r="AU42" i="49"/>
  <c r="AR42" i="49"/>
  <c r="AJ42" i="49"/>
  <c r="AN42" i="49"/>
  <c r="AS42" i="49"/>
  <c r="AK42" i="49"/>
  <c r="AO42" i="49"/>
  <c r="AI42" i="49"/>
  <c r="AX42" i="49"/>
  <c r="AW42" i="49"/>
  <c r="AQ42" i="49"/>
  <c r="AL42" i="49"/>
  <c r="AA42" i="49"/>
  <c r="AE42" i="49"/>
  <c r="S42" i="49"/>
  <c r="W42" i="49"/>
  <c r="J42" i="49"/>
  <c r="N42" i="49"/>
  <c r="AY42" i="49"/>
  <c r="AV42" i="49"/>
  <c r="AB42" i="49"/>
  <c r="AF42" i="49"/>
  <c r="T42" i="49"/>
  <c r="G42" i="49"/>
  <c r="K42" i="49"/>
  <c r="AD42" i="49"/>
  <c r="R42" i="49"/>
  <c r="M42" i="49"/>
  <c r="AC42" i="49"/>
  <c r="AG42" i="49"/>
  <c r="Q42" i="49"/>
  <c r="U42" i="49"/>
  <c r="H42" i="49"/>
  <c r="L42" i="49"/>
  <c r="AM42" i="49"/>
  <c r="Z42" i="49"/>
  <c r="V42" i="49"/>
  <c r="I42" i="49"/>
  <c r="AX65" i="49"/>
  <c r="AS65" i="49"/>
  <c r="AJ65" i="49"/>
  <c r="AN65" i="49"/>
  <c r="AY65" i="49"/>
  <c r="AU65" i="49"/>
  <c r="AV65" i="49"/>
  <c r="AZ65" i="49"/>
  <c r="AW65" i="49"/>
  <c r="AR65" i="49"/>
  <c r="AM65" i="49"/>
  <c r="Z65" i="49"/>
  <c r="AD65" i="49"/>
  <c r="S65" i="49"/>
  <c r="W65" i="49"/>
  <c r="AO65" i="49"/>
  <c r="AA65" i="49"/>
  <c r="AE65" i="49"/>
  <c r="T65" i="49"/>
  <c r="AK65" i="49"/>
  <c r="AB65" i="49"/>
  <c r="AF65" i="49"/>
  <c r="Q65" i="49"/>
  <c r="U65" i="49"/>
  <c r="AQ65" i="49"/>
  <c r="AI65" i="49"/>
  <c r="AG65" i="49"/>
  <c r="Y65" i="49"/>
  <c r="H65" i="49"/>
  <c r="L65" i="49"/>
  <c r="AL65" i="49"/>
  <c r="R65" i="49"/>
  <c r="I65" i="49"/>
  <c r="M65" i="49"/>
  <c r="F65" i="49"/>
  <c r="V65" i="49"/>
  <c r="J65" i="49"/>
  <c r="N65" i="49"/>
  <c r="AC65" i="49"/>
  <c r="K65" i="49"/>
  <c r="P65" i="49"/>
  <c r="G65" i="49"/>
  <c r="AV91" i="49"/>
  <c r="AZ91" i="49"/>
  <c r="AS91" i="49"/>
  <c r="AW91" i="49"/>
  <c r="AU91" i="49"/>
  <c r="AX91" i="49"/>
  <c r="AY91" i="49"/>
  <c r="AQ91" i="49"/>
  <c r="AL91" i="49"/>
  <c r="AI91" i="49"/>
  <c r="Z91" i="49"/>
  <c r="AD91" i="49"/>
  <c r="AM91" i="49"/>
  <c r="AA91" i="49"/>
  <c r="AE91" i="49"/>
  <c r="AJ91" i="49"/>
  <c r="AN91" i="49"/>
  <c r="AB91" i="49"/>
  <c r="AF91" i="49"/>
  <c r="Y91" i="49"/>
  <c r="S91" i="49"/>
  <c r="W91" i="49"/>
  <c r="H91" i="49"/>
  <c r="L91" i="49"/>
  <c r="T91" i="49"/>
  <c r="P91" i="49"/>
  <c r="I91" i="49"/>
  <c r="M91" i="49"/>
  <c r="AR91" i="49"/>
  <c r="AK91" i="49"/>
  <c r="AC91" i="49"/>
  <c r="Q91" i="49"/>
  <c r="U91" i="49"/>
  <c r="J91" i="49"/>
  <c r="N91" i="49"/>
  <c r="AG91" i="49"/>
  <c r="R91" i="49"/>
  <c r="G91" i="49"/>
  <c r="F91" i="49"/>
  <c r="AO91" i="49"/>
  <c r="V91" i="49"/>
  <c r="K91" i="49"/>
  <c r="AX115" i="49"/>
  <c r="AY115" i="49"/>
  <c r="AZ115" i="49"/>
  <c r="AV115" i="49"/>
  <c r="AL115" i="49"/>
  <c r="AU115" i="49"/>
  <c r="AM115" i="49"/>
  <c r="AR115" i="49"/>
  <c r="AJ115" i="49"/>
  <c r="AN115" i="49"/>
  <c r="AW115" i="49"/>
  <c r="AA115" i="49"/>
  <c r="AE115" i="49"/>
  <c r="AS115" i="49"/>
  <c r="AK115" i="49"/>
  <c r="AI115" i="49"/>
  <c r="AQ115" i="49"/>
  <c r="AO115" i="49"/>
  <c r="AC115" i="49"/>
  <c r="AG115" i="49"/>
  <c r="AB115" i="49"/>
  <c r="Y115" i="49"/>
  <c r="T115" i="49"/>
  <c r="P115" i="49"/>
  <c r="I115" i="49"/>
  <c r="M115" i="49"/>
  <c r="AD115" i="49"/>
  <c r="Q115" i="49"/>
  <c r="U115" i="49"/>
  <c r="J115" i="49"/>
  <c r="N115" i="49"/>
  <c r="AF115" i="49"/>
  <c r="R115" i="49"/>
  <c r="V115" i="49"/>
  <c r="G115" i="49"/>
  <c r="K115" i="49"/>
  <c r="S115" i="49"/>
  <c r="F115" i="49"/>
  <c r="W115" i="49"/>
  <c r="H115" i="49"/>
  <c r="L115" i="49"/>
  <c r="Z115" i="49"/>
  <c r="AY142" i="49"/>
  <c r="AZ142" i="49"/>
  <c r="AV142" i="49"/>
  <c r="AX142" i="49"/>
  <c r="AU142" i="49"/>
  <c r="AR142" i="49"/>
  <c r="AQ142" i="49"/>
  <c r="AJ142" i="49"/>
  <c r="AN142" i="49"/>
  <c r="AS142" i="49"/>
  <c r="AK142" i="49"/>
  <c r="AO142" i="49"/>
  <c r="AL142" i="49"/>
  <c r="AI142" i="49"/>
  <c r="AW142" i="49"/>
  <c r="Z142" i="49"/>
  <c r="AD142" i="49"/>
  <c r="Y142" i="49"/>
  <c r="R142" i="49"/>
  <c r="V142" i="49"/>
  <c r="AM142" i="49"/>
  <c r="AA142" i="49"/>
  <c r="AE142" i="49"/>
  <c r="S142" i="49"/>
  <c r="W142" i="49"/>
  <c r="AB142" i="49"/>
  <c r="AF142" i="49"/>
  <c r="T142" i="49"/>
  <c r="J142" i="49"/>
  <c r="N142" i="49"/>
  <c r="U142" i="49"/>
  <c r="G142" i="49"/>
  <c r="L142" i="49"/>
  <c r="F142" i="49"/>
  <c r="AC142" i="49"/>
  <c r="H142" i="49"/>
  <c r="M142" i="49"/>
  <c r="AG142" i="49"/>
  <c r="P142" i="49"/>
  <c r="I142" i="49"/>
  <c r="K142" i="49"/>
  <c r="Q142" i="49"/>
  <c r="AY14" i="49"/>
  <c r="AJ14" i="49"/>
  <c r="AN14" i="49"/>
  <c r="AB14" i="49"/>
  <c r="AZ14" i="49"/>
  <c r="AW14" i="49"/>
  <c r="AK14" i="49"/>
  <c r="AO14" i="49"/>
  <c r="AI14" i="49"/>
  <c r="AV14" i="49"/>
  <c r="AR14" i="49"/>
  <c r="AQ14" i="49"/>
  <c r="AL14" i="49"/>
  <c r="AU14" i="49"/>
  <c r="AD14" i="49"/>
  <c r="S14" i="49"/>
  <c r="W14" i="49"/>
  <c r="H14" i="49"/>
  <c r="L14" i="49"/>
  <c r="I14" i="49"/>
  <c r="M14" i="49"/>
  <c r="J14" i="49"/>
  <c r="N14" i="49"/>
  <c r="AC14" i="49"/>
  <c r="V14" i="49"/>
  <c r="G14" i="49"/>
  <c r="AS14" i="49"/>
  <c r="Z14" i="49"/>
  <c r="AE14" i="49"/>
  <c r="T14" i="49"/>
  <c r="AX14" i="49"/>
  <c r="AG14" i="49"/>
  <c r="R14" i="49"/>
  <c r="K14" i="49"/>
  <c r="F14" i="49"/>
  <c r="AM14" i="49"/>
  <c r="AA14" i="49"/>
  <c r="AF14" i="49"/>
  <c r="Q14" i="49"/>
  <c r="U14" i="49"/>
  <c r="AY19" i="49"/>
  <c r="AV19" i="49"/>
  <c r="AL19" i="49"/>
  <c r="AZ19" i="49"/>
  <c r="AU19" i="49"/>
  <c r="AM19" i="49"/>
  <c r="AI19" i="49"/>
  <c r="AR19" i="49"/>
  <c r="AQ19" i="49"/>
  <c r="AJ19" i="49"/>
  <c r="AN19" i="49"/>
  <c r="AW19" i="49"/>
  <c r="AK19" i="49"/>
  <c r="AC19" i="49"/>
  <c r="AG19" i="49"/>
  <c r="S19" i="49"/>
  <c r="W19" i="49"/>
  <c r="I19" i="49"/>
  <c r="M19" i="49"/>
  <c r="J19" i="49"/>
  <c r="N19" i="49"/>
  <c r="K19" i="49"/>
  <c r="AF19" i="49"/>
  <c r="R19" i="49"/>
  <c r="AO19" i="49"/>
  <c r="Z19" i="49"/>
  <c r="AD19" i="49"/>
  <c r="T19" i="49"/>
  <c r="AB19" i="49"/>
  <c r="V19" i="49"/>
  <c r="L19" i="49"/>
  <c r="AX19" i="49"/>
  <c r="AA19" i="49"/>
  <c r="AE19" i="49"/>
  <c r="Q19" i="49"/>
  <c r="U19" i="49"/>
  <c r="G19" i="49"/>
  <c r="AS19" i="49"/>
  <c r="H19" i="49"/>
  <c r="AY23" i="49"/>
  <c r="AV23" i="49"/>
  <c r="AL23" i="49"/>
  <c r="AZ23" i="49"/>
  <c r="AU23" i="49"/>
  <c r="AM23" i="49"/>
  <c r="AI23" i="49"/>
  <c r="AR23" i="49"/>
  <c r="AQ23" i="49"/>
  <c r="AJ23" i="49"/>
  <c r="AN23" i="49"/>
  <c r="AC23" i="49"/>
  <c r="AG23" i="49"/>
  <c r="S23" i="49"/>
  <c r="W23" i="49"/>
  <c r="I23" i="49"/>
  <c r="M23" i="49"/>
  <c r="J23" i="49"/>
  <c r="N23" i="49"/>
  <c r="K23" i="49"/>
  <c r="AO23" i="49"/>
  <c r="AF23" i="49"/>
  <c r="R23" i="49"/>
  <c r="L23" i="49"/>
  <c r="AX23" i="49"/>
  <c r="AW23" i="49"/>
  <c r="AS23" i="49"/>
  <c r="Z23" i="49"/>
  <c r="AD23" i="49"/>
  <c r="T23" i="49"/>
  <c r="AB23" i="49"/>
  <c r="H23" i="49"/>
  <c r="AK23" i="49"/>
  <c r="AA23" i="49"/>
  <c r="AE23" i="49"/>
  <c r="Q23" i="49"/>
  <c r="U23" i="49"/>
  <c r="G23" i="49"/>
  <c r="V23" i="49"/>
  <c r="AZ31" i="49"/>
  <c r="AV31" i="49"/>
  <c r="AQ31" i="49"/>
  <c r="AL31" i="49"/>
  <c r="AU31" i="49"/>
  <c r="AM31" i="49"/>
  <c r="AX31" i="49"/>
  <c r="AR31" i="49"/>
  <c r="AJ31" i="49"/>
  <c r="AN31" i="49"/>
  <c r="AI31" i="49"/>
  <c r="AY31" i="49"/>
  <c r="AK31" i="49"/>
  <c r="Z31" i="49"/>
  <c r="AD31" i="49"/>
  <c r="Q31" i="49"/>
  <c r="U31" i="49"/>
  <c r="J31" i="49"/>
  <c r="N31" i="49"/>
  <c r="AC31" i="49"/>
  <c r="AG31" i="49"/>
  <c r="M31" i="49"/>
  <c r="AO31" i="49"/>
  <c r="AA31" i="49"/>
  <c r="AE31" i="49"/>
  <c r="R31" i="49"/>
  <c r="V31" i="49"/>
  <c r="G31" i="49"/>
  <c r="K31" i="49"/>
  <c r="T31" i="49"/>
  <c r="I31" i="49"/>
  <c r="AW31" i="49"/>
  <c r="AS31" i="49"/>
  <c r="AB31" i="49"/>
  <c r="AF31" i="49"/>
  <c r="S31" i="49"/>
  <c r="W31" i="49"/>
  <c r="H31" i="49"/>
  <c r="L31" i="49"/>
  <c r="AX45" i="49"/>
  <c r="AW45" i="49"/>
  <c r="AR45" i="49"/>
  <c r="AQ45" i="49"/>
  <c r="AL45" i="49"/>
  <c r="AY45" i="49"/>
  <c r="AV45" i="49"/>
  <c r="AS45" i="49"/>
  <c r="AM45" i="49"/>
  <c r="AZ45" i="49"/>
  <c r="AU45" i="49"/>
  <c r="AJ45" i="49"/>
  <c r="AN45" i="49"/>
  <c r="AC45" i="49"/>
  <c r="AG45" i="49"/>
  <c r="Q45" i="49"/>
  <c r="U45" i="49"/>
  <c r="J45" i="49"/>
  <c r="N45" i="49"/>
  <c r="AO45" i="49"/>
  <c r="AB45" i="49"/>
  <c r="AF45" i="49"/>
  <c r="M45" i="49"/>
  <c r="AI45" i="49"/>
  <c r="Z45" i="49"/>
  <c r="AD45" i="49"/>
  <c r="R45" i="49"/>
  <c r="V45" i="49"/>
  <c r="G45" i="49"/>
  <c r="K45" i="49"/>
  <c r="T45" i="49"/>
  <c r="I45" i="49"/>
  <c r="AK45" i="49"/>
  <c r="AA45" i="49"/>
  <c r="AE45" i="49"/>
  <c r="S45" i="49"/>
  <c r="W45" i="49"/>
  <c r="H45" i="49"/>
  <c r="L45" i="49"/>
  <c r="AX49" i="49"/>
  <c r="AW49" i="49"/>
  <c r="AR49" i="49"/>
  <c r="AQ49" i="49"/>
  <c r="AL49" i="49"/>
  <c r="AY49" i="49"/>
  <c r="AV49" i="49"/>
  <c r="AS49" i="49"/>
  <c r="AM49" i="49"/>
  <c r="AZ49" i="49"/>
  <c r="AU49" i="49"/>
  <c r="AJ49" i="49"/>
  <c r="AN49" i="49"/>
  <c r="AK49" i="49"/>
  <c r="AI49" i="49"/>
  <c r="AC49" i="49"/>
  <c r="AG49" i="49"/>
  <c r="Q49" i="49"/>
  <c r="U49" i="49"/>
  <c r="J49" i="49"/>
  <c r="N49" i="49"/>
  <c r="AB49" i="49"/>
  <c r="M49" i="49"/>
  <c r="AO49" i="49"/>
  <c r="Z49" i="49"/>
  <c r="AD49" i="49"/>
  <c r="R49" i="49"/>
  <c r="V49" i="49"/>
  <c r="G49" i="49"/>
  <c r="K49" i="49"/>
  <c r="AA49" i="49"/>
  <c r="AE49" i="49"/>
  <c r="S49" i="49"/>
  <c r="W49" i="49"/>
  <c r="H49" i="49"/>
  <c r="L49" i="49"/>
  <c r="AF49" i="49"/>
  <c r="T49" i="49"/>
  <c r="I49" i="49"/>
  <c r="AX54" i="49"/>
  <c r="AW54" i="49"/>
  <c r="AR54" i="49"/>
  <c r="AJ54" i="49"/>
  <c r="AN54" i="49"/>
  <c r="AY54" i="49"/>
  <c r="AV54" i="49"/>
  <c r="AS54" i="49"/>
  <c r="AK54" i="49"/>
  <c r="AO54" i="49"/>
  <c r="AZ54" i="49"/>
  <c r="AU54" i="49"/>
  <c r="AL54" i="49"/>
  <c r="AM54" i="49"/>
  <c r="AB54" i="49"/>
  <c r="AF54" i="49"/>
  <c r="Q54" i="49"/>
  <c r="U54" i="49"/>
  <c r="J54" i="49"/>
  <c r="N54" i="49"/>
  <c r="AE54" i="49"/>
  <c r="T54" i="49"/>
  <c r="M54" i="49"/>
  <c r="AI54" i="49"/>
  <c r="AC54" i="49"/>
  <c r="AG54" i="49"/>
  <c r="R54" i="49"/>
  <c r="V54" i="49"/>
  <c r="G54" i="49"/>
  <c r="K54" i="49"/>
  <c r="AA54" i="49"/>
  <c r="I54" i="49"/>
  <c r="AQ54" i="49"/>
  <c r="Z54" i="49"/>
  <c r="AD54" i="49"/>
  <c r="S54" i="49"/>
  <c r="W54" i="49"/>
  <c r="H54" i="49"/>
  <c r="L54" i="49"/>
  <c r="AV62" i="49"/>
  <c r="AZ62" i="49"/>
  <c r="AS62" i="49"/>
  <c r="AK62" i="49"/>
  <c r="AO62" i="49"/>
  <c r="AW62" i="49"/>
  <c r="AX62" i="49"/>
  <c r="AQ62" i="49"/>
  <c r="AJ62" i="49"/>
  <c r="AB62" i="49"/>
  <c r="AF62" i="49"/>
  <c r="S62" i="49"/>
  <c r="W62" i="49"/>
  <c r="AL62" i="49"/>
  <c r="AI62" i="49"/>
  <c r="AC62" i="49"/>
  <c r="AG62" i="49"/>
  <c r="Y62" i="49"/>
  <c r="T62" i="49"/>
  <c r="AY62" i="49"/>
  <c r="AM62" i="49"/>
  <c r="AM60" i="49" s="1"/>
  <c r="Z62" i="49"/>
  <c r="AD62" i="49"/>
  <c r="Q62" i="49"/>
  <c r="U62" i="49"/>
  <c r="AU62" i="49"/>
  <c r="AR62" i="49"/>
  <c r="I62" i="49"/>
  <c r="M62" i="49"/>
  <c r="R62" i="49"/>
  <c r="P62" i="49"/>
  <c r="J62" i="49"/>
  <c r="N62" i="49"/>
  <c r="F62" i="49"/>
  <c r="AA62" i="49"/>
  <c r="V62" i="49"/>
  <c r="G62" i="49"/>
  <c r="K62" i="49"/>
  <c r="AE62" i="49"/>
  <c r="AN62" i="49"/>
  <c r="H62" i="49"/>
  <c r="L62" i="49"/>
  <c r="AV67" i="49"/>
  <c r="AZ67" i="49"/>
  <c r="AS67" i="49"/>
  <c r="AJ67" i="49"/>
  <c r="AW67" i="49"/>
  <c r="AX67" i="49"/>
  <c r="AL67" i="49"/>
  <c r="Z67" i="49"/>
  <c r="AD67" i="49"/>
  <c r="Q67" i="49"/>
  <c r="U67" i="49"/>
  <c r="AR67" i="49"/>
  <c r="AQ67" i="49"/>
  <c r="AM67" i="49"/>
  <c r="AI67" i="49"/>
  <c r="AA67" i="49"/>
  <c r="AE67" i="49"/>
  <c r="Y67" i="49"/>
  <c r="AU67" i="49"/>
  <c r="AN67" i="49"/>
  <c r="AB67" i="49"/>
  <c r="AF67" i="49"/>
  <c r="S67" i="49"/>
  <c r="W67" i="49"/>
  <c r="AY67" i="49"/>
  <c r="AO67" i="49"/>
  <c r="AG67" i="49"/>
  <c r="H67" i="49"/>
  <c r="L67" i="49"/>
  <c r="R67" i="49"/>
  <c r="P67" i="49"/>
  <c r="I67" i="49"/>
  <c r="M67" i="49"/>
  <c r="T67" i="49"/>
  <c r="J67" i="49"/>
  <c r="N67" i="49"/>
  <c r="F67" i="49"/>
  <c r="AC67" i="49"/>
  <c r="K67" i="49"/>
  <c r="AK67" i="49"/>
  <c r="V67" i="49"/>
  <c r="G67" i="49"/>
  <c r="AV71" i="49"/>
  <c r="AZ71" i="49"/>
  <c r="AS71" i="49"/>
  <c r="AW71" i="49"/>
  <c r="AX71" i="49"/>
  <c r="AY71" i="49"/>
  <c r="AL71" i="49"/>
  <c r="Z71" i="49"/>
  <c r="AD71" i="49"/>
  <c r="AU71" i="49"/>
  <c r="AM71" i="49"/>
  <c r="AI71" i="49"/>
  <c r="AA71" i="49"/>
  <c r="AE71" i="49"/>
  <c r="Y71" i="49"/>
  <c r="AQ71" i="49"/>
  <c r="AJ71" i="49"/>
  <c r="AN71" i="49"/>
  <c r="AB71" i="49"/>
  <c r="AF71" i="49"/>
  <c r="AG71" i="49"/>
  <c r="R71" i="49"/>
  <c r="V71" i="49"/>
  <c r="H71" i="49"/>
  <c r="L71" i="49"/>
  <c r="AR71" i="49"/>
  <c r="AK71" i="49"/>
  <c r="S71" i="49"/>
  <c r="W71" i="49"/>
  <c r="P71" i="49"/>
  <c r="I71" i="49"/>
  <c r="M71" i="49"/>
  <c r="AO71" i="49"/>
  <c r="T71" i="49"/>
  <c r="J71" i="49"/>
  <c r="N71" i="49"/>
  <c r="U71" i="49"/>
  <c r="Q71" i="49"/>
  <c r="G71" i="49"/>
  <c r="F71" i="49"/>
  <c r="AC71" i="49"/>
  <c r="K71" i="49"/>
  <c r="AW78" i="49"/>
  <c r="AU78" i="49"/>
  <c r="AX78" i="49"/>
  <c r="AR78" i="49"/>
  <c r="AY78" i="49"/>
  <c r="AS78" i="49"/>
  <c r="AL78" i="49"/>
  <c r="AB78" i="49"/>
  <c r="AF78" i="49"/>
  <c r="AQ78" i="49"/>
  <c r="AM78" i="49"/>
  <c r="AC78" i="49"/>
  <c r="AG78" i="49"/>
  <c r="AV78" i="49"/>
  <c r="AJ78" i="49"/>
  <c r="AN78" i="49"/>
  <c r="Z78" i="49"/>
  <c r="AD78" i="49"/>
  <c r="Y78" i="49"/>
  <c r="AZ78" i="49"/>
  <c r="AI78" i="49"/>
  <c r="AE78" i="49"/>
  <c r="S78" i="49"/>
  <c r="W78" i="49"/>
  <c r="P78" i="49"/>
  <c r="J78" i="49"/>
  <c r="N78" i="49"/>
  <c r="T78" i="49"/>
  <c r="G78" i="49"/>
  <c r="K78" i="49"/>
  <c r="F78" i="49"/>
  <c r="AK78" i="49"/>
  <c r="Q78" i="49"/>
  <c r="U78" i="49"/>
  <c r="H78" i="49"/>
  <c r="L78" i="49"/>
  <c r="M78" i="49"/>
  <c r="V78" i="49"/>
  <c r="I78" i="49"/>
  <c r="AA78" i="49"/>
  <c r="R78" i="49"/>
  <c r="AO78" i="49"/>
  <c r="AX89" i="49"/>
  <c r="AS89" i="49"/>
  <c r="AY89" i="49"/>
  <c r="AQ89" i="49"/>
  <c r="AV89" i="49"/>
  <c r="AZ89" i="49"/>
  <c r="AU89" i="49"/>
  <c r="AL89" i="49"/>
  <c r="Z89" i="49"/>
  <c r="AD89" i="49"/>
  <c r="AW89" i="49"/>
  <c r="AM89" i="49"/>
  <c r="AA89" i="49"/>
  <c r="AE89" i="49"/>
  <c r="Y89" i="49"/>
  <c r="AR89" i="49"/>
  <c r="AJ89" i="49"/>
  <c r="AN89" i="49"/>
  <c r="AI89" i="49"/>
  <c r="AB89" i="49"/>
  <c r="AF89" i="49"/>
  <c r="AO89" i="49"/>
  <c r="Q89" i="49"/>
  <c r="U89" i="49"/>
  <c r="H89" i="49"/>
  <c r="L89" i="49"/>
  <c r="R89" i="49"/>
  <c r="V89" i="49"/>
  <c r="I89" i="49"/>
  <c r="M89" i="49"/>
  <c r="AC89" i="49"/>
  <c r="S89" i="49"/>
  <c r="W89" i="49"/>
  <c r="J89" i="49"/>
  <c r="N89" i="49"/>
  <c r="F89" i="49"/>
  <c r="AK89" i="49"/>
  <c r="G89" i="49"/>
  <c r="T89" i="49"/>
  <c r="P89" i="49"/>
  <c r="K89" i="49"/>
  <c r="AG89" i="49"/>
  <c r="AX94" i="49"/>
  <c r="AS94" i="49"/>
  <c r="AQ94" i="49"/>
  <c r="AY94" i="49"/>
  <c r="AV94" i="49"/>
  <c r="AZ94" i="49"/>
  <c r="AU94" i="49"/>
  <c r="AR94" i="49"/>
  <c r="AK94" i="49"/>
  <c r="AO94" i="49"/>
  <c r="Z94" i="49"/>
  <c r="AD94" i="49"/>
  <c r="Y94" i="49"/>
  <c r="AL94" i="49"/>
  <c r="AI94" i="49"/>
  <c r="AA94" i="49"/>
  <c r="AE94" i="49"/>
  <c r="AW94" i="49"/>
  <c r="AM94" i="49"/>
  <c r="AB94" i="49"/>
  <c r="AF94" i="49"/>
  <c r="Q94" i="49"/>
  <c r="U94" i="49"/>
  <c r="G94" i="49"/>
  <c r="K94" i="49"/>
  <c r="AJ94" i="49"/>
  <c r="R94" i="49"/>
  <c r="V94" i="49"/>
  <c r="H94" i="49"/>
  <c r="L94" i="49"/>
  <c r="AN94" i="49"/>
  <c r="AC94" i="49"/>
  <c r="S94" i="49"/>
  <c r="W94" i="49"/>
  <c r="P94" i="49"/>
  <c r="I94" i="49"/>
  <c r="M94" i="49"/>
  <c r="AG94" i="49"/>
  <c r="T94" i="49"/>
  <c r="J94" i="49"/>
  <c r="F94" i="49"/>
  <c r="N94" i="49"/>
  <c r="AY101" i="49"/>
  <c r="AU101" i="49"/>
  <c r="AS101" i="49"/>
  <c r="AV101" i="49"/>
  <c r="AZ101" i="49"/>
  <c r="AW101" i="49"/>
  <c r="AQ101" i="49"/>
  <c r="AJ101" i="49"/>
  <c r="AN101" i="49"/>
  <c r="AB101" i="49"/>
  <c r="AF101" i="49"/>
  <c r="AX101" i="49"/>
  <c r="AK101" i="49"/>
  <c r="AO101" i="49"/>
  <c r="AC101" i="49"/>
  <c r="AG101" i="49"/>
  <c r="AR101" i="49"/>
  <c r="AL101" i="49"/>
  <c r="Z101" i="49"/>
  <c r="AD101" i="49"/>
  <c r="Y101" i="49"/>
  <c r="AM101" i="49"/>
  <c r="S101" i="49"/>
  <c r="W101" i="49"/>
  <c r="P101" i="49"/>
  <c r="J101" i="49"/>
  <c r="N101" i="49"/>
  <c r="AI101" i="49"/>
  <c r="T101" i="49"/>
  <c r="G101" i="49"/>
  <c r="K101" i="49"/>
  <c r="F101" i="49"/>
  <c r="AA101" i="49"/>
  <c r="Q101" i="49"/>
  <c r="U101" i="49"/>
  <c r="H101" i="49"/>
  <c r="L101" i="49"/>
  <c r="AE101" i="49"/>
  <c r="V101" i="49"/>
  <c r="M101" i="49"/>
  <c r="R101" i="49"/>
  <c r="I101" i="49"/>
  <c r="AZ113" i="49"/>
  <c r="AX113" i="49"/>
  <c r="AL113" i="49"/>
  <c r="AW113" i="49"/>
  <c r="AQ113" i="49"/>
  <c r="AM113" i="49"/>
  <c r="AV113" i="49"/>
  <c r="AR113" i="49"/>
  <c r="AJ113" i="49"/>
  <c r="AN113" i="49"/>
  <c r="AY113" i="49"/>
  <c r="AS113" i="49"/>
  <c r="AA113" i="49"/>
  <c r="AE113" i="49"/>
  <c r="AU113" i="49"/>
  <c r="AK113" i="49"/>
  <c r="AC113" i="49"/>
  <c r="AG113" i="49"/>
  <c r="AB113" i="49"/>
  <c r="R113" i="49"/>
  <c r="V113" i="49"/>
  <c r="I113" i="49"/>
  <c r="M113" i="49"/>
  <c r="AD113" i="49"/>
  <c r="S113" i="49"/>
  <c r="W113" i="49"/>
  <c r="J113" i="49"/>
  <c r="N113" i="49"/>
  <c r="AO113" i="49"/>
  <c r="AI113" i="49"/>
  <c r="AF113" i="49"/>
  <c r="Y113" i="49"/>
  <c r="T113" i="49"/>
  <c r="P113" i="49"/>
  <c r="G113" i="49"/>
  <c r="K113" i="49"/>
  <c r="Q113" i="49"/>
  <c r="Z113" i="49"/>
  <c r="U113" i="49"/>
  <c r="H113" i="49"/>
  <c r="L113" i="49"/>
  <c r="F113" i="49"/>
  <c r="AZ117" i="49"/>
  <c r="AX117" i="49"/>
  <c r="AL117" i="49"/>
  <c r="AW117" i="49"/>
  <c r="AQ117" i="49"/>
  <c r="AM117" i="49"/>
  <c r="AY117" i="49"/>
  <c r="AV117" i="49"/>
  <c r="AR117" i="49"/>
  <c r="AJ117" i="49"/>
  <c r="AN117" i="49"/>
  <c r="AK117" i="49"/>
  <c r="AA117" i="49"/>
  <c r="AE117" i="49"/>
  <c r="AO117" i="49"/>
  <c r="AS117" i="49"/>
  <c r="AC117" i="49"/>
  <c r="AG117" i="49"/>
  <c r="AB117" i="49"/>
  <c r="R117" i="49"/>
  <c r="V117" i="49"/>
  <c r="I117" i="49"/>
  <c r="M117" i="49"/>
  <c r="AU117" i="49"/>
  <c r="AI117" i="49"/>
  <c r="AD117" i="49"/>
  <c r="S117" i="49"/>
  <c r="W117" i="49"/>
  <c r="J117" i="49"/>
  <c r="N117" i="49"/>
  <c r="AF117" i="49"/>
  <c r="Y117" i="49"/>
  <c r="T117" i="49"/>
  <c r="P117" i="49"/>
  <c r="G117" i="49"/>
  <c r="K117" i="49"/>
  <c r="U117" i="49"/>
  <c r="Z117" i="49"/>
  <c r="H117" i="49"/>
  <c r="L117" i="49"/>
  <c r="F117" i="49"/>
  <c r="Q117" i="49"/>
  <c r="AZ121" i="49"/>
  <c r="AX121" i="49"/>
  <c r="AL121" i="49"/>
  <c r="AY121" i="49"/>
  <c r="AW121" i="49"/>
  <c r="AQ121" i="49"/>
  <c r="AM121" i="49"/>
  <c r="AV121" i="49"/>
  <c r="AR121" i="49"/>
  <c r="AJ121" i="49"/>
  <c r="AN121" i="49"/>
  <c r="AU121" i="49"/>
  <c r="AS121" i="49"/>
  <c r="AA121" i="49"/>
  <c r="AE121" i="49"/>
  <c r="AK121" i="49"/>
  <c r="AC121" i="49"/>
  <c r="AG121" i="49"/>
  <c r="AI121" i="49"/>
  <c r="AB121" i="49"/>
  <c r="R121" i="49"/>
  <c r="V121" i="49"/>
  <c r="I121" i="49"/>
  <c r="M121" i="49"/>
  <c r="AO121" i="49"/>
  <c r="AD121" i="49"/>
  <c r="S121" i="49"/>
  <c r="W121" i="49"/>
  <c r="J121" i="49"/>
  <c r="N121" i="49"/>
  <c r="AF121" i="49"/>
  <c r="Y121" i="49"/>
  <c r="T121" i="49"/>
  <c r="P121" i="49"/>
  <c r="G121" i="49"/>
  <c r="K121" i="49"/>
  <c r="Z121" i="49"/>
  <c r="H121" i="49"/>
  <c r="Q121" i="49"/>
  <c r="L121" i="49"/>
  <c r="F121" i="49"/>
  <c r="U121" i="49"/>
  <c r="AX128" i="49"/>
  <c r="AY128" i="49"/>
  <c r="AZ128" i="49"/>
  <c r="AR128" i="49"/>
  <c r="AL128" i="49"/>
  <c r="AW128" i="49"/>
  <c r="AS128" i="49"/>
  <c r="AM128" i="49"/>
  <c r="AV128" i="49"/>
  <c r="AQ128" i="49"/>
  <c r="AJ128" i="49"/>
  <c r="AO128" i="49"/>
  <c r="AC128" i="49"/>
  <c r="AG128" i="49"/>
  <c r="AI128" i="49"/>
  <c r="AU128" i="49"/>
  <c r="AK128" i="49"/>
  <c r="AA128" i="49"/>
  <c r="AE128" i="49"/>
  <c r="Z128" i="49"/>
  <c r="Y128" i="49"/>
  <c r="Q128" i="49"/>
  <c r="U128" i="49"/>
  <c r="G128" i="49"/>
  <c r="K128" i="49"/>
  <c r="AN128" i="49"/>
  <c r="AB128" i="49"/>
  <c r="R128" i="49"/>
  <c r="V128" i="49"/>
  <c r="H128" i="49"/>
  <c r="L128" i="49"/>
  <c r="AD128" i="49"/>
  <c r="S128" i="49"/>
  <c r="W128" i="49"/>
  <c r="I128" i="49"/>
  <c r="M128" i="49"/>
  <c r="T128" i="49"/>
  <c r="AF128" i="49"/>
  <c r="P128" i="49"/>
  <c r="J128" i="49"/>
  <c r="F128" i="49"/>
  <c r="N128" i="49"/>
  <c r="AX139" i="49"/>
  <c r="AY139" i="49"/>
  <c r="AZ139" i="49"/>
  <c r="AW139" i="49"/>
  <c r="AQ139" i="49"/>
  <c r="AV139" i="49"/>
  <c r="AR139" i="49"/>
  <c r="AS139" i="49"/>
  <c r="AK139" i="49"/>
  <c r="AO139" i="49"/>
  <c r="AI139" i="49"/>
  <c r="AA139" i="49"/>
  <c r="AE139" i="49"/>
  <c r="AU139" i="49"/>
  <c r="AL139" i="49"/>
  <c r="AM139" i="49"/>
  <c r="AC139" i="49"/>
  <c r="AG139" i="49"/>
  <c r="AF139" i="49"/>
  <c r="T139" i="49"/>
  <c r="AJ139" i="49"/>
  <c r="Z139" i="49"/>
  <c r="Q139" i="49"/>
  <c r="U139" i="49"/>
  <c r="AN139" i="49"/>
  <c r="AB139" i="49"/>
  <c r="R139" i="49"/>
  <c r="V139" i="49"/>
  <c r="P139" i="49"/>
  <c r="G139" i="49"/>
  <c r="K139" i="49"/>
  <c r="S139" i="49"/>
  <c r="H139" i="49"/>
  <c r="M139" i="49"/>
  <c r="F139" i="49"/>
  <c r="Y139" i="49"/>
  <c r="W139" i="49"/>
  <c r="I139" i="49"/>
  <c r="N139" i="49"/>
  <c r="AD139" i="49"/>
  <c r="J139" i="49"/>
  <c r="L139" i="49"/>
  <c r="AX144" i="49"/>
  <c r="AY144" i="49"/>
  <c r="AQ144" i="49"/>
  <c r="AW144" i="49"/>
  <c r="AV144" i="49"/>
  <c r="AR144" i="49"/>
  <c r="AJ144" i="49"/>
  <c r="AN144" i="49"/>
  <c r="AI144" i="49"/>
  <c r="AK144" i="49"/>
  <c r="AO144" i="49"/>
  <c r="AZ144" i="49"/>
  <c r="AU144" i="49"/>
  <c r="AS144" i="49"/>
  <c r="AL144" i="49"/>
  <c r="AM144" i="49"/>
  <c r="Z144" i="49"/>
  <c r="AD144" i="49"/>
  <c r="T144" i="49"/>
  <c r="AA144" i="49"/>
  <c r="AE144" i="49"/>
  <c r="Q144" i="49"/>
  <c r="U144" i="49"/>
  <c r="P144" i="49"/>
  <c r="AB144" i="49"/>
  <c r="AF144" i="49"/>
  <c r="Y144" i="49"/>
  <c r="R144" i="49"/>
  <c r="V144" i="49"/>
  <c r="J144" i="49"/>
  <c r="N144" i="49"/>
  <c r="W144" i="49"/>
  <c r="G144" i="49"/>
  <c r="L144" i="49"/>
  <c r="AC144" i="49"/>
  <c r="H144" i="49"/>
  <c r="M144" i="49"/>
  <c r="AG144" i="49"/>
  <c r="I144" i="49"/>
  <c r="F144" i="49"/>
  <c r="S144" i="49"/>
  <c r="K144" i="49"/>
  <c r="AY151" i="49"/>
  <c r="AV151" i="49"/>
  <c r="AZ151" i="49"/>
  <c r="AU151" i="49"/>
  <c r="AW151" i="49"/>
  <c r="AR151" i="49"/>
  <c r="AQ151" i="49"/>
  <c r="AS151" i="49"/>
  <c r="AM151" i="49"/>
  <c r="AX151" i="49"/>
  <c r="AJ151" i="49"/>
  <c r="AN151" i="49"/>
  <c r="AK151" i="49"/>
  <c r="AO151" i="49"/>
  <c r="AI151" i="49"/>
  <c r="AC151" i="49"/>
  <c r="AG151" i="49"/>
  <c r="Y151" i="49"/>
  <c r="R151" i="49"/>
  <c r="V151" i="49"/>
  <c r="Z151" i="49"/>
  <c r="AD151" i="49"/>
  <c r="S151" i="49"/>
  <c r="W151" i="49"/>
  <c r="AL151" i="49"/>
  <c r="AA151" i="49"/>
  <c r="AE151" i="49"/>
  <c r="T151" i="49"/>
  <c r="U151" i="49"/>
  <c r="H151" i="49"/>
  <c r="L151" i="49"/>
  <c r="AB151" i="49"/>
  <c r="I151" i="49"/>
  <c r="M151" i="49"/>
  <c r="AF151" i="49"/>
  <c r="P151" i="49"/>
  <c r="J151" i="49"/>
  <c r="N151" i="49"/>
  <c r="F151" i="49"/>
  <c r="Q151" i="49"/>
  <c r="G151" i="49"/>
  <c r="K151" i="49"/>
  <c r="AQ17" i="49"/>
  <c r="AL17" i="49"/>
  <c r="AX17" i="49"/>
  <c r="AW17" i="49"/>
  <c r="AM17" i="49"/>
  <c r="AY17" i="49"/>
  <c r="AV17" i="49"/>
  <c r="AR17" i="49"/>
  <c r="AJ17" i="49"/>
  <c r="AN17" i="49"/>
  <c r="AI17" i="49"/>
  <c r="AC17" i="49"/>
  <c r="AG17" i="49"/>
  <c r="Q17" i="49"/>
  <c r="U17" i="49"/>
  <c r="I17" i="49"/>
  <c r="M17" i="49"/>
  <c r="J17" i="49"/>
  <c r="N17" i="49"/>
  <c r="AF17" i="49"/>
  <c r="L17" i="49"/>
  <c r="AZ17" i="49"/>
  <c r="AK17" i="49"/>
  <c r="Z17" i="49"/>
  <c r="AD17" i="49"/>
  <c r="R17" i="49"/>
  <c r="V17" i="49"/>
  <c r="T17" i="49"/>
  <c r="H17" i="49"/>
  <c r="AU17" i="49"/>
  <c r="AS17" i="49"/>
  <c r="AO17" i="49"/>
  <c r="AA17" i="49"/>
  <c r="AE17" i="49"/>
  <c r="S17" i="49"/>
  <c r="W17" i="49"/>
  <c r="G17" i="49"/>
  <c r="K17" i="49"/>
  <c r="AB17" i="49"/>
  <c r="AZ26" i="49"/>
  <c r="AZ25" i="49" s="1"/>
  <c r="AW26" i="49"/>
  <c r="AW25" i="49" s="1"/>
  <c r="AQ26" i="49"/>
  <c r="AL26" i="49"/>
  <c r="AL25" i="49" s="1"/>
  <c r="AV26" i="49"/>
  <c r="AV25" i="49" s="1"/>
  <c r="AM26" i="49"/>
  <c r="AM25" i="49" s="1"/>
  <c r="AX26" i="49"/>
  <c r="AX25" i="49" s="1"/>
  <c r="AU26" i="49"/>
  <c r="AR26" i="49"/>
  <c r="AR25" i="49" s="1"/>
  <c r="AJ26" i="49"/>
  <c r="AJ25" i="49" s="1"/>
  <c r="AN26" i="49"/>
  <c r="AN25" i="49" s="1"/>
  <c r="AI26" i="49"/>
  <c r="AA26" i="49"/>
  <c r="AA25" i="49" s="1"/>
  <c r="AE26" i="49"/>
  <c r="AE25" i="49" s="1"/>
  <c r="Q26" i="49"/>
  <c r="Q25" i="49" s="1"/>
  <c r="U26" i="49"/>
  <c r="U25" i="49" s="1"/>
  <c r="J26" i="49"/>
  <c r="J25" i="49" s="1"/>
  <c r="N26" i="49"/>
  <c r="N25" i="49" s="1"/>
  <c r="Z26" i="49"/>
  <c r="Z25" i="49" s="1"/>
  <c r="AD26" i="49"/>
  <c r="AD25" i="49" s="1"/>
  <c r="I26" i="49"/>
  <c r="I25" i="49" s="1"/>
  <c r="AK26" i="49"/>
  <c r="AK25" i="49" s="1"/>
  <c r="AB26" i="49"/>
  <c r="AB25" i="49" s="1"/>
  <c r="AF26" i="49"/>
  <c r="AF25" i="49" s="1"/>
  <c r="R26" i="49"/>
  <c r="R25" i="49" s="1"/>
  <c r="V26" i="49"/>
  <c r="V25" i="49" s="1"/>
  <c r="G26" i="49"/>
  <c r="G25" i="49" s="1"/>
  <c r="K26" i="49"/>
  <c r="K25" i="49" s="1"/>
  <c r="AS26" i="49"/>
  <c r="AS25" i="49" s="1"/>
  <c r="AO26" i="49"/>
  <c r="AO25" i="49" s="1"/>
  <c r="AC26" i="49"/>
  <c r="AC25" i="49" s="1"/>
  <c r="AG26" i="49"/>
  <c r="AG25" i="49" s="1"/>
  <c r="S26" i="49"/>
  <c r="S25" i="49" s="1"/>
  <c r="W26" i="49"/>
  <c r="W25" i="49" s="1"/>
  <c r="H26" i="49"/>
  <c r="H25" i="49" s="1"/>
  <c r="L26" i="49"/>
  <c r="L25" i="49" s="1"/>
  <c r="AY26" i="49"/>
  <c r="AY25" i="49" s="1"/>
  <c r="T26" i="49"/>
  <c r="T25" i="49" s="1"/>
  <c r="M26" i="49"/>
  <c r="M25" i="49" s="1"/>
  <c r="AX69" i="49"/>
  <c r="AS69" i="49"/>
  <c r="AY69" i="49"/>
  <c r="AU69" i="49"/>
  <c r="AV69" i="49"/>
  <c r="AZ69" i="49"/>
  <c r="AQ69" i="49"/>
  <c r="AL69" i="49"/>
  <c r="Z69" i="49"/>
  <c r="AD69" i="49"/>
  <c r="AW69" i="49"/>
  <c r="AM69" i="49"/>
  <c r="AA69" i="49"/>
  <c r="AE69" i="49"/>
  <c r="AR69" i="49"/>
  <c r="AJ69" i="49"/>
  <c r="AN69" i="49"/>
  <c r="AB69" i="49"/>
  <c r="AF69" i="49"/>
  <c r="AG69" i="49"/>
  <c r="T69" i="49"/>
  <c r="H69" i="49"/>
  <c r="L69" i="49"/>
  <c r="Q69" i="49"/>
  <c r="U69" i="49"/>
  <c r="I69" i="49"/>
  <c r="M69" i="49"/>
  <c r="F69" i="49"/>
  <c r="AK69" i="49"/>
  <c r="R69" i="49"/>
  <c r="V69" i="49"/>
  <c r="J69" i="49"/>
  <c r="N69" i="49"/>
  <c r="AI69" i="49"/>
  <c r="S69" i="49"/>
  <c r="P69" i="49"/>
  <c r="K69" i="49"/>
  <c r="Y69" i="49"/>
  <c r="W69" i="49"/>
  <c r="AO69" i="49"/>
  <c r="AC69" i="49"/>
  <c r="G69" i="49"/>
  <c r="AY110" i="49"/>
  <c r="AZ110" i="49"/>
  <c r="AV110" i="49"/>
  <c r="AM110" i="49"/>
  <c r="AM109" i="49" s="1"/>
  <c r="AX110" i="49"/>
  <c r="AU110" i="49"/>
  <c r="AJ110" i="49"/>
  <c r="AN110" i="49"/>
  <c r="AN109" i="49" s="1"/>
  <c r="AR110" i="49"/>
  <c r="AK110" i="49"/>
  <c r="AK109" i="49" s="1"/>
  <c r="AO110" i="49"/>
  <c r="AB110" i="49"/>
  <c r="AF110" i="49"/>
  <c r="AF109" i="49" s="1"/>
  <c r="AI110" i="49"/>
  <c r="Z110" i="49"/>
  <c r="AD110" i="49"/>
  <c r="AC110" i="49"/>
  <c r="Y110" i="49"/>
  <c r="Y109" i="49" s="1"/>
  <c r="Q110" i="49"/>
  <c r="U110" i="49"/>
  <c r="U109" i="49" s="1"/>
  <c r="P110" i="49"/>
  <c r="J110" i="49"/>
  <c r="J109" i="49" s="1"/>
  <c r="N110" i="49"/>
  <c r="N109" i="49" s="1"/>
  <c r="AQ110" i="49"/>
  <c r="AL110" i="49"/>
  <c r="AE110" i="49"/>
  <c r="R110" i="49"/>
  <c r="V110" i="49"/>
  <c r="G110" i="49"/>
  <c r="G109" i="49" s="1"/>
  <c r="K110" i="49"/>
  <c r="AW110" i="49"/>
  <c r="AS110" i="49"/>
  <c r="AG110" i="49"/>
  <c r="S110" i="49"/>
  <c r="S109" i="49" s="1"/>
  <c r="W110" i="49"/>
  <c r="H110" i="49"/>
  <c r="H109" i="49" s="1"/>
  <c r="L110" i="49"/>
  <c r="T110" i="49"/>
  <c r="T109" i="49" s="1"/>
  <c r="I110" i="49"/>
  <c r="M110" i="49"/>
  <c r="M109" i="49" s="1"/>
  <c r="F110" i="49"/>
  <c r="AA110" i="49"/>
  <c r="AA109" i="49" s="1"/>
  <c r="AZ126" i="49"/>
  <c r="AX126" i="49"/>
  <c r="AV126" i="49"/>
  <c r="AR126" i="49"/>
  <c r="AQ126" i="49"/>
  <c r="AL126" i="49"/>
  <c r="AU126" i="49"/>
  <c r="AS126" i="49"/>
  <c r="AS125" i="49" s="1"/>
  <c r="AM126" i="49"/>
  <c r="AY126" i="49"/>
  <c r="AJ126" i="49"/>
  <c r="AN126" i="49"/>
  <c r="AN125" i="49" s="1"/>
  <c r="AO126" i="49"/>
  <c r="AC126" i="49"/>
  <c r="AC125" i="49" s="1"/>
  <c r="AG126" i="49"/>
  <c r="AA126" i="49"/>
  <c r="AA125" i="49" s="1"/>
  <c r="AE126" i="49"/>
  <c r="AW126" i="49"/>
  <c r="AK126" i="49"/>
  <c r="Z126" i="49"/>
  <c r="S126" i="49"/>
  <c r="W126" i="49"/>
  <c r="G126" i="49"/>
  <c r="K126" i="49"/>
  <c r="AB126" i="49"/>
  <c r="T126" i="49"/>
  <c r="P126" i="49"/>
  <c r="H126" i="49"/>
  <c r="H125" i="49" s="1"/>
  <c r="L126" i="49"/>
  <c r="AI126" i="49"/>
  <c r="AD126" i="49"/>
  <c r="Y126" i="49"/>
  <c r="Y125" i="49" s="1"/>
  <c r="Q126" i="49"/>
  <c r="U126" i="49"/>
  <c r="I126" i="49"/>
  <c r="M126" i="49"/>
  <c r="AF126" i="49"/>
  <c r="R126" i="49"/>
  <c r="V126" i="49"/>
  <c r="J126" i="49"/>
  <c r="N126" i="49"/>
  <c r="F126" i="49"/>
  <c r="AY146" i="49"/>
  <c r="AV146" i="49"/>
  <c r="AZ146" i="49"/>
  <c r="AX146" i="49"/>
  <c r="AW146" i="49"/>
  <c r="AU146" i="49"/>
  <c r="AR146" i="49"/>
  <c r="AQ146" i="49"/>
  <c r="AJ146" i="49"/>
  <c r="AN146" i="49"/>
  <c r="AK146" i="49"/>
  <c r="AO146" i="49"/>
  <c r="AL146" i="49"/>
  <c r="AI146" i="49"/>
  <c r="Z146" i="49"/>
  <c r="AD146" i="49"/>
  <c r="Y146" i="49"/>
  <c r="R146" i="49"/>
  <c r="V146" i="49"/>
  <c r="AA146" i="49"/>
  <c r="AE146" i="49"/>
  <c r="S146" i="49"/>
  <c r="W146" i="49"/>
  <c r="AB146" i="49"/>
  <c r="AF146" i="49"/>
  <c r="T146" i="49"/>
  <c r="J146" i="49"/>
  <c r="N146" i="49"/>
  <c r="G146" i="49"/>
  <c r="L146" i="49"/>
  <c r="F146" i="49"/>
  <c r="AC146" i="49"/>
  <c r="P146" i="49"/>
  <c r="H146" i="49"/>
  <c r="M146" i="49"/>
  <c r="AS146" i="49"/>
  <c r="AG146" i="49"/>
  <c r="Q146" i="49"/>
  <c r="I146" i="49"/>
  <c r="U146" i="49"/>
  <c r="AM146" i="49"/>
  <c r="K146" i="49"/>
  <c r="AZ16" i="49"/>
  <c r="AW16" i="49"/>
  <c r="AR16" i="49"/>
  <c r="AJ16" i="49"/>
  <c r="AN16" i="49"/>
  <c r="AI16" i="49"/>
  <c r="AV16" i="49"/>
  <c r="AS16" i="49"/>
  <c r="AQ16" i="49"/>
  <c r="AK16" i="49"/>
  <c r="AO16" i="49"/>
  <c r="AX16" i="49"/>
  <c r="AU16" i="49"/>
  <c r="AL16" i="49"/>
  <c r="AY16" i="49"/>
  <c r="AM16" i="49"/>
  <c r="AC16" i="49"/>
  <c r="AG16" i="49"/>
  <c r="T16" i="49"/>
  <c r="I16" i="49"/>
  <c r="M16" i="49"/>
  <c r="J16" i="49"/>
  <c r="N16" i="49"/>
  <c r="AB16" i="49"/>
  <c r="W16" i="49"/>
  <c r="L16" i="49"/>
  <c r="Z16" i="49"/>
  <c r="AD16" i="49"/>
  <c r="Q16" i="49"/>
  <c r="U16" i="49"/>
  <c r="AF16" i="49"/>
  <c r="AA16" i="49"/>
  <c r="AE16" i="49"/>
  <c r="R16" i="49"/>
  <c r="V16" i="49"/>
  <c r="G16" i="49"/>
  <c r="K16" i="49"/>
  <c r="S16" i="49"/>
  <c r="H16" i="49"/>
  <c r="AZ20" i="49"/>
  <c r="AW20" i="49"/>
  <c r="AR20" i="49"/>
  <c r="AJ20" i="49"/>
  <c r="AN20" i="49"/>
  <c r="AI20" i="49"/>
  <c r="AV20" i="49"/>
  <c r="AS20" i="49"/>
  <c r="AQ20" i="49"/>
  <c r="AK20" i="49"/>
  <c r="AO20" i="49"/>
  <c r="AX20" i="49"/>
  <c r="AU20" i="49"/>
  <c r="AL20" i="49"/>
  <c r="AC20" i="49"/>
  <c r="AG20" i="49"/>
  <c r="T20" i="49"/>
  <c r="I20" i="49"/>
  <c r="M20" i="49"/>
  <c r="J20" i="49"/>
  <c r="N20" i="49"/>
  <c r="AY20" i="49"/>
  <c r="AB20" i="49"/>
  <c r="W20" i="49"/>
  <c r="H20" i="49"/>
  <c r="Z20" i="49"/>
  <c r="AD20" i="49"/>
  <c r="Q20" i="49"/>
  <c r="U20" i="49"/>
  <c r="AM20" i="49"/>
  <c r="AA20" i="49"/>
  <c r="AE20" i="49"/>
  <c r="R20" i="49"/>
  <c r="V20" i="49"/>
  <c r="G20" i="49"/>
  <c r="K20" i="49"/>
  <c r="AF20" i="49"/>
  <c r="S20" i="49"/>
  <c r="L20" i="49"/>
  <c r="AZ24" i="49"/>
  <c r="AW24" i="49"/>
  <c r="AR24" i="49"/>
  <c r="AJ24" i="49"/>
  <c r="AN24" i="49"/>
  <c r="AI24" i="49"/>
  <c r="AV24" i="49"/>
  <c r="AS24" i="49"/>
  <c r="AQ24" i="49"/>
  <c r="AK24" i="49"/>
  <c r="AO24" i="49"/>
  <c r="AX24" i="49"/>
  <c r="AU24" i="49"/>
  <c r="AL24" i="49"/>
  <c r="AM24" i="49"/>
  <c r="AC24" i="49"/>
  <c r="AG24" i="49"/>
  <c r="T24" i="49"/>
  <c r="I24" i="49"/>
  <c r="M24" i="49"/>
  <c r="J24" i="49"/>
  <c r="N24" i="49"/>
  <c r="G24" i="49"/>
  <c r="W24" i="49"/>
  <c r="L24" i="49"/>
  <c r="Z24" i="49"/>
  <c r="AD24" i="49"/>
  <c r="Q24" i="49"/>
  <c r="U24" i="49"/>
  <c r="AF24" i="49"/>
  <c r="S24" i="49"/>
  <c r="AY24" i="49"/>
  <c r="AA24" i="49"/>
  <c r="AE24" i="49"/>
  <c r="R24" i="49"/>
  <c r="V24" i="49"/>
  <c r="K24" i="49"/>
  <c r="AB24" i="49"/>
  <c r="H24" i="49"/>
  <c r="AV39" i="49"/>
  <c r="AL39" i="49"/>
  <c r="AI39" i="49"/>
  <c r="AX39" i="49"/>
  <c r="AU39" i="49"/>
  <c r="AQ39" i="49"/>
  <c r="AM39" i="49"/>
  <c r="AY39" i="49"/>
  <c r="AR39" i="49"/>
  <c r="AJ39" i="49"/>
  <c r="AN39" i="49"/>
  <c r="AZ39" i="49"/>
  <c r="AA39" i="49"/>
  <c r="AE39" i="49"/>
  <c r="T39" i="49"/>
  <c r="J39" i="49"/>
  <c r="N39" i="49"/>
  <c r="I39" i="49"/>
  <c r="AS39" i="49"/>
  <c r="AK39" i="49"/>
  <c r="AB39" i="49"/>
  <c r="AF39" i="49"/>
  <c r="Q39" i="49"/>
  <c r="U39" i="49"/>
  <c r="G39" i="49"/>
  <c r="K39" i="49"/>
  <c r="Z39" i="49"/>
  <c r="W39" i="49"/>
  <c r="M39" i="49"/>
  <c r="AW39" i="49"/>
  <c r="AO39" i="49"/>
  <c r="AC39" i="49"/>
  <c r="AG39" i="49"/>
  <c r="R39" i="49"/>
  <c r="V39" i="49"/>
  <c r="H39" i="49"/>
  <c r="L39" i="49"/>
  <c r="AD39" i="49"/>
  <c r="S39" i="49"/>
  <c r="AY41" i="49"/>
  <c r="AL41" i="49"/>
  <c r="AZ41" i="49"/>
  <c r="AW41" i="49"/>
  <c r="AM41" i="49"/>
  <c r="AV41" i="49"/>
  <c r="AR41" i="49"/>
  <c r="AJ41" i="49"/>
  <c r="AN41" i="49"/>
  <c r="AI41" i="49"/>
  <c r="AX41" i="49"/>
  <c r="AS41" i="49"/>
  <c r="AA41" i="49"/>
  <c r="AE41" i="49"/>
  <c r="R41" i="49"/>
  <c r="R38" i="49" s="1"/>
  <c r="V41" i="49"/>
  <c r="J41" i="49"/>
  <c r="N41" i="49"/>
  <c r="AQ41" i="49"/>
  <c r="AD41" i="49"/>
  <c r="U41" i="49"/>
  <c r="M41" i="49"/>
  <c r="AK41" i="49"/>
  <c r="AB41" i="49"/>
  <c r="AF41" i="49"/>
  <c r="S41" i="49"/>
  <c r="W41" i="49"/>
  <c r="G41" i="49"/>
  <c r="K41" i="49"/>
  <c r="I41" i="49"/>
  <c r="AU41" i="49"/>
  <c r="AO41" i="49"/>
  <c r="AC41" i="49"/>
  <c r="AG41" i="49"/>
  <c r="T41" i="49"/>
  <c r="H41" i="49"/>
  <c r="L41" i="49"/>
  <c r="Z41" i="49"/>
  <c r="Q41" i="49"/>
  <c r="AY46" i="49"/>
  <c r="AJ46" i="49"/>
  <c r="AN46" i="49"/>
  <c r="AZ46" i="49"/>
  <c r="AW46" i="49"/>
  <c r="AK46" i="49"/>
  <c r="AO46" i="49"/>
  <c r="AV46" i="49"/>
  <c r="AR46" i="49"/>
  <c r="AL46" i="49"/>
  <c r="AI46" i="49"/>
  <c r="AM46" i="49"/>
  <c r="AC46" i="49"/>
  <c r="AG46" i="49"/>
  <c r="R46" i="49"/>
  <c r="V46" i="49"/>
  <c r="J46" i="49"/>
  <c r="N46" i="49"/>
  <c r="AX46" i="49"/>
  <c r="AU46" i="49"/>
  <c r="AF46" i="49"/>
  <c r="U46" i="49"/>
  <c r="Z46" i="49"/>
  <c r="AD46" i="49"/>
  <c r="S46" i="49"/>
  <c r="W46" i="49"/>
  <c r="G46" i="49"/>
  <c r="K46" i="49"/>
  <c r="I46" i="49"/>
  <c r="AS46" i="49"/>
  <c r="AQ46" i="49"/>
  <c r="AA46" i="49"/>
  <c r="AE46" i="49"/>
  <c r="T46" i="49"/>
  <c r="H46" i="49"/>
  <c r="L46" i="49"/>
  <c r="AB46" i="49"/>
  <c r="Q46" i="49"/>
  <c r="M46" i="49"/>
  <c r="AY64" i="49"/>
  <c r="AQ64" i="49"/>
  <c r="AL64" i="49"/>
  <c r="AV64" i="49"/>
  <c r="AZ64" i="49"/>
  <c r="AR64" i="49"/>
  <c r="AW64" i="49"/>
  <c r="AU64" i="49"/>
  <c r="AS64" i="49"/>
  <c r="AN64" i="49"/>
  <c r="AI64" i="49"/>
  <c r="Z64" i="49"/>
  <c r="AD64" i="49"/>
  <c r="Y64" i="49"/>
  <c r="R64" i="49"/>
  <c r="V64" i="49"/>
  <c r="AJ64" i="49"/>
  <c r="AO64" i="49"/>
  <c r="AA64" i="49"/>
  <c r="AE64" i="49"/>
  <c r="S64" i="49"/>
  <c r="W64" i="49"/>
  <c r="AK64" i="49"/>
  <c r="AB64" i="49"/>
  <c r="AF64" i="49"/>
  <c r="T64" i="49"/>
  <c r="AM64" i="49"/>
  <c r="U64" i="49"/>
  <c r="P64" i="49"/>
  <c r="H64" i="49"/>
  <c r="L64" i="49"/>
  <c r="AC64" i="49"/>
  <c r="I64" i="49"/>
  <c r="M64" i="49"/>
  <c r="AG64" i="49"/>
  <c r="J64" i="49"/>
  <c r="N64" i="49"/>
  <c r="F64" i="49"/>
  <c r="Q64" i="49"/>
  <c r="G64" i="49"/>
  <c r="K64" i="49"/>
  <c r="AX64" i="49"/>
  <c r="AY68" i="49"/>
  <c r="AQ68" i="49"/>
  <c r="AV68" i="49"/>
  <c r="AZ68" i="49"/>
  <c r="AR68" i="49"/>
  <c r="AW68" i="49"/>
  <c r="AU68" i="49"/>
  <c r="AS68" i="49"/>
  <c r="AX68" i="49"/>
  <c r="AJ68" i="49"/>
  <c r="AN68" i="49"/>
  <c r="AI68" i="49"/>
  <c r="Z68" i="49"/>
  <c r="AD68" i="49"/>
  <c r="Y68" i="49"/>
  <c r="R68" i="49"/>
  <c r="AK68" i="49"/>
  <c r="AO68" i="49"/>
  <c r="AA68" i="49"/>
  <c r="AE68" i="49"/>
  <c r="AL68" i="49"/>
  <c r="AB68" i="49"/>
  <c r="AF68" i="49"/>
  <c r="T68" i="49"/>
  <c r="Q68" i="49"/>
  <c r="W68" i="49"/>
  <c r="P68" i="49"/>
  <c r="H68" i="49"/>
  <c r="L68" i="49"/>
  <c r="AM68" i="49"/>
  <c r="AC68" i="49"/>
  <c r="S68" i="49"/>
  <c r="I68" i="49"/>
  <c r="M68" i="49"/>
  <c r="AG68" i="49"/>
  <c r="U68" i="49"/>
  <c r="J68" i="49"/>
  <c r="N68" i="49"/>
  <c r="F68" i="49"/>
  <c r="G68" i="49"/>
  <c r="K68" i="49"/>
  <c r="V68" i="49"/>
  <c r="AY72" i="49"/>
  <c r="AQ72" i="49"/>
  <c r="AV72" i="49"/>
  <c r="AZ72" i="49"/>
  <c r="AR72" i="49"/>
  <c r="AW72" i="49"/>
  <c r="AU72" i="49"/>
  <c r="AS72" i="49"/>
  <c r="AJ72" i="49"/>
  <c r="AN72" i="49"/>
  <c r="AI72" i="49"/>
  <c r="Z72" i="49"/>
  <c r="AD72" i="49"/>
  <c r="Y72" i="49"/>
  <c r="AX72" i="49"/>
  <c r="AK72" i="49"/>
  <c r="AO72" i="49"/>
  <c r="AA72" i="49"/>
  <c r="AE72" i="49"/>
  <c r="AL72" i="49"/>
  <c r="AB72" i="49"/>
  <c r="AF72" i="49"/>
  <c r="S72" i="49"/>
  <c r="W72" i="49"/>
  <c r="P72" i="49"/>
  <c r="H72" i="49"/>
  <c r="L72" i="49"/>
  <c r="AC72" i="49"/>
  <c r="T72" i="49"/>
  <c r="I72" i="49"/>
  <c r="M72" i="49"/>
  <c r="AG72" i="49"/>
  <c r="Q72" i="49"/>
  <c r="U72" i="49"/>
  <c r="J72" i="49"/>
  <c r="N72" i="49"/>
  <c r="F72" i="49"/>
  <c r="AM72" i="49"/>
  <c r="G72" i="49"/>
  <c r="R72" i="49"/>
  <c r="K72" i="49"/>
  <c r="V72" i="49"/>
  <c r="AV79" i="49"/>
  <c r="AZ79" i="49"/>
  <c r="AS79" i="49"/>
  <c r="AW79" i="49"/>
  <c r="AX79" i="49"/>
  <c r="AY79" i="49"/>
  <c r="AR79" i="49"/>
  <c r="AQ79" i="49"/>
  <c r="AJ79" i="49"/>
  <c r="AN79" i="49"/>
  <c r="AB79" i="49"/>
  <c r="AF79" i="49"/>
  <c r="AK79" i="49"/>
  <c r="AO79" i="49"/>
  <c r="AC79" i="49"/>
  <c r="AG79" i="49"/>
  <c r="Y79" i="49"/>
  <c r="AL79" i="49"/>
  <c r="AI79" i="49"/>
  <c r="Z79" i="49"/>
  <c r="AD79" i="49"/>
  <c r="AM79" i="49"/>
  <c r="T79" i="49"/>
  <c r="J79" i="49"/>
  <c r="N79" i="49"/>
  <c r="F79" i="49"/>
  <c r="AA79" i="49"/>
  <c r="Q79" i="49"/>
  <c r="U79" i="49"/>
  <c r="G79" i="49"/>
  <c r="K79" i="49"/>
  <c r="AU79" i="49"/>
  <c r="AE79" i="49"/>
  <c r="R79" i="49"/>
  <c r="V79" i="49"/>
  <c r="H79" i="49"/>
  <c r="L79" i="49"/>
  <c r="S79" i="49"/>
  <c r="W79" i="49"/>
  <c r="P79" i="49"/>
  <c r="I79" i="49"/>
  <c r="M79" i="49"/>
  <c r="AW90" i="49"/>
  <c r="AQ90" i="49"/>
  <c r="AX90" i="49"/>
  <c r="AR90" i="49"/>
  <c r="AY90" i="49"/>
  <c r="AU90" i="49"/>
  <c r="AS90" i="49"/>
  <c r="AJ90" i="49"/>
  <c r="AN90" i="49"/>
  <c r="Z90" i="49"/>
  <c r="AD90" i="49"/>
  <c r="Y90" i="49"/>
  <c r="AK90" i="49"/>
  <c r="AO90" i="49"/>
  <c r="AI90" i="49"/>
  <c r="AA90" i="49"/>
  <c r="AE90" i="49"/>
  <c r="AV90" i="49"/>
  <c r="AL90" i="49"/>
  <c r="AB90" i="49"/>
  <c r="AF90" i="49"/>
  <c r="AZ90" i="49"/>
  <c r="AC90" i="49"/>
  <c r="R90" i="49"/>
  <c r="V90" i="49"/>
  <c r="H90" i="49"/>
  <c r="L90" i="49"/>
  <c r="F90" i="49"/>
  <c r="AM90" i="49"/>
  <c r="AG90" i="49"/>
  <c r="S90" i="49"/>
  <c r="W90" i="49"/>
  <c r="I90" i="49"/>
  <c r="M90" i="49"/>
  <c r="T90" i="49"/>
  <c r="P90" i="49"/>
  <c r="J90" i="49"/>
  <c r="N90" i="49"/>
  <c r="U90" i="49"/>
  <c r="K90" i="49"/>
  <c r="Q90" i="49"/>
  <c r="G90" i="49"/>
  <c r="AW95" i="49"/>
  <c r="AX95" i="49"/>
  <c r="AU95" i="49"/>
  <c r="AR95" i="49"/>
  <c r="AY95" i="49"/>
  <c r="AS95" i="49"/>
  <c r="AZ95" i="49"/>
  <c r="AM95" i="49"/>
  <c r="AI95" i="49"/>
  <c r="Z95" i="49"/>
  <c r="AD95" i="49"/>
  <c r="AJ95" i="49"/>
  <c r="AN95" i="49"/>
  <c r="AA95" i="49"/>
  <c r="AE95" i="49"/>
  <c r="AK95" i="49"/>
  <c r="AO95" i="49"/>
  <c r="AB95" i="49"/>
  <c r="AF95" i="49"/>
  <c r="AC95" i="49"/>
  <c r="R95" i="49"/>
  <c r="V95" i="49"/>
  <c r="G95" i="49"/>
  <c r="K95" i="49"/>
  <c r="AV95" i="49"/>
  <c r="AG95" i="49"/>
  <c r="S95" i="49"/>
  <c r="W95" i="49"/>
  <c r="P95" i="49"/>
  <c r="H95" i="49"/>
  <c r="L95" i="49"/>
  <c r="T95" i="49"/>
  <c r="I95" i="49"/>
  <c r="M95" i="49"/>
  <c r="F95" i="49"/>
  <c r="AQ95" i="49"/>
  <c r="J95" i="49"/>
  <c r="AL95" i="49"/>
  <c r="Y95" i="49"/>
  <c r="N95" i="49"/>
  <c r="Q95" i="49"/>
  <c r="U95" i="49"/>
  <c r="AX102" i="49"/>
  <c r="AY102" i="49"/>
  <c r="AY98" i="49" s="1"/>
  <c r="AR102" i="49"/>
  <c r="AQ102" i="49"/>
  <c r="AV102" i="49"/>
  <c r="AZ102" i="49"/>
  <c r="AS102" i="49"/>
  <c r="AL102" i="49"/>
  <c r="AB102" i="49"/>
  <c r="AF102" i="49"/>
  <c r="AM102" i="49"/>
  <c r="AC102" i="49"/>
  <c r="AG102" i="49"/>
  <c r="Y102" i="49"/>
  <c r="AW102" i="49"/>
  <c r="AJ102" i="49"/>
  <c r="AN102" i="49"/>
  <c r="AI102" i="49"/>
  <c r="Z102" i="49"/>
  <c r="AD102" i="49"/>
  <c r="AU102" i="49"/>
  <c r="AA102" i="49"/>
  <c r="T102" i="49"/>
  <c r="J102" i="49"/>
  <c r="N102" i="49"/>
  <c r="AK102" i="49"/>
  <c r="AE102" i="49"/>
  <c r="Q102" i="49"/>
  <c r="U102" i="49"/>
  <c r="G102" i="49"/>
  <c r="K102" i="49"/>
  <c r="F102" i="49"/>
  <c r="AO102" i="49"/>
  <c r="R102" i="49"/>
  <c r="V102" i="49"/>
  <c r="H102" i="49"/>
  <c r="L102" i="49"/>
  <c r="S102" i="49"/>
  <c r="I102" i="49"/>
  <c r="W102" i="49"/>
  <c r="P102" i="49"/>
  <c r="M102" i="49"/>
  <c r="AX114" i="49"/>
  <c r="AY114" i="49"/>
  <c r="AZ114" i="49"/>
  <c r="AU114" i="49"/>
  <c r="AR114" i="49"/>
  <c r="AQ114" i="49"/>
  <c r="AJ114" i="49"/>
  <c r="AN114" i="49"/>
  <c r="AS114" i="49"/>
  <c r="AK114" i="49"/>
  <c r="AO114" i="49"/>
  <c r="AW114" i="49"/>
  <c r="AL114" i="49"/>
  <c r="AM114" i="49"/>
  <c r="AA114" i="49"/>
  <c r="AE114" i="49"/>
  <c r="AV114" i="49"/>
  <c r="AI114" i="49"/>
  <c r="AC114" i="49"/>
  <c r="AG114" i="49"/>
  <c r="AB114" i="49"/>
  <c r="S114" i="49"/>
  <c r="W114" i="49"/>
  <c r="I114" i="49"/>
  <c r="M114" i="49"/>
  <c r="AD114" i="49"/>
  <c r="Y114" i="49"/>
  <c r="T114" i="49"/>
  <c r="P114" i="49"/>
  <c r="J114" i="49"/>
  <c r="N114" i="49"/>
  <c r="AF114" i="49"/>
  <c r="Q114" i="49"/>
  <c r="U114" i="49"/>
  <c r="G114" i="49"/>
  <c r="K114" i="49"/>
  <c r="L114" i="49"/>
  <c r="F114" i="49"/>
  <c r="Z114" i="49"/>
  <c r="R114" i="49"/>
  <c r="V114" i="49"/>
  <c r="H114" i="49"/>
  <c r="AX118" i="49"/>
  <c r="AY118" i="49"/>
  <c r="AU118" i="49"/>
  <c r="AR118" i="49"/>
  <c r="AQ118" i="49"/>
  <c r="AJ118" i="49"/>
  <c r="AN118" i="49"/>
  <c r="AS118" i="49"/>
  <c r="AK118" i="49"/>
  <c r="AO118" i="49"/>
  <c r="AW118" i="49"/>
  <c r="AL118" i="49"/>
  <c r="AA118" i="49"/>
  <c r="AE118" i="49"/>
  <c r="AZ118" i="49"/>
  <c r="AV118" i="49"/>
  <c r="AM118" i="49"/>
  <c r="AI118" i="49"/>
  <c r="AC118" i="49"/>
  <c r="AG118" i="49"/>
  <c r="AB118" i="49"/>
  <c r="S118" i="49"/>
  <c r="W118" i="49"/>
  <c r="I118" i="49"/>
  <c r="M118" i="49"/>
  <c r="AD118" i="49"/>
  <c r="Y118" i="49"/>
  <c r="T118" i="49"/>
  <c r="P118" i="49"/>
  <c r="J118" i="49"/>
  <c r="N118" i="49"/>
  <c r="AF118" i="49"/>
  <c r="Q118" i="49"/>
  <c r="U118" i="49"/>
  <c r="G118" i="49"/>
  <c r="K118" i="49"/>
  <c r="L118" i="49"/>
  <c r="R118" i="49"/>
  <c r="Z118" i="49"/>
  <c r="V118" i="49"/>
  <c r="F118" i="49"/>
  <c r="H118" i="49"/>
  <c r="AY123" i="49"/>
  <c r="AY122" i="49" s="1"/>
  <c r="AZ123" i="49"/>
  <c r="AZ122" i="49" s="1"/>
  <c r="AR123" i="49"/>
  <c r="AR122" i="49" s="1"/>
  <c r="AM123" i="49"/>
  <c r="AM122" i="49" s="1"/>
  <c r="AW123" i="49"/>
  <c r="AW122" i="49" s="1"/>
  <c r="AS123" i="49"/>
  <c r="AS122" i="49" s="1"/>
  <c r="AJ123" i="49"/>
  <c r="AJ122" i="49" s="1"/>
  <c r="AN123" i="49"/>
  <c r="AN122" i="49" s="1"/>
  <c r="AX123" i="49"/>
  <c r="AX122" i="49" s="1"/>
  <c r="AV123" i="49"/>
  <c r="AV122" i="49" s="1"/>
  <c r="AK123" i="49"/>
  <c r="AK122" i="49" s="1"/>
  <c r="AO123" i="49"/>
  <c r="AO122" i="49" s="1"/>
  <c r="AQ123" i="49"/>
  <c r="AL123" i="49"/>
  <c r="AL122" i="49" s="1"/>
  <c r="Z123" i="49"/>
  <c r="Z122" i="49" s="1"/>
  <c r="AD123" i="49"/>
  <c r="AD122" i="49" s="1"/>
  <c r="AI123" i="49"/>
  <c r="AB123" i="49"/>
  <c r="AB122" i="49" s="1"/>
  <c r="AF123" i="49"/>
  <c r="AF122" i="49" s="1"/>
  <c r="AU123" i="49"/>
  <c r="AA123" i="49"/>
  <c r="AA122" i="49" s="1"/>
  <c r="R123" i="49"/>
  <c r="R122" i="49" s="1"/>
  <c r="V123" i="49"/>
  <c r="V122" i="49" s="1"/>
  <c r="P123" i="49"/>
  <c r="P122" i="49" s="1"/>
  <c r="H123" i="49"/>
  <c r="H122" i="49" s="1"/>
  <c r="L123" i="49"/>
  <c r="L122" i="49" s="1"/>
  <c r="AC123" i="49"/>
  <c r="AC122" i="49" s="1"/>
  <c r="Y123" i="49"/>
  <c r="Y122" i="49" s="1"/>
  <c r="S123" i="49"/>
  <c r="S122" i="49" s="1"/>
  <c r="W123" i="49"/>
  <c r="W122" i="49" s="1"/>
  <c r="I123" i="49"/>
  <c r="I122" i="49" s="1"/>
  <c r="M123" i="49"/>
  <c r="M122" i="49" s="1"/>
  <c r="AE123" i="49"/>
  <c r="AE122" i="49" s="1"/>
  <c r="T123" i="49"/>
  <c r="T122" i="49" s="1"/>
  <c r="J123" i="49"/>
  <c r="J122" i="49" s="1"/>
  <c r="N123" i="49"/>
  <c r="N122" i="49" s="1"/>
  <c r="Q123" i="49"/>
  <c r="Q122" i="49" s="1"/>
  <c r="K123" i="49"/>
  <c r="K122" i="49" s="1"/>
  <c r="U123" i="49"/>
  <c r="U122" i="49" s="1"/>
  <c r="F123" i="49"/>
  <c r="AG123" i="49"/>
  <c r="AG122" i="49" s="1"/>
  <c r="G123" i="49"/>
  <c r="G122" i="49" s="1"/>
  <c r="AY140" i="49"/>
  <c r="AZ140" i="49"/>
  <c r="AX140" i="49"/>
  <c r="AU140" i="49"/>
  <c r="AR140" i="49"/>
  <c r="AQ140" i="49"/>
  <c r="AS140" i="49"/>
  <c r="AW140" i="49"/>
  <c r="AV140" i="49"/>
  <c r="AM140" i="49"/>
  <c r="AA140" i="49"/>
  <c r="AJ140" i="49"/>
  <c r="AN140" i="49"/>
  <c r="AK140" i="49"/>
  <c r="AO140" i="49"/>
  <c r="AC140" i="49"/>
  <c r="AE140" i="49"/>
  <c r="Q140" i="49"/>
  <c r="U140" i="49"/>
  <c r="Z140" i="49"/>
  <c r="AF140" i="49"/>
  <c r="R140" i="49"/>
  <c r="V140" i="49"/>
  <c r="P140" i="49"/>
  <c r="AI140" i="49"/>
  <c r="AB140" i="49"/>
  <c r="AG140" i="49"/>
  <c r="Y140" i="49"/>
  <c r="S140" i="49"/>
  <c r="W140" i="49"/>
  <c r="G140" i="49"/>
  <c r="K140" i="49"/>
  <c r="J140" i="49"/>
  <c r="AL140" i="49"/>
  <c r="L140" i="49"/>
  <c r="T140" i="49"/>
  <c r="H140" i="49"/>
  <c r="M140" i="49"/>
  <c r="F140" i="49"/>
  <c r="I140" i="49"/>
  <c r="AD140" i="49"/>
  <c r="N140" i="49"/>
  <c r="AX145" i="49"/>
  <c r="AU145" i="49"/>
  <c r="AY145" i="49"/>
  <c r="AZ145" i="49"/>
  <c r="AV145" i="49"/>
  <c r="AR145" i="49"/>
  <c r="AS145" i="49"/>
  <c r="AL145" i="49"/>
  <c r="AW145" i="49"/>
  <c r="AM145" i="49"/>
  <c r="AQ145" i="49"/>
  <c r="AJ145" i="49"/>
  <c r="AN145" i="49"/>
  <c r="Z145" i="49"/>
  <c r="AD145" i="49"/>
  <c r="Q145" i="49"/>
  <c r="U145" i="49"/>
  <c r="P145" i="49"/>
  <c r="AK145" i="49"/>
  <c r="AI145" i="49"/>
  <c r="AA145" i="49"/>
  <c r="AE145" i="49"/>
  <c r="Y145" i="49"/>
  <c r="R145" i="49"/>
  <c r="V145" i="49"/>
  <c r="AO145" i="49"/>
  <c r="AB145" i="49"/>
  <c r="AF145" i="49"/>
  <c r="S145" i="49"/>
  <c r="W145" i="49"/>
  <c r="J145" i="49"/>
  <c r="N145" i="49"/>
  <c r="AG145" i="49"/>
  <c r="I145" i="49"/>
  <c r="T145" i="49"/>
  <c r="K145" i="49"/>
  <c r="F145" i="49"/>
  <c r="G145" i="49"/>
  <c r="L145" i="49"/>
  <c r="H145" i="49"/>
  <c r="AC145" i="49"/>
  <c r="M145" i="49"/>
  <c r="BA83" i="49"/>
  <c r="AY16" i="48"/>
  <c r="AV16" i="48"/>
  <c r="AX16" i="48"/>
  <c r="AW16" i="48"/>
  <c r="AS16" i="48"/>
  <c r="AL16" i="48"/>
  <c r="AA16" i="48"/>
  <c r="AE16" i="48"/>
  <c r="S16" i="48"/>
  <c r="W16" i="48"/>
  <c r="G16" i="48"/>
  <c r="K16" i="48"/>
  <c r="AZ16" i="48"/>
  <c r="AB16" i="48"/>
  <c r="AU16" i="48"/>
  <c r="AR16" i="48"/>
  <c r="AQ16" i="48"/>
  <c r="AK16" i="48"/>
  <c r="AO16" i="48"/>
  <c r="AI16" i="48"/>
  <c r="Z16" i="48"/>
  <c r="AD16" i="48"/>
  <c r="R16" i="48"/>
  <c r="V16" i="48"/>
  <c r="J16" i="48"/>
  <c r="N16" i="48"/>
  <c r="AM16" i="48"/>
  <c r="AF16" i="48"/>
  <c r="T16" i="48"/>
  <c r="AJ16" i="48"/>
  <c r="AG16" i="48"/>
  <c r="Q16" i="48"/>
  <c r="I16" i="48"/>
  <c r="U16" i="48"/>
  <c r="L16" i="48"/>
  <c r="M16" i="48"/>
  <c r="AC16" i="48"/>
  <c r="H16" i="48"/>
  <c r="AN16" i="48"/>
  <c r="AY24" i="48"/>
  <c r="AV24" i="48"/>
  <c r="AX24" i="48"/>
  <c r="AW24" i="48"/>
  <c r="AS24" i="48"/>
  <c r="AL24" i="48"/>
  <c r="AA24" i="48"/>
  <c r="AE24" i="48"/>
  <c r="S24" i="48"/>
  <c r="W24" i="48"/>
  <c r="G24" i="48"/>
  <c r="K24" i="48"/>
  <c r="AZ24" i="48"/>
  <c r="AB24" i="48"/>
  <c r="AU24" i="48"/>
  <c r="AR24" i="48"/>
  <c r="AQ24" i="48"/>
  <c r="AK24" i="48"/>
  <c r="AO24" i="48"/>
  <c r="AI24" i="48"/>
  <c r="Z24" i="48"/>
  <c r="AD24" i="48"/>
  <c r="R24" i="48"/>
  <c r="V24" i="48"/>
  <c r="J24" i="48"/>
  <c r="N24" i="48"/>
  <c r="AM24" i="48"/>
  <c r="AF24" i="48"/>
  <c r="T24" i="48"/>
  <c r="AJ24" i="48"/>
  <c r="AG24" i="48"/>
  <c r="I24" i="48"/>
  <c r="AN24" i="48"/>
  <c r="M24" i="48"/>
  <c r="AC24" i="48"/>
  <c r="U24" i="48"/>
  <c r="H24" i="48"/>
  <c r="L24" i="48"/>
  <c r="Q24" i="48"/>
  <c r="AX34" i="48"/>
  <c r="AU34" i="48"/>
  <c r="AV34" i="48"/>
  <c r="AS34" i="48"/>
  <c r="AL34" i="48"/>
  <c r="Z34" i="48"/>
  <c r="AD34" i="48"/>
  <c r="R34" i="48"/>
  <c r="V34" i="48"/>
  <c r="G34" i="48"/>
  <c r="K34" i="48"/>
  <c r="AY34" i="48"/>
  <c r="AM34" i="48"/>
  <c r="AE34" i="48"/>
  <c r="AR34" i="48"/>
  <c r="AQ34" i="48"/>
  <c r="AK34" i="48"/>
  <c r="AO34" i="48"/>
  <c r="AI34" i="48"/>
  <c r="AC34" i="48"/>
  <c r="AG34" i="48"/>
  <c r="Q34" i="48"/>
  <c r="U34" i="48"/>
  <c r="J34" i="48"/>
  <c r="N34" i="48"/>
  <c r="AA34" i="48"/>
  <c r="AJ34" i="48"/>
  <c r="AF34" i="48"/>
  <c r="L34" i="48"/>
  <c r="AW34" i="48"/>
  <c r="S34" i="48"/>
  <c r="H34" i="48"/>
  <c r="AZ34" i="48"/>
  <c r="AB34" i="48"/>
  <c r="W34" i="48"/>
  <c r="I34" i="48"/>
  <c r="AN34" i="48"/>
  <c r="M34" i="48"/>
  <c r="T34" i="48"/>
  <c r="AZ45" i="48"/>
  <c r="AW45" i="48"/>
  <c r="AY45" i="48"/>
  <c r="AR45" i="48"/>
  <c r="AJ45" i="48"/>
  <c r="AN45" i="48"/>
  <c r="AC45" i="48"/>
  <c r="AG45" i="48"/>
  <c r="T45" i="48"/>
  <c r="G45" i="48"/>
  <c r="K45" i="48"/>
  <c r="AV45" i="48"/>
  <c r="AS45" i="48"/>
  <c r="AO45" i="48"/>
  <c r="AD45" i="48"/>
  <c r="AM45" i="48"/>
  <c r="AB45" i="48"/>
  <c r="AF45" i="48"/>
  <c r="S45" i="48"/>
  <c r="W45" i="48"/>
  <c r="J45" i="48"/>
  <c r="N45" i="48"/>
  <c r="AK45" i="48"/>
  <c r="Z45" i="48"/>
  <c r="AQ45" i="48"/>
  <c r="AI45" i="48"/>
  <c r="AE45" i="48"/>
  <c r="V45" i="48"/>
  <c r="L45" i="48"/>
  <c r="M45" i="48"/>
  <c r="AU45" i="48"/>
  <c r="AL45" i="48"/>
  <c r="H45" i="48"/>
  <c r="AA45" i="48"/>
  <c r="U45" i="48"/>
  <c r="I45" i="48"/>
  <c r="Q45" i="48"/>
  <c r="AX45" i="48"/>
  <c r="R45" i="48"/>
  <c r="AZ54" i="48"/>
  <c r="AW54" i="48"/>
  <c r="AY54" i="48"/>
  <c r="AR54" i="48"/>
  <c r="AL54" i="48"/>
  <c r="AA54" i="48"/>
  <c r="AE54" i="48"/>
  <c r="S54" i="48"/>
  <c r="W54" i="48"/>
  <c r="G54" i="48"/>
  <c r="K54" i="48"/>
  <c r="AS54" i="48"/>
  <c r="AF54" i="48"/>
  <c r="AK54" i="48"/>
  <c r="AO54" i="48"/>
  <c r="Z54" i="48"/>
  <c r="AD54" i="48"/>
  <c r="R54" i="48"/>
  <c r="V54" i="48"/>
  <c r="J54" i="48"/>
  <c r="N54" i="48"/>
  <c r="AV54" i="48"/>
  <c r="AM54" i="48"/>
  <c r="AB54" i="48"/>
  <c r="AC54" i="48"/>
  <c r="U54" i="48"/>
  <c r="L54" i="48"/>
  <c r="AG54" i="48"/>
  <c r="M54" i="48"/>
  <c r="AQ54" i="48"/>
  <c r="AI54" i="48"/>
  <c r="Q54" i="48"/>
  <c r="AU54" i="48"/>
  <c r="AN54" i="48"/>
  <c r="T54" i="48"/>
  <c r="I54" i="48"/>
  <c r="AX54" i="48"/>
  <c r="AJ54" i="48"/>
  <c r="H54" i="48"/>
  <c r="AV67" i="48"/>
  <c r="AZ67" i="48"/>
  <c r="AU67" i="48"/>
  <c r="AR67" i="48"/>
  <c r="AQ67" i="48"/>
  <c r="AK67" i="48"/>
  <c r="AO67" i="48"/>
  <c r="AB67" i="48"/>
  <c r="AF67" i="48"/>
  <c r="AW67" i="48"/>
  <c r="AS67" i="48"/>
  <c r="AL67" i="48"/>
  <c r="AC67" i="48"/>
  <c r="AG67" i="48"/>
  <c r="AN67" i="48"/>
  <c r="AE67" i="48"/>
  <c r="Y67" i="48"/>
  <c r="S67" i="48"/>
  <c r="W67" i="48"/>
  <c r="P67" i="48"/>
  <c r="I67" i="48"/>
  <c r="M67" i="48"/>
  <c r="AM67" i="48"/>
  <c r="AI67" i="48"/>
  <c r="AD67" i="48"/>
  <c r="R67" i="48"/>
  <c r="V67" i="48"/>
  <c r="H67" i="48"/>
  <c r="L67" i="48"/>
  <c r="Q67" i="48"/>
  <c r="K67" i="48"/>
  <c r="AY67" i="48"/>
  <c r="AA67" i="48"/>
  <c r="J67" i="48"/>
  <c r="Z67" i="48"/>
  <c r="AJ67" i="48"/>
  <c r="T67" i="48"/>
  <c r="G67" i="48"/>
  <c r="AX67" i="48"/>
  <c r="U67" i="48"/>
  <c r="N67" i="48"/>
  <c r="F67" i="48"/>
  <c r="AY77" i="48"/>
  <c r="AU77" i="48"/>
  <c r="AR77" i="48"/>
  <c r="AQ77" i="48"/>
  <c r="AK77" i="48"/>
  <c r="AO77" i="48"/>
  <c r="AV77" i="48"/>
  <c r="AZ77" i="48"/>
  <c r="AS77" i="48"/>
  <c r="AL77" i="48"/>
  <c r="AN77" i="48"/>
  <c r="Z77" i="48"/>
  <c r="AD77" i="48"/>
  <c r="Y77" i="48"/>
  <c r="S77" i="48"/>
  <c r="W77" i="48"/>
  <c r="P77" i="48"/>
  <c r="AM77" i="48"/>
  <c r="AI77" i="48"/>
  <c r="AC77" i="48"/>
  <c r="AG77" i="48"/>
  <c r="R77" i="48"/>
  <c r="V77" i="48"/>
  <c r="AW77" i="48"/>
  <c r="AE77" i="48"/>
  <c r="U77" i="48"/>
  <c r="H77" i="48"/>
  <c r="L77" i="48"/>
  <c r="AB77" i="48"/>
  <c r="T77" i="48"/>
  <c r="G77" i="48"/>
  <c r="K77" i="48"/>
  <c r="Q77" i="48"/>
  <c r="I77" i="48"/>
  <c r="F77" i="48"/>
  <c r="AX77" i="48"/>
  <c r="AJ77" i="48"/>
  <c r="AF77" i="48"/>
  <c r="N77" i="48"/>
  <c r="J77" i="48"/>
  <c r="AA77" i="48"/>
  <c r="M77" i="48"/>
  <c r="AW87" i="48"/>
  <c r="AR87" i="48"/>
  <c r="AL87" i="48"/>
  <c r="AX87" i="48"/>
  <c r="AS87" i="48"/>
  <c r="AM87" i="48"/>
  <c r="AI87" i="48"/>
  <c r="AZ87" i="48"/>
  <c r="AK87" i="48"/>
  <c r="Z87" i="48"/>
  <c r="AD87" i="48"/>
  <c r="Q87" i="48"/>
  <c r="U87" i="48"/>
  <c r="AY87" i="48"/>
  <c r="AJ87" i="48"/>
  <c r="AC87" i="48"/>
  <c r="AG87" i="48"/>
  <c r="T87" i="48"/>
  <c r="P87" i="48"/>
  <c r="AE87" i="48"/>
  <c r="S87" i="48"/>
  <c r="H87" i="48"/>
  <c r="L87" i="48"/>
  <c r="AV87" i="48"/>
  <c r="AO87" i="48"/>
  <c r="AB87" i="48"/>
  <c r="Y87" i="48"/>
  <c r="R87" i="48"/>
  <c r="G87" i="48"/>
  <c r="K87" i="48"/>
  <c r="F87" i="48"/>
  <c r="AU87" i="48"/>
  <c r="W87" i="48"/>
  <c r="M87" i="48"/>
  <c r="AQ87" i="48"/>
  <c r="N87" i="48"/>
  <c r="AF87" i="48"/>
  <c r="V87" i="48"/>
  <c r="J87" i="48"/>
  <c r="AN87" i="48"/>
  <c r="I87" i="48"/>
  <c r="AA87" i="48"/>
  <c r="AV96" i="48"/>
  <c r="AZ96" i="48"/>
  <c r="AR96" i="48"/>
  <c r="AL96" i="48"/>
  <c r="AW96" i="48"/>
  <c r="AS96" i="48"/>
  <c r="AM96" i="48"/>
  <c r="AI96" i="48"/>
  <c r="AY96" i="48"/>
  <c r="AK96" i="48"/>
  <c r="AC96" i="48"/>
  <c r="AG96" i="48"/>
  <c r="Q96" i="48"/>
  <c r="U96" i="48"/>
  <c r="AX96" i="48"/>
  <c r="AJ96" i="48"/>
  <c r="AB96" i="48"/>
  <c r="AF96" i="48"/>
  <c r="T96" i="48"/>
  <c r="P96" i="48"/>
  <c r="AU96" i="48"/>
  <c r="AQ96" i="48"/>
  <c r="AD96" i="48"/>
  <c r="S96" i="48"/>
  <c r="J96" i="48"/>
  <c r="N96" i="48"/>
  <c r="AO96" i="48"/>
  <c r="AA96" i="48"/>
  <c r="Y96" i="48"/>
  <c r="R96" i="48"/>
  <c r="I96" i="48"/>
  <c r="M96" i="48"/>
  <c r="AN96" i="48"/>
  <c r="K96" i="48"/>
  <c r="F96" i="48"/>
  <c r="AE96" i="48"/>
  <c r="H96" i="48"/>
  <c r="V96" i="48"/>
  <c r="L96" i="48"/>
  <c r="Z96" i="48"/>
  <c r="W96" i="48"/>
  <c r="G96" i="48"/>
  <c r="AX110" i="48"/>
  <c r="AY110" i="48"/>
  <c r="AV110" i="48"/>
  <c r="AS110" i="48"/>
  <c r="AM110" i="48"/>
  <c r="AU110" i="48"/>
  <c r="AL110" i="48"/>
  <c r="AZ110" i="48"/>
  <c r="AW110" i="48"/>
  <c r="AK110" i="48"/>
  <c r="AB110" i="48"/>
  <c r="AF110" i="48"/>
  <c r="AN110" i="48"/>
  <c r="AC110" i="48"/>
  <c r="AG110" i="48"/>
  <c r="AI110" i="48"/>
  <c r="AA110" i="48"/>
  <c r="AO110" i="48"/>
  <c r="Z110" i="48"/>
  <c r="AQ110" i="48"/>
  <c r="AD110" i="48"/>
  <c r="S110" i="48"/>
  <c r="W110" i="48"/>
  <c r="I110" i="48"/>
  <c r="M110" i="48"/>
  <c r="Y110" i="48"/>
  <c r="R110" i="48"/>
  <c r="V110" i="48"/>
  <c r="H110" i="48"/>
  <c r="L110" i="48"/>
  <c r="T110" i="48"/>
  <c r="N110" i="48"/>
  <c r="U110" i="48"/>
  <c r="P110" i="48"/>
  <c r="G110" i="48"/>
  <c r="AJ110" i="48"/>
  <c r="AR110" i="48"/>
  <c r="K110" i="48"/>
  <c r="Q110" i="48"/>
  <c r="F110" i="48"/>
  <c r="AE110" i="48"/>
  <c r="J110" i="48"/>
  <c r="AZ119" i="48"/>
  <c r="AU119" i="48"/>
  <c r="AS119" i="48"/>
  <c r="AL119" i="48"/>
  <c r="AY119" i="48"/>
  <c r="AW119" i="48"/>
  <c r="AK119" i="48"/>
  <c r="AX119" i="48"/>
  <c r="AV119" i="48"/>
  <c r="AM119" i="48"/>
  <c r="AA119" i="48"/>
  <c r="AE119" i="48"/>
  <c r="AR119" i="48"/>
  <c r="AN119" i="48"/>
  <c r="AI119" i="48"/>
  <c r="AB119" i="48"/>
  <c r="AF119" i="48"/>
  <c r="AJ119" i="48"/>
  <c r="Z119" i="48"/>
  <c r="AQ119" i="48"/>
  <c r="AG119" i="48"/>
  <c r="AO119" i="48"/>
  <c r="AC119" i="48"/>
  <c r="R119" i="48"/>
  <c r="V119" i="48"/>
  <c r="I119" i="48"/>
  <c r="M119" i="48"/>
  <c r="Y119" i="48"/>
  <c r="Q119" i="48"/>
  <c r="U119" i="48"/>
  <c r="H119" i="48"/>
  <c r="L119" i="48"/>
  <c r="S119" i="48"/>
  <c r="N119" i="48"/>
  <c r="T119" i="48"/>
  <c r="P119" i="48"/>
  <c r="G119" i="48"/>
  <c r="F119" i="48"/>
  <c r="K119" i="48"/>
  <c r="AD119" i="48"/>
  <c r="W119" i="48"/>
  <c r="J119" i="48"/>
  <c r="AZ129" i="48"/>
  <c r="AX129" i="48"/>
  <c r="AS129" i="48"/>
  <c r="AM129" i="48"/>
  <c r="AU129" i="48"/>
  <c r="AJ129" i="48"/>
  <c r="AO129" i="48"/>
  <c r="AA129" i="48"/>
  <c r="AE129" i="48"/>
  <c r="AQ129" i="48"/>
  <c r="AK129" i="48"/>
  <c r="AI129" i="48"/>
  <c r="AB129" i="48"/>
  <c r="AF129" i="48"/>
  <c r="AY129" i="48"/>
  <c r="AD129" i="48"/>
  <c r="AV129" i="48"/>
  <c r="AR129" i="48"/>
  <c r="AC129" i="48"/>
  <c r="AW129" i="48"/>
  <c r="AL129" i="48"/>
  <c r="S129" i="48"/>
  <c r="W129" i="48"/>
  <c r="I129" i="48"/>
  <c r="M129" i="48"/>
  <c r="Y129" i="48"/>
  <c r="R129" i="48"/>
  <c r="V129" i="48"/>
  <c r="H129" i="48"/>
  <c r="L129" i="48"/>
  <c r="N129" i="48"/>
  <c r="Q129" i="48"/>
  <c r="P129" i="48"/>
  <c r="G129" i="48"/>
  <c r="AN129" i="48"/>
  <c r="U129" i="48"/>
  <c r="AG129" i="48"/>
  <c r="T129" i="48"/>
  <c r="K129" i="48"/>
  <c r="F129" i="48"/>
  <c r="Z129" i="48"/>
  <c r="J129" i="48"/>
  <c r="AZ149" i="48"/>
  <c r="AX149" i="48"/>
  <c r="AY149" i="48"/>
  <c r="AV149" i="48"/>
  <c r="AR149" i="48"/>
  <c r="AQ149" i="48"/>
  <c r="AT149" i="48" s="1"/>
  <c r="AM149" i="48"/>
  <c r="AW149" i="48"/>
  <c r="AS149" i="48"/>
  <c r="AU149" i="48"/>
  <c r="AK149" i="48"/>
  <c r="AI149" i="48"/>
  <c r="Z149" i="48"/>
  <c r="AD149" i="48"/>
  <c r="AL149" i="48"/>
  <c r="AA149" i="48"/>
  <c r="AE149" i="48"/>
  <c r="AO149" i="48"/>
  <c r="AG149" i="48"/>
  <c r="AN149" i="48"/>
  <c r="AF149" i="48"/>
  <c r="Q149" i="48"/>
  <c r="U149" i="48"/>
  <c r="AJ149" i="48"/>
  <c r="AC149" i="48"/>
  <c r="Y149" i="48"/>
  <c r="T149" i="48"/>
  <c r="P149" i="48"/>
  <c r="R149" i="48"/>
  <c r="G149" i="48"/>
  <c r="K149" i="48"/>
  <c r="S149" i="48"/>
  <c r="H149" i="48"/>
  <c r="L149" i="48"/>
  <c r="M149" i="48"/>
  <c r="AB149" i="48"/>
  <c r="J149" i="48"/>
  <c r="I149" i="48"/>
  <c r="F149" i="48"/>
  <c r="V149" i="48"/>
  <c r="N149" i="48"/>
  <c r="W149" i="48"/>
  <c r="AY26" i="48"/>
  <c r="AV26" i="48"/>
  <c r="AX26" i="48"/>
  <c r="AW26" i="48"/>
  <c r="AJ26" i="48"/>
  <c r="AN26" i="48"/>
  <c r="AA26" i="48"/>
  <c r="AE26" i="48"/>
  <c r="S26" i="48"/>
  <c r="W26" i="48"/>
  <c r="G26" i="48"/>
  <c r="K26" i="48"/>
  <c r="AU26" i="48"/>
  <c r="AR26" i="48"/>
  <c r="AK26" i="48"/>
  <c r="AB26" i="48"/>
  <c r="AZ26" i="48"/>
  <c r="AM26" i="48"/>
  <c r="Z26" i="48"/>
  <c r="AD26" i="48"/>
  <c r="R26" i="48"/>
  <c r="V26" i="48"/>
  <c r="J26" i="48"/>
  <c r="N26" i="48"/>
  <c r="AO26" i="48"/>
  <c r="AF26" i="48"/>
  <c r="T26" i="48"/>
  <c r="AQ26" i="48"/>
  <c r="AI26" i="48"/>
  <c r="Q26" i="48"/>
  <c r="L26" i="48"/>
  <c r="U26" i="48"/>
  <c r="M26" i="48"/>
  <c r="H26" i="48"/>
  <c r="AS26" i="48"/>
  <c r="I26" i="48"/>
  <c r="AC26" i="48"/>
  <c r="AL26" i="48"/>
  <c r="AG26" i="48"/>
  <c r="AX36" i="48"/>
  <c r="AU36" i="48"/>
  <c r="AV36" i="48"/>
  <c r="AZ36" i="48"/>
  <c r="AW36" i="48"/>
  <c r="AL36" i="48"/>
  <c r="Z36" i="48"/>
  <c r="AD36" i="48"/>
  <c r="Q36" i="48"/>
  <c r="U36" i="48"/>
  <c r="G36" i="48"/>
  <c r="K36" i="48"/>
  <c r="AM36" i="48"/>
  <c r="AE36" i="48"/>
  <c r="AY36" i="48"/>
  <c r="AS36" i="48"/>
  <c r="AK36" i="48"/>
  <c r="AO36" i="48"/>
  <c r="AC36" i="48"/>
  <c r="AG36" i="48"/>
  <c r="T36" i="48"/>
  <c r="J36" i="48"/>
  <c r="N36" i="48"/>
  <c r="AI36" i="48"/>
  <c r="AA36" i="48"/>
  <c r="W36" i="48"/>
  <c r="L36" i="48"/>
  <c r="M36" i="48"/>
  <c r="AJ36" i="48"/>
  <c r="S36" i="48"/>
  <c r="AR36" i="48"/>
  <c r="AN36" i="48"/>
  <c r="V36" i="48"/>
  <c r="I36" i="48"/>
  <c r="AB36" i="48"/>
  <c r="R36" i="48"/>
  <c r="AQ36" i="48"/>
  <c r="AF36" i="48"/>
  <c r="H36" i="48"/>
  <c r="AZ51" i="48"/>
  <c r="AU51" i="48"/>
  <c r="AJ51" i="48"/>
  <c r="AN51" i="48"/>
  <c r="AA51" i="48"/>
  <c r="AE51" i="48"/>
  <c r="T51" i="48"/>
  <c r="G51" i="48"/>
  <c r="K51" i="48"/>
  <c r="AX51" i="48"/>
  <c r="AW51" i="48"/>
  <c r="AO51" i="48"/>
  <c r="AI51" i="48"/>
  <c r="AB51" i="48"/>
  <c r="AF51" i="48"/>
  <c r="AS51" i="48"/>
  <c r="AM51" i="48"/>
  <c r="Z51" i="48"/>
  <c r="AD51" i="48"/>
  <c r="S51" i="48"/>
  <c r="W51" i="48"/>
  <c r="J51" i="48"/>
  <c r="N51" i="48"/>
  <c r="AQ51" i="48"/>
  <c r="AK51" i="48"/>
  <c r="AY51" i="48"/>
  <c r="AV51" i="48"/>
  <c r="R51" i="48"/>
  <c r="L51" i="48"/>
  <c r="AR51" i="48"/>
  <c r="U51" i="48"/>
  <c r="AL51" i="48"/>
  <c r="AC51" i="48"/>
  <c r="V51" i="48"/>
  <c r="H51" i="48"/>
  <c r="AG51" i="48"/>
  <c r="Q51" i="48"/>
  <c r="I51" i="48"/>
  <c r="M51" i="48"/>
  <c r="AY64" i="48"/>
  <c r="AM64" i="48"/>
  <c r="AB64" i="48"/>
  <c r="AF64" i="48"/>
  <c r="AV64" i="48"/>
  <c r="AZ64" i="48"/>
  <c r="AJ64" i="48"/>
  <c r="AN64" i="48"/>
  <c r="AI64" i="48"/>
  <c r="AC64" i="48"/>
  <c r="AG64" i="48"/>
  <c r="AU64" i="48"/>
  <c r="AS64" i="48"/>
  <c r="AQ64" i="48"/>
  <c r="AE64" i="48"/>
  <c r="T64" i="48"/>
  <c r="I64" i="48"/>
  <c r="M64" i="48"/>
  <c r="AR64" i="48"/>
  <c r="AO64" i="48"/>
  <c r="AD64" i="48"/>
  <c r="Y64" i="48"/>
  <c r="S64" i="48"/>
  <c r="W64" i="48"/>
  <c r="P64" i="48"/>
  <c r="H64" i="48"/>
  <c r="L64" i="48"/>
  <c r="AK64" i="48"/>
  <c r="Z64" i="48"/>
  <c r="V64" i="48"/>
  <c r="K64" i="48"/>
  <c r="AX64" i="48"/>
  <c r="U64" i="48"/>
  <c r="J64" i="48"/>
  <c r="AW64" i="48"/>
  <c r="R64" i="48"/>
  <c r="N64" i="48"/>
  <c r="AA64" i="48"/>
  <c r="AL64" i="48"/>
  <c r="Q64" i="48"/>
  <c r="G64" i="48"/>
  <c r="F64" i="48"/>
  <c r="AY72" i="48"/>
  <c r="AM72" i="48"/>
  <c r="AV72" i="48"/>
  <c r="AZ72" i="48"/>
  <c r="AJ72" i="48"/>
  <c r="AN72" i="48"/>
  <c r="AI72" i="48"/>
  <c r="AU72" i="48"/>
  <c r="AS72" i="48"/>
  <c r="AQ72" i="48"/>
  <c r="Z72" i="48"/>
  <c r="AD72" i="48"/>
  <c r="T72" i="48"/>
  <c r="I72" i="48"/>
  <c r="AR72" i="48"/>
  <c r="AO72" i="48"/>
  <c r="AC72" i="48"/>
  <c r="AG72" i="48"/>
  <c r="Y72" i="48"/>
  <c r="S72" i="48"/>
  <c r="W72" i="48"/>
  <c r="P72" i="48"/>
  <c r="H72" i="48"/>
  <c r="L72" i="48"/>
  <c r="AW72" i="48"/>
  <c r="AK72" i="48"/>
  <c r="AE72" i="48"/>
  <c r="V72" i="48"/>
  <c r="K72" i="48"/>
  <c r="AB72" i="48"/>
  <c r="U72" i="48"/>
  <c r="J72" i="48"/>
  <c r="AA72" i="48"/>
  <c r="M72" i="48"/>
  <c r="AX72" i="48"/>
  <c r="AF72" i="48"/>
  <c r="N72" i="48"/>
  <c r="G72" i="48"/>
  <c r="F72" i="48"/>
  <c r="AL72" i="48"/>
  <c r="Q72" i="48"/>
  <c r="R72" i="48"/>
  <c r="AX82" i="48"/>
  <c r="AM82" i="48"/>
  <c r="AY82" i="48"/>
  <c r="AJ82" i="48"/>
  <c r="AN82" i="48"/>
  <c r="AI82" i="48"/>
  <c r="AU82" i="48"/>
  <c r="AS82" i="48"/>
  <c r="AQ82" i="48"/>
  <c r="Z82" i="48"/>
  <c r="AD82" i="48"/>
  <c r="T82" i="48"/>
  <c r="AZ82" i="48"/>
  <c r="AR82" i="48"/>
  <c r="AO82" i="48"/>
  <c r="AC82" i="48"/>
  <c r="AG82" i="48"/>
  <c r="Y82" i="48"/>
  <c r="S82" i="48"/>
  <c r="W82" i="48"/>
  <c r="P82" i="48"/>
  <c r="AK82" i="48"/>
  <c r="AE82" i="48"/>
  <c r="R82" i="48"/>
  <c r="H82" i="48"/>
  <c r="L82" i="48"/>
  <c r="F82" i="48"/>
  <c r="AW82" i="48"/>
  <c r="AB82" i="48"/>
  <c r="Q82" i="48"/>
  <c r="G82" i="48"/>
  <c r="K82" i="48"/>
  <c r="AA82" i="48"/>
  <c r="I82" i="48"/>
  <c r="AF82" i="48"/>
  <c r="J82" i="48"/>
  <c r="AL82" i="48"/>
  <c r="N82" i="48"/>
  <c r="U82" i="48"/>
  <c r="M82" i="48"/>
  <c r="V82" i="48"/>
  <c r="AV82" i="48"/>
  <c r="AY93" i="48"/>
  <c r="AJ93" i="48"/>
  <c r="AN93" i="48"/>
  <c r="AI93" i="48"/>
  <c r="AV93" i="48"/>
  <c r="AZ93" i="48"/>
  <c r="AU93" i="48"/>
  <c r="AQ93" i="48"/>
  <c r="AK93" i="48"/>
  <c r="AO93" i="48"/>
  <c r="AX93" i="48"/>
  <c r="AS93" i="48"/>
  <c r="AM93" i="48"/>
  <c r="AC93" i="48"/>
  <c r="AG93" i="48"/>
  <c r="R93" i="48"/>
  <c r="V93" i="48"/>
  <c r="AW93" i="48"/>
  <c r="AR93" i="48"/>
  <c r="AL93" i="48"/>
  <c r="AB93" i="48"/>
  <c r="AF93" i="48"/>
  <c r="Q93" i="48"/>
  <c r="U93" i="48"/>
  <c r="AD93" i="48"/>
  <c r="Y93" i="48"/>
  <c r="J93" i="48"/>
  <c r="N93" i="48"/>
  <c r="F93" i="48"/>
  <c r="AA93" i="48"/>
  <c r="W93" i="48"/>
  <c r="I93" i="48"/>
  <c r="M93" i="48"/>
  <c r="Z93" i="48"/>
  <c r="T93" i="48"/>
  <c r="K93" i="48"/>
  <c r="AE93" i="48"/>
  <c r="S93" i="48"/>
  <c r="P93" i="48"/>
  <c r="H93" i="48"/>
  <c r="L93" i="48"/>
  <c r="G93" i="48"/>
  <c r="AY102" i="48"/>
  <c r="AU102" i="48"/>
  <c r="AQ102" i="48"/>
  <c r="AL102" i="48"/>
  <c r="AI102" i="48"/>
  <c r="AV102" i="48"/>
  <c r="AZ102" i="48"/>
  <c r="AM102" i="48"/>
  <c r="AX102" i="48"/>
  <c r="AS102" i="48"/>
  <c r="AK102" i="48"/>
  <c r="AC102" i="48"/>
  <c r="AG102" i="48"/>
  <c r="Y102" i="48"/>
  <c r="T102" i="48"/>
  <c r="AW102" i="48"/>
  <c r="AR102" i="48"/>
  <c r="AJ102" i="48"/>
  <c r="AB102" i="48"/>
  <c r="AF102" i="48"/>
  <c r="S102" i="48"/>
  <c r="W102" i="48"/>
  <c r="AD102" i="48"/>
  <c r="V102" i="48"/>
  <c r="I102" i="48"/>
  <c r="M102" i="48"/>
  <c r="AO102" i="48"/>
  <c r="AA102" i="48"/>
  <c r="U102" i="48"/>
  <c r="H102" i="48"/>
  <c r="L102" i="48"/>
  <c r="F102" i="48"/>
  <c r="AN102" i="48"/>
  <c r="Z102" i="48"/>
  <c r="P102" i="48"/>
  <c r="J102" i="48"/>
  <c r="AE102" i="48"/>
  <c r="K102" i="48"/>
  <c r="G102" i="48"/>
  <c r="Q102" i="48"/>
  <c r="R102" i="48"/>
  <c r="N102" i="48"/>
  <c r="AX116" i="48"/>
  <c r="AY116" i="48"/>
  <c r="AZ116" i="48"/>
  <c r="AV116" i="48"/>
  <c r="AJ116" i="48"/>
  <c r="AN116" i="48"/>
  <c r="AU116" i="48"/>
  <c r="AM116" i="48"/>
  <c r="AW116" i="48"/>
  <c r="AI116" i="48"/>
  <c r="AA116" i="48"/>
  <c r="AE116" i="48"/>
  <c r="AK116" i="48"/>
  <c r="AB116" i="48"/>
  <c r="AF116" i="48"/>
  <c r="AQ116" i="48"/>
  <c r="AO116" i="48"/>
  <c r="Z116" i="48"/>
  <c r="AS116" i="48"/>
  <c r="AL116" i="48"/>
  <c r="AG116" i="48"/>
  <c r="S116" i="48"/>
  <c r="W116" i="48"/>
  <c r="I116" i="48"/>
  <c r="M116" i="48"/>
  <c r="AR116" i="48"/>
  <c r="AD116" i="48"/>
  <c r="R116" i="48"/>
  <c r="V116" i="48"/>
  <c r="H116" i="48"/>
  <c r="L116" i="48"/>
  <c r="Y116" i="48"/>
  <c r="N116" i="48"/>
  <c r="Q116" i="48"/>
  <c r="G116" i="48"/>
  <c r="U116" i="48"/>
  <c r="J116" i="48"/>
  <c r="F116" i="48"/>
  <c r="T116" i="48"/>
  <c r="AC116" i="48"/>
  <c r="K116" i="48"/>
  <c r="P116" i="48"/>
  <c r="AZ126" i="48"/>
  <c r="AU126" i="48"/>
  <c r="AK126" i="48"/>
  <c r="AO126" i="48"/>
  <c r="AW126" i="48"/>
  <c r="AX126" i="48"/>
  <c r="AR126" i="48"/>
  <c r="AL126" i="48"/>
  <c r="AI126" i="48"/>
  <c r="AA126" i="48"/>
  <c r="AE126" i="48"/>
  <c r="AY126" i="48"/>
  <c r="AS126" i="48"/>
  <c r="AM126" i="48"/>
  <c r="AB126" i="48"/>
  <c r="AF126" i="48"/>
  <c r="AV126" i="48"/>
  <c r="AD126" i="48"/>
  <c r="AN126" i="48"/>
  <c r="AC126" i="48"/>
  <c r="AG126" i="48"/>
  <c r="T126" i="48"/>
  <c r="I126" i="48"/>
  <c r="M126" i="48"/>
  <c r="AQ126" i="48"/>
  <c r="Z126" i="48"/>
  <c r="S126" i="48"/>
  <c r="W126" i="48"/>
  <c r="H126" i="48"/>
  <c r="L126" i="48"/>
  <c r="Y126" i="48"/>
  <c r="U126" i="48"/>
  <c r="N126" i="48"/>
  <c r="F126" i="48"/>
  <c r="AJ126" i="48"/>
  <c r="V126" i="48"/>
  <c r="G126" i="48"/>
  <c r="J126" i="48"/>
  <c r="P126" i="48"/>
  <c r="R126" i="48"/>
  <c r="Q126" i="48"/>
  <c r="K126" i="48"/>
  <c r="AX140" i="48"/>
  <c r="AY140" i="48"/>
  <c r="AZ140" i="48"/>
  <c r="AW140" i="48"/>
  <c r="AQ140" i="48"/>
  <c r="AM140" i="48"/>
  <c r="AV140" i="48"/>
  <c r="AR140" i="48"/>
  <c r="AU140" i="48"/>
  <c r="AL140" i="48"/>
  <c r="AC140" i="48"/>
  <c r="AG140" i="48"/>
  <c r="AN140" i="48"/>
  <c r="Z140" i="48"/>
  <c r="AD140" i="48"/>
  <c r="AB140" i="48"/>
  <c r="AO140" i="48"/>
  <c r="AI140" i="48"/>
  <c r="AA140" i="48"/>
  <c r="AE140" i="48"/>
  <c r="T140" i="48"/>
  <c r="AS140" i="48"/>
  <c r="AK140" i="48"/>
  <c r="S140" i="48"/>
  <c r="W140" i="48"/>
  <c r="P140" i="48"/>
  <c r="AJ140" i="48"/>
  <c r="AF140" i="48"/>
  <c r="Y140" i="48"/>
  <c r="U140" i="48"/>
  <c r="I140" i="48"/>
  <c r="M140" i="48"/>
  <c r="V140" i="48"/>
  <c r="J140" i="48"/>
  <c r="N140" i="48"/>
  <c r="F140" i="48"/>
  <c r="R140" i="48"/>
  <c r="G140" i="48"/>
  <c r="Q140" i="48"/>
  <c r="L140" i="48"/>
  <c r="K140" i="48"/>
  <c r="H140" i="48"/>
  <c r="AZ150" i="48"/>
  <c r="AW150" i="48"/>
  <c r="AK150" i="48"/>
  <c r="AO150" i="48"/>
  <c r="AR150" i="48"/>
  <c r="AU150" i="48"/>
  <c r="AX150" i="48"/>
  <c r="AS150" i="48"/>
  <c r="AJ150" i="48"/>
  <c r="Z150" i="48"/>
  <c r="AD150" i="48"/>
  <c r="AY150" i="48"/>
  <c r="AL150" i="48"/>
  <c r="AA150" i="48"/>
  <c r="AE150" i="48"/>
  <c r="AG150" i="48"/>
  <c r="AI150" i="48"/>
  <c r="AF150" i="48"/>
  <c r="AQ150" i="48"/>
  <c r="AM150" i="48"/>
  <c r="AB150" i="48"/>
  <c r="R150" i="48"/>
  <c r="V150" i="48"/>
  <c r="AV150" i="48"/>
  <c r="Q150" i="48"/>
  <c r="U150" i="48"/>
  <c r="AC150" i="48"/>
  <c r="S150" i="48"/>
  <c r="G150" i="48"/>
  <c r="K150" i="48"/>
  <c r="AN150" i="48"/>
  <c r="T150" i="48"/>
  <c r="H150" i="48"/>
  <c r="L150" i="48"/>
  <c r="M150" i="48"/>
  <c r="Y150" i="48"/>
  <c r="W150" i="48"/>
  <c r="J150" i="48"/>
  <c r="N150" i="48"/>
  <c r="F150" i="48"/>
  <c r="P150" i="48"/>
  <c r="I150" i="48"/>
  <c r="Y13" i="48"/>
  <c r="AZ13" i="48"/>
  <c r="AV13" i="48"/>
  <c r="AS13" i="48"/>
  <c r="AJ13" i="48"/>
  <c r="AN13" i="48"/>
  <c r="AA13" i="48"/>
  <c r="AE13" i="48"/>
  <c r="Q13" i="48"/>
  <c r="U13" i="48"/>
  <c r="H13" i="48"/>
  <c r="L13" i="48"/>
  <c r="AO13" i="48"/>
  <c r="AB13" i="48"/>
  <c r="V13" i="48"/>
  <c r="AW13" i="48"/>
  <c r="AR13" i="48"/>
  <c r="AM13" i="48"/>
  <c r="AI13" i="48"/>
  <c r="Z13" i="48"/>
  <c r="AD13" i="48"/>
  <c r="T13" i="48"/>
  <c r="G13" i="48"/>
  <c r="K13" i="48"/>
  <c r="F13" i="48"/>
  <c r="AX13" i="48"/>
  <c r="AU13" i="48"/>
  <c r="AQ13" i="48"/>
  <c r="AK13" i="48"/>
  <c r="AF13" i="48"/>
  <c r="R13" i="48"/>
  <c r="AY13" i="48"/>
  <c r="AG13" i="48"/>
  <c r="N13" i="48"/>
  <c r="AL13" i="48"/>
  <c r="W13" i="48"/>
  <c r="AC13" i="48"/>
  <c r="M13" i="48"/>
  <c r="S13" i="48"/>
  <c r="I13" i="48"/>
  <c r="J13" i="48"/>
  <c r="AZ18" i="48"/>
  <c r="AU18" i="48"/>
  <c r="AY18" i="48"/>
  <c r="AV18" i="48"/>
  <c r="AS18" i="48"/>
  <c r="AL18" i="48"/>
  <c r="AA18" i="48"/>
  <c r="AE18" i="48"/>
  <c r="Q18" i="48"/>
  <c r="U18" i="48"/>
  <c r="G18" i="48"/>
  <c r="K18" i="48"/>
  <c r="AQ18" i="48"/>
  <c r="AB18" i="48"/>
  <c r="R18" i="48"/>
  <c r="AX18" i="48"/>
  <c r="AW18" i="48"/>
  <c r="AR18" i="48"/>
  <c r="AK18" i="48"/>
  <c r="AO18" i="48"/>
  <c r="Z18" i="48"/>
  <c r="AD18" i="48"/>
  <c r="T18" i="48"/>
  <c r="J18" i="48"/>
  <c r="N18" i="48"/>
  <c r="AM18" i="48"/>
  <c r="AI18" i="48"/>
  <c r="AF18" i="48"/>
  <c r="V18" i="48"/>
  <c r="AN18" i="48"/>
  <c r="AG18" i="48"/>
  <c r="S18" i="48"/>
  <c r="I18" i="48"/>
  <c r="L18" i="48"/>
  <c r="AJ18" i="48"/>
  <c r="AC18" i="48"/>
  <c r="H18" i="48"/>
  <c r="W18" i="48"/>
  <c r="M18" i="48"/>
  <c r="F22" i="48"/>
  <c r="AZ22" i="48"/>
  <c r="AU22" i="48"/>
  <c r="AS22" i="48"/>
  <c r="AL22" i="48"/>
  <c r="AA22" i="48"/>
  <c r="AE22" i="48"/>
  <c r="Q22" i="48"/>
  <c r="U22" i="48"/>
  <c r="G22" i="48"/>
  <c r="K22" i="48"/>
  <c r="AX22" i="48"/>
  <c r="AM22" i="48"/>
  <c r="AI22" i="48"/>
  <c r="AB22" i="48"/>
  <c r="V22" i="48"/>
  <c r="AR22" i="48"/>
  <c r="AK22" i="48"/>
  <c r="AO22" i="48"/>
  <c r="Z22" i="48"/>
  <c r="AD22" i="48"/>
  <c r="T22" i="48"/>
  <c r="J22" i="48"/>
  <c r="N22" i="48"/>
  <c r="AW22" i="48"/>
  <c r="AQ22" i="48"/>
  <c r="AF22" i="48"/>
  <c r="R22" i="48"/>
  <c r="AG22" i="48"/>
  <c r="W22" i="48"/>
  <c r="I22" i="48"/>
  <c r="AN22" i="48"/>
  <c r="M22" i="48"/>
  <c r="AY22" i="48"/>
  <c r="AC22" i="48"/>
  <c r="S22" i="48"/>
  <c r="H22" i="48"/>
  <c r="AV22" i="48"/>
  <c r="AJ22" i="48"/>
  <c r="L22" i="48"/>
  <c r="AZ27" i="48"/>
  <c r="AW27" i="48"/>
  <c r="AY27" i="48"/>
  <c r="AX27" i="48"/>
  <c r="AU27" i="48"/>
  <c r="AS27" i="48"/>
  <c r="AL27" i="48"/>
  <c r="AA27" i="48"/>
  <c r="AE27" i="48"/>
  <c r="T27" i="48"/>
  <c r="G27" i="48"/>
  <c r="K27" i="48"/>
  <c r="AQ27" i="48"/>
  <c r="AM27" i="48"/>
  <c r="AB27" i="48"/>
  <c r="AF27" i="48"/>
  <c r="U27" i="48"/>
  <c r="AV27" i="48"/>
  <c r="AR27" i="48"/>
  <c r="AR25" i="48" s="1"/>
  <c r="AK27" i="48"/>
  <c r="AK25" i="48" s="1"/>
  <c r="AO27" i="48"/>
  <c r="Z27" i="48"/>
  <c r="AD27" i="48"/>
  <c r="S27" i="48"/>
  <c r="W27" i="48"/>
  <c r="J27" i="48"/>
  <c r="N27" i="48"/>
  <c r="AI27" i="48"/>
  <c r="Q27" i="48"/>
  <c r="AN27" i="48"/>
  <c r="AG27" i="48"/>
  <c r="L27" i="48"/>
  <c r="R27" i="48"/>
  <c r="AJ27" i="48"/>
  <c r="AJ25" i="48" s="1"/>
  <c r="AC27" i="48"/>
  <c r="V27" i="48"/>
  <c r="I27" i="48"/>
  <c r="M27" i="48"/>
  <c r="H27" i="48"/>
  <c r="AZ32" i="48"/>
  <c r="AW32" i="48"/>
  <c r="AY32" i="48"/>
  <c r="AS32" i="48"/>
  <c r="AL32" i="48"/>
  <c r="Z32" i="48"/>
  <c r="AD32" i="48"/>
  <c r="T32" i="48"/>
  <c r="G32" i="48"/>
  <c r="K32" i="48"/>
  <c r="AI32" i="48"/>
  <c r="AE32" i="48"/>
  <c r="U32" i="48"/>
  <c r="AR32" i="48"/>
  <c r="AK32" i="48"/>
  <c r="AO32" i="48"/>
  <c r="AC32" i="48"/>
  <c r="AG32" i="48"/>
  <c r="S32" i="48"/>
  <c r="W32" i="48"/>
  <c r="J32" i="48"/>
  <c r="N32" i="48"/>
  <c r="AV32" i="48"/>
  <c r="AQ32" i="48"/>
  <c r="AM32" i="48"/>
  <c r="AA32" i="48"/>
  <c r="Q32" i="48"/>
  <c r="AF32" i="48"/>
  <c r="L32" i="48"/>
  <c r="AJ32" i="48"/>
  <c r="AU32" i="48"/>
  <c r="V32" i="48"/>
  <c r="H32" i="48"/>
  <c r="AB32" i="48"/>
  <c r="I32" i="48"/>
  <c r="R32" i="48"/>
  <c r="M32" i="48"/>
  <c r="AX32" i="48"/>
  <c r="AN32" i="48"/>
  <c r="AY37" i="48"/>
  <c r="AY35" i="48" s="1"/>
  <c r="AV37" i="48"/>
  <c r="AX37" i="48"/>
  <c r="AW37" i="48"/>
  <c r="AR37" i="48"/>
  <c r="AJ37" i="48"/>
  <c r="AN37" i="48"/>
  <c r="AN35" i="48" s="1"/>
  <c r="AI37" i="48"/>
  <c r="Z37" i="48"/>
  <c r="AD37" i="48"/>
  <c r="R37" i="48"/>
  <c r="V37" i="48"/>
  <c r="G37" i="48"/>
  <c r="K37" i="48"/>
  <c r="AO37" i="48"/>
  <c r="AE37" i="48"/>
  <c r="AU37" i="48"/>
  <c r="AM37" i="48"/>
  <c r="AC37" i="48"/>
  <c r="AG37" i="48"/>
  <c r="Q37" i="48"/>
  <c r="U37" i="48"/>
  <c r="J37" i="48"/>
  <c r="N37" i="48"/>
  <c r="AZ37" i="48"/>
  <c r="AS37" i="48"/>
  <c r="AQ37" i="48"/>
  <c r="AK37" i="48"/>
  <c r="AA37" i="48"/>
  <c r="AL37" i="48"/>
  <c r="AF37" i="48"/>
  <c r="L37" i="48"/>
  <c r="S37" i="48"/>
  <c r="H37" i="48"/>
  <c r="AB37" i="48"/>
  <c r="W37" i="48"/>
  <c r="I37" i="48"/>
  <c r="M37" i="48"/>
  <c r="T37" i="48"/>
  <c r="AX42" i="48"/>
  <c r="AU42" i="48"/>
  <c r="AV42" i="48"/>
  <c r="AZ42" i="48"/>
  <c r="AW42" i="48"/>
  <c r="AR42" i="48"/>
  <c r="AL42" i="48"/>
  <c r="AI42" i="48"/>
  <c r="Z42" i="48"/>
  <c r="AD42" i="48"/>
  <c r="R42" i="48"/>
  <c r="V42" i="48"/>
  <c r="G42" i="48"/>
  <c r="K42" i="48"/>
  <c r="AQ42" i="48"/>
  <c r="AM42" i="48"/>
  <c r="AE42" i="48"/>
  <c r="AY42" i="48"/>
  <c r="AK42" i="48"/>
  <c r="AO42" i="48"/>
  <c r="AC42" i="48"/>
  <c r="AG42" i="48"/>
  <c r="Q42" i="48"/>
  <c r="U42" i="48"/>
  <c r="J42" i="48"/>
  <c r="N42" i="48"/>
  <c r="AS42" i="48"/>
  <c r="AA42" i="48"/>
  <c r="AF42" i="48"/>
  <c r="T42" i="48"/>
  <c r="L42" i="48"/>
  <c r="W42" i="48"/>
  <c r="AJ42" i="48"/>
  <c r="H42" i="48"/>
  <c r="AN42" i="48"/>
  <c r="AB42" i="48"/>
  <c r="S42" i="48"/>
  <c r="I42" i="48"/>
  <c r="M42" i="48"/>
  <c r="AX47" i="48"/>
  <c r="AU47" i="48"/>
  <c r="AV47" i="48"/>
  <c r="AR47" i="48"/>
  <c r="AQ47" i="48"/>
  <c r="AJ47" i="48"/>
  <c r="AN47" i="48"/>
  <c r="AI47" i="48"/>
  <c r="AC47" i="48"/>
  <c r="AG47" i="48"/>
  <c r="R47" i="48"/>
  <c r="V47" i="48"/>
  <c r="G47" i="48"/>
  <c r="K47" i="48"/>
  <c r="AK47" i="48"/>
  <c r="AD47" i="48"/>
  <c r="AM47" i="48"/>
  <c r="AB47" i="48"/>
  <c r="AF47" i="48"/>
  <c r="Q47" i="48"/>
  <c r="U47" i="48"/>
  <c r="J47" i="48"/>
  <c r="N47" i="48"/>
  <c r="AY47" i="48"/>
  <c r="AS47" i="48"/>
  <c r="AO47" i="48"/>
  <c r="Z47" i="48"/>
  <c r="AE47" i="48"/>
  <c r="L47" i="48"/>
  <c r="M47" i="48"/>
  <c r="H47" i="48"/>
  <c r="AZ47" i="48"/>
  <c r="AA47" i="48"/>
  <c r="W47" i="48"/>
  <c r="I47" i="48"/>
  <c r="AW47" i="48"/>
  <c r="AL47" i="48"/>
  <c r="S47" i="48"/>
  <c r="T47" i="48"/>
  <c r="AX52" i="48"/>
  <c r="AU52" i="48"/>
  <c r="AV52" i="48"/>
  <c r="AZ52" i="48"/>
  <c r="AW52" i="48"/>
  <c r="AR52" i="48"/>
  <c r="AQ52" i="48"/>
  <c r="AL52" i="48"/>
  <c r="AI52" i="48"/>
  <c r="AA52" i="48"/>
  <c r="AE52" i="48"/>
  <c r="Q52" i="48"/>
  <c r="U52" i="48"/>
  <c r="G52" i="48"/>
  <c r="K52" i="48"/>
  <c r="AB52" i="48"/>
  <c r="AY52" i="48"/>
  <c r="AK52" i="48"/>
  <c r="AO52" i="48"/>
  <c r="Z52" i="48"/>
  <c r="AD52" i="48"/>
  <c r="T52" i="48"/>
  <c r="J52" i="48"/>
  <c r="N52" i="48"/>
  <c r="AS52" i="48"/>
  <c r="AM52" i="48"/>
  <c r="AF52" i="48"/>
  <c r="AN52" i="48"/>
  <c r="AC52" i="48"/>
  <c r="S52" i="48"/>
  <c r="L52" i="48"/>
  <c r="AG52" i="48"/>
  <c r="M52" i="48"/>
  <c r="AJ52" i="48"/>
  <c r="R52" i="48"/>
  <c r="I52" i="48"/>
  <c r="V52" i="48"/>
  <c r="W52" i="48"/>
  <c r="H52" i="48"/>
  <c r="AX56" i="48"/>
  <c r="AU56" i="48"/>
  <c r="AV56" i="48"/>
  <c r="AR56" i="48"/>
  <c r="AQ56" i="48"/>
  <c r="AL56" i="48"/>
  <c r="AI56" i="48"/>
  <c r="AA56" i="48"/>
  <c r="AE56" i="48"/>
  <c r="Q56" i="48"/>
  <c r="U56" i="48"/>
  <c r="G56" i="48"/>
  <c r="K56" i="48"/>
  <c r="AY56" i="48"/>
  <c r="AM56" i="48"/>
  <c r="AF56" i="48"/>
  <c r="AK56" i="48"/>
  <c r="AO56" i="48"/>
  <c r="Z56" i="48"/>
  <c r="AD56" i="48"/>
  <c r="T56" i="48"/>
  <c r="J56" i="48"/>
  <c r="N56" i="48"/>
  <c r="AS56" i="48"/>
  <c r="AB56" i="48"/>
  <c r="AC56" i="48"/>
  <c r="W56" i="48"/>
  <c r="L56" i="48"/>
  <c r="AJ56" i="48"/>
  <c r="R56" i="48"/>
  <c r="M56" i="48"/>
  <c r="AZ56" i="48"/>
  <c r="AN56" i="48"/>
  <c r="S56" i="48"/>
  <c r="V56" i="48"/>
  <c r="I56" i="48"/>
  <c r="AG56" i="48"/>
  <c r="AW56" i="48"/>
  <c r="H56" i="48"/>
  <c r="AX65" i="48"/>
  <c r="AR65" i="48"/>
  <c r="AK65" i="48"/>
  <c r="AO65" i="48"/>
  <c r="AI65" i="48"/>
  <c r="AB65" i="48"/>
  <c r="AF65" i="48"/>
  <c r="AY65" i="48"/>
  <c r="AS65" i="48"/>
  <c r="AL65" i="48"/>
  <c r="AC65" i="48"/>
  <c r="AG65" i="48"/>
  <c r="AW65" i="48"/>
  <c r="AJ65" i="48"/>
  <c r="AE65" i="48"/>
  <c r="Q65" i="48"/>
  <c r="U65" i="48"/>
  <c r="I65" i="48"/>
  <c r="M65" i="48"/>
  <c r="AV65" i="48"/>
  <c r="AU65" i="48"/>
  <c r="AQ65" i="48"/>
  <c r="AD65" i="48"/>
  <c r="T65" i="48"/>
  <c r="H65" i="48"/>
  <c r="L65" i="48"/>
  <c r="AZ65" i="48"/>
  <c r="W65" i="48"/>
  <c r="K65" i="48"/>
  <c r="F65" i="48"/>
  <c r="AN65" i="48"/>
  <c r="AA65" i="48"/>
  <c r="V65" i="48"/>
  <c r="J65" i="48"/>
  <c r="AM65" i="48"/>
  <c r="Y65" i="48"/>
  <c r="R65" i="48"/>
  <c r="P65" i="48"/>
  <c r="G65" i="48"/>
  <c r="N65" i="48"/>
  <c r="S65" i="48"/>
  <c r="Z65" i="48"/>
  <c r="AX69" i="48"/>
  <c r="AR69" i="48"/>
  <c r="AK69" i="48"/>
  <c r="AO69" i="48"/>
  <c r="AI69" i="48"/>
  <c r="AB69" i="48"/>
  <c r="AY69" i="48"/>
  <c r="AS69" i="48"/>
  <c r="AL69" i="48"/>
  <c r="AJ69" i="48"/>
  <c r="AD69" i="48"/>
  <c r="Q69" i="48"/>
  <c r="U69" i="48"/>
  <c r="I69" i="48"/>
  <c r="M69" i="48"/>
  <c r="AZ69" i="48"/>
  <c r="AC69" i="48"/>
  <c r="AG69" i="48"/>
  <c r="T69" i="48"/>
  <c r="H69" i="48"/>
  <c r="L69" i="48"/>
  <c r="AV69" i="48"/>
  <c r="AM69" i="48"/>
  <c r="AE69" i="48"/>
  <c r="S69" i="48"/>
  <c r="P69" i="48"/>
  <c r="K69" i="48"/>
  <c r="F69" i="48"/>
  <c r="AA69" i="48"/>
  <c r="Y69" i="48"/>
  <c r="R69" i="48"/>
  <c r="J69" i="48"/>
  <c r="V69" i="48"/>
  <c r="G69" i="48"/>
  <c r="AW69" i="48"/>
  <c r="AQ69" i="48"/>
  <c r="AN69" i="48"/>
  <c r="AF69" i="48"/>
  <c r="AU69" i="48"/>
  <c r="N69" i="48"/>
  <c r="W69" i="48"/>
  <c r="Z69" i="48"/>
  <c r="AW74" i="48"/>
  <c r="AR74" i="48"/>
  <c r="AK74" i="48"/>
  <c r="AO74" i="48"/>
  <c r="AI74" i="48"/>
  <c r="AX74" i="48"/>
  <c r="AS74" i="48"/>
  <c r="AL74" i="48"/>
  <c r="AV74" i="48"/>
  <c r="AJ74" i="48"/>
  <c r="Z74" i="48"/>
  <c r="AD74" i="48"/>
  <c r="R74" i="48"/>
  <c r="V74" i="48"/>
  <c r="AU74" i="48"/>
  <c r="AQ74" i="48"/>
  <c r="AC74" i="48"/>
  <c r="AG74" i="48"/>
  <c r="Q74" i="48"/>
  <c r="U74" i="48"/>
  <c r="AE74" i="48"/>
  <c r="T74" i="48"/>
  <c r="J74" i="48"/>
  <c r="N74" i="48"/>
  <c r="AZ74" i="48"/>
  <c r="AN74" i="48"/>
  <c r="AB74" i="48"/>
  <c r="S74" i="48"/>
  <c r="I74" i="48"/>
  <c r="M74" i="48"/>
  <c r="F74" i="48"/>
  <c r="K74" i="48"/>
  <c r="Y74" i="48"/>
  <c r="AF74" i="48"/>
  <c r="P74" i="48"/>
  <c r="H74" i="48"/>
  <c r="W74" i="48"/>
  <c r="L74" i="48"/>
  <c r="AA74" i="48"/>
  <c r="G74" i="48"/>
  <c r="AM74" i="48"/>
  <c r="AY74" i="48"/>
  <c r="AW79" i="48"/>
  <c r="AR79" i="48"/>
  <c r="AK79" i="48"/>
  <c r="AO79" i="48"/>
  <c r="AI79" i="48"/>
  <c r="AX79" i="48"/>
  <c r="AS79" i="48"/>
  <c r="AL79" i="48"/>
  <c r="AZ79" i="48"/>
  <c r="AJ79" i="48"/>
  <c r="Z79" i="48"/>
  <c r="AD79" i="48"/>
  <c r="Q79" i="48"/>
  <c r="U79" i="48"/>
  <c r="AY79" i="48"/>
  <c r="AC79" i="48"/>
  <c r="AG79" i="48"/>
  <c r="T79" i="48"/>
  <c r="AU79" i="48"/>
  <c r="AQ79" i="48"/>
  <c r="AM79" i="48"/>
  <c r="AE79" i="48"/>
  <c r="W79" i="48"/>
  <c r="P79" i="48"/>
  <c r="H79" i="48"/>
  <c r="L79" i="48"/>
  <c r="AV79" i="48"/>
  <c r="AB79" i="48"/>
  <c r="Y79" i="48"/>
  <c r="V79" i="48"/>
  <c r="G79" i="48"/>
  <c r="K79" i="48"/>
  <c r="F79" i="48"/>
  <c r="S79" i="48"/>
  <c r="I79" i="48"/>
  <c r="AN79" i="48"/>
  <c r="AF79" i="48"/>
  <c r="R79" i="48"/>
  <c r="N79" i="48"/>
  <c r="J79" i="48"/>
  <c r="M79" i="48"/>
  <c r="AA79" i="48"/>
  <c r="AV84" i="48"/>
  <c r="AZ84" i="48"/>
  <c r="AR84" i="48"/>
  <c r="AJ84" i="48"/>
  <c r="AN84" i="48"/>
  <c r="AW84" i="48"/>
  <c r="AU84" i="48"/>
  <c r="AS84" i="48"/>
  <c r="AQ84" i="48"/>
  <c r="AK84" i="48"/>
  <c r="AO84" i="48"/>
  <c r="AI84" i="48"/>
  <c r="Z84" i="48"/>
  <c r="AD84" i="48"/>
  <c r="S84" i="48"/>
  <c r="W84" i="48"/>
  <c r="AC84" i="48"/>
  <c r="AG84" i="48"/>
  <c r="R84" i="48"/>
  <c r="V84" i="48"/>
  <c r="AX84" i="48"/>
  <c r="AE84" i="48"/>
  <c r="Y84" i="48"/>
  <c r="Q84" i="48"/>
  <c r="J84" i="48"/>
  <c r="N84" i="48"/>
  <c r="AM84" i="48"/>
  <c r="AB84" i="48"/>
  <c r="I84" i="48"/>
  <c r="M84" i="48"/>
  <c r="F84" i="48"/>
  <c r="AL84" i="48"/>
  <c r="U84" i="48"/>
  <c r="G84" i="48"/>
  <c r="P84" i="48"/>
  <c r="AY84" i="48"/>
  <c r="AF84" i="48"/>
  <c r="T84" i="48"/>
  <c r="L84" i="48"/>
  <c r="H84" i="48"/>
  <c r="AA84" i="48"/>
  <c r="K84" i="48"/>
  <c r="AY89" i="48"/>
  <c r="AU89" i="48"/>
  <c r="AR89" i="48"/>
  <c r="AQ89" i="48"/>
  <c r="AL89" i="48"/>
  <c r="AV89" i="48"/>
  <c r="AZ89" i="48"/>
  <c r="AS89" i="48"/>
  <c r="AM89" i="48"/>
  <c r="AX89" i="48"/>
  <c r="AO89" i="48"/>
  <c r="Z89" i="48"/>
  <c r="AD89" i="48"/>
  <c r="Y89" i="48"/>
  <c r="S89" i="48"/>
  <c r="W89" i="48"/>
  <c r="AW89" i="48"/>
  <c r="AN89" i="48"/>
  <c r="AC89" i="48"/>
  <c r="AG89" i="48"/>
  <c r="R89" i="48"/>
  <c r="V89" i="48"/>
  <c r="AJ89" i="48"/>
  <c r="AE89" i="48"/>
  <c r="U89" i="48"/>
  <c r="H89" i="48"/>
  <c r="L89" i="48"/>
  <c r="AI89" i="48"/>
  <c r="AB89" i="48"/>
  <c r="T89" i="48"/>
  <c r="P89" i="48"/>
  <c r="G89" i="48"/>
  <c r="K89" i="48"/>
  <c r="F89" i="48"/>
  <c r="M89" i="48"/>
  <c r="AK89" i="48"/>
  <c r="AF89" i="48"/>
  <c r="J89" i="48"/>
  <c r="N89" i="48"/>
  <c r="Q89" i="48"/>
  <c r="I89" i="48"/>
  <c r="AA89" i="48"/>
  <c r="AX94" i="48"/>
  <c r="AU94" i="48"/>
  <c r="AR94" i="48"/>
  <c r="AQ94" i="48"/>
  <c r="AT94" i="48" s="1"/>
  <c r="AL94" i="48"/>
  <c r="AY94" i="48"/>
  <c r="AS94" i="48"/>
  <c r="AM94" i="48"/>
  <c r="AO94" i="48"/>
  <c r="AI94" i="48"/>
  <c r="AC94" i="48"/>
  <c r="AG94" i="48"/>
  <c r="Y94" i="48"/>
  <c r="S94" i="48"/>
  <c r="W94" i="48"/>
  <c r="AZ94" i="48"/>
  <c r="AN94" i="48"/>
  <c r="AB94" i="48"/>
  <c r="AF94" i="48"/>
  <c r="R94" i="48"/>
  <c r="V94" i="48"/>
  <c r="AD94" i="48"/>
  <c r="Q94" i="48"/>
  <c r="J94" i="48"/>
  <c r="N94" i="48"/>
  <c r="AW94" i="48"/>
  <c r="AK94" i="48"/>
  <c r="AA94" i="48"/>
  <c r="I94" i="48"/>
  <c r="M94" i="48"/>
  <c r="F94" i="48"/>
  <c r="AV94" i="48"/>
  <c r="K94" i="48"/>
  <c r="T94" i="48"/>
  <c r="L94" i="48"/>
  <c r="AE94" i="48"/>
  <c r="H94" i="48"/>
  <c r="Z94" i="48"/>
  <c r="P94" i="48"/>
  <c r="G94" i="48"/>
  <c r="AJ94" i="48"/>
  <c r="U94" i="48"/>
  <c r="AX99" i="48"/>
  <c r="AR99" i="48"/>
  <c r="AJ99" i="48"/>
  <c r="AN99" i="48"/>
  <c r="AY99" i="48"/>
  <c r="AS99" i="48"/>
  <c r="AK99" i="48"/>
  <c r="AO99" i="48"/>
  <c r="AW99" i="48"/>
  <c r="AU99" i="48"/>
  <c r="AQ99" i="48"/>
  <c r="AM99" i="48"/>
  <c r="AC99" i="48"/>
  <c r="AG99" i="48"/>
  <c r="Q99" i="48"/>
  <c r="U99" i="48"/>
  <c r="P99" i="48"/>
  <c r="AV99" i="48"/>
  <c r="AL99" i="48"/>
  <c r="AB99" i="48"/>
  <c r="AF99" i="48"/>
  <c r="Y99" i="48"/>
  <c r="T99" i="48"/>
  <c r="AZ99" i="48"/>
  <c r="AD99" i="48"/>
  <c r="S99" i="48"/>
  <c r="I99" i="48"/>
  <c r="M99" i="48"/>
  <c r="AA99" i="48"/>
  <c r="R99" i="48"/>
  <c r="H99" i="48"/>
  <c r="L99" i="48"/>
  <c r="AI99" i="48"/>
  <c r="J99" i="48"/>
  <c r="V99" i="48"/>
  <c r="AE99" i="48"/>
  <c r="G99" i="48"/>
  <c r="F99" i="48"/>
  <c r="K99" i="48"/>
  <c r="W99" i="48"/>
  <c r="Z99" i="48"/>
  <c r="N99" i="48"/>
  <c r="AY103" i="48"/>
  <c r="AR103" i="48"/>
  <c r="AJ103" i="48"/>
  <c r="AN103" i="48"/>
  <c r="AZ103" i="48"/>
  <c r="AS103" i="48"/>
  <c r="AK103" i="48"/>
  <c r="AO103" i="48"/>
  <c r="AM103" i="48"/>
  <c r="AI103" i="48"/>
  <c r="AC103" i="48"/>
  <c r="AG103" i="48"/>
  <c r="Q103" i="48"/>
  <c r="U103" i="48"/>
  <c r="P103" i="48"/>
  <c r="AX103" i="48"/>
  <c r="AL103" i="48"/>
  <c r="AB103" i="48"/>
  <c r="AF103" i="48"/>
  <c r="Y103" i="48"/>
  <c r="T103" i="48"/>
  <c r="AV103" i="48"/>
  <c r="AD103" i="48"/>
  <c r="W103" i="48"/>
  <c r="I103" i="48"/>
  <c r="M103" i="48"/>
  <c r="AU103" i="48"/>
  <c r="AQ103" i="48"/>
  <c r="AA103" i="48"/>
  <c r="V103" i="48"/>
  <c r="H103" i="48"/>
  <c r="L103" i="48"/>
  <c r="F103" i="48"/>
  <c r="S103" i="48"/>
  <c r="J103" i="48"/>
  <c r="AW103" i="48"/>
  <c r="AE103" i="48"/>
  <c r="R103" i="48"/>
  <c r="G103" i="48"/>
  <c r="K103" i="48"/>
  <c r="Z103" i="48"/>
  <c r="N103" i="48"/>
  <c r="AY113" i="48"/>
  <c r="AX113" i="48"/>
  <c r="AW113" i="48"/>
  <c r="AS113" i="48"/>
  <c r="AL113" i="48"/>
  <c r="AJ113" i="48"/>
  <c r="AO113" i="48"/>
  <c r="AU113" i="48"/>
  <c r="AR113" i="48"/>
  <c r="AM113" i="48"/>
  <c r="AA113" i="48"/>
  <c r="AE113" i="48"/>
  <c r="AQ113" i="48"/>
  <c r="AN113" i="48"/>
  <c r="AB113" i="48"/>
  <c r="AF113" i="48"/>
  <c r="AZ113" i="48"/>
  <c r="Z113" i="48"/>
  <c r="AV113" i="48"/>
  <c r="AI113" i="48"/>
  <c r="AG113" i="48"/>
  <c r="AC113" i="48"/>
  <c r="T113" i="48"/>
  <c r="P113" i="48"/>
  <c r="I113" i="48"/>
  <c r="M113" i="48"/>
  <c r="AK113" i="48"/>
  <c r="S113" i="48"/>
  <c r="W113" i="48"/>
  <c r="H113" i="48"/>
  <c r="L113" i="48"/>
  <c r="AD113" i="48"/>
  <c r="U113" i="48"/>
  <c r="N113" i="48"/>
  <c r="Y113" i="48"/>
  <c r="V113" i="48"/>
  <c r="G113" i="48"/>
  <c r="K113" i="48"/>
  <c r="J113" i="48"/>
  <c r="R113" i="48"/>
  <c r="F113" i="48"/>
  <c r="Q113" i="48"/>
  <c r="AY117" i="48"/>
  <c r="AW117" i="48"/>
  <c r="AS117" i="48"/>
  <c r="AL117" i="48"/>
  <c r="AQ117" i="48"/>
  <c r="AM117" i="48"/>
  <c r="AR117" i="48"/>
  <c r="AX117" i="48"/>
  <c r="AJ117" i="48"/>
  <c r="AA117" i="48"/>
  <c r="AE117" i="48"/>
  <c r="AZ117" i="48"/>
  <c r="AK117" i="48"/>
  <c r="AB117" i="48"/>
  <c r="AF117" i="48"/>
  <c r="AV117" i="48"/>
  <c r="Z117" i="48"/>
  <c r="AG117" i="48"/>
  <c r="AI117" i="48"/>
  <c r="AC117" i="48"/>
  <c r="T117" i="48"/>
  <c r="P117" i="48"/>
  <c r="I117" i="48"/>
  <c r="M117" i="48"/>
  <c r="AU117" i="48"/>
  <c r="AO117" i="48"/>
  <c r="S117" i="48"/>
  <c r="W117" i="48"/>
  <c r="H117" i="48"/>
  <c r="L117" i="48"/>
  <c r="AD117" i="48"/>
  <c r="Q117" i="48"/>
  <c r="N117" i="48"/>
  <c r="F117" i="48"/>
  <c r="R117" i="48"/>
  <c r="G117" i="48"/>
  <c r="Y117" i="48"/>
  <c r="K117" i="48"/>
  <c r="J117" i="48"/>
  <c r="AN117" i="48"/>
  <c r="U117" i="48"/>
  <c r="V117" i="48"/>
  <c r="AY121" i="48"/>
  <c r="AZ121" i="48"/>
  <c r="AW121" i="48"/>
  <c r="AS121" i="48"/>
  <c r="AL121" i="48"/>
  <c r="AV121" i="48"/>
  <c r="AJ121" i="48"/>
  <c r="AO121" i="48"/>
  <c r="AQ121" i="48"/>
  <c r="AN121" i="48"/>
  <c r="AA121" i="48"/>
  <c r="AE121" i="48"/>
  <c r="AB121" i="48"/>
  <c r="AF121" i="48"/>
  <c r="AR121" i="48"/>
  <c r="AM121" i="48"/>
  <c r="Z121" i="48"/>
  <c r="AX121" i="48"/>
  <c r="AK121" i="48"/>
  <c r="AI121" i="48"/>
  <c r="AG121" i="48"/>
  <c r="AC121" i="48"/>
  <c r="T121" i="48"/>
  <c r="P121" i="48"/>
  <c r="I121" i="48"/>
  <c r="M121" i="48"/>
  <c r="S121" i="48"/>
  <c r="W121" i="48"/>
  <c r="H121" i="48"/>
  <c r="L121" i="48"/>
  <c r="AD121" i="48"/>
  <c r="U121" i="48"/>
  <c r="N121" i="48"/>
  <c r="AU121" i="48"/>
  <c r="Y121" i="48"/>
  <c r="V121" i="48"/>
  <c r="G121" i="48"/>
  <c r="R121" i="48"/>
  <c r="Q121" i="48"/>
  <c r="K121" i="48"/>
  <c r="J121" i="48"/>
  <c r="F121" i="48"/>
  <c r="AX127" i="48"/>
  <c r="AY127" i="48"/>
  <c r="AV127" i="48"/>
  <c r="AS127" i="48"/>
  <c r="AM127" i="48"/>
  <c r="AZ127" i="48"/>
  <c r="AU127" i="48"/>
  <c r="AR127" i="48"/>
  <c r="AK127" i="48"/>
  <c r="AA127" i="48"/>
  <c r="AE127" i="48"/>
  <c r="AW127" i="48"/>
  <c r="AL127" i="48"/>
  <c r="AB127" i="48"/>
  <c r="AF127" i="48"/>
  <c r="AJ127" i="48"/>
  <c r="AD127" i="48"/>
  <c r="AC127" i="48"/>
  <c r="Q127" i="48"/>
  <c r="U127" i="48"/>
  <c r="P127" i="48"/>
  <c r="I127" i="48"/>
  <c r="M127" i="48"/>
  <c r="AO127" i="48"/>
  <c r="T127" i="48"/>
  <c r="H127" i="48"/>
  <c r="L127" i="48"/>
  <c r="Z127" i="48"/>
  <c r="V127" i="48"/>
  <c r="N127" i="48"/>
  <c r="AG127" i="48"/>
  <c r="W127" i="48"/>
  <c r="G127" i="48"/>
  <c r="S127" i="48"/>
  <c r="F127" i="48"/>
  <c r="AQ127" i="48"/>
  <c r="AT127" i="48" s="1"/>
  <c r="AN127" i="48"/>
  <c r="AI127" i="48"/>
  <c r="R127" i="48"/>
  <c r="K127" i="48"/>
  <c r="J127" i="48"/>
  <c r="Y127" i="48"/>
  <c r="AX131" i="48"/>
  <c r="AV131" i="48"/>
  <c r="AS131" i="48"/>
  <c r="AM131" i="48"/>
  <c r="AZ131" i="48"/>
  <c r="AY131" i="48"/>
  <c r="AQ131" i="48"/>
  <c r="AT131" i="48" s="1"/>
  <c r="AW131" i="48"/>
  <c r="AR131" i="48"/>
  <c r="AN131" i="48"/>
  <c r="AA131" i="48"/>
  <c r="AE131" i="48"/>
  <c r="AU131" i="48"/>
  <c r="AJ131" i="48"/>
  <c r="AO131" i="48"/>
  <c r="AB131" i="48"/>
  <c r="AF131" i="48"/>
  <c r="AD131" i="48"/>
  <c r="Y131" i="48"/>
  <c r="AI131" i="48"/>
  <c r="AC131" i="48"/>
  <c r="Q131" i="48"/>
  <c r="U131" i="48"/>
  <c r="P131" i="48"/>
  <c r="I131" i="48"/>
  <c r="M131" i="48"/>
  <c r="AL131" i="48"/>
  <c r="T131" i="48"/>
  <c r="H131" i="48"/>
  <c r="L131" i="48"/>
  <c r="AK131" i="48"/>
  <c r="Z131" i="48"/>
  <c r="R131" i="48"/>
  <c r="N131" i="48"/>
  <c r="F131" i="48"/>
  <c r="AG131" i="48"/>
  <c r="S131" i="48"/>
  <c r="G131" i="48"/>
  <c r="W131" i="48"/>
  <c r="V131" i="48"/>
  <c r="K131" i="48"/>
  <c r="J131" i="48"/>
  <c r="AY137" i="48"/>
  <c r="AX137" i="48"/>
  <c r="AR137" i="48"/>
  <c r="AK137" i="48"/>
  <c r="AO137" i="48"/>
  <c r="AU137" i="48"/>
  <c r="AS137" i="48"/>
  <c r="AV137" i="48"/>
  <c r="AQ137" i="48"/>
  <c r="AT137" i="48" s="1"/>
  <c r="AN137" i="48"/>
  <c r="AC137" i="48"/>
  <c r="AG137" i="48"/>
  <c r="AJ137" i="48"/>
  <c r="Z137" i="48"/>
  <c r="AD137" i="48"/>
  <c r="AM137" i="48"/>
  <c r="AI137" i="48"/>
  <c r="AB137" i="48"/>
  <c r="Y137" i="48"/>
  <c r="AW137" i="48"/>
  <c r="AL137" i="48"/>
  <c r="AA137" i="48"/>
  <c r="AZ137" i="48"/>
  <c r="Q137" i="48"/>
  <c r="U137" i="48"/>
  <c r="I137" i="48"/>
  <c r="M137" i="48"/>
  <c r="AF137" i="48"/>
  <c r="T137" i="48"/>
  <c r="H137" i="48"/>
  <c r="R137" i="48"/>
  <c r="L137" i="48"/>
  <c r="F137" i="48"/>
  <c r="AE137" i="48"/>
  <c r="S137" i="48"/>
  <c r="P137" i="48"/>
  <c r="G137" i="48"/>
  <c r="N137" i="48"/>
  <c r="W137" i="48"/>
  <c r="V137" i="48"/>
  <c r="K137" i="48"/>
  <c r="J137" i="48"/>
  <c r="AY142" i="48"/>
  <c r="AR142" i="48"/>
  <c r="AJ142" i="48"/>
  <c r="AN142" i="48"/>
  <c r="AQ142" i="48"/>
  <c r="AU142" i="48"/>
  <c r="AX142" i="48"/>
  <c r="AK142" i="48"/>
  <c r="AA142" i="48"/>
  <c r="AE142" i="48"/>
  <c r="AZ142" i="48"/>
  <c r="AL142" i="48"/>
  <c r="AB142" i="48"/>
  <c r="AF142" i="48"/>
  <c r="AW142" i="48"/>
  <c r="Z142" i="48"/>
  <c r="Y142" i="48"/>
  <c r="AS142" i="48"/>
  <c r="AG142" i="48"/>
  <c r="AM142" i="48"/>
  <c r="Q142" i="48"/>
  <c r="U142" i="48"/>
  <c r="AI142" i="48"/>
  <c r="AD142" i="48"/>
  <c r="T142" i="48"/>
  <c r="V142" i="48"/>
  <c r="H142" i="48"/>
  <c r="L142" i="48"/>
  <c r="AO142" i="48"/>
  <c r="AC142" i="48"/>
  <c r="W142" i="48"/>
  <c r="I142" i="48"/>
  <c r="M142" i="48"/>
  <c r="F142" i="48"/>
  <c r="AV142" i="48"/>
  <c r="P142" i="48"/>
  <c r="N142" i="48"/>
  <c r="K142" i="48"/>
  <c r="S142" i="48"/>
  <c r="J142" i="48"/>
  <c r="R142" i="48"/>
  <c r="G142" i="48"/>
  <c r="AY146" i="48"/>
  <c r="AZ146" i="48"/>
  <c r="AR146" i="48"/>
  <c r="AJ146" i="48"/>
  <c r="AN146" i="48"/>
  <c r="AW146" i="48"/>
  <c r="AS146" i="48"/>
  <c r="AM146" i="48"/>
  <c r="AA146" i="48"/>
  <c r="AE146" i="48"/>
  <c r="AO146" i="48"/>
  <c r="AB146" i="48"/>
  <c r="AF146" i="48"/>
  <c r="AI146" i="48"/>
  <c r="Z146" i="48"/>
  <c r="Y146" i="48"/>
  <c r="AU146" i="48"/>
  <c r="AG146" i="48"/>
  <c r="AV146" i="48"/>
  <c r="AK146" i="48"/>
  <c r="Q146" i="48"/>
  <c r="U146" i="48"/>
  <c r="AD146" i="48"/>
  <c r="T146" i="48"/>
  <c r="AX146" i="48"/>
  <c r="R146" i="48"/>
  <c r="H146" i="48"/>
  <c r="L146" i="48"/>
  <c r="AQ146" i="48"/>
  <c r="AT146" i="48" s="1"/>
  <c r="AC146" i="48"/>
  <c r="S146" i="48"/>
  <c r="P146" i="48"/>
  <c r="I146" i="48"/>
  <c r="M146" i="48"/>
  <c r="F146" i="48"/>
  <c r="AL146" i="48"/>
  <c r="N146" i="48"/>
  <c r="K146" i="48"/>
  <c r="W146" i="48"/>
  <c r="J146" i="48"/>
  <c r="V146" i="48"/>
  <c r="G146" i="48"/>
  <c r="AX151" i="48"/>
  <c r="AY151" i="48"/>
  <c r="AR151" i="48"/>
  <c r="AM151" i="48"/>
  <c r="AV151" i="48"/>
  <c r="AZ151" i="48"/>
  <c r="AW151" i="48"/>
  <c r="AJ151" i="48"/>
  <c r="AO151" i="48"/>
  <c r="Z151" i="48"/>
  <c r="AD151" i="48"/>
  <c r="AS151" i="48"/>
  <c r="AQ151" i="48"/>
  <c r="AK151" i="48"/>
  <c r="AA151" i="48"/>
  <c r="AE151" i="48"/>
  <c r="AU151" i="48"/>
  <c r="AN151" i="48"/>
  <c r="AG151" i="48"/>
  <c r="Y151" i="48"/>
  <c r="AL151" i="48"/>
  <c r="AF151" i="48"/>
  <c r="S151" i="48"/>
  <c r="W151" i="48"/>
  <c r="AC151" i="48"/>
  <c r="R151" i="48"/>
  <c r="V151" i="48"/>
  <c r="T151" i="48"/>
  <c r="G151" i="48"/>
  <c r="K151" i="48"/>
  <c r="AB151" i="48"/>
  <c r="U151" i="48"/>
  <c r="H151" i="48"/>
  <c r="L151" i="48"/>
  <c r="F151" i="48"/>
  <c r="Q151" i="48"/>
  <c r="M151" i="48"/>
  <c r="J151" i="48"/>
  <c r="AI151" i="48"/>
  <c r="I151" i="48"/>
  <c r="P151" i="48"/>
  <c r="N151" i="48"/>
  <c r="AY20" i="48"/>
  <c r="AV20" i="48"/>
  <c r="AX20" i="48"/>
  <c r="AW20" i="48"/>
  <c r="AS20" i="48"/>
  <c r="AL20" i="48"/>
  <c r="AA20" i="48"/>
  <c r="AE20" i="48"/>
  <c r="S20" i="48"/>
  <c r="W20" i="48"/>
  <c r="G20" i="48"/>
  <c r="K20" i="48"/>
  <c r="AU20" i="48"/>
  <c r="AM20" i="48"/>
  <c r="AB20" i="48"/>
  <c r="T20" i="48"/>
  <c r="AZ20" i="48"/>
  <c r="AR20" i="48"/>
  <c r="AQ20" i="48"/>
  <c r="AK20" i="48"/>
  <c r="AO20" i="48"/>
  <c r="AI20" i="48"/>
  <c r="Z20" i="48"/>
  <c r="AD20" i="48"/>
  <c r="R20" i="48"/>
  <c r="V20" i="48"/>
  <c r="J20" i="48"/>
  <c r="N20" i="48"/>
  <c r="AF20" i="48"/>
  <c r="AG20" i="48"/>
  <c r="U20" i="48"/>
  <c r="I20" i="48"/>
  <c r="AN20" i="48"/>
  <c r="AC20" i="48"/>
  <c r="Q20" i="48"/>
  <c r="H20" i="48"/>
  <c r="L20" i="48"/>
  <c r="AJ20" i="48"/>
  <c r="M20" i="48"/>
  <c r="AX30" i="48"/>
  <c r="AU30" i="48"/>
  <c r="AV30" i="48"/>
  <c r="AZ30" i="48"/>
  <c r="AW30" i="48"/>
  <c r="AS30" i="48"/>
  <c r="AL30" i="48"/>
  <c r="Z30" i="48"/>
  <c r="AD30" i="48"/>
  <c r="R30" i="48"/>
  <c r="V30" i="48"/>
  <c r="G30" i="48"/>
  <c r="K30" i="48"/>
  <c r="AM30" i="48"/>
  <c r="AE30" i="48"/>
  <c r="S30" i="48"/>
  <c r="AY30" i="48"/>
  <c r="AR30" i="48"/>
  <c r="AQ30" i="48"/>
  <c r="AK30" i="48"/>
  <c r="AO30" i="48"/>
  <c r="AI30" i="48"/>
  <c r="AC30" i="48"/>
  <c r="AG30" i="48"/>
  <c r="Q30" i="48"/>
  <c r="U30" i="48"/>
  <c r="J30" i="48"/>
  <c r="N30" i="48"/>
  <c r="AA30" i="48"/>
  <c r="W30" i="48"/>
  <c r="AF30" i="48"/>
  <c r="L30" i="48"/>
  <c r="AJ30" i="48"/>
  <c r="H30" i="48"/>
  <c r="AN30" i="48"/>
  <c r="AB30" i="48"/>
  <c r="I30" i="48"/>
  <c r="M30" i="48"/>
  <c r="T30" i="48"/>
  <c r="AZ40" i="48"/>
  <c r="AW40" i="48"/>
  <c r="AY40" i="48"/>
  <c r="AX40" i="48"/>
  <c r="AU40" i="48"/>
  <c r="AR40" i="48"/>
  <c r="AL40" i="48"/>
  <c r="Z40" i="48"/>
  <c r="AD40" i="48"/>
  <c r="T40" i="48"/>
  <c r="G40" i="48"/>
  <c r="K40" i="48"/>
  <c r="AS40" i="48"/>
  <c r="AE40" i="48"/>
  <c r="AV40" i="48"/>
  <c r="AQ40" i="48"/>
  <c r="AK40" i="48"/>
  <c r="AO40" i="48"/>
  <c r="AC40" i="48"/>
  <c r="AG40" i="48"/>
  <c r="S40" i="48"/>
  <c r="W40" i="48"/>
  <c r="J40" i="48"/>
  <c r="N40" i="48"/>
  <c r="AM40" i="48"/>
  <c r="AA40" i="48"/>
  <c r="AN40" i="48"/>
  <c r="AF40" i="48"/>
  <c r="R40" i="48"/>
  <c r="L40" i="48"/>
  <c r="U40" i="48"/>
  <c r="H40" i="48"/>
  <c r="AJ40" i="48"/>
  <c r="AB40" i="48"/>
  <c r="Q40" i="48"/>
  <c r="I40" i="48"/>
  <c r="AI40" i="48"/>
  <c r="M40" i="48"/>
  <c r="V40" i="48"/>
  <c r="AZ49" i="48"/>
  <c r="AW49" i="48"/>
  <c r="AY49" i="48"/>
  <c r="AX49" i="48"/>
  <c r="AU49" i="48"/>
  <c r="AR49" i="48"/>
  <c r="AJ49" i="48"/>
  <c r="AN49" i="48"/>
  <c r="AC49" i="48"/>
  <c r="AG49" i="48"/>
  <c r="T49" i="48"/>
  <c r="G49" i="48"/>
  <c r="K49" i="48"/>
  <c r="AS49" i="48"/>
  <c r="AO49" i="48"/>
  <c r="AD49" i="48"/>
  <c r="AV49" i="48"/>
  <c r="AM49" i="48"/>
  <c r="AB49" i="48"/>
  <c r="AF49" i="48"/>
  <c r="S49" i="48"/>
  <c r="W49" i="48"/>
  <c r="J49" i="48"/>
  <c r="N49" i="48"/>
  <c r="AK49" i="48"/>
  <c r="Z49" i="48"/>
  <c r="AL49" i="48"/>
  <c r="AE49" i="48"/>
  <c r="R49" i="48"/>
  <c r="L49" i="48"/>
  <c r="M49" i="48"/>
  <c r="AQ49" i="48"/>
  <c r="AT49" i="48" s="1"/>
  <c r="AI49" i="48"/>
  <c r="AA49" i="48"/>
  <c r="Q49" i="48"/>
  <c r="I49" i="48"/>
  <c r="U49" i="48"/>
  <c r="V49" i="48"/>
  <c r="H49" i="48"/>
  <c r="AV62" i="48"/>
  <c r="AZ62" i="48"/>
  <c r="AU62" i="48"/>
  <c r="AR62" i="48"/>
  <c r="AQ62" i="48"/>
  <c r="AM62" i="48"/>
  <c r="AB62" i="48"/>
  <c r="AF62" i="48"/>
  <c r="AW62" i="48"/>
  <c r="AS62" i="48"/>
  <c r="AJ62" i="48"/>
  <c r="AN62" i="48"/>
  <c r="AC62" i="48"/>
  <c r="AG62" i="48"/>
  <c r="AY62" i="48"/>
  <c r="AE62" i="48"/>
  <c r="Y62" i="48"/>
  <c r="T62" i="48"/>
  <c r="P62" i="48"/>
  <c r="G62" i="48"/>
  <c r="K62" i="48"/>
  <c r="AX62" i="48"/>
  <c r="AO62" i="48"/>
  <c r="AD62" i="48"/>
  <c r="S62" i="48"/>
  <c r="W62" i="48"/>
  <c r="J62" i="48"/>
  <c r="N62" i="48"/>
  <c r="AI62" i="48"/>
  <c r="V62" i="48"/>
  <c r="M62" i="48"/>
  <c r="AL62" i="48"/>
  <c r="AA62" i="48"/>
  <c r="U62" i="48"/>
  <c r="L62" i="48"/>
  <c r="Z62" i="48"/>
  <c r="H62" i="48"/>
  <c r="Q62" i="48"/>
  <c r="I62" i="48"/>
  <c r="F62" i="48"/>
  <c r="R62" i="48"/>
  <c r="AK62" i="48"/>
  <c r="AV71" i="48"/>
  <c r="AZ71" i="48"/>
  <c r="AU71" i="48"/>
  <c r="AR71" i="48"/>
  <c r="AQ71" i="48"/>
  <c r="AK71" i="48"/>
  <c r="AO71" i="48"/>
  <c r="AW71" i="48"/>
  <c r="AS71" i="48"/>
  <c r="AL71" i="48"/>
  <c r="AY71" i="48"/>
  <c r="AN71" i="48"/>
  <c r="Z71" i="48"/>
  <c r="AD71" i="48"/>
  <c r="Y71" i="48"/>
  <c r="S71" i="48"/>
  <c r="W71" i="48"/>
  <c r="P71" i="48"/>
  <c r="I71" i="48"/>
  <c r="M71" i="48"/>
  <c r="AX71" i="48"/>
  <c r="AM71" i="48"/>
  <c r="AC71" i="48"/>
  <c r="AG71" i="48"/>
  <c r="R71" i="48"/>
  <c r="V71" i="48"/>
  <c r="H71" i="48"/>
  <c r="L71" i="48"/>
  <c r="AE71" i="48"/>
  <c r="U71" i="48"/>
  <c r="K71" i="48"/>
  <c r="AJ71" i="48"/>
  <c r="AB71" i="48"/>
  <c r="T71" i="48"/>
  <c r="J71" i="48"/>
  <c r="Q71" i="48"/>
  <c r="F71" i="48"/>
  <c r="AI71" i="48"/>
  <c r="AF71" i="48"/>
  <c r="G71" i="48"/>
  <c r="AA71" i="48"/>
  <c r="N71" i="48"/>
  <c r="AY81" i="48"/>
  <c r="AU81" i="48"/>
  <c r="AR81" i="48"/>
  <c r="AQ81" i="48"/>
  <c r="AK81" i="48"/>
  <c r="AO81" i="48"/>
  <c r="AV81" i="48"/>
  <c r="AZ81" i="48"/>
  <c r="AS81" i="48"/>
  <c r="AL81" i="48"/>
  <c r="AX81" i="48"/>
  <c r="AN81" i="48"/>
  <c r="Z81" i="48"/>
  <c r="AD81" i="48"/>
  <c r="Y81" i="48"/>
  <c r="S81" i="48"/>
  <c r="W81" i="48"/>
  <c r="P81" i="48"/>
  <c r="AW81" i="48"/>
  <c r="AM81" i="48"/>
  <c r="AC81" i="48"/>
  <c r="AG81" i="48"/>
  <c r="R81" i="48"/>
  <c r="V81" i="48"/>
  <c r="AI81" i="48"/>
  <c r="AE81" i="48"/>
  <c r="Q81" i="48"/>
  <c r="H81" i="48"/>
  <c r="L81" i="48"/>
  <c r="AJ81" i="48"/>
  <c r="AB81" i="48"/>
  <c r="G81" i="48"/>
  <c r="K81" i="48"/>
  <c r="U81" i="48"/>
  <c r="I81" i="48"/>
  <c r="AF81" i="48"/>
  <c r="T81" i="48"/>
  <c r="N81" i="48"/>
  <c r="F81" i="48"/>
  <c r="J81" i="48"/>
  <c r="AA81" i="48"/>
  <c r="M81" i="48"/>
  <c r="AW91" i="48"/>
  <c r="AR91" i="48"/>
  <c r="AL91" i="48"/>
  <c r="AX91" i="48"/>
  <c r="AS91" i="48"/>
  <c r="AM91" i="48"/>
  <c r="AI91" i="48"/>
  <c r="AV91" i="48"/>
  <c r="AK91" i="48"/>
  <c r="Z91" i="48"/>
  <c r="AD91" i="48"/>
  <c r="Q91" i="48"/>
  <c r="U91" i="48"/>
  <c r="AU91" i="48"/>
  <c r="AQ91" i="48"/>
  <c r="AJ91" i="48"/>
  <c r="AC91" i="48"/>
  <c r="AG91" i="48"/>
  <c r="T91" i="48"/>
  <c r="P91" i="48"/>
  <c r="AY91" i="48"/>
  <c r="AN91" i="48"/>
  <c r="AE91" i="48"/>
  <c r="W91" i="48"/>
  <c r="H91" i="48"/>
  <c r="L91" i="48"/>
  <c r="F91" i="48"/>
  <c r="AB91" i="48"/>
  <c r="V91" i="48"/>
  <c r="G91" i="48"/>
  <c r="K91" i="48"/>
  <c r="M91" i="48"/>
  <c r="R91" i="48"/>
  <c r="N91" i="48"/>
  <c r="AZ91" i="48"/>
  <c r="AF91" i="48"/>
  <c r="J91" i="48"/>
  <c r="AO91" i="48"/>
  <c r="Y91" i="48"/>
  <c r="AA91" i="48"/>
  <c r="I91" i="48"/>
  <c r="S91" i="48"/>
  <c r="AV101" i="48"/>
  <c r="AZ101" i="48"/>
  <c r="AR101" i="48"/>
  <c r="AJ101" i="48"/>
  <c r="AN101" i="48"/>
  <c r="AW101" i="48"/>
  <c r="AU101" i="48"/>
  <c r="AS101" i="48"/>
  <c r="AQ101" i="48"/>
  <c r="AK101" i="48"/>
  <c r="AO101" i="48"/>
  <c r="AI101" i="48"/>
  <c r="AC101" i="48"/>
  <c r="AG101" i="48"/>
  <c r="S101" i="48"/>
  <c r="W101" i="48"/>
  <c r="AB101" i="48"/>
  <c r="AF101" i="48"/>
  <c r="R101" i="48"/>
  <c r="V101" i="48"/>
  <c r="AL101" i="48"/>
  <c r="AD101" i="48"/>
  <c r="Y101" i="48"/>
  <c r="U101" i="48"/>
  <c r="I101" i="48"/>
  <c r="M101" i="48"/>
  <c r="F101" i="48"/>
  <c r="AY101" i="48"/>
  <c r="AA101" i="48"/>
  <c r="T101" i="48"/>
  <c r="H101" i="48"/>
  <c r="L101" i="48"/>
  <c r="AX101" i="48"/>
  <c r="Q101" i="48"/>
  <c r="J101" i="48"/>
  <c r="AM101" i="48"/>
  <c r="AE101" i="48"/>
  <c r="G101" i="48"/>
  <c r="P101" i="48"/>
  <c r="K101" i="48"/>
  <c r="N101" i="48"/>
  <c r="Z101" i="48"/>
  <c r="AX115" i="48"/>
  <c r="AU115" i="48"/>
  <c r="AS115" i="48"/>
  <c r="AL115" i="48"/>
  <c r="AZ115" i="48"/>
  <c r="AR115" i="48"/>
  <c r="AN115" i="48"/>
  <c r="AY115" i="48"/>
  <c r="AW115" i="48"/>
  <c r="AQ115" i="48"/>
  <c r="AO115" i="48"/>
  <c r="AA115" i="48"/>
  <c r="AE115" i="48"/>
  <c r="AV115" i="48"/>
  <c r="AJ115" i="48"/>
  <c r="AI115" i="48"/>
  <c r="AB115" i="48"/>
  <c r="AF115" i="48"/>
  <c r="Z115" i="48"/>
  <c r="AG115" i="48"/>
  <c r="AK115" i="48"/>
  <c r="AC115" i="48"/>
  <c r="R115" i="48"/>
  <c r="V115" i="48"/>
  <c r="I115" i="48"/>
  <c r="M115" i="48"/>
  <c r="Y115" i="48"/>
  <c r="Q115" i="48"/>
  <c r="U115" i="48"/>
  <c r="H115" i="48"/>
  <c r="L115" i="48"/>
  <c r="W115" i="48"/>
  <c r="N115" i="48"/>
  <c r="F115" i="48"/>
  <c r="AM115" i="48"/>
  <c r="G115" i="48"/>
  <c r="AD115" i="48"/>
  <c r="K115" i="48"/>
  <c r="T115" i="48"/>
  <c r="S115" i="48"/>
  <c r="J115" i="48"/>
  <c r="P115" i="48"/>
  <c r="AZ124" i="48"/>
  <c r="AX124" i="48"/>
  <c r="AY124" i="48"/>
  <c r="AS124" i="48"/>
  <c r="AJ124" i="48"/>
  <c r="AN124" i="48"/>
  <c r="AU124" i="48"/>
  <c r="AR124" i="48"/>
  <c r="AQ124" i="48"/>
  <c r="AV124" i="48"/>
  <c r="AM124" i="48"/>
  <c r="AC124" i="48"/>
  <c r="AG124" i="48"/>
  <c r="AO124" i="48"/>
  <c r="AI124" i="48"/>
  <c r="Z124" i="48"/>
  <c r="AD124" i="48"/>
  <c r="AL124" i="48"/>
  <c r="AF124" i="48"/>
  <c r="AK124" i="48"/>
  <c r="AE124" i="48"/>
  <c r="AA124" i="48"/>
  <c r="S124" i="48"/>
  <c r="W124" i="48"/>
  <c r="I124" i="48"/>
  <c r="M124" i="48"/>
  <c r="Y124" i="48"/>
  <c r="R124" i="48"/>
  <c r="V124" i="48"/>
  <c r="H124" i="48"/>
  <c r="L124" i="48"/>
  <c r="AW124" i="48"/>
  <c r="T124" i="48"/>
  <c r="N124" i="48"/>
  <c r="U124" i="48"/>
  <c r="G124" i="48"/>
  <c r="AB124" i="48"/>
  <c r="Q124" i="48"/>
  <c r="P124" i="48"/>
  <c r="K124" i="48"/>
  <c r="F124" i="48"/>
  <c r="J124" i="48"/>
  <c r="AX134" i="48"/>
  <c r="AY134" i="48"/>
  <c r="AZ134" i="48"/>
  <c r="AW134" i="48"/>
  <c r="AR134" i="48"/>
  <c r="AL134" i="48"/>
  <c r="AV134" i="48"/>
  <c r="AK134" i="48"/>
  <c r="AI134" i="48"/>
  <c r="Z134" i="48"/>
  <c r="AD134" i="48"/>
  <c r="AM134" i="48"/>
  <c r="AA134" i="48"/>
  <c r="AE134" i="48"/>
  <c r="AU134" i="48"/>
  <c r="AS134" i="48"/>
  <c r="AQ134" i="48"/>
  <c r="AO134" i="48"/>
  <c r="AC134" i="48"/>
  <c r="AN134" i="48"/>
  <c r="AB134" i="48"/>
  <c r="T134" i="48"/>
  <c r="I134" i="48"/>
  <c r="M134" i="48"/>
  <c r="AG134" i="48"/>
  <c r="S134" i="48"/>
  <c r="W134" i="48"/>
  <c r="H134" i="48"/>
  <c r="L134" i="48"/>
  <c r="Q134" i="48"/>
  <c r="N134" i="48"/>
  <c r="AJ134" i="48"/>
  <c r="Y134" i="48"/>
  <c r="R134" i="48"/>
  <c r="G134" i="48"/>
  <c r="V134" i="48"/>
  <c r="U134" i="48"/>
  <c r="K134" i="48"/>
  <c r="F134" i="48"/>
  <c r="AF134" i="48"/>
  <c r="P134" i="48"/>
  <c r="J134" i="48"/>
  <c r="AX139" i="48"/>
  <c r="AV139" i="48"/>
  <c r="AR139" i="48"/>
  <c r="AK139" i="48"/>
  <c r="AO139" i="48"/>
  <c r="AZ139" i="48"/>
  <c r="AY139" i="48"/>
  <c r="AU139" i="48"/>
  <c r="AS139" i="48"/>
  <c r="AM139" i="48"/>
  <c r="AI139" i="48"/>
  <c r="AC139" i="48"/>
  <c r="AG139" i="48"/>
  <c r="AW139" i="48"/>
  <c r="AQ139" i="48"/>
  <c r="AN139" i="48"/>
  <c r="Z139" i="48"/>
  <c r="AD139" i="48"/>
  <c r="AL139" i="48"/>
  <c r="AB139" i="48"/>
  <c r="AJ139" i="48"/>
  <c r="AA139" i="48"/>
  <c r="S139" i="48"/>
  <c r="W139" i="48"/>
  <c r="P139" i="48"/>
  <c r="AF139" i="48"/>
  <c r="Y139" i="48"/>
  <c r="R139" i="48"/>
  <c r="V139" i="48"/>
  <c r="T139" i="48"/>
  <c r="I139" i="48"/>
  <c r="M139" i="48"/>
  <c r="U139" i="48"/>
  <c r="J139" i="48"/>
  <c r="N139" i="48"/>
  <c r="G139" i="48"/>
  <c r="F139" i="48"/>
  <c r="AE139" i="48"/>
  <c r="L139" i="48"/>
  <c r="K139" i="48"/>
  <c r="H139" i="48"/>
  <c r="Q139" i="48"/>
  <c r="AZ144" i="48"/>
  <c r="AV144" i="48"/>
  <c r="AR144" i="48"/>
  <c r="AJ144" i="48"/>
  <c r="AN144" i="48"/>
  <c r="AY144" i="48"/>
  <c r="AX144" i="48"/>
  <c r="AW144" i="48"/>
  <c r="AS144" i="48"/>
  <c r="AQ144" i="48"/>
  <c r="AO144" i="48"/>
  <c r="AI144" i="48"/>
  <c r="AA144" i="48"/>
  <c r="AE144" i="48"/>
  <c r="AU144" i="48"/>
  <c r="AK144" i="48"/>
  <c r="AB144" i="48"/>
  <c r="AF144" i="48"/>
  <c r="Z144" i="48"/>
  <c r="AG144" i="48"/>
  <c r="S144" i="48"/>
  <c r="W144" i="48"/>
  <c r="P144" i="48"/>
  <c r="AM144" i="48"/>
  <c r="AD144" i="48"/>
  <c r="R144" i="48"/>
  <c r="V144" i="48"/>
  <c r="H144" i="48"/>
  <c r="L144" i="48"/>
  <c r="Q144" i="48"/>
  <c r="I144" i="48"/>
  <c r="M144" i="48"/>
  <c r="Y144" i="48"/>
  <c r="N144" i="48"/>
  <c r="F144" i="48"/>
  <c r="AL144" i="48"/>
  <c r="K144" i="48"/>
  <c r="J144" i="48"/>
  <c r="G144" i="48"/>
  <c r="U144" i="48"/>
  <c r="AC144" i="48"/>
  <c r="T144" i="48"/>
  <c r="AX153" i="48"/>
  <c r="AV153" i="48"/>
  <c r="AR153" i="48"/>
  <c r="AQ153" i="48"/>
  <c r="AU153" i="48"/>
  <c r="AW153" i="48"/>
  <c r="AK153" i="48"/>
  <c r="AO153" i="48"/>
  <c r="AI153" i="48"/>
  <c r="Z153" i="48"/>
  <c r="AD153" i="48"/>
  <c r="AL153" i="48"/>
  <c r="AA153" i="48"/>
  <c r="AE153" i="48"/>
  <c r="AJ153" i="48"/>
  <c r="AG153" i="48"/>
  <c r="AZ153" i="48"/>
  <c r="AF153" i="48"/>
  <c r="AM153" i="48"/>
  <c r="Q153" i="48"/>
  <c r="U153" i="48"/>
  <c r="AC153" i="48"/>
  <c r="T153" i="48"/>
  <c r="P153" i="48"/>
  <c r="V153" i="48"/>
  <c r="G153" i="48"/>
  <c r="K153" i="48"/>
  <c r="AY153" i="48"/>
  <c r="Y153" i="48"/>
  <c r="W153" i="48"/>
  <c r="H153" i="48"/>
  <c r="L153" i="48"/>
  <c r="AS153" i="48"/>
  <c r="S153" i="48"/>
  <c r="M153" i="48"/>
  <c r="F153" i="48"/>
  <c r="R153" i="48"/>
  <c r="J153" i="48"/>
  <c r="AN153" i="48"/>
  <c r="I153" i="48"/>
  <c r="AB153" i="48"/>
  <c r="N153" i="48"/>
  <c r="Y17" i="48"/>
  <c r="AZ17" i="48"/>
  <c r="AW17" i="48"/>
  <c r="AY17" i="48"/>
  <c r="AJ17" i="48"/>
  <c r="AN17" i="48"/>
  <c r="AA17" i="48"/>
  <c r="AE17" i="48"/>
  <c r="T17" i="48"/>
  <c r="G17" i="48"/>
  <c r="K17" i="48"/>
  <c r="AO17" i="48"/>
  <c r="AB17" i="48"/>
  <c r="Q17" i="48"/>
  <c r="AM17" i="48"/>
  <c r="Z17" i="48"/>
  <c r="AD17" i="48"/>
  <c r="S17" i="48"/>
  <c r="W17" i="48"/>
  <c r="J17" i="48"/>
  <c r="N17" i="48"/>
  <c r="AV17" i="48"/>
  <c r="AR17" i="48"/>
  <c r="AK17" i="48"/>
  <c r="AF17" i="48"/>
  <c r="U17" i="48"/>
  <c r="I17" i="48"/>
  <c r="AC17" i="48"/>
  <c r="AQ17" i="48"/>
  <c r="AL17" i="48"/>
  <c r="AI17" i="48"/>
  <c r="AG17" i="48"/>
  <c r="AU17" i="48"/>
  <c r="AS17" i="48"/>
  <c r="V17" i="48"/>
  <c r="H17" i="48"/>
  <c r="AX17" i="48"/>
  <c r="L17" i="48"/>
  <c r="R17" i="48"/>
  <c r="M17" i="48"/>
  <c r="AZ21" i="48"/>
  <c r="AW21" i="48"/>
  <c r="AY21" i="48"/>
  <c r="AX21" i="48"/>
  <c r="AU21" i="48"/>
  <c r="AJ21" i="48"/>
  <c r="AN21" i="48"/>
  <c r="AA21" i="48"/>
  <c r="AE21" i="48"/>
  <c r="T21" i="48"/>
  <c r="G21" i="48"/>
  <c r="K21" i="48"/>
  <c r="AR21" i="48"/>
  <c r="AB21" i="48"/>
  <c r="U21" i="48"/>
  <c r="AV21" i="48"/>
  <c r="AM21" i="48"/>
  <c r="Z21" i="48"/>
  <c r="AD21" i="48"/>
  <c r="S21" i="48"/>
  <c r="W21" i="48"/>
  <c r="J21" i="48"/>
  <c r="N21" i="48"/>
  <c r="AK21" i="48"/>
  <c r="AO21" i="48"/>
  <c r="AF21" i="48"/>
  <c r="Q21" i="48"/>
  <c r="AL21" i="48"/>
  <c r="I21" i="48"/>
  <c r="AQ21" i="48"/>
  <c r="AI21" i="48"/>
  <c r="R21" i="48"/>
  <c r="L21" i="48"/>
  <c r="AG21" i="48"/>
  <c r="V21" i="48"/>
  <c r="H21" i="48"/>
  <c r="AS21" i="48"/>
  <c r="AC21" i="48"/>
  <c r="M21" i="48"/>
  <c r="AY31" i="48"/>
  <c r="AV31" i="48"/>
  <c r="AX31" i="48"/>
  <c r="AW31" i="48"/>
  <c r="AJ31" i="48"/>
  <c r="AN31" i="48"/>
  <c r="Z31" i="48"/>
  <c r="AD31" i="48"/>
  <c r="S31" i="48"/>
  <c r="W31" i="48"/>
  <c r="G31" i="48"/>
  <c r="K31" i="48"/>
  <c r="AZ31" i="48"/>
  <c r="AR31" i="48"/>
  <c r="AO31" i="48"/>
  <c r="AE31" i="48"/>
  <c r="T31" i="48"/>
  <c r="AU31" i="48"/>
  <c r="AM31" i="48"/>
  <c r="AC31" i="48"/>
  <c r="AG31" i="48"/>
  <c r="R31" i="48"/>
  <c r="V31" i="48"/>
  <c r="J31" i="48"/>
  <c r="N31" i="48"/>
  <c r="AK31" i="48"/>
  <c r="AA31" i="48"/>
  <c r="AL31" i="48"/>
  <c r="U31" i="48"/>
  <c r="L31" i="48"/>
  <c r="AS31" i="48"/>
  <c r="M31" i="48"/>
  <c r="AQ31" i="48"/>
  <c r="AI31" i="48"/>
  <c r="Q31" i="48"/>
  <c r="I31" i="48"/>
  <c r="AB31" i="48"/>
  <c r="AF31" i="48"/>
  <c r="H31" i="48"/>
  <c r="AZ41" i="48"/>
  <c r="AU41" i="48"/>
  <c r="AJ41" i="48"/>
  <c r="AN41" i="48"/>
  <c r="Z41" i="48"/>
  <c r="AD41" i="48"/>
  <c r="Q41" i="48"/>
  <c r="U41" i="48"/>
  <c r="G41" i="48"/>
  <c r="K41" i="48"/>
  <c r="AX41" i="48"/>
  <c r="AW41" i="48"/>
  <c r="AK41" i="48"/>
  <c r="AI41" i="48"/>
  <c r="AE41" i="48"/>
  <c r="AS41" i="48"/>
  <c r="AM41" i="48"/>
  <c r="AC41" i="48"/>
  <c r="AG41" i="48"/>
  <c r="T41" i="48"/>
  <c r="J41" i="48"/>
  <c r="N41" i="48"/>
  <c r="AO41" i="48"/>
  <c r="AA41" i="48"/>
  <c r="S41" i="48"/>
  <c r="L41" i="48"/>
  <c r="M41" i="48"/>
  <c r="W41" i="48"/>
  <c r="AV41" i="48"/>
  <c r="R41" i="48"/>
  <c r="I41" i="48"/>
  <c r="AY41" i="48"/>
  <c r="AR41" i="48"/>
  <c r="AQ41" i="48"/>
  <c r="AL41" i="48"/>
  <c r="AB41" i="48"/>
  <c r="V41" i="48"/>
  <c r="AF41" i="48"/>
  <c r="H41" i="48"/>
  <c r="AZ46" i="48"/>
  <c r="AU46" i="48"/>
  <c r="AY46" i="48"/>
  <c r="AV46" i="48"/>
  <c r="AL46" i="48"/>
  <c r="AC46" i="48"/>
  <c r="AG46" i="48"/>
  <c r="Q46" i="48"/>
  <c r="U46" i="48"/>
  <c r="G46" i="48"/>
  <c r="K46" i="48"/>
  <c r="AD46" i="48"/>
  <c r="AX46" i="48"/>
  <c r="AW46" i="48"/>
  <c r="AS46" i="48"/>
  <c r="AK46" i="48"/>
  <c r="AO46" i="48"/>
  <c r="AB46" i="48"/>
  <c r="AF46" i="48"/>
  <c r="T46" i="48"/>
  <c r="J46" i="48"/>
  <c r="N46" i="48"/>
  <c r="AQ46" i="48"/>
  <c r="AM46" i="48"/>
  <c r="AI46" i="48"/>
  <c r="Z46" i="48"/>
  <c r="AN46" i="48"/>
  <c r="W46" i="48"/>
  <c r="L46" i="48"/>
  <c r="R46" i="48"/>
  <c r="AE46" i="48"/>
  <c r="S46" i="48"/>
  <c r="AR46" i="48"/>
  <c r="AJ46" i="48"/>
  <c r="V46" i="48"/>
  <c r="I46" i="48"/>
  <c r="AA46" i="48"/>
  <c r="M46" i="48"/>
  <c r="H46" i="48"/>
  <c r="AZ55" i="48"/>
  <c r="AU55" i="48"/>
  <c r="AY55" i="48"/>
  <c r="AV55" i="48"/>
  <c r="AJ55" i="48"/>
  <c r="AN55" i="48"/>
  <c r="AA55" i="48"/>
  <c r="AE55" i="48"/>
  <c r="T55" i="48"/>
  <c r="G55" i="48"/>
  <c r="K55" i="48"/>
  <c r="AQ55" i="48"/>
  <c r="AK55" i="48"/>
  <c r="AF55" i="48"/>
  <c r="AX55" i="48"/>
  <c r="AW55" i="48"/>
  <c r="AS55" i="48"/>
  <c r="AM55" i="48"/>
  <c r="Z55" i="48"/>
  <c r="AD55" i="48"/>
  <c r="S55" i="48"/>
  <c r="W55" i="48"/>
  <c r="J55" i="48"/>
  <c r="N55" i="48"/>
  <c r="AO55" i="48"/>
  <c r="AI55" i="48"/>
  <c r="AB55" i="48"/>
  <c r="AL55" i="48"/>
  <c r="V55" i="48"/>
  <c r="L55" i="48"/>
  <c r="AC55" i="48"/>
  <c r="H55" i="48"/>
  <c r="AR55" i="48"/>
  <c r="AG55" i="48"/>
  <c r="U55" i="48"/>
  <c r="I55" i="48"/>
  <c r="Q55" i="48"/>
  <c r="M55" i="48"/>
  <c r="R55" i="48"/>
  <c r="AY68" i="48"/>
  <c r="AM68" i="48"/>
  <c r="AB68" i="48"/>
  <c r="AF68" i="48"/>
  <c r="AV68" i="48"/>
  <c r="AZ68" i="48"/>
  <c r="AJ68" i="48"/>
  <c r="AN68" i="48"/>
  <c r="AI68" i="48"/>
  <c r="AC68" i="48"/>
  <c r="AG68" i="48"/>
  <c r="AX68" i="48"/>
  <c r="AS68" i="48"/>
  <c r="AE68" i="48"/>
  <c r="T68" i="48"/>
  <c r="I68" i="48"/>
  <c r="M68" i="48"/>
  <c r="AW68" i="48"/>
  <c r="AR68" i="48"/>
  <c r="AO68" i="48"/>
  <c r="AD68" i="48"/>
  <c r="Y68" i="48"/>
  <c r="S68" i="48"/>
  <c r="W68" i="48"/>
  <c r="P68" i="48"/>
  <c r="H68" i="48"/>
  <c r="L68" i="48"/>
  <c r="Z68" i="48"/>
  <c r="R68" i="48"/>
  <c r="K68" i="48"/>
  <c r="AU68" i="48"/>
  <c r="AQ68" i="48"/>
  <c r="AL68" i="48"/>
  <c r="Q68" i="48"/>
  <c r="J68" i="48"/>
  <c r="V68" i="48"/>
  <c r="N68" i="48"/>
  <c r="F68" i="48"/>
  <c r="U68" i="48"/>
  <c r="G68" i="48"/>
  <c r="AA68" i="48"/>
  <c r="AK68" i="48"/>
  <c r="AX78" i="48"/>
  <c r="AM78" i="48"/>
  <c r="AY78" i="48"/>
  <c r="AJ78" i="48"/>
  <c r="AN78" i="48"/>
  <c r="AI78" i="48"/>
  <c r="AW78" i="48"/>
  <c r="AS78" i="48"/>
  <c r="Z78" i="48"/>
  <c r="AD78" i="48"/>
  <c r="T78" i="48"/>
  <c r="AV78" i="48"/>
  <c r="AR78" i="48"/>
  <c r="AO78" i="48"/>
  <c r="AC78" i="48"/>
  <c r="AG78" i="48"/>
  <c r="Y78" i="48"/>
  <c r="S78" i="48"/>
  <c r="W78" i="48"/>
  <c r="P78" i="48"/>
  <c r="AE78" i="48"/>
  <c r="V78" i="48"/>
  <c r="H78" i="48"/>
  <c r="L78" i="48"/>
  <c r="F78" i="48"/>
  <c r="AL78" i="48"/>
  <c r="AB78" i="48"/>
  <c r="U78" i="48"/>
  <c r="G78" i="48"/>
  <c r="K78" i="48"/>
  <c r="AZ78" i="48"/>
  <c r="AK78" i="48"/>
  <c r="AA78" i="48"/>
  <c r="I78" i="48"/>
  <c r="AF78" i="48"/>
  <c r="Q78" i="48"/>
  <c r="J78" i="48"/>
  <c r="N78" i="48"/>
  <c r="AU78" i="48"/>
  <c r="R78" i="48"/>
  <c r="M78" i="48"/>
  <c r="AQ78" i="48"/>
  <c r="AV88" i="48"/>
  <c r="AZ88" i="48"/>
  <c r="AJ88" i="48"/>
  <c r="AN88" i="48"/>
  <c r="AI88" i="48"/>
  <c r="AW88" i="48"/>
  <c r="AU88" i="48"/>
  <c r="AQ88" i="48"/>
  <c r="AK88" i="48"/>
  <c r="AO88" i="48"/>
  <c r="AS88" i="48"/>
  <c r="AM88" i="48"/>
  <c r="Z88" i="48"/>
  <c r="AD88" i="48"/>
  <c r="R88" i="48"/>
  <c r="V88" i="48"/>
  <c r="AR88" i="48"/>
  <c r="AL88" i="48"/>
  <c r="AC88" i="48"/>
  <c r="AG88" i="48"/>
  <c r="Q88" i="48"/>
  <c r="U88" i="48"/>
  <c r="AX88" i="48"/>
  <c r="AE88" i="48"/>
  <c r="T88" i="48"/>
  <c r="P88" i="48"/>
  <c r="H88" i="48"/>
  <c r="L88" i="48"/>
  <c r="AB88" i="48"/>
  <c r="S88" i="48"/>
  <c r="G88" i="48"/>
  <c r="K88" i="48"/>
  <c r="AA88" i="48"/>
  <c r="M88" i="48"/>
  <c r="AY88" i="48"/>
  <c r="AF88" i="48"/>
  <c r="N88" i="48"/>
  <c r="J88" i="48"/>
  <c r="F88" i="48"/>
  <c r="W88" i="48"/>
  <c r="I88" i="48"/>
  <c r="Y88" i="48"/>
  <c r="AY97" i="48"/>
  <c r="AJ97" i="48"/>
  <c r="AN97" i="48"/>
  <c r="AI97" i="48"/>
  <c r="AV97" i="48"/>
  <c r="AZ97" i="48"/>
  <c r="AU97" i="48"/>
  <c r="AQ97" i="48"/>
  <c r="AK97" i="48"/>
  <c r="AO97" i="48"/>
  <c r="AS97" i="48"/>
  <c r="AM97" i="48"/>
  <c r="AC97" i="48"/>
  <c r="AG97" i="48"/>
  <c r="R97" i="48"/>
  <c r="V97" i="48"/>
  <c r="AR97" i="48"/>
  <c r="AL97" i="48"/>
  <c r="AB97" i="48"/>
  <c r="AF97" i="48"/>
  <c r="Q97" i="48"/>
  <c r="U97" i="48"/>
  <c r="AD97" i="48"/>
  <c r="T97" i="48"/>
  <c r="P97" i="48"/>
  <c r="J97" i="48"/>
  <c r="N97" i="48"/>
  <c r="F97" i="48"/>
  <c r="AX97" i="48"/>
  <c r="AA97" i="48"/>
  <c r="S97" i="48"/>
  <c r="I97" i="48"/>
  <c r="M97" i="48"/>
  <c r="Z97" i="48"/>
  <c r="Y97" i="48"/>
  <c r="K97" i="48"/>
  <c r="AE97" i="48"/>
  <c r="L97" i="48"/>
  <c r="W97" i="48"/>
  <c r="H97" i="48"/>
  <c r="AW97" i="48"/>
  <c r="G97" i="48"/>
  <c r="AX111" i="48"/>
  <c r="AZ111" i="48"/>
  <c r="AW111" i="48"/>
  <c r="AK111" i="48"/>
  <c r="AO111" i="48"/>
  <c r="AY111" i="48"/>
  <c r="AS111" i="48"/>
  <c r="AQ111" i="48"/>
  <c r="AL111" i="48"/>
  <c r="AL109" i="48" s="1"/>
  <c r="AR111" i="48"/>
  <c r="AV111" i="48"/>
  <c r="AM111" i="48"/>
  <c r="AB111" i="48"/>
  <c r="AF111" i="48"/>
  <c r="AU111" i="48"/>
  <c r="AN111" i="48"/>
  <c r="AI111" i="48"/>
  <c r="AC111" i="48"/>
  <c r="AG111" i="48"/>
  <c r="AJ111" i="48"/>
  <c r="AA111" i="48"/>
  <c r="Z111" i="48"/>
  <c r="T111" i="48"/>
  <c r="I111" i="48"/>
  <c r="M111" i="48"/>
  <c r="AE111" i="48"/>
  <c r="S111" i="48"/>
  <c r="W111" i="48"/>
  <c r="H111" i="48"/>
  <c r="L111" i="48"/>
  <c r="U111" i="48"/>
  <c r="P111" i="48"/>
  <c r="N111" i="48"/>
  <c r="V111" i="48"/>
  <c r="G111" i="48"/>
  <c r="R111" i="48"/>
  <c r="J111" i="48"/>
  <c r="AD111" i="48"/>
  <c r="Q111" i="48"/>
  <c r="Y111" i="48"/>
  <c r="K111" i="48"/>
  <c r="F111" i="48"/>
  <c r="AX120" i="48"/>
  <c r="AY120" i="48"/>
  <c r="AV120" i="48"/>
  <c r="AJ120" i="48"/>
  <c r="AN120" i="48"/>
  <c r="AS120" i="48"/>
  <c r="AK120" i="48"/>
  <c r="AU120" i="48"/>
  <c r="AR120" i="48"/>
  <c r="AM120" i="48"/>
  <c r="AI120" i="48"/>
  <c r="AA120" i="48"/>
  <c r="AE120" i="48"/>
  <c r="AQ120" i="48"/>
  <c r="AO120" i="48"/>
  <c r="AB120" i="48"/>
  <c r="AF120" i="48"/>
  <c r="Z120" i="48"/>
  <c r="AW120" i="48"/>
  <c r="AG120" i="48"/>
  <c r="S120" i="48"/>
  <c r="W120" i="48"/>
  <c r="I120" i="48"/>
  <c r="M120" i="48"/>
  <c r="AD120" i="48"/>
  <c r="R120" i="48"/>
  <c r="V120" i="48"/>
  <c r="H120" i="48"/>
  <c r="L120" i="48"/>
  <c r="T120" i="48"/>
  <c r="P120" i="48"/>
  <c r="N120" i="48"/>
  <c r="F120" i="48"/>
  <c r="U120" i="48"/>
  <c r="G120" i="48"/>
  <c r="J120" i="48"/>
  <c r="AZ120" i="48"/>
  <c r="AC120" i="48"/>
  <c r="Y120" i="48"/>
  <c r="AL120" i="48"/>
  <c r="Q120" i="48"/>
  <c r="K120" i="48"/>
  <c r="AY130" i="48"/>
  <c r="AZ130" i="48"/>
  <c r="AU130" i="48"/>
  <c r="AK130" i="48"/>
  <c r="AO130" i="48"/>
  <c r="AV130" i="48"/>
  <c r="AS130" i="48"/>
  <c r="AQ130" i="48"/>
  <c r="AW130" i="48"/>
  <c r="AR130" i="48"/>
  <c r="AN130" i="48"/>
  <c r="AI130" i="48"/>
  <c r="AA130" i="48"/>
  <c r="AE130" i="48"/>
  <c r="AJ130" i="48"/>
  <c r="AB130" i="48"/>
  <c r="AF130" i="48"/>
  <c r="AM130" i="48"/>
  <c r="AD130" i="48"/>
  <c r="AL130" i="48"/>
  <c r="AC130" i="48"/>
  <c r="AG130" i="48"/>
  <c r="T130" i="48"/>
  <c r="I130" i="48"/>
  <c r="M130" i="48"/>
  <c r="AX130" i="48"/>
  <c r="Z130" i="48"/>
  <c r="S130" i="48"/>
  <c r="W130" i="48"/>
  <c r="H130" i="48"/>
  <c r="L130" i="48"/>
  <c r="Q130" i="48"/>
  <c r="P130" i="48"/>
  <c r="N130" i="48"/>
  <c r="R130" i="48"/>
  <c r="G130" i="48"/>
  <c r="F130" i="48"/>
  <c r="J130" i="48"/>
  <c r="V130" i="48"/>
  <c r="U130" i="48"/>
  <c r="K130" i="48"/>
  <c r="Y130" i="48"/>
  <c r="AX136" i="48"/>
  <c r="AZ136" i="48"/>
  <c r="AW136" i="48"/>
  <c r="AQ136" i="48"/>
  <c r="AM136" i="48"/>
  <c r="AY136" i="48"/>
  <c r="AS136" i="48"/>
  <c r="AV136" i="48"/>
  <c r="AJ136" i="48"/>
  <c r="AO136" i="48"/>
  <c r="AC136" i="48"/>
  <c r="AG136" i="48"/>
  <c r="AU136" i="48"/>
  <c r="AK136" i="48"/>
  <c r="Z136" i="48"/>
  <c r="AD136" i="48"/>
  <c r="AB136" i="48"/>
  <c r="AA136" i="48"/>
  <c r="AI136" i="48"/>
  <c r="AE136" i="48"/>
  <c r="Y136" i="48"/>
  <c r="T136" i="48"/>
  <c r="I136" i="48"/>
  <c r="M136" i="48"/>
  <c r="AN136" i="48"/>
  <c r="S136" i="48"/>
  <c r="W136" i="48"/>
  <c r="P136" i="48"/>
  <c r="H136" i="48"/>
  <c r="L136" i="48"/>
  <c r="AF136" i="48"/>
  <c r="Q136" i="48"/>
  <c r="N136" i="48"/>
  <c r="AR136" i="48"/>
  <c r="R136" i="48"/>
  <c r="G136" i="48"/>
  <c r="F136" i="48"/>
  <c r="J136" i="48"/>
  <c r="V136" i="48"/>
  <c r="U136" i="48"/>
  <c r="K136" i="48"/>
  <c r="AL136" i="48"/>
  <c r="AX145" i="48"/>
  <c r="AY145" i="48"/>
  <c r="AW145" i="48"/>
  <c r="AQ145" i="48"/>
  <c r="AL145" i="48"/>
  <c r="AU145" i="48"/>
  <c r="AV145" i="48"/>
  <c r="AS145" i="48"/>
  <c r="AN145" i="48"/>
  <c r="AA145" i="48"/>
  <c r="AE145" i="48"/>
  <c r="AR145" i="48"/>
  <c r="AJ145" i="48"/>
  <c r="AO145" i="48"/>
  <c r="AB145" i="48"/>
  <c r="AF145" i="48"/>
  <c r="AZ145" i="48"/>
  <c r="AM145" i="48"/>
  <c r="Z145" i="48"/>
  <c r="AK145" i="48"/>
  <c r="AG145" i="48"/>
  <c r="AC145" i="48"/>
  <c r="Y145" i="48"/>
  <c r="T145" i="48"/>
  <c r="S145" i="48"/>
  <c r="W145" i="48"/>
  <c r="P145" i="48"/>
  <c r="AI145" i="48"/>
  <c r="AD145" i="48"/>
  <c r="Q145" i="48"/>
  <c r="H145" i="48"/>
  <c r="L145" i="48"/>
  <c r="R145" i="48"/>
  <c r="I145" i="48"/>
  <c r="M145" i="48"/>
  <c r="V145" i="48"/>
  <c r="N145" i="48"/>
  <c r="U145" i="48"/>
  <c r="K145" i="48"/>
  <c r="F145" i="48"/>
  <c r="J145" i="48"/>
  <c r="G145" i="48"/>
  <c r="AX14" i="48"/>
  <c r="AV14" i="48"/>
  <c r="AZ14" i="48"/>
  <c r="AQ14" i="48"/>
  <c r="AL14" i="48"/>
  <c r="AA14" i="48"/>
  <c r="AE14" i="48"/>
  <c r="R14" i="48"/>
  <c r="V14" i="48"/>
  <c r="H14" i="48"/>
  <c r="L14" i="48"/>
  <c r="AW14" i="48"/>
  <c r="AW12" i="48" s="1"/>
  <c r="AR14" i="48"/>
  <c r="AI14" i="48"/>
  <c r="AB14" i="48"/>
  <c r="W14" i="48"/>
  <c r="AY14" i="48"/>
  <c r="AK14" i="48"/>
  <c r="AO14" i="48"/>
  <c r="Z14" i="48"/>
  <c r="AD14" i="48"/>
  <c r="Q14" i="48"/>
  <c r="U14" i="48"/>
  <c r="G14" i="48"/>
  <c r="K14" i="48"/>
  <c r="F14" i="48"/>
  <c r="AM14" i="48"/>
  <c r="AF14" i="48"/>
  <c r="S14" i="48"/>
  <c r="AU14" i="48"/>
  <c r="N14" i="48"/>
  <c r="J14" i="48"/>
  <c r="AN14" i="48"/>
  <c r="T14" i="48"/>
  <c r="M14" i="48"/>
  <c r="AC14" i="48"/>
  <c r="I14" i="48"/>
  <c r="AS14" i="48"/>
  <c r="AS12" i="48" s="1"/>
  <c r="AJ14" i="48"/>
  <c r="AG14" i="48"/>
  <c r="AX19" i="48"/>
  <c r="AU19" i="48"/>
  <c r="AV19" i="48"/>
  <c r="AQ19" i="48"/>
  <c r="AJ19" i="48"/>
  <c r="AN19" i="48"/>
  <c r="AI19" i="48"/>
  <c r="AA19" i="48"/>
  <c r="AE19" i="48"/>
  <c r="R19" i="48"/>
  <c r="V19" i="48"/>
  <c r="G19" i="48"/>
  <c r="K19" i="48"/>
  <c r="AR19" i="48"/>
  <c r="AK19" i="48"/>
  <c r="AB19" i="48"/>
  <c r="S19" i="48"/>
  <c r="AM19" i="48"/>
  <c r="Z19" i="48"/>
  <c r="AD19" i="48"/>
  <c r="Q19" i="48"/>
  <c r="U19" i="48"/>
  <c r="J19" i="48"/>
  <c r="N19" i="48"/>
  <c r="AY19" i="48"/>
  <c r="AO19" i="48"/>
  <c r="AF19" i="48"/>
  <c r="W19" i="48"/>
  <c r="AS19" i="48"/>
  <c r="I19" i="48"/>
  <c r="AL19" i="48"/>
  <c r="AC19" i="48"/>
  <c r="L19" i="48"/>
  <c r="AZ19" i="48"/>
  <c r="M19" i="48"/>
  <c r="H19" i="48"/>
  <c r="AW19" i="48"/>
  <c r="AG19" i="48"/>
  <c r="T19" i="48"/>
  <c r="AX23" i="48"/>
  <c r="AU23" i="48"/>
  <c r="AV23" i="48"/>
  <c r="AZ23" i="48"/>
  <c r="AW23" i="48"/>
  <c r="AQ23" i="48"/>
  <c r="AJ23" i="48"/>
  <c r="AN23" i="48"/>
  <c r="AI23" i="48"/>
  <c r="AA23" i="48"/>
  <c r="AE23" i="48"/>
  <c r="R23" i="48"/>
  <c r="V23" i="48"/>
  <c r="G23" i="48"/>
  <c r="K23" i="48"/>
  <c r="AO23" i="48"/>
  <c r="AB23" i="48"/>
  <c r="W23" i="48"/>
  <c r="AY23" i="48"/>
  <c r="AM23" i="48"/>
  <c r="Z23" i="48"/>
  <c r="AD23" i="48"/>
  <c r="Q23" i="48"/>
  <c r="U23" i="48"/>
  <c r="J23" i="48"/>
  <c r="N23" i="48"/>
  <c r="AR23" i="48"/>
  <c r="AK23" i="48"/>
  <c r="AF23" i="48"/>
  <c r="S23" i="48"/>
  <c r="I23" i="48"/>
  <c r="AC23" i="48"/>
  <c r="L23" i="48"/>
  <c r="AS23" i="48"/>
  <c r="AG23" i="48"/>
  <c r="AL23" i="48"/>
  <c r="H23" i="48"/>
  <c r="T23" i="48"/>
  <c r="M23" i="48"/>
  <c r="AZ29" i="48"/>
  <c r="AU29" i="48"/>
  <c r="AQ29" i="48"/>
  <c r="AJ29" i="48"/>
  <c r="AN29" i="48"/>
  <c r="AI29" i="48"/>
  <c r="Z29" i="48"/>
  <c r="AD29" i="48"/>
  <c r="Q29" i="48"/>
  <c r="U29" i="48"/>
  <c r="G29" i="48"/>
  <c r="K29" i="48"/>
  <c r="AE29" i="48"/>
  <c r="AM29" i="48"/>
  <c r="AC29" i="48"/>
  <c r="AG29" i="48"/>
  <c r="T29" i="48"/>
  <c r="J29" i="48"/>
  <c r="N29" i="48"/>
  <c r="AX29" i="48"/>
  <c r="AW29" i="48"/>
  <c r="AR29" i="48"/>
  <c r="AK29" i="48"/>
  <c r="AO29" i="48"/>
  <c r="AA29" i="48"/>
  <c r="R29" i="48"/>
  <c r="V29" i="48"/>
  <c r="AS29" i="48"/>
  <c r="S29" i="48"/>
  <c r="L29" i="48"/>
  <c r="AY29" i="48"/>
  <c r="AB29" i="48"/>
  <c r="W29" i="48"/>
  <c r="M29" i="48"/>
  <c r="AF29" i="48"/>
  <c r="AV29" i="48"/>
  <c r="I29" i="48"/>
  <c r="AL29" i="48"/>
  <c r="H29" i="48"/>
  <c r="AZ33" i="48"/>
  <c r="AU33" i="48"/>
  <c r="AY33" i="48"/>
  <c r="AV33" i="48"/>
  <c r="AQ33" i="48"/>
  <c r="AJ33" i="48"/>
  <c r="AN33" i="48"/>
  <c r="AI33" i="48"/>
  <c r="Z33" i="48"/>
  <c r="AD33" i="48"/>
  <c r="Q33" i="48"/>
  <c r="U33" i="48"/>
  <c r="G33" i="48"/>
  <c r="K33" i="48"/>
  <c r="AK33" i="48"/>
  <c r="AE33" i="48"/>
  <c r="V33" i="48"/>
  <c r="AX33" i="48"/>
  <c r="AW33" i="48"/>
  <c r="AM33" i="48"/>
  <c r="AC33" i="48"/>
  <c r="AG33" i="48"/>
  <c r="T33" i="48"/>
  <c r="J33" i="48"/>
  <c r="N33" i="48"/>
  <c r="AR33" i="48"/>
  <c r="AO33" i="48"/>
  <c r="AA33" i="48"/>
  <c r="R33" i="48"/>
  <c r="W33" i="48"/>
  <c r="L33" i="48"/>
  <c r="AB33" i="48"/>
  <c r="M33" i="48"/>
  <c r="AF33" i="48"/>
  <c r="AL33" i="48"/>
  <c r="S33" i="48"/>
  <c r="I33" i="48"/>
  <c r="AS33" i="48"/>
  <c r="H33" i="48"/>
  <c r="AY39" i="48"/>
  <c r="AV39" i="48"/>
  <c r="AX39" i="48"/>
  <c r="AW39" i="48"/>
  <c r="AQ39" i="48"/>
  <c r="AJ39" i="48"/>
  <c r="AN39" i="48"/>
  <c r="Z39" i="48"/>
  <c r="AD39" i="48"/>
  <c r="S39" i="48"/>
  <c r="W39" i="48"/>
  <c r="G39" i="48"/>
  <c r="K39" i="48"/>
  <c r="AO39" i="48"/>
  <c r="AE39" i="48"/>
  <c r="AZ39" i="48"/>
  <c r="AS39" i="48"/>
  <c r="AM39" i="48"/>
  <c r="AI39" i="48"/>
  <c r="AC39" i="48"/>
  <c r="AG39" i="48"/>
  <c r="R39" i="48"/>
  <c r="V39" i="48"/>
  <c r="J39" i="48"/>
  <c r="N39" i="48"/>
  <c r="AU39" i="48"/>
  <c r="AK39" i="48"/>
  <c r="AA39" i="48"/>
  <c r="AR39" i="48"/>
  <c r="Q39" i="48"/>
  <c r="L39" i="48"/>
  <c r="AB39" i="48"/>
  <c r="M39" i="48"/>
  <c r="AF39" i="48"/>
  <c r="U39" i="48"/>
  <c r="I39" i="48"/>
  <c r="T39" i="48"/>
  <c r="AL39" i="48"/>
  <c r="H39" i="48"/>
  <c r="AY43" i="48"/>
  <c r="AV43" i="48"/>
  <c r="AX43" i="48"/>
  <c r="AW43" i="48"/>
  <c r="AQ43" i="48"/>
  <c r="AJ43" i="48"/>
  <c r="AN43" i="48"/>
  <c r="Z43" i="48"/>
  <c r="AD43" i="48"/>
  <c r="S43" i="48"/>
  <c r="W43" i="48"/>
  <c r="G43" i="48"/>
  <c r="K43" i="48"/>
  <c r="AZ43" i="48"/>
  <c r="AO43" i="48"/>
  <c r="AE43" i="48"/>
  <c r="AU43" i="48"/>
  <c r="AS43" i="48"/>
  <c r="AM43" i="48"/>
  <c r="AI43" i="48"/>
  <c r="AC43" i="48"/>
  <c r="AG43" i="48"/>
  <c r="R43" i="48"/>
  <c r="V43" i="48"/>
  <c r="J43" i="48"/>
  <c r="N43" i="48"/>
  <c r="AK43" i="48"/>
  <c r="AA43" i="48"/>
  <c r="AL43" i="48"/>
  <c r="U43" i="48"/>
  <c r="L43" i="48"/>
  <c r="AB43" i="48"/>
  <c r="M43" i="48"/>
  <c r="AR43" i="48"/>
  <c r="Q43" i="48"/>
  <c r="T43" i="48"/>
  <c r="I43" i="48"/>
  <c r="AF43" i="48"/>
  <c r="H43" i="48"/>
  <c r="AY48" i="48"/>
  <c r="AV48" i="48"/>
  <c r="AX48" i="48"/>
  <c r="AW48" i="48"/>
  <c r="AL48" i="48"/>
  <c r="AC48" i="48"/>
  <c r="AG48" i="48"/>
  <c r="S48" i="48"/>
  <c r="W48" i="48"/>
  <c r="G48" i="48"/>
  <c r="K48" i="48"/>
  <c r="AM48" i="48"/>
  <c r="AD48" i="48"/>
  <c r="AZ48" i="48"/>
  <c r="AS48" i="48"/>
  <c r="AQ48" i="48"/>
  <c r="AK48" i="48"/>
  <c r="AO48" i="48"/>
  <c r="AI48" i="48"/>
  <c r="AB48" i="48"/>
  <c r="AF48" i="48"/>
  <c r="R48" i="48"/>
  <c r="V48" i="48"/>
  <c r="J48" i="48"/>
  <c r="N48" i="48"/>
  <c r="AU48" i="48"/>
  <c r="Z48" i="48"/>
  <c r="AR48" i="48"/>
  <c r="Q48" i="48"/>
  <c r="L48" i="48"/>
  <c r="AA48" i="48"/>
  <c r="T48" i="48"/>
  <c r="U48" i="48"/>
  <c r="AN48" i="48"/>
  <c r="I48" i="48"/>
  <c r="M48" i="48"/>
  <c r="AJ48" i="48"/>
  <c r="AE48" i="48"/>
  <c r="H48" i="48"/>
  <c r="AY53" i="48"/>
  <c r="AV53" i="48"/>
  <c r="AX53" i="48"/>
  <c r="AW53" i="48"/>
  <c r="AJ53" i="48"/>
  <c r="AN53" i="48"/>
  <c r="AA53" i="48"/>
  <c r="AE53" i="48"/>
  <c r="R53" i="48"/>
  <c r="V53" i="48"/>
  <c r="G53" i="48"/>
  <c r="K53" i="48"/>
  <c r="AK53" i="48"/>
  <c r="AF53" i="48"/>
  <c r="AU53" i="48"/>
  <c r="AS53" i="48"/>
  <c r="AQ53" i="48"/>
  <c r="AM53" i="48"/>
  <c r="AI53" i="48"/>
  <c r="Z53" i="48"/>
  <c r="AD53" i="48"/>
  <c r="Q53" i="48"/>
  <c r="U53" i="48"/>
  <c r="J53" i="48"/>
  <c r="N53" i="48"/>
  <c r="AZ53" i="48"/>
  <c r="AO53" i="48"/>
  <c r="AB53" i="48"/>
  <c r="T53" i="48"/>
  <c r="L53" i="48"/>
  <c r="W53" i="48"/>
  <c r="H53" i="48"/>
  <c r="AG53" i="48"/>
  <c r="S53" i="48"/>
  <c r="I53" i="48"/>
  <c r="AL53" i="48"/>
  <c r="M53" i="48"/>
  <c r="AR53" i="48"/>
  <c r="AC53" i="48"/>
  <c r="AW61" i="48"/>
  <c r="AK61" i="48"/>
  <c r="AO61" i="48"/>
  <c r="AB61" i="48"/>
  <c r="AB60" i="48" s="1"/>
  <c r="AF61" i="48"/>
  <c r="AF60" i="48" s="1"/>
  <c r="AX61" i="48"/>
  <c r="AU61" i="48"/>
  <c r="AQ61" i="48"/>
  <c r="AL61" i="48"/>
  <c r="AC61" i="48"/>
  <c r="AC60" i="48" s="1"/>
  <c r="AG61" i="48"/>
  <c r="AG60" i="48" s="1"/>
  <c r="AV61" i="48"/>
  <c r="AN61" i="48"/>
  <c r="AN60" i="48" s="1"/>
  <c r="AE61" i="48"/>
  <c r="S61" i="48"/>
  <c r="W61" i="48"/>
  <c r="G61" i="48"/>
  <c r="G60" i="48" s="1"/>
  <c r="K61" i="48"/>
  <c r="K60" i="48" s="1"/>
  <c r="AM61" i="48"/>
  <c r="AM60" i="48" s="1"/>
  <c r="AD61" i="48"/>
  <c r="R61" i="48"/>
  <c r="V61" i="48"/>
  <c r="J61" i="48"/>
  <c r="J60" i="48" s="1"/>
  <c r="N61" i="48"/>
  <c r="AY61" i="48"/>
  <c r="AR61" i="48"/>
  <c r="Z61" i="48"/>
  <c r="U61" i="48"/>
  <c r="M61" i="48"/>
  <c r="M60" i="48" s="1"/>
  <c r="T61" i="48"/>
  <c r="P61" i="48"/>
  <c r="L61" i="48"/>
  <c r="L60" i="48" s="1"/>
  <c r="AI61" i="48"/>
  <c r="Y61" i="48"/>
  <c r="Y60" i="48" s="1"/>
  <c r="Q61" i="48"/>
  <c r="Q60" i="48" s="1"/>
  <c r="AZ61" i="48"/>
  <c r="AS61" i="48"/>
  <c r="AA61" i="48"/>
  <c r="AA60" i="48" s="1"/>
  <c r="I61" i="48"/>
  <c r="I60" i="48" s="1"/>
  <c r="F61" i="48"/>
  <c r="AJ61" i="48"/>
  <c r="AJ60" i="48" s="1"/>
  <c r="H61" i="48"/>
  <c r="H60" i="48" s="1"/>
  <c r="AW66" i="48"/>
  <c r="AM66" i="48"/>
  <c r="AB66" i="48"/>
  <c r="AF66" i="48"/>
  <c r="AX66" i="48"/>
  <c r="AU66" i="48"/>
  <c r="AQ66" i="48"/>
  <c r="AJ66" i="48"/>
  <c r="AN66" i="48"/>
  <c r="AC66" i="48"/>
  <c r="AG66" i="48"/>
  <c r="AZ66" i="48"/>
  <c r="AL66" i="48"/>
  <c r="AI66" i="48"/>
  <c r="AE66" i="48"/>
  <c r="R66" i="48"/>
  <c r="V66" i="48"/>
  <c r="I66" i="48"/>
  <c r="M66" i="48"/>
  <c r="AY66" i="48"/>
  <c r="AK66" i="48"/>
  <c r="AD66" i="48"/>
  <c r="Q66" i="48"/>
  <c r="U66" i="48"/>
  <c r="H66" i="48"/>
  <c r="L66" i="48"/>
  <c r="AO66" i="48"/>
  <c r="Z66" i="48"/>
  <c r="Y66" i="48"/>
  <c r="K66" i="48"/>
  <c r="AS66" i="48"/>
  <c r="W66" i="48"/>
  <c r="J66" i="48"/>
  <c r="F66" i="48"/>
  <c r="AR66" i="48"/>
  <c r="T66" i="48"/>
  <c r="P66" i="48"/>
  <c r="N66" i="48"/>
  <c r="AA66" i="48"/>
  <c r="S66" i="48"/>
  <c r="G66" i="48"/>
  <c r="AV66" i="48"/>
  <c r="AW70" i="48"/>
  <c r="AM70" i="48"/>
  <c r="AX70" i="48"/>
  <c r="AU70" i="48"/>
  <c r="AQ70" i="48"/>
  <c r="AJ70" i="48"/>
  <c r="AN70" i="48"/>
  <c r="AV70" i="48"/>
  <c r="AL70" i="48"/>
  <c r="Z70" i="48"/>
  <c r="AD70" i="48"/>
  <c r="R70" i="48"/>
  <c r="V70" i="48"/>
  <c r="I70" i="48"/>
  <c r="M70" i="48"/>
  <c r="AK70" i="48"/>
  <c r="AC70" i="48"/>
  <c r="AG70" i="48"/>
  <c r="Q70" i="48"/>
  <c r="U70" i="48"/>
  <c r="H70" i="48"/>
  <c r="L70" i="48"/>
  <c r="AR70" i="48"/>
  <c r="AE70" i="48"/>
  <c r="T70" i="48"/>
  <c r="K70" i="48"/>
  <c r="AZ70" i="48"/>
  <c r="AI70" i="48"/>
  <c r="AB70" i="48"/>
  <c r="S70" i="48"/>
  <c r="P70" i="48"/>
  <c r="J70" i="48"/>
  <c r="F70" i="48"/>
  <c r="AY70" i="48"/>
  <c r="AO70" i="48"/>
  <c r="AA70" i="48"/>
  <c r="N70" i="48"/>
  <c r="AS70" i="48"/>
  <c r="W70" i="48"/>
  <c r="G70" i="48"/>
  <c r="AF70" i="48"/>
  <c r="Y70" i="48"/>
  <c r="AV75" i="48"/>
  <c r="AZ75" i="48"/>
  <c r="AM75" i="48"/>
  <c r="AW75" i="48"/>
  <c r="AU75" i="48"/>
  <c r="AQ75" i="48"/>
  <c r="AJ75" i="48"/>
  <c r="AN75" i="48"/>
  <c r="AY75" i="48"/>
  <c r="AL75" i="48"/>
  <c r="AI75" i="48"/>
  <c r="Z75" i="48"/>
  <c r="AD75" i="48"/>
  <c r="S75" i="48"/>
  <c r="W75" i="48"/>
  <c r="AX75" i="48"/>
  <c r="AK75" i="48"/>
  <c r="AK73" i="48" s="1"/>
  <c r="AC75" i="48"/>
  <c r="AG75" i="48"/>
  <c r="R75" i="48"/>
  <c r="V75" i="48"/>
  <c r="AO75" i="48"/>
  <c r="AE75" i="48"/>
  <c r="Y75" i="48"/>
  <c r="U75" i="48"/>
  <c r="J75" i="48"/>
  <c r="N75" i="48"/>
  <c r="AS75" i="48"/>
  <c r="AS73" i="48" s="1"/>
  <c r="AB75" i="48"/>
  <c r="T75" i="48"/>
  <c r="I75" i="48"/>
  <c r="M75" i="48"/>
  <c r="F75" i="48"/>
  <c r="AA75" i="48"/>
  <c r="K75" i="48"/>
  <c r="L75" i="48"/>
  <c r="H75" i="48"/>
  <c r="AF75" i="48"/>
  <c r="AR75" i="48"/>
  <c r="Q75" i="48"/>
  <c r="P75" i="48"/>
  <c r="G75" i="48"/>
  <c r="AV80" i="48"/>
  <c r="AZ80" i="48"/>
  <c r="AM80" i="48"/>
  <c r="AW80" i="48"/>
  <c r="AU80" i="48"/>
  <c r="AQ80" i="48"/>
  <c r="AJ80" i="48"/>
  <c r="AN80" i="48"/>
  <c r="AL80" i="48"/>
  <c r="Z80" i="48"/>
  <c r="AD80" i="48"/>
  <c r="R80" i="48"/>
  <c r="V80" i="48"/>
  <c r="AK80" i="48"/>
  <c r="AC80" i="48"/>
  <c r="AG80" i="48"/>
  <c r="Q80" i="48"/>
  <c r="U80" i="48"/>
  <c r="AX80" i="48"/>
  <c r="AR80" i="48"/>
  <c r="AE80" i="48"/>
  <c r="H80" i="48"/>
  <c r="L80" i="48"/>
  <c r="AB80" i="48"/>
  <c r="W80" i="48"/>
  <c r="P80" i="48"/>
  <c r="G80" i="48"/>
  <c r="K80" i="48"/>
  <c r="AA80" i="48"/>
  <c r="Y80" i="48"/>
  <c r="I80" i="48"/>
  <c r="F80" i="48"/>
  <c r="J80" i="48"/>
  <c r="AS80" i="48"/>
  <c r="N80" i="48"/>
  <c r="AY80" i="48"/>
  <c r="AF80" i="48"/>
  <c r="S80" i="48"/>
  <c r="AO80" i="48"/>
  <c r="T80" i="48"/>
  <c r="AI80" i="48"/>
  <c r="M80" i="48"/>
  <c r="AY85" i="48"/>
  <c r="AU85" i="48"/>
  <c r="AQ85" i="48"/>
  <c r="AL85" i="48"/>
  <c r="AV85" i="48"/>
  <c r="AZ85" i="48"/>
  <c r="AM85" i="48"/>
  <c r="AX85" i="48"/>
  <c r="AX83" i="48" s="1"/>
  <c r="AK85" i="48"/>
  <c r="Z85" i="48"/>
  <c r="AD85" i="48"/>
  <c r="Y85" i="48"/>
  <c r="T85" i="48"/>
  <c r="AW85" i="48"/>
  <c r="AJ85" i="48"/>
  <c r="AJ83" i="48" s="1"/>
  <c r="AI85" i="48"/>
  <c r="AC85" i="48"/>
  <c r="AG85" i="48"/>
  <c r="S85" i="48"/>
  <c r="W85" i="48"/>
  <c r="AN85" i="48"/>
  <c r="AE85" i="48"/>
  <c r="R85" i="48"/>
  <c r="J85" i="48"/>
  <c r="N85" i="48"/>
  <c r="AS85" i="48"/>
  <c r="AB85" i="48"/>
  <c r="Q85" i="48"/>
  <c r="I85" i="48"/>
  <c r="M85" i="48"/>
  <c r="AR85" i="48"/>
  <c r="AR83" i="48" s="1"/>
  <c r="AA85" i="48"/>
  <c r="P85" i="48"/>
  <c r="G85" i="48"/>
  <c r="AO85" i="48"/>
  <c r="U85" i="48"/>
  <c r="H85" i="48"/>
  <c r="L85" i="48"/>
  <c r="AF85" i="48"/>
  <c r="K85" i="48"/>
  <c r="V85" i="48"/>
  <c r="F85" i="48"/>
  <c r="AX90" i="48"/>
  <c r="AJ90" i="48"/>
  <c r="AN90" i="48"/>
  <c r="AY90" i="48"/>
  <c r="AK90" i="48"/>
  <c r="AO90" i="48"/>
  <c r="AU90" i="48"/>
  <c r="AQ90" i="48"/>
  <c r="Z90" i="48"/>
  <c r="AD90" i="48"/>
  <c r="T90" i="48"/>
  <c r="P90" i="48"/>
  <c r="AZ90" i="48"/>
  <c r="AC90" i="48"/>
  <c r="AG90" i="48"/>
  <c r="Y90" i="48"/>
  <c r="S90" i="48"/>
  <c r="W90" i="48"/>
  <c r="AR90" i="48"/>
  <c r="AE90" i="48"/>
  <c r="V90" i="48"/>
  <c r="H90" i="48"/>
  <c r="L90" i="48"/>
  <c r="AW90" i="48"/>
  <c r="AM90" i="48"/>
  <c r="AB90" i="48"/>
  <c r="U90" i="48"/>
  <c r="G90" i="48"/>
  <c r="K90" i="48"/>
  <c r="AL90" i="48"/>
  <c r="AA90" i="48"/>
  <c r="R90" i="48"/>
  <c r="M90" i="48"/>
  <c r="AI90" i="48"/>
  <c r="N90" i="48"/>
  <c r="Q90" i="48"/>
  <c r="J90" i="48"/>
  <c r="AS90" i="48"/>
  <c r="AF90" i="48"/>
  <c r="F90" i="48"/>
  <c r="AV90" i="48"/>
  <c r="I90" i="48"/>
  <c r="AW95" i="48"/>
  <c r="AJ95" i="48"/>
  <c r="AN95" i="48"/>
  <c r="AX95" i="48"/>
  <c r="AK95" i="48"/>
  <c r="AO95" i="48"/>
  <c r="AV95" i="48"/>
  <c r="AC95" i="48"/>
  <c r="AG95" i="48"/>
  <c r="T95" i="48"/>
  <c r="P95" i="48"/>
  <c r="AI95" i="48"/>
  <c r="AB95" i="48"/>
  <c r="AF95" i="48"/>
  <c r="Y95" i="48"/>
  <c r="S95" i="48"/>
  <c r="W95" i="48"/>
  <c r="AY95" i="48"/>
  <c r="AL95" i="48"/>
  <c r="AD95" i="48"/>
  <c r="R95" i="48"/>
  <c r="J95" i="48"/>
  <c r="N95" i="48"/>
  <c r="AS95" i="48"/>
  <c r="AA95" i="48"/>
  <c r="Q95" i="48"/>
  <c r="I95" i="48"/>
  <c r="M95" i="48"/>
  <c r="AQ95" i="48"/>
  <c r="Z95" i="48"/>
  <c r="V95" i="48"/>
  <c r="K95" i="48"/>
  <c r="L95" i="48"/>
  <c r="AU95" i="48"/>
  <c r="AM95" i="48"/>
  <c r="U95" i="48"/>
  <c r="H95" i="48"/>
  <c r="AZ95" i="48"/>
  <c r="AE95" i="48"/>
  <c r="AR95" i="48"/>
  <c r="F95" i="48"/>
  <c r="G95" i="48"/>
  <c r="AW100" i="48"/>
  <c r="AL100" i="48"/>
  <c r="AX100" i="48"/>
  <c r="AM100" i="48"/>
  <c r="AZ100" i="48"/>
  <c r="AO100" i="48"/>
  <c r="AC100" i="48"/>
  <c r="AG100" i="48"/>
  <c r="R100" i="48"/>
  <c r="V100" i="48"/>
  <c r="AY100" i="48"/>
  <c r="AU100" i="48"/>
  <c r="AQ100" i="48"/>
  <c r="AN100" i="48"/>
  <c r="AB100" i="48"/>
  <c r="AF100" i="48"/>
  <c r="Q100" i="48"/>
  <c r="U100" i="48"/>
  <c r="P100" i="48"/>
  <c r="AR100" i="48"/>
  <c r="AI100" i="48"/>
  <c r="AD100" i="48"/>
  <c r="T100" i="48"/>
  <c r="I100" i="48"/>
  <c r="M100" i="48"/>
  <c r="AK100" i="48"/>
  <c r="AA100" i="48"/>
  <c r="S100" i="48"/>
  <c r="H100" i="48"/>
  <c r="L100" i="48"/>
  <c r="Z100" i="48"/>
  <c r="J100" i="48"/>
  <c r="K100" i="48"/>
  <c r="AV100" i="48"/>
  <c r="AS100" i="48"/>
  <c r="Y100" i="48"/>
  <c r="W100" i="48"/>
  <c r="G100" i="48"/>
  <c r="AE100" i="48"/>
  <c r="F100" i="48"/>
  <c r="AJ100" i="48"/>
  <c r="N100" i="48"/>
  <c r="AX104" i="48"/>
  <c r="AL104" i="48"/>
  <c r="AY104" i="48"/>
  <c r="AM104" i="48"/>
  <c r="AW104" i="48"/>
  <c r="AO104" i="48"/>
  <c r="AC104" i="48"/>
  <c r="AG104" i="48"/>
  <c r="R104" i="48"/>
  <c r="V104" i="48"/>
  <c r="AV104" i="48"/>
  <c r="AN104" i="48"/>
  <c r="AI104" i="48"/>
  <c r="AB104" i="48"/>
  <c r="AF104" i="48"/>
  <c r="Q104" i="48"/>
  <c r="U104" i="48"/>
  <c r="P104" i="48"/>
  <c r="AJ104" i="48"/>
  <c r="AD104" i="48"/>
  <c r="I104" i="48"/>
  <c r="M104" i="48"/>
  <c r="AS104" i="48"/>
  <c r="AA104" i="48"/>
  <c r="Y104" i="48"/>
  <c r="W104" i="48"/>
  <c r="H104" i="48"/>
  <c r="L104" i="48"/>
  <c r="AR104" i="48"/>
  <c r="Z104" i="48"/>
  <c r="J104" i="48"/>
  <c r="S104" i="48"/>
  <c r="AQ104" i="48"/>
  <c r="G104" i="48"/>
  <c r="AK104" i="48"/>
  <c r="AE104" i="48"/>
  <c r="K104" i="48"/>
  <c r="F104" i="48"/>
  <c r="AZ104" i="48"/>
  <c r="AU104" i="48"/>
  <c r="T104" i="48"/>
  <c r="N104" i="48"/>
  <c r="AZ114" i="48"/>
  <c r="AY114" i="48"/>
  <c r="AQ114" i="48"/>
  <c r="AJ114" i="48"/>
  <c r="AN114" i="48"/>
  <c r="AV114" i="48"/>
  <c r="AO114" i="48"/>
  <c r="AW114" i="48"/>
  <c r="AS114" i="48"/>
  <c r="AM114" i="48"/>
  <c r="AA114" i="48"/>
  <c r="AE114" i="48"/>
  <c r="AR114" i="48"/>
  <c r="AB114" i="48"/>
  <c r="AF114" i="48"/>
  <c r="AL114" i="48"/>
  <c r="Z114" i="48"/>
  <c r="AK114" i="48"/>
  <c r="AG114" i="48"/>
  <c r="AU114" i="48"/>
  <c r="Y114" i="48"/>
  <c r="Q114" i="48"/>
  <c r="U114" i="48"/>
  <c r="I114" i="48"/>
  <c r="M114" i="48"/>
  <c r="AD114" i="48"/>
  <c r="T114" i="48"/>
  <c r="P114" i="48"/>
  <c r="H114" i="48"/>
  <c r="L114" i="48"/>
  <c r="V114" i="48"/>
  <c r="N114" i="48"/>
  <c r="AC114" i="48"/>
  <c r="W114" i="48"/>
  <c r="G114" i="48"/>
  <c r="F114" i="48"/>
  <c r="AI114" i="48"/>
  <c r="S114" i="48"/>
  <c r="J114" i="48"/>
  <c r="R114" i="48"/>
  <c r="K114" i="48"/>
  <c r="AX114" i="48"/>
  <c r="AZ118" i="48"/>
  <c r="AX118" i="48"/>
  <c r="AY118" i="48"/>
  <c r="AQ118" i="48"/>
  <c r="AJ118" i="48"/>
  <c r="AN118" i="48"/>
  <c r="AU118" i="48"/>
  <c r="AR118" i="48"/>
  <c r="AL118" i="48"/>
  <c r="AV118" i="48"/>
  <c r="AS118" i="48"/>
  <c r="AK118" i="48"/>
  <c r="AA118" i="48"/>
  <c r="AE118" i="48"/>
  <c r="AW118" i="48"/>
  <c r="AM118" i="48"/>
  <c r="AB118" i="48"/>
  <c r="AF118" i="48"/>
  <c r="AI118" i="48"/>
  <c r="Z118" i="48"/>
  <c r="AO118" i="48"/>
  <c r="AG118" i="48"/>
  <c r="Y118" i="48"/>
  <c r="Q118" i="48"/>
  <c r="U118" i="48"/>
  <c r="I118" i="48"/>
  <c r="M118" i="48"/>
  <c r="AD118" i="48"/>
  <c r="T118" i="48"/>
  <c r="P118" i="48"/>
  <c r="H118" i="48"/>
  <c r="L118" i="48"/>
  <c r="R118" i="48"/>
  <c r="N118" i="48"/>
  <c r="AC118" i="48"/>
  <c r="S118" i="48"/>
  <c r="G118" i="48"/>
  <c r="W118" i="48"/>
  <c r="J118" i="48"/>
  <c r="V118" i="48"/>
  <c r="F118" i="48"/>
  <c r="K118" i="48"/>
  <c r="AY123" i="48"/>
  <c r="AW123" i="48"/>
  <c r="AQ123" i="48"/>
  <c r="AL123" i="48"/>
  <c r="AZ123" i="48"/>
  <c r="AM123" i="48"/>
  <c r="AM122" i="48" s="1"/>
  <c r="AX123" i="48"/>
  <c r="AX122" i="48" s="1"/>
  <c r="AS123" i="48"/>
  <c r="AV123" i="48"/>
  <c r="AN123" i="48"/>
  <c r="AC123" i="48"/>
  <c r="AG123" i="48"/>
  <c r="AU123" i="48"/>
  <c r="AO123" i="48"/>
  <c r="Z123" i="48"/>
  <c r="AD123" i="48"/>
  <c r="AF123" i="48"/>
  <c r="AF122" i="48" s="1"/>
  <c r="AE123" i="48"/>
  <c r="AE122" i="48" s="1"/>
  <c r="AR123" i="48"/>
  <c r="Y123" i="48"/>
  <c r="Y122" i="48" s="1"/>
  <c r="R123" i="48"/>
  <c r="R122" i="48" s="1"/>
  <c r="V123" i="48"/>
  <c r="V122" i="48" s="1"/>
  <c r="I123" i="48"/>
  <c r="M123" i="48"/>
  <c r="AK123" i="48"/>
  <c r="AK122" i="48" s="1"/>
  <c r="AI123" i="48"/>
  <c r="AB123" i="48"/>
  <c r="Q123" i="48"/>
  <c r="U123" i="48"/>
  <c r="U122" i="48" s="1"/>
  <c r="P123" i="48"/>
  <c r="P122" i="48" s="1"/>
  <c r="H123" i="48"/>
  <c r="H122" i="48" s="1"/>
  <c r="L123" i="48"/>
  <c r="L122" i="48" s="1"/>
  <c r="AJ123" i="48"/>
  <c r="S123" i="48"/>
  <c r="S122" i="48" s="1"/>
  <c r="N123" i="48"/>
  <c r="N122" i="48" s="1"/>
  <c r="F123" i="48"/>
  <c r="AA123" i="48"/>
  <c r="T123" i="48"/>
  <c r="T122" i="48" s="1"/>
  <c r="G123" i="48"/>
  <c r="J123" i="48"/>
  <c r="W123" i="48"/>
  <c r="W122" i="48" s="1"/>
  <c r="K123" i="48"/>
  <c r="AY128" i="48"/>
  <c r="AZ128" i="48"/>
  <c r="AW128" i="48"/>
  <c r="AQ128" i="48"/>
  <c r="AK128" i="48"/>
  <c r="AO128" i="48"/>
  <c r="AX128" i="48"/>
  <c r="AV128" i="48"/>
  <c r="AR128" i="48"/>
  <c r="AU128" i="48"/>
  <c r="AJ128" i="48"/>
  <c r="AA128" i="48"/>
  <c r="AE128" i="48"/>
  <c r="AL128" i="48"/>
  <c r="AB128" i="48"/>
  <c r="AF128" i="48"/>
  <c r="AN128" i="48"/>
  <c r="AI128" i="48"/>
  <c r="AD128" i="48"/>
  <c r="AM128" i="48"/>
  <c r="AC128" i="48"/>
  <c r="AG128" i="48"/>
  <c r="Y128" i="48"/>
  <c r="R128" i="48"/>
  <c r="V128" i="48"/>
  <c r="I128" i="48"/>
  <c r="M128" i="48"/>
  <c r="Z128" i="48"/>
  <c r="Q128" i="48"/>
  <c r="U128" i="48"/>
  <c r="P128" i="48"/>
  <c r="H128" i="48"/>
  <c r="L128" i="48"/>
  <c r="AS128" i="48"/>
  <c r="W128" i="48"/>
  <c r="N128" i="48"/>
  <c r="G128" i="48"/>
  <c r="J128" i="48"/>
  <c r="F128" i="48"/>
  <c r="S128" i="48"/>
  <c r="K128" i="48"/>
  <c r="T128" i="48"/>
  <c r="AX133" i="48"/>
  <c r="AV133" i="48"/>
  <c r="AJ133" i="48"/>
  <c r="AJ132" i="48" s="1"/>
  <c r="AN133" i="48"/>
  <c r="AS133" i="48"/>
  <c r="AU133" i="48"/>
  <c r="AR133" i="48"/>
  <c r="AY133" i="48"/>
  <c r="AQ133" i="48"/>
  <c r="AL133" i="48"/>
  <c r="Z133" i="48"/>
  <c r="AD133" i="48"/>
  <c r="AZ133" i="48"/>
  <c r="AM133" i="48"/>
  <c r="AI133" i="48"/>
  <c r="AA133" i="48"/>
  <c r="AA132" i="48" s="1"/>
  <c r="AE133" i="48"/>
  <c r="AE132" i="48" s="1"/>
  <c r="AK133" i="48"/>
  <c r="AC133" i="48"/>
  <c r="AB133" i="48"/>
  <c r="AB132" i="48" s="1"/>
  <c r="Y133" i="48"/>
  <c r="Y132" i="48" s="1"/>
  <c r="AO133" i="48"/>
  <c r="AF133" i="48"/>
  <c r="AF132" i="48" s="1"/>
  <c r="S133" i="48"/>
  <c r="W133" i="48"/>
  <c r="I133" i="48"/>
  <c r="I132" i="48" s="1"/>
  <c r="M133" i="48"/>
  <c r="M132" i="48" s="1"/>
  <c r="AW133" i="48"/>
  <c r="R133" i="48"/>
  <c r="R132" i="48" s="1"/>
  <c r="V133" i="48"/>
  <c r="H133" i="48"/>
  <c r="H132" i="48" s="1"/>
  <c r="L133" i="48"/>
  <c r="L132" i="48" s="1"/>
  <c r="N133" i="48"/>
  <c r="F133" i="48"/>
  <c r="Q133" i="48"/>
  <c r="G133" i="48"/>
  <c r="AG133" i="48"/>
  <c r="AG132" i="48" s="1"/>
  <c r="J133" i="48"/>
  <c r="P133" i="48"/>
  <c r="P132" i="48" s="1"/>
  <c r="U133" i="48"/>
  <c r="U132" i="48" s="1"/>
  <c r="T133" i="48"/>
  <c r="T132" i="48" s="1"/>
  <c r="K133" i="48"/>
  <c r="AZ138" i="48"/>
  <c r="AY138" i="48"/>
  <c r="AU138" i="48"/>
  <c r="AM138" i="48"/>
  <c r="AW138" i="48"/>
  <c r="AR138" i="48"/>
  <c r="AN138" i="48"/>
  <c r="AC138" i="48"/>
  <c r="AG138" i="48"/>
  <c r="AS138" i="48"/>
  <c r="AJ138" i="48"/>
  <c r="AO138" i="48"/>
  <c r="AI138" i="48"/>
  <c r="Z138" i="48"/>
  <c r="AD138" i="48"/>
  <c r="AB138" i="48"/>
  <c r="AX138" i="48"/>
  <c r="AQ138" i="48"/>
  <c r="AT138" i="48" s="1"/>
  <c r="AA138" i="48"/>
  <c r="Y138" i="48"/>
  <c r="AK138" i="48"/>
  <c r="AE138" i="48"/>
  <c r="R138" i="48"/>
  <c r="V138" i="48"/>
  <c r="Q138" i="48"/>
  <c r="U138" i="48"/>
  <c r="S138" i="48"/>
  <c r="P138" i="48"/>
  <c r="I138" i="48"/>
  <c r="M138" i="48"/>
  <c r="T138" i="48"/>
  <c r="J138" i="48"/>
  <c r="N138" i="48"/>
  <c r="G138" i="48"/>
  <c r="L138" i="48"/>
  <c r="AF138" i="48"/>
  <c r="F138" i="48"/>
  <c r="AV138" i="48"/>
  <c r="H138" i="48"/>
  <c r="AL138" i="48"/>
  <c r="W138" i="48"/>
  <c r="K138" i="48"/>
  <c r="AZ143" i="48"/>
  <c r="AX143" i="48"/>
  <c r="AY143" i="48"/>
  <c r="AU143" i="48"/>
  <c r="AL143" i="48"/>
  <c r="AV143" i="48"/>
  <c r="AS143" i="48"/>
  <c r="AW143" i="48"/>
  <c r="AR143" i="48"/>
  <c r="AQ143" i="48"/>
  <c r="AJ143" i="48"/>
  <c r="AO143" i="48"/>
  <c r="AA143" i="48"/>
  <c r="AE143" i="48"/>
  <c r="AK143" i="48"/>
  <c r="AI143" i="48"/>
  <c r="AB143" i="48"/>
  <c r="AF143" i="48"/>
  <c r="AN143" i="48"/>
  <c r="Z143" i="48"/>
  <c r="AM143" i="48"/>
  <c r="AG143" i="48"/>
  <c r="Y143" i="48"/>
  <c r="AC143" i="48"/>
  <c r="R143" i="48"/>
  <c r="V143" i="48"/>
  <c r="Q143" i="48"/>
  <c r="U143" i="48"/>
  <c r="W143" i="48"/>
  <c r="H143" i="48"/>
  <c r="L143" i="48"/>
  <c r="F143" i="48"/>
  <c r="I143" i="48"/>
  <c r="M143" i="48"/>
  <c r="AD143" i="48"/>
  <c r="T143" i="48"/>
  <c r="N143" i="48"/>
  <c r="S143" i="48"/>
  <c r="P143" i="48"/>
  <c r="K143" i="48"/>
  <c r="G143" i="48"/>
  <c r="J143" i="48"/>
  <c r="AY148" i="48"/>
  <c r="AU148" i="48"/>
  <c r="AK148" i="48"/>
  <c r="AO148" i="48"/>
  <c r="AZ148" i="48"/>
  <c r="AX148" i="48"/>
  <c r="AV148" i="48"/>
  <c r="AQ148" i="48"/>
  <c r="AL148" i="48"/>
  <c r="Z148" i="48"/>
  <c r="AD148" i="48"/>
  <c r="AW148" i="48"/>
  <c r="AM148" i="48"/>
  <c r="AI148" i="48"/>
  <c r="AA148" i="48"/>
  <c r="AE148" i="48"/>
  <c r="AR148" i="48"/>
  <c r="AJ148" i="48"/>
  <c r="AG148" i="48"/>
  <c r="AF148" i="48"/>
  <c r="Y148" i="48"/>
  <c r="AS148" i="48"/>
  <c r="AB148" i="48"/>
  <c r="T148" i="48"/>
  <c r="P148" i="48"/>
  <c r="S148" i="48"/>
  <c r="W148" i="48"/>
  <c r="AN148" i="48"/>
  <c r="Q148" i="48"/>
  <c r="G148" i="48"/>
  <c r="K148" i="48"/>
  <c r="F148" i="48"/>
  <c r="R148" i="48"/>
  <c r="H148" i="48"/>
  <c r="L148" i="48"/>
  <c r="V148" i="48"/>
  <c r="M148" i="48"/>
  <c r="U148" i="48"/>
  <c r="J148" i="48"/>
  <c r="N148" i="48"/>
  <c r="AC148" i="48"/>
  <c r="I148" i="48"/>
  <c r="AY152" i="48"/>
  <c r="AZ152" i="48"/>
  <c r="AU152" i="48"/>
  <c r="AX152" i="48"/>
  <c r="AS152" i="48"/>
  <c r="AQ152" i="48"/>
  <c r="AR152" i="48"/>
  <c r="AW152" i="48"/>
  <c r="AM152" i="48"/>
  <c r="Z152" i="48"/>
  <c r="AD152" i="48"/>
  <c r="AV152" i="48"/>
  <c r="AJ152" i="48"/>
  <c r="AN152" i="48"/>
  <c r="AI152" i="48"/>
  <c r="AA152" i="48"/>
  <c r="AE152" i="48"/>
  <c r="AG152" i="48"/>
  <c r="AO152" i="48"/>
  <c r="AF152" i="48"/>
  <c r="Y152" i="48"/>
  <c r="AB152" i="48"/>
  <c r="T152" i="48"/>
  <c r="P152" i="48"/>
  <c r="AL152" i="48"/>
  <c r="S152" i="48"/>
  <c r="W152" i="48"/>
  <c r="U152" i="48"/>
  <c r="G152" i="48"/>
  <c r="K152" i="48"/>
  <c r="F152" i="48"/>
  <c r="V152" i="48"/>
  <c r="H152" i="48"/>
  <c r="L152" i="48"/>
  <c r="AC152" i="48"/>
  <c r="M152" i="48"/>
  <c r="J152" i="48"/>
  <c r="R152" i="48"/>
  <c r="AK152" i="48"/>
  <c r="Q152" i="48"/>
  <c r="N152" i="48"/>
  <c r="I152" i="48"/>
  <c r="AU24" i="47"/>
  <c r="AQ24" i="47"/>
  <c r="AM24" i="47"/>
  <c r="AX24" i="47"/>
  <c r="AR24" i="47"/>
  <c r="AJ24" i="47"/>
  <c r="AN24" i="47"/>
  <c r="AY24" i="47"/>
  <c r="AW24" i="47"/>
  <c r="AS24" i="47"/>
  <c r="AK24" i="47"/>
  <c r="AO24" i="47"/>
  <c r="AL24" i="47"/>
  <c r="AI24" i="47"/>
  <c r="AC24" i="47"/>
  <c r="AG24" i="47"/>
  <c r="S24" i="47"/>
  <c r="W24" i="47"/>
  <c r="H24" i="47"/>
  <c r="L24" i="47"/>
  <c r="AV24" i="47"/>
  <c r="AF24" i="47"/>
  <c r="AZ24" i="47"/>
  <c r="Z24" i="47"/>
  <c r="AD24" i="47"/>
  <c r="T24" i="47"/>
  <c r="I24" i="47"/>
  <c r="M24" i="47"/>
  <c r="AB24" i="47"/>
  <c r="AA24" i="47"/>
  <c r="AE24" i="47"/>
  <c r="Q24" i="47"/>
  <c r="U24" i="47"/>
  <c r="J24" i="47"/>
  <c r="N24" i="47"/>
  <c r="V24" i="47"/>
  <c r="G24" i="47"/>
  <c r="K24" i="47"/>
  <c r="R24" i="47"/>
  <c r="AY40" i="47"/>
  <c r="AV40" i="47"/>
  <c r="AM40" i="47"/>
  <c r="AZ40" i="47"/>
  <c r="AU40" i="47"/>
  <c r="AR40" i="47"/>
  <c r="AJ40" i="47"/>
  <c r="AN40" i="47"/>
  <c r="AS40" i="47"/>
  <c r="AK40" i="47"/>
  <c r="AO40" i="47"/>
  <c r="AI40" i="47"/>
  <c r="AB40" i="47"/>
  <c r="AF40" i="47"/>
  <c r="T40" i="47"/>
  <c r="G40" i="47"/>
  <c r="K40" i="47"/>
  <c r="AA40" i="47"/>
  <c r="AW40" i="47"/>
  <c r="AC40" i="47"/>
  <c r="AG40" i="47"/>
  <c r="Q40" i="47"/>
  <c r="U40" i="47"/>
  <c r="H40" i="47"/>
  <c r="L40" i="47"/>
  <c r="AL40" i="47"/>
  <c r="AX40" i="47"/>
  <c r="AQ40" i="47"/>
  <c r="Z40" i="47"/>
  <c r="AD40" i="47"/>
  <c r="R40" i="47"/>
  <c r="V40" i="47"/>
  <c r="I40" i="47"/>
  <c r="M40" i="47"/>
  <c r="AE40" i="47"/>
  <c r="W40" i="47"/>
  <c r="J40" i="47"/>
  <c r="S40" i="47"/>
  <c r="N40" i="47"/>
  <c r="AY54" i="47"/>
  <c r="AV54" i="47"/>
  <c r="AM54" i="47"/>
  <c r="AZ54" i="47"/>
  <c r="AU54" i="47"/>
  <c r="AR54" i="47"/>
  <c r="AJ54" i="47"/>
  <c r="AN54" i="47"/>
  <c r="AS54" i="47"/>
  <c r="AQ54" i="47"/>
  <c r="AK54" i="47"/>
  <c r="AO54" i="47"/>
  <c r="AI54" i="47"/>
  <c r="AW54" i="47"/>
  <c r="AB54" i="47"/>
  <c r="AF54" i="47"/>
  <c r="T54" i="47"/>
  <c r="G54" i="47"/>
  <c r="K54" i="47"/>
  <c r="AX54" i="47"/>
  <c r="AC54" i="47"/>
  <c r="AG54" i="47"/>
  <c r="Q54" i="47"/>
  <c r="U54" i="47"/>
  <c r="H54" i="47"/>
  <c r="L54" i="47"/>
  <c r="AL54" i="47"/>
  <c r="Z54" i="47"/>
  <c r="AD54" i="47"/>
  <c r="R54" i="47"/>
  <c r="V54" i="47"/>
  <c r="I54" i="47"/>
  <c r="M54" i="47"/>
  <c r="AA54" i="47"/>
  <c r="S54" i="47"/>
  <c r="AE54" i="47"/>
  <c r="W54" i="47"/>
  <c r="J54" i="47"/>
  <c r="N54" i="47"/>
  <c r="AY71" i="47"/>
  <c r="AU71" i="47"/>
  <c r="AV71" i="47"/>
  <c r="AZ71" i="47"/>
  <c r="AR71" i="47"/>
  <c r="AW71" i="47"/>
  <c r="AQ71" i="47"/>
  <c r="AK71" i="47"/>
  <c r="AO71" i="47"/>
  <c r="Z71" i="47"/>
  <c r="AD71" i="47"/>
  <c r="Y71" i="47"/>
  <c r="S71" i="47"/>
  <c r="W71" i="47"/>
  <c r="P71" i="47"/>
  <c r="I71" i="47"/>
  <c r="M71" i="47"/>
  <c r="AL71" i="47"/>
  <c r="AI71" i="47"/>
  <c r="AA71" i="47"/>
  <c r="AE71" i="47"/>
  <c r="T71" i="47"/>
  <c r="J71" i="47"/>
  <c r="N71" i="47"/>
  <c r="AM71" i="47"/>
  <c r="AB71" i="47"/>
  <c r="AF71" i="47"/>
  <c r="Q71" i="47"/>
  <c r="U71" i="47"/>
  <c r="G71" i="47"/>
  <c r="K71" i="47"/>
  <c r="AJ71" i="47"/>
  <c r="AG71" i="47"/>
  <c r="L71" i="47"/>
  <c r="AS71" i="47"/>
  <c r="AN71" i="47"/>
  <c r="R71" i="47"/>
  <c r="V71" i="47"/>
  <c r="AC71" i="47"/>
  <c r="F71" i="47"/>
  <c r="AX71" i="47"/>
  <c r="H71" i="47"/>
  <c r="AV91" i="47"/>
  <c r="AZ91" i="47"/>
  <c r="AW91" i="47"/>
  <c r="AR91" i="47"/>
  <c r="AX91" i="47"/>
  <c r="AU91" i="47"/>
  <c r="AY91" i="47"/>
  <c r="AK91" i="47"/>
  <c r="AO91" i="47"/>
  <c r="AI91" i="47"/>
  <c r="Z91" i="47"/>
  <c r="AD91" i="47"/>
  <c r="S91" i="47"/>
  <c r="W91" i="47"/>
  <c r="P91" i="47"/>
  <c r="AL91" i="47"/>
  <c r="AA91" i="47"/>
  <c r="AE91" i="47"/>
  <c r="T91" i="47"/>
  <c r="AQ91" i="47"/>
  <c r="AM91" i="47"/>
  <c r="AB91" i="47"/>
  <c r="AF91" i="47"/>
  <c r="Y91" i="47"/>
  <c r="Q91" i="47"/>
  <c r="U91" i="47"/>
  <c r="AG91" i="47"/>
  <c r="V91" i="47"/>
  <c r="I91" i="47"/>
  <c r="M91" i="47"/>
  <c r="AJ91" i="47"/>
  <c r="J91" i="47"/>
  <c r="N91" i="47"/>
  <c r="AN91" i="47"/>
  <c r="G91" i="47"/>
  <c r="K91" i="47"/>
  <c r="R91" i="47"/>
  <c r="AC91" i="47"/>
  <c r="H91" i="47"/>
  <c r="AS91" i="47"/>
  <c r="L91" i="47"/>
  <c r="F91" i="47"/>
  <c r="AZ115" i="47"/>
  <c r="AY115" i="47"/>
  <c r="AW115" i="47"/>
  <c r="AV115" i="47"/>
  <c r="AR115" i="47"/>
  <c r="AK115" i="47"/>
  <c r="AO115" i="47"/>
  <c r="AC115" i="47"/>
  <c r="AG115" i="47"/>
  <c r="AX115" i="47"/>
  <c r="AU115" i="47"/>
  <c r="AS115" i="47"/>
  <c r="AQ115" i="47"/>
  <c r="AL115" i="47"/>
  <c r="Z115" i="47"/>
  <c r="AD115" i="47"/>
  <c r="AM115" i="47"/>
  <c r="AF115" i="47"/>
  <c r="AN115" i="47"/>
  <c r="AI115" i="47"/>
  <c r="AA115" i="47"/>
  <c r="AB115" i="47"/>
  <c r="Q115" i="47"/>
  <c r="U115" i="47"/>
  <c r="H115" i="47"/>
  <c r="L115" i="47"/>
  <c r="AE115" i="47"/>
  <c r="R115" i="47"/>
  <c r="V115" i="47"/>
  <c r="I115" i="47"/>
  <c r="M115" i="47"/>
  <c r="S115" i="47"/>
  <c r="W115" i="47"/>
  <c r="P115" i="47"/>
  <c r="J115" i="47"/>
  <c r="N115" i="47"/>
  <c r="T115" i="47"/>
  <c r="G115" i="47"/>
  <c r="F115" i="47"/>
  <c r="AJ115" i="47"/>
  <c r="K115" i="47"/>
  <c r="Y115" i="47"/>
  <c r="AX124" i="47"/>
  <c r="AY124" i="47"/>
  <c r="AV124" i="47"/>
  <c r="AZ124" i="47"/>
  <c r="AU124" i="47"/>
  <c r="AR124" i="47"/>
  <c r="AW124" i="47"/>
  <c r="AM124" i="47"/>
  <c r="AC124" i="47"/>
  <c r="AG124" i="47"/>
  <c r="AS124" i="47"/>
  <c r="AJ124" i="47"/>
  <c r="AN124" i="47"/>
  <c r="Z124" i="47"/>
  <c r="AD124" i="47"/>
  <c r="AQ124" i="47"/>
  <c r="AK124" i="47"/>
  <c r="AI124" i="47"/>
  <c r="AF124" i="47"/>
  <c r="AL124" i="47"/>
  <c r="AA124" i="47"/>
  <c r="AO124" i="47"/>
  <c r="AB124" i="47"/>
  <c r="Q124" i="47"/>
  <c r="U124" i="47"/>
  <c r="H124" i="47"/>
  <c r="L124" i="47"/>
  <c r="AE124" i="47"/>
  <c r="R124" i="47"/>
  <c r="V124" i="47"/>
  <c r="P124" i="47"/>
  <c r="I124" i="47"/>
  <c r="M124" i="47"/>
  <c r="S124" i="47"/>
  <c r="W124" i="47"/>
  <c r="J124" i="47"/>
  <c r="N124" i="47"/>
  <c r="G124" i="47"/>
  <c r="Y124" i="47"/>
  <c r="K124" i="47"/>
  <c r="F124" i="47"/>
  <c r="T124" i="47"/>
  <c r="AZ144" i="47"/>
  <c r="AQ144" i="47"/>
  <c r="AQ144" i="53" s="1"/>
  <c r="AX144" i="47"/>
  <c r="AW144" i="47"/>
  <c r="AY144" i="47"/>
  <c r="AU144" i="47"/>
  <c r="AU144" i="53" s="1"/>
  <c r="AR144" i="47"/>
  <c r="AR144" i="53" s="1"/>
  <c r="AM144" i="47"/>
  <c r="AS144" i="47"/>
  <c r="AJ144" i="47"/>
  <c r="AN144" i="47"/>
  <c r="AO144" i="47"/>
  <c r="AO144" i="53" s="1"/>
  <c r="AI144" i="47"/>
  <c r="AV144" i="47"/>
  <c r="Z144" i="47"/>
  <c r="AD144" i="47"/>
  <c r="Y144" i="47"/>
  <c r="AK144" i="47"/>
  <c r="AA144" i="47"/>
  <c r="AE144" i="47"/>
  <c r="AC144" i="47"/>
  <c r="AC144" i="53" s="1"/>
  <c r="R144" i="47"/>
  <c r="R144" i="53" s="1"/>
  <c r="V144" i="47"/>
  <c r="V144" i="53" s="1"/>
  <c r="AF144" i="47"/>
  <c r="S144" i="47"/>
  <c r="S144" i="53" s="1"/>
  <c r="W144" i="47"/>
  <c r="W144" i="53" s="1"/>
  <c r="I144" i="47"/>
  <c r="I144" i="53" s="1"/>
  <c r="M144" i="47"/>
  <c r="M144" i="53" s="1"/>
  <c r="AL144" i="47"/>
  <c r="AG144" i="47"/>
  <c r="T144" i="47"/>
  <c r="U144" i="47"/>
  <c r="U144" i="53" s="1"/>
  <c r="J144" i="47"/>
  <c r="P144" i="47"/>
  <c r="P144" i="53" s="1"/>
  <c r="K144" i="47"/>
  <c r="K144" i="53" s="1"/>
  <c r="F144" i="47"/>
  <c r="AB144" i="47"/>
  <c r="AB144" i="53" s="1"/>
  <c r="G144" i="47"/>
  <c r="G144" i="53" s="1"/>
  <c r="L144" i="47"/>
  <c r="H144" i="47"/>
  <c r="N144" i="47"/>
  <c r="Q144" i="47"/>
  <c r="Q144" i="53" s="1"/>
  <c r="AX17" i="47"/>
  <c r="AV17" i="47"/>
  <c r="AS17" i="47"/>
  <c r="AK17" i="47"/>
  <c r="AO17" i="47"/>
  <c r="AY17" i="47"/>
  <c r="AU17" i="47"/>
  <c r="AL17" i="47"/>
  <c r="AZ17" i="47"/>
  <c r="AM17" i="47"/>
  <c r="AI17" i="47"/>
  <c r="AW17" i="47"/>
  <c r="AC17" i="47"/>
  <c r="AG17" i="47"/>
  <c r="T17" i="47"/>
  <c r="H17" i="47"/>
  <c r="L17" i="47"/>
  <c r="AB17" i="47"/>
  <c r="AR17" i="47"/>
  <c r="AJ17" i="47"/>
  <c r="Z17" i="47"/>
  <c r="AD17" i="47"/>
  <c r="Q17" i="47"/>
  <c r="U17" i="47"/>
  <c r="I17" i="47"/>
  <c r="M17" i="47"/>
  <c r="AF17" i="47"/>
  <c r="AN17" i="47"/>
  <c r="AA17" i="47"/>
  <c r="AE17" i="47"/>
  <c r="R17" i="47"/>
  <c r="V17" i="47"/>
  <c r="J17" i="47"/>
  <c r="N17" i="47"/>
  <c r="AQ17" i="47"/>
  <c r="AT17" i="47" s="1"/>
  <c r="W17" i="47"/>
  <c r="K17" i="47"/>
  <c r="G17" i="47"/>
  <c r="S17" i="47"/>
  <c r="AX21" i="47"/>
  <c r="AV21" i="47"/>
  <c r="AS21" i="47"/>
  <c r="AK21" i="47"/>
  <c r="AO21" i="47"/>
  <c r="AY21" i="47"/>
  <c r="AU21" i="47"/>
  <c r="AL21" i="47"/>
  <c r="AZ21" i="47"/>
  <c r="AM21" i="47"/>
  <c r="AI21" i="47"/>
  <c r="AN21" i="47"/>
  <c r="AC21" i="47"/>
  <c r="AG21" i="47"/>
  <c r="T21" i="47"/>
  <c r="H21" i="47"/>
  <c r="L21" i="47"/>
  <c r="AR21" i="47"/>
  <c r="AW21" i="47"/>
  <c r="Z21" i="47"/>
  <c r="AD21" i="47"/>
  <c r="Q21" i="47"/>
  <c r="U21" i="47"/>
  <c r="I21" i="47"/>
  <c r="M21" i="47"/>
  <c r="AB21" i="47"/>
  <c r="AF21" i="47"/>
  <c r="AQ21" i="47"/>
  <c r="AA21" i="47"/>
  <c r="AE21" i="47"/>
  <c r="R21" i="47"/>
  <c r="V21" i="47"/>
  <c r="J21" i="47"/>
  <c r="N21" i="47"/>
  <c r="AJ21" i="47"/>
  <c r="G21" i="47"/>
  <c r="W21" i="47"/>
  <c r="K21" i="47"/>
  <c r="S21" i="47"/>
  <c r="AU26" i="47"/>
  <c r="AS26" i="47"/>
  <c r="AK26" i="47"/>
  <c r="AO26" i="47"/>
  <c r="AX26" i="47"/>
  <c r="AL26" i="47"/>
  <c r="AI26" i="47"/>
  <c r="AY26" i="47"/>
  <c r="AW26" i="47"/>
  <c r="AM26" i="47"/>
  <c r="AC26" i="47"/>
  <c r="AG26" i="47"/>
  <c r="Q26" i="47"/>
  <c r="U26" i="47"/>
  <c r="G26" i="47"/>
  <c r="K26" i="47"/>
  <c r="AF26" i="47"/>
  <c r="AR26" i="47"/>
  <c r="AQ26" i="47"/>
  <c r="AJ26" i="47"/>
  <c r="Z26" i="47"/>
  <c r="AD26" i="47"/>
  <c r="R26" i="47"/>
  <c r="V26" i="47"/>
  <c r="H26" i="47"/>
  <c r="L26" i="47"/>
  <c r="AB26" i="47"/>
  <c r="AZ26" i="47"/>
  <c r="AV26" i="47"/>
  <c r="AN26" i="47"/>
  <c r="AA26" i="47"/>
  <c r="AE26" i="47"/>
  <c r="S26" i="47"/>
  <c r="W26" i="47"/>
  <c r="I26" i="47"/>
  <c r="M26" i="47"/>
  <c r="N26" i="47"/>
  <c r="J26" i="47"/>
  <c r="T26" i="47"/>
  <c r="AS31" i="47"/>
  <c r="AK31" i="47"/>
  <c r="AO31" i="47"/>
  <c r="AX31" i="47"/>
  <c r="AW31" i="47"/>
  <c r="AL31" i="47"/>
  <c r="AI31" i="47"/>
  <c r="AY31" i="47"/>
  <c r="AV31" i="47"/>
  <c r="AM31" i="47"/>
  <c r="AQ31" i="47"/>
  <c r="AN31" i="47"/>
  <c r="AC31" i="47"/>
  <c r="AG31" i="47"/>
  <c r="S31" i="47"/>
  <c r="W31" i="47"/>
  <c r="G31" i="47"/>
  <c r="K31" i="47"/>
  <c r="AJ31" i="47"/>
  <c r="AF31" i="47"/>
  <c r="AZ31" i="47"/>
  <c r="Z31" i="47"/>
  <c r="AD31" i="47"/>
  <c r="T31" i="47"/>
  <c r="H31" i="47"/>
  <c r="L31" i="47"/>
  <c r="AB31" i="47"/>
  <c r="AA31" i="47"/>
  <c r="AE31" i="47"/>
  <c r="Q31" i="47"/>
  <c r="U31" i="47"/>
  <c r="I31" i="47"/>
  <c r="M31" i="47"/>
  <c r="AU31" i="47"/>
  <c r="AR31" i="47"/>
  <c r="N31" i="47"/>
  <c r="R31" i="47"/>
  <c r="V31" i="47"/>
  <c r="J31" i="47"/>
  <c r="AZ36" i="47"/>
  <c r="AW36" i="47"/>
  <c r="AS36" i="47"/>
  <c r="AM36" i="47"/>
  <c r="AV36" i="47"/>
  <c r="AJ36" i="47"/>
  <c r="AN36" i="47"/>
  <c r="AI36" i="47"/>
  <c r="AX36" i="47"/>
  <c r="AU36" i="47"/>
  <c r="AK36" i="47"/>
  <c r="AO36" i="47"/>
  <c r="AY36" i="47"/>
  <c r="AB36" i="47"/>
  <c r="AF36" i="47"/>
  <c r="Q36" i="47"/>
  <c r="U36" i="47"/>
  <c r="G36" i="47"/>
  <c r="K36" i="47"/>
  <c r="AQ36" i="47"/>
  <c r="AA36" i="47"/>
  <c r="AR36" i="47"/>
  <c r="AC36" i="47"/>
  <c r="AG36" i="47"/>
  <c r="R36" i="47"/>
  <c r="V36" i="47"/>
  <c r="H36" i="47"/>
  <c r="L36" i="47"/>
  <c r="AE36" i="47"/>
  <c r="AL36" i="47"/>
  <c r="Z36" i="47"/>
  <c r="AD36" i="47"/>
  <c r="S36" i="47"/>
  <c r="W36" i="47"/>
  <c r="I36" i="47"/>
  <c r="M36" i="47"/>
  <c r="N36" i="47"/>
  <c r="J36" i="47"/>
  <c r="T36" i="47"/>
  <c r="AZ41" i="47"/>
  <c r="AW41" i="47"/>
  <c r="AS41" i="47"/>
  <c r="AK41" i="47"/>
  <c r="AO41" i="47"/>
  <c r="AV41" i="47"/>
  <c r="AL41" i="47"/>
  <c r="AI41" i="47"/>
  <c r="AX41" i="47"/>
  <c r="AU41" i="47"/>
  <c r="AQ41" i="47"/>
  <c r="AM41" i="47"/>
  <c r="AJ41" i="47"/>
  <c r="AB41" i="47"/>
  <c r="AF41" i="47"/>
  <c r="Q41" i="47"/>
  <c r="U41" i="47"/>
  <c r="G41" i="47"/>
  <c r="K41" i="47"/>
  <c r="AY41" i="47"/>
  <c r="AE41" i="47"/>
  <c r="AN41" i="47"/>
  <c r="AC41" i="47"/>
  <c r="AG41" i="47"/>
  <c r="R41" i="47"/>
  <c r="V41" i="47"/>
  <c r="H41" i="47"/>
  <c r="L41" i="47"/>
  <c r="AR41" i="47"/>
  <c r="AA41" i="47"/>
  <c r="Z41" i="47"/>
  <c r="AD41" i="47"/>
  <c r="S41" i="47"/>
  <c r="W41" i="47"/>
  <c r="I41" i="47"/>
  <c r="M41" i="47"/>
  <c r="T41" i="47"/>
  <c r="N41" i="47"/>
  <c r="J41" i="47"/>
  <c r="AZ46" i="47"/>
  <c r="AW46" i="47"/>
  <c r="AS46" i="47"/>
  <c r="AM46" i="47"/>
  <c r="AV46" i="47"/>
  <c r="AV46" i="53" s="1"/>
  <c r="AJ46" i="47"/>
  <c r="AN46" i="47"/>
  <c r="AI46" i="47"/>
  <c r="AX46" i="47"/>
  <c r="AU46" i="47"/>
  <c r="AQ46" i="47"/>
  <c r="AK46" i="47"/>
  <c r="AK46" i="53" s="1"/>
  <c r="AO46" i="47"/>
  <c r="AB46" i="47"/>
  <c r="AB46" i="53" s="1"/>
  <c r="AF46" i="47"/>
  <c r="S46" i="47"/>
  <c r="S46" i="53" s="1"/>
  <c r="W46" i="47"/>
  <c r="G46" i="47"/>
  <c r="G46" i="53" s="1"/>
  <c r="K46" i="47"/>
  <c r="AR46" i="47"/>
  <c r="AC46" i="47"/>
  <c r="AG46" i="47"/>
  <c r="T46" i="47"/>
  <c r="T46" i="53" s="1"/>
  <c r="H46" i="47"/>
  <c r="L46" i="47"/>
  <c r="AE46" i="47"/>
  <c r="AY46" i="47"/>
  <c r="Z46" i="47"/>
  <c r="AD46" i="47"/>
  <c r="AD46" i="53" s="1"/>
  <c r="Q46" i="47"/>
  <c r="Q46" i="53" s="1"/>
  <c r="U46" i="47"/>
  <c r="I46" i="47"/>
  <c r="I46" i="53" s="1"/>
  <c r="M46" i="47"/>
  <c r="AL46" i="47"/>
  <c r="AA46" i="47"/>
  <c r="V46" i="47"/>
  <c r="N46" i="47"/>
  <c r="N46" i="53" s="1"/>
  <c r="R46" i="47"/>
  <c r="R46" i="53" s="1"/>
  <c r="J46" i="47"/>
  <c r="AZ51" i="47"/>
  <c r="AW51" i="47"/>
  <c r="AS51" i="47"/>
  <c r="AK51" i="47"/>
  <c r="AO51" i="47"/>
  <c r="AV51" i="47"/>
  <c r="AQ51" i="47"/>
  <c r="AL51" i="47"/>
  <c r="AI51" i="47"/>
  <c r="AX51" i="47"/>
  <c r="AU51" i="47"/>
  <c r="AM51" i="47"/>
  <c r="AB51" i="47"/>
  <c r="AF51" i="47"/>
  <c r="Q51" i="47"/>
  <c r="U51" i="47"/>
  <c r="G51" i="47"/>
  <c r="K51" i="47"/>
  <c r="AA51" i="47"/>
  <c r="AY51" i="47"/>
  <c r="AJ51" i="47"/>
  <c r="AC51" i="47"/>
  <c r="AG51" i="47"/>
  <c r="R51" i="47"/>
  <c r="V51" i="47"/>
  <c r="H51" i="47"/>
  <c r="L51" i="47"/>
  <c r="AE51" i="47"/>
  <c r="AN51" i="47"/>
  <c r="Z51" i="47"/>
  <c r="AD51" i="47"/>
  <c r="S51" i="47"/>
  <c r="W51" i="47"/>
  <c r="I51" i="47"/>
  <c r="M51" i="47"/>
  <c r="AR51" i="47"/>
  <c r="N51" i="47"/>
  <c r="T51" i="47"/>
  <c r="J51" i="47"/>
  <c r="AZ55" i="47"/>
  <c r="AW55" i="47"/>
  <c r="AS55" i="47"/>
  <c r="AK55" i="47"/>
  <c r="AO55" i="47"/>
  <c r="AV55" i="47"/>
  <c r="AQ55" i="47"/>
  <c r="AL55" i="47"/>
  <c r="AI55" i="47"/>
  <c r="AX55" i="47"/>
  <c r="AU55" i="47"/>
  <c r="AM55" i="47"/>
  <c r="AY55" i="47"/>
  <c r="AN55" i="47"/>
  <c r="AB55" i="47"/>
  <c r="AF55" i="47"/>
  <c r="Q55" i="47"/>
  <c r="U55" i="47"/>
  <c r="G55" i="47"/>
  <c r="K55" i="47"/>
  <c r="AR55" i="47"/>
  <c r="AC55" i="47"/>
  <c r="AG55" i="47"/>
  <c r="R55" i="47"/>
  <c r="V55" i="47"/>
  <c r="H55" i="47"/>
  <c r="L55" i="47"/>
  <c r="Z55" i="47"/>
  <c r="AD55" i="47"/>
  <c r="S55" i="47"/>
  <c r="W55" i="47"/>
  <c r="I55" i="47"/>
  <c r="M55" i="47"/>
  <c r="AJ55" i="47"/>
  <c r="N55" i="47"/>
  <c r="J55" i="47"/>
  <c r="AA55" i="47"/>
  <c r="T55" i="47"/>
  <c r="AE55" i="47"/>
  <c r="AX64" i="47"/>
  <c r="AY64" i="47"/>
  <c r="AV64" i="47"/>
  <c r="AZ64" i="47"/>
  <c r="AR64" i="47"/>
  <c r="AM64" i="47"/>
  <c r="AI64" i="47"/>
  <c r="Z64" i="47"/>
  <c r="AD64" i="47"/>
  <c r="T64" i="47"/>
  <c r="I64" i="47"/>
  <c r="M64" i="47"/>
  <c r="AS64" i="47"/>
  <c r="AJ64" i="47"/>
  <c r="AN64" i="47"/>
  <c r="AA64" i="47"/>
  <c r="AE64" i="47"/>
  <c r="Q64" i="47"/>
  <c r="U64" i="47"/>
  <c r="J64" i="47"/>
  <c r="N64" i="47"/>
  <c r="AW64" i="47"/>
  <c r="AU64" i="47"/>
  <c r="AK64" i="47"/>
  <c r="AO64" i="47"/>
  <c r="AB64" i="47"/>
  <c r="AF64" i="47"/>
  <c r="R64" i="47"/>
  <c r="V64" i="47"/>
  <c r="G64" i="47"/>
  <c r="K64" i="47"/>
  <c r="P64" i="47"/>
  <c r="AQ64" i="47"/>
  <c r="AC64" i="47"/>
  <c r="S64" i="47"/>
  <c r="H64" i="47"/>
  <c r="AL64" i="47"/>
  <c r="AG64" i="47"/>
  <c r="Y64" i="47"/>
  <c r="W64" i="47"/>
  <c r="L64" i="47"/>
  <c r="F64" i="47"/>
  <c r="AX68" i="47"/>
  <c r="AY68" i="47"/>
  <c r="AV68" i="47"/>
  <c r="AZ68" i="47"/>
  <c r="AM68" i="47"/>
  <c r="AI68" i="47"/>
  <c r="Z68" i="47"/>
  <c r="AD68" i="47"/>
  <c r="T68" i="47"/>
  <c r="I68" i="47"/>
  <c r="M68" i="47"/>
  <c r="AU68" i="47"/>
  <c r="AJ68" i="47"/>
  <c r="AN68" i="47"/>
  <c r="AA68" i="47"/>
  <c r="AE68" i="47"/>
  <c r="Q68" i="47"/>
  <c r="U68" i="47"/>
  <c r="J68" i="47"/>
  <c r="N68" i="47"/>
  <c r="AR68" i="47"/>
  <c r="AK68" i="47"/>
  <c r="AO68" i="47"/>
  <c r="AB68" i="47"/>
  <c r="AF68" i="47"/>
  <c r="R68" i="47"/>
  <c r="V68" i="47"/>
  <c r="G68" i="47"/>
  <c r="K68" i="47"/>
  <c r="AS68" i="47"/>
  <c r="AQ68" i="47"/>
  <c r="AL68" i="47"/>
  <c r="S68" i="47"/>
  <c r="AC68" i="47"/>
  <c r="Y68" i="47"/>
  <c r="W68" i="47"/>
  <c r="H68" i="47"/>
  <c r="AW68" i="47"/>
  <c r="AG68" i="47"/>
  <c r="L68" i="47"/>
  <c r="F68" i="47"/>
  <c r="P68" i="47"/>
  <c r="AX72" i="47"/>
  <c r="AY72" i="47"/>
  <c r="AV72" i="47"/>
  <c r="AZ72" i="47"/>
  <c r="AW72" i="47"/>
  <c r="AU72" i="47"/>
  <c r="AR72" i="47"/>
  <c r="AM72" i="47"/>
  <c r="AI72" i="47"/>
  <c r="Z72" i="47"/>
  <c r="AD72" i="47"/>
  <c r="T72" i="47"/>
  <c r="I72" i="47"/>
  <c r="M72" i="47"/>
  <c r="AS72" i="47"/>
  <c r="AJ72" i="47"/>
  <c r="AN72" i="47"/>
  <c r="AA72" i="47"/>
  <c r="AE72" i="47"/>
  <c r="Q72" i="47"/>
  <c r="U72" i="47"/>
  <c r="J72" i="47"/>
  <c r="N72" i="47"/>
  <c r="AK72" i="47"/>
  <c r="AO72" i="47"/>
  <c r="AB72" i="47"/>
  <c r="AF72" i="47"/>
  <c r="R72" i="47"/>
  <c r="V72" i="47"/>
  <c r="G72" i="47"/>
  <c r="K72" i="47"/>
  <c r="Y72" i="47"/>
  <c r="W72" i="47"/>
  <c r="AC72" i="47"/>
  <c r="H72" i="47"/>
  <c r="AL72" i="47"/>
  <c r="AG72" i="47"/>
  <c r="P72" i="47"/>
  <c r="L72" i="47"/>
  <c r="F72" i="47"/>
  <c r="S72" i="47"/>
  <c r="AQ72" i="47"/>
  <c r="AV78" i="47"/>
  <c r="AZ78" i="47"/>
  <c r="AW78" i="47"/>
  <c r="AU78" i="47"/>
  <c r="AX78" i="47"/>
  <c r="AK78" i="47"/>
  <c r="AO78" i="47"/>
  <c r="Z78" i="47"/>
  <c r="AD78" i="47"/>
  <c r="S78" i="47"/>
  <c r="W78" i="47"/>
  <c r="I78" i="47"/>
  <c r="M78" i="47"/>
  <c r="AQ78" i="47"/>
  <c r="AL78" i="47"/>
  <c r="AA78" i="47"/>
  <c r="AE78" i="47"/>
  <c r="Y78" i="47"/>
  <c r="T78" i="47"/>
  <c r="J78" i="47"/>
  <c r="N78" i="47"/>
  <c r="AY78" i="47"/>
  <c r="AR78" i="47"/>
  <c r="AM78" i="47"/>
  <c r="AB78" i="47"/>
  <c r="AF78" i="47"/>
  <c r="Q78" i="47"/>
  <c r="U78" i="47"/>
  <c r="G78" i="47"/>
  <c r="K78" i="47"/>
  <c r="AJ78" i="47"/>
  <c r="AI78" i="47"/>
  <c r="V78" i="47"/>
  <c r="AN78" i="47"/>
  <c r="AC78" i="47"/>
  <c r="P78" i="47"/>
  <c r="F78" i="47"/>
  <c r="AG78" i="47"/>
  <c r="H78" i="47"/>
  <c r="L78" i="47"/>
  <c r="R78" i="47"/>
  <c r="AS78" i="47"/>
  <c r="AV82" i="47"/>
  <c r="AZ82" i="47"/>
  <c r="AW82" i="47"/>
  <c r="AU82" i="47"/>
  <c r="AX82" i="47"/>
  <c r="AR82" i="47"/>
  <c r="AK82" i="47"/>
  <c r="AO82" i="47"/>
  <c r="Z82" i="47"/>
  <c r="AD82" i="47"/>
  <c r="S82" i="47"/>
  <c r="W82" i="47"/>
  <c r="AS82" i="47"/>
  <c r="AQ82" i="47"/>
  <c r="AL82" i="47"/>
  <c r="AA82" i="47"/>
  <c r="AE82" i="47"/>
  <c r="Y82" i="47"/>
  <c r="T82" i="47"/>
  <c r="J82" i="47"/>
  <c r="N82" i="47"/>
  <c r="AM82" i="47"/>
  <c r="AB82" i="47"/>
  <c r="AF82" i="47"/>
  <c r="Q82" i="47"/>
  <c r="U82" i="47"/>
  <c r="P82" i="47"/>
  <c r="K82" i="47"/>
  <c r="AC82" i="47"/>
  <c r="G82" i="47"/>
  <c r="L82" i="47"/>
  <c r="F82" i="47"/>
  <c r="AY82" i="47"/>
  <c r="AJ82" i="47"/>
  <c r="AG82" i="47"/>
  <c r="R82" i="47"/>
  <c r="H82" i="47"/>
  <c r="M82" i="47"/>
  <c r="I82" i="47"/>
  <c r="V82" i="47"/>
  <c r="AI82" i="47"/>
  <c r="AN82" i="47"/>
  <c r="AY88" i="47"/>
  <c r="AV88" i="47"/>
  <c r="AZ88" i="47"/>
  <c r="AU88" i="47"/>
  <c r="AW88" i="47"/>
  <c r="AX88" i="47"/>
  <c r="AM88" i="47"/>
  <c r="Z88" i="47"/>
  <c r="AD88" i="47"/>
  <c r="T88" i="47"/>
  <c r="AQ88" i="47"/>
  <c r="AJ88" i="47"/>
  <c r="AN88" i="47"/>
  <c r="AA88" i="47"/>
  <c r="AE88" i="47"/>
  <c r="Y88" i="47"/>
  <c r="Q88" i="47"/>
  <c r="U88" i="47"/>
  <c r="AR88" i="47"/>
  <c r="AK88" i="47"/>
  <c r="AO88" i="47"/>
  <c r="AB88" i="47"/>
  <c r="AF88" i="47"/>
  <c r="R88" i="47"/>
  <c r="V88" i="47"/>
  <c r="I88" i="47"/>
  <c r="M88" i="47"/>
  <c r="AL88" i="47"/>
  <c r="AC88" i="47"/>
  <c r="J88" i="47"/>
  <c r="N88" i="47"/>
  <c r="F88" i="47"/>
  <c r="AS88" i="47"/>
  <c r="AI88" i="47"/>
  <c r="AG88" i="47"/>
  <c r="S88" i="47"/>
  <c r="G88" i="47"/>
  <c r="K88" i="47"/>
  <c r="L88" i="47"/>
  <c r="P88" i="47"/>
  <c r="H88" i="47"/>
  <c r="W88" i="47"/>
  <c r="AY93" i="47"/>
  <c r="AU93" i="47"/>
  <c r="AV93" i="47"/>
  <c r="AZ93" i="47"/>
  <c r="AW93" i="47"/>
  <c r="AR93" i="47"/>
  <c r="AQ93" i="47"/>
  <c r="AL93" i="47"/>
  <c r="Z93" i="47"/>
  <c r="AD93" i="47"/>
  <c r="Y93" i="47"/>
  <c r="R93" i="47"/>
  <c r="V93" i="47"/>
  <c r="AX93" i="47"/>
  <c r="AS93" i="47"/>
  <c r="AM93" i="47"/>
  <c r="AA93" i="47"/>
  <c r="AE93" i="47"/>
  <c r="S93" i="47"/>
  <c r="W93" i="47"/>
  <c r="AJ93" i="47"/>
  <c r="AN93" i="47"/>
  <c r="AI93" i="47"/>
  <c r="AB93" i="47"/>
  <c r="AF93" i="47"/>
  <c r="T93" i="47"/>
  <c r="P93" i="47"/>
  <c r="AO93" i="47"/>
  <c r="G93" i="47"/>
  <c r="K93" i="47"/>
  <c r="AC93" i="47"/>
  <c r="Q93" i="47"/>
  <c r="H93" i="47"/>
  <c r="L93" i="47"/>
  <c r="AG93" i="47"/>
  <c r="U93" i="47"/>
  <c r="I93" i="47"/>
  <c r="M93" i="47"/>
  <c r="F93" i="47"/>
  <c r="J93" i="47"/>
  <c r="N93" i="47"/>
  <c r="AK93" i="47"/>
  <c r="AY97" i="47"/>
  <c r="AU97" i="47"/>
  <c r="AV97" i="47"/>
  <c r="AZ97" i="47"/>
  <c r="AW97" i="47"/>
  <c r="AQ97" i="47"/>
  <c r="AL97" i="47"/>
  <c r="Z97" i="47"/>
  <c r="AD97" i="47"/>
  <c r="Y97" i="47"/>
  <c r="R97" i="47"/>
  <c r="V97" i="47"/>
  <c r="AM97" i="47"/>
  <c r="AA97" i="47"/>
  <c r="AE97" i="47"/>
  <c r="S97" i="47"/>
  <c r="W97" i="47"/>
  <c r="AX97" i="47"/>
  <c r="AR97" i="47"/>
  <c r="AJ97" i="47"/>
  <c r="AN97" i="47"/>
  <c r="AI97" i="47"/>
  <c r="AB97" i="47"/>
  <c r="AF97" i="47"/>
  <c r="T97" i="47"/>
  <c r="P97" i="47"/>
  <c r="Q97" i="47"/>
  <c r="G97" i="47"/>
  <c r="K97" i="47"/>
  <c r="AS97" i="47"/>
  <c r="AK97" i="47"/>
  <c r="AC97" i="47"/>
  <c r="U97" i="47"/>
  <c r="H97" i="47"/>
  <c r="L97" i="47"/>
  <c r="AO97" i="47"/>
  <c r="AG97" i="47"/>
  <c r="I97" i="47"/>
  <c r="M97" i="47"/>
  <c r="F97" i="47"/>
  <c r="J97" i="47"/>
  <c r="N97" i="47"/>
  <c r="AY102" i="47"/>
  <c r="AU102" i="47"/>
  <c r="AV102" i="47"/>
  <c r="AZ102" i="47"/>
  <c r="AW102" i="47"/>
  <c r="AR102" i="47"/>
  <c r="AQ102" i="47"/>
  <c r="AK102" i="47"/>
  <c r="AO102" i="47"/>
  <c r="Z102" i="47"/>
  <c r="AD102" i="47"/>
  <c r="Y102" i="47"/>
  <c r="Q102" i="47"/>
  <c r="U102" i="47"/>
  <c r="AS102" i="47"/>
  <c r="AL102" i="47"/>
  <c r="AA102" i="47"/>
  <c r="AE102" i="47"/>
  <c r="R102" i="47"/>
  <c r="V102" i="47"/>
  <c r="AM102" i="47"/>
  <c r="AI102" i="47"/>
  <c r="AB102" i="47"/>
  <c r="AF102" i="47"/>
  <c r="S102" i="47"/>
  <c r="W102" i="47"/>
  <c r="P102" i="47"/>
  <c r="AN102" i="47"/>
  <c r="T102" i="47"/>
  <c r="I102" i="47"/>
  <c r="M102" i="47"/>
  <c r="AC102" i="47"/>
  <c r="J102" i="47"/>
  <c r="N102" i="47"/>
  <c r="AG102" i="47"/>
  <c r="G102" i="47"/>
  <c r="K102" i="47"/>
  <c r="AX102" i="47"/>
  <c r="H102" i="47"/>
  <c r="AJ102" i="47"/>
  <c r="L102" i="47"/>
  <c r="F102" i="47"/>
  <c r="AX111" i="47"/>
  <c r="AY111" i="47"/>
  <c r="AU111" i="47"/>
  <c r="AS111" i="47"/>
  <c r="AJ111" i="47"/>
  <c r="AN111" i="47"/>
  <c r="AC111" i="47"/>
  <c r="AG111" i="47"/>
  <c r="AW111" i="47"/>
  <c r="AK111" i="47"/>
  <c r="AO111" i="47"/>
  <c r="Z111" i="47"/>
  <c r="AD111" i="47"/>
  <c r="AR111" i="47"/>
  <c r="AF111" i="47"/>
  <c r="AQ111" i="47"/>
  <c r="AA111" i="47"/>
  <c r="AV111" i="47"/>
  <c r="AL111" i="47"/>
  <c r="AI111" i="47"/>
  <c r="AB111" i="47"/>
  <c r="Y111" i="47"/>
  <c r="T111" i="47"/>
  <c r="H111" i="47"/>
  <c r="L111" i="47"/>
  <c r="AZ111" i="47"/>
  <c r="AM111" i="47"/>
  <c r="Q111" i="47"/>
  <c r="U111" i="47"/>
  <c r="P111" i="47"/>
  <c r="I111" i="47"/>
  <c r="M111" i="47"/>
  <c r="AE111" i="47"/>
  <c r="R111" i="47"/>
  <c r="V111" i="47"/>
  <c r="J111" i="47"/>
  <c r="N111" i="47"/>
  <c r="K111" i="47"/>
  <c r="F111" i="47"/>
  <c r="S111" i="47"/>
  <c r="G111" i="47"/>
  <c r="W111" i="47"/>
  <c r="AX116" i="47"/>
  <c r="AS116" i="47"/>
  <c r="AY116" i="47"/>
  <c r="AW116" i="47"/>
  <c r="AU116" i="47"/>
  <c r="AQ116" i="47"/>
  <c r="AM116" i="47"/>
  <c r="AC116" i="47"/>
  <c r="AG116" i="47"/>
  <c r="AJ116" i="47"/>
  <c r="AN116" i="47"/>
  <c r="Z116" i="47"/>
  <c r="AD116" i="47"/>
  <c r="AZ116" i="47"/>
  <c r="AO116" i="47"/>
  <c r="AI116" i="47"/>
  <c r="AF116" i="47"/>
  <c r="AA116" i="47"/>
  <c r="AR116" i="47"/>
  <c r="AK116" i="47"/>
  <c r="AB116" i="47"/>
  <c r="Y116" i="47"/>
  <c r="AV116" i="47"/>
  <c r="AL116" i="47"/>
  <c r="R116" i="47"/>
  <c r="V116" i="47"/>
  <c r="H116" i="47"/>
  <c r="L116" i="47"/>
  <c r="S116" i="47"/>
  <c r="W116" i="47"/>
  <c r="P116" i="47"/>
  <c r="I116" i="47"/>
  <c r="M116" i="47"/>
  <c r="AE116" i="47"/>
  <c r="T116" i="47"/>
  <c r="J116" i="47"/>
  <c r="N116" i="47"/>
  <c r="K116" i="47"/>
  <c r="F116" i="47"/>
  <c r="Q116" i="47"/>
  <c r="U116" i="47"/>
  <c r="G116" i="47"/>
  <c r="AX120" i="47"/>
  <c r="AZ120" i="47"/>
  <c r="AS120" i="47"/>
  <c r="AW120" i="47"/>
  <c r="AM120" i="47"/>
  <c r="AC120" i="47"/>
  <c r="AG120" i="47"/>
  <c r="AY120" i="47"/>
  <c r="AV120" i="47"/>
  <c r="AQ120" i="47"/>
  <c r="AJ120" i="47"/>
  <c r="AN120" i="47"/>
  <c r="Z120" i="47"/>
  <c r="AD120" i="47"/>
  <c r="AU120" i="47"/>
  <c r="AR120" i="47"/>
  <c r="AO120" i="47"/>
  <c r="AF120" i="47"/>
  <c r="AA120" i="47"/>
  <c r="AK120" i="47"/>
  <c r="AI120" i="47"/>
  <c r="AB120" i="47"/>
  <c r="Y120" i="47"/>
  <c r="R120" i="47"/>
  <c r="V120" i="47"/>
  <c r="H120" i="47"/>
  <c r="L120" i="47"/>
  <c r="S120" i="47"/>
  <c r="W120" i="47"/>
  <c r="P120" i="47"/>
  <c r="I120" i="47"/>
  <c r="M120" i="47"/>
  <c r="AE120" i="47"/>
  <c r="T120" i="47"/>
  <c r="J120" i="47"/>
  <c r="N120" i="47"/>
  <c r="Q120" i="47"/>
  <c r="K120" i="47"/>
  <c r="U120" i="47"/>
  <c r="F120" i="47"/>
  <c r="G120" i="47"/>
  <c r="AL120" i="47"/>
  <c r="AX126" i="47"/>
  <c r="AY126" i="47"/>
  <c r="AV126" i="47"/>
  <c r="AS126" i="47"/>
  <c r="AQ126" i="47"/>
  <c r="AU126" i="47"/>
  <c r="AJ126" i="47"/>
  <c r="AN126" i="47"/>
  <c r="AC126" i="47"/>
  <c r="AG126" i="47"/>
  <c r="AZ126" i="47"/>
  <c r="AK126" i="47"/>
  <c r="AO126" i="47"/>
  <c r="AI126" i="47"/>
  <c r="Z126" i="47"/>
  <c r="AD126" i="47"/>
  <c r="AW126" i="47"/>
  <c r="AL126" i="47"/>
  <c r="AF126" i="47"/>
  <c r="AM126" i="47"/>
  <c r="AA126" i="47"/>
  <c r="Y126" i="47"/>
  <c r="AR126" i="47"/>
  <c r="AB126" i="47"/>
  <c r="R126" i="47"/>
  <c r="V126" i="47"/>
  <c r="H126" i="47"/>
  <c r="L126" i="47"/>
  <c r="S126" i="47"/>
  <c r="W126" i="47"/>
  <c r="I126" i="47"/>
  <c r="M126" i="47"/>
  <c r="AE126" i="47"/>
  <c r="T126" i="47"/>
  <c r="J126" i="47"/>
  <c r="N126" i="47"/>
  <c r="Q126" i="47"/>
  <c r="K126" i="47"/>
  <c r="U126" i="47"/>
  <c r="P126" i="47"/>
  <c r="F126" i="47"/>
  <c r="G126" i="47"/>
  <c r="AX130" i="47"/>
  <c r="AY130" i="47"/>
  <c r="AV130" i="47"/>
  <c r="AS130" i="47"/>
  <c r="AQ130" i="47"/>
  <c r="AZ130" i="47"/>
  <c r="AU130" i="47"/>
  <c r="AW130" i="47"/>
  <c r="AJ130" i="47"/>
  <c r="AN130" i="47"/>
  <c r="AC130" i="47"/>
  <c r="AG130" i="47"/>
  <c r="AK130" i="47"/>
  <c r="AO130" i="47"/>
  <c r="AI130" i="47"/>
  <c r="AR130" i="47"/>
  <c r="AL130" i="47"/>
  <c r="AB130" i="47"/>
  <c r="AM130" i="47"/>
  <c r="AD130" i="47"/>
  <c r="Y130" i="47"/>
  <c r="Z130" i="47"/>
  <c r="AE130" i="47"/>
  <c r="R130" i="47"/>
  <c r="V130" i="47"/>
  <c r="H130" i="47"/>
  <c r="L130" i="47"/>
  <c r="S130" i="47"/>
  <c r="W130" i="47"/>
  <c r="I130" i="47"/>
  <c r="M130" i="47"/>
  <c r="AA130" i="47"/>
  <c r="T130" i="47"/>
  <c r="J130" i="47"/>
  <c r="N130" i="47"/>
  <c r="U130" i="47"/>
  <c r="P130" i="47"/>
  <c r="K130" i="47"/>
  <c r="AF130" i="47"/>
  <c r="G130" i="47"/>
  <c r="F130" i="47"/>
  <c r="Q130" i="47"/>
  <c r="AX136" i="47"/>
  <c r="AZ136" i="47"/>
  <c r="AU136" i="47"/>
  <c r="AS136" i="47"/>
  <c r="AQ136" i="47"/>
  <c r="AL136" i="47"/>
  <c r="AC136" i="47"/>
  <c r="AG136" i="47"/>
  <c r="AW136" i="47"/>
  <c r="AM136" i="47"/>
  <c r="AI136" i="47"/>
  <c r="AJ136" i="47"/>
  <c r="AK136" i="47"/>
  <c r="AD136" i="47"/>
  <c r="Y136" i="47"/>
  <c r="AV136" i="47"/>
  <c r="AR136" i="47"/>
  <c r="AN136" i="47"/>
  <c r="Z136" i="47"/>
  <c r="AE136" i="47"/>
  <c r="T136" i="47"/>
  <c r="H136" i="47"/>
  <c r="L136" i="47"/>
  <c r="AO136" i="47"/>
  <c r="AA136" i="47"/>
  <c r="Q136" i="47"/>
  <c r="U136" i="47"/>
  <c r="I136" i="47"/>
  <c r="M136" i="47"/>
  <c r="AB136" i="47"/>
  <c r="R136" i="47"/>
  <c r="V136" i="47"/>
  <c r="J136" i="47"/>
  <c r="N136" i="47"/>
  <c r="AF136" i="47"/>
  <c r="W136" i="47"/>
  <c r="K136" i="47"/>
  <c r="F136" i="47"/>
  <c r="S136" i="47"/>
  <c r="P136" i="47"/>
  <c r="AY136" i="47"/>
  <c r="G136" i="47"/>
  <c r="AX140" i="47"/>
  <c r="AU140" i="47"/>
  <c r="AS140" i="47"/>
  <c r="AQ140" i="47"/>
  <c r="AY140" i="47"/>
  <c r="AV140" i="47"/>
  <c r="AR140" i="47"/>
  <c r="AL140" i="47"/>
  <c r="AM140" i="47"/>
  <c r="AI140" i="47"/>
  <c r="AZ140" i="47"/>
  <c r="AJ140" i="47"/>
  <c r="AK140" i="47"/>
  <c r="Z140" i="47"/>
  <c r="AD140" i="47"/>
  <c r="Y140" i="47"/>
  <c r="AN140" i="47"/>
  <c r="AA140" i="47"/>
  <c r="AE140" i="47"/>
  <c r="AW140" i="47"/>
  <c r="AO140" i="47"/>
  <c r="AC140" i="47"/>
  <c r="T140" i="47"/>
  <c r="AF140" i="47"/>
  <c r="Q140" i="47"/>
  <c r="U140" i="47"/>
  <c r="I140" i="47"/>
  <c r="M140" i="47"/>
  <c r="AG140" i="47"/>
  <c r="R140" i="47"/>
  <c r="V140" i="47"/>
  <c r="G140" i="47"/>
  <c r="L140" i="47"/>
  <c r="F140" i="47"/>
  <c r="H140" i="47"/>
  <c r="N140" i="47"/>
  <c r="S140" i="47"/>
  <c r="P140" i="47"/>
  <c r="J140" i="47"/>
  <c r="AB140" i="47"/>
  <c r="W140" i="47"/>
  <c r="K140" i="47"/>
  <c r="AX145" i="47"/>
  <c r="AZ145" i="47"/>
  <c r="AU145" i="47"/>
  <c r="AS145" i="47"/>
  <c r="AQ145" i="47"/>
  <c r="AK145" i="47"/>
  <c r="AO145" i="47"/>
  <c r="AY145" i="47"/>
  <c r="AW145" i="47"/>
  <c r="AL145" i="47"/>
  <c r="AI145" i="47"/>
  <c r="AV145" i="47"/>
  <c r="AR145" i="47"/>
  <c r="AJ145" i="47"/>
  <c r="Z145" i="47"/>
  <c r="AD145" i="47"/>
  <c r="AM145" i="47"/>
  <c r="AA145" i="47"/>
  <c r="AE145" i="47"/>
  <c r="AC145" i="47"/>
  <c r="S145" i="47"/>
  <c r="W145" i="47"/>
  <c r="AF145" i="47"/>
  <c r="T145" i="47"/>
  <c r="I145" i="47"/>
  <c r="M145" i="47"/>
  <c r="AG145" i="47"/>
  <c r="Y145" i="47"/>
  <c r="Q145" i="47"/>
  <c r="U145" i="47"/>
  <c r="P145" i="47"/>
  <c r="G145" i="47"/>
  <c r="L145" i="47"/>
  <c r="F145" i="47"/>
  <c r="R145" i="47"/>
  <c r="H145" i="47"/>
  <c r="N145" i="47"/>
  <c r="V145" i="47"/>
  <c r="J145" i="47"/>
  <c r="K145" i="47"/>
  <c r="AN145" i="47"/>
  <c r="AB145" i="47"/>
  <c r="AX150" i="47"/>
  <c r="AU150" i="47"/>
  <c r="AS150" i="47"/>
  <c r="AY150" i="47"/>
  <c r="AZ150" i="47"/>
  <c r="AV150" i="47"/>
  <c r="AR150" i="47"/>
  <c r="AJ150" i="47"/>
  <c r="AN150" i="47"/>
  <c r="AQ150" i="47"/>
  <c r="AK150" i="47"/>
  <c r="AO150" i="47"/>
  <c r="AI150" i="47"/>
  <c r="AW150" i="47"/>
  <c r="Z150" i="47"/>
  <c r="AD150" i="47"/>
  <c r="AL150" i="47"/>
  <c r="AA150" i="47"/>
  <c r="AE150" i="47"/>
  <c r="AC150" i="47"/>
  <c r="Y150" i="47"/>
  <c r="R150" i="47"/>
  <c r="V150" i="47"/>
  <c r="AF150" i="47"/>
  <c r="S150" i="47"/>
  <c r="W150" i="47"/>
  <c r="I150" i="47"/>
  <c r="M150" i="47"/>
  <c r="AM150" i="47"/>
  <c r="AG150" i="47"/>
  <c r="T150" i="47"/>
  <c r="P150" i="47"/>
  <c r="Q150" i="47"/>
  <c r="G150" i="47"/>
  <c r="L150" i="47"/>
  <c r="U150" i="47"/>
  <c r="H150" i="47"/>
  <c r="N150" i="47"/>
  <c r="J150" i="47"/>
  <c r="F150" i="47"/>
  <c r="AB150" i="47"/>
  <c r="K150" i="47"/>
  <c r="AU16" i="47"/>
  <c r="AQ16" i="47"/>
  <c r="AM16" i="47"/>
  <c r="AX16" i="47"/>
  <c r="AR16" i="47"/>
  <c r="AJ16" i="47"/>
  <c r="AN16" i="47"/>
  <c r="AY16" i="47"/>
  <c r="AW16" i="47"/>
  <c r="AS16" i="47"/>
  <c r="AK16" i="47"/>
  <c r="AO16" i="47"/>
  <c r="AL16" i="47"/>
  <c r="AC16" i="47"/>
  <c r="AG16" i="47"/>
  <c r="S16" i="47"/>
  <c r="W16" i="47"/>
  <c r="H16" i="47"/>
  <c r="L16" i="47"/>
  <c r="AV16" i="47"/>
  <c r="Z16" i="47"/>
  <c r="AD16" i="47"/>
  <c r="T16" i="47"/>
  <c r="I16" i="47"/>
  <c r="M16" i="47"/>
  <c r="AZ16" i="47"/>
  <c r="AB16" i="47"/>
  <c r="AI16" i="47"/>
  <c r="AA16" i="47"/>
  <c r="AE16" i="47"/>
  <c r="Q16" i="47"/>
  <c r="U16" i="47"/>
  <c r="J16" i="47"/>
  <c r="N16" i="47"/>
  <c r="AF16" i="47"/>
  <c r="G16" i="47"/>
  <c r="R16" i="47"/>
  <c r="K16" i="47"/>
  <c r="V16" i="47"/>
  <c r="AZ30" i="47"/>
  <c r="AW30" i="47"/>
  <c r="AQ30" i="47"/>
  <c r="AM30" i="47"/>
  <c r="AV30" i="47"/>
  <c r="AR30" i="47"/>
  <c r="AJ30" i="47"/>
  <c r="AN30" i="47"/>
  <c r="AX30" i="47"/>
  <c r="AU30" i="47"/>
  <c r="AS30" i="47"/>
  <c r="AK30" i="47"/>
  <c r="AO30" i="47"/>
  <c r="AI30" i="47"/>
  <c r="AY30" i="47"/>
  <c r="AC30" i="47"/>
  <c r="AG30" i="47"/>
  <c r="R30" i="47"/>
  <c r="V30" i="47"/>
  <c r="G30" i="47"/>
  <c r="K30" i="47"/>
  <c r="Z30" i="47"/>
  <c r="AD30" i="47"/>
  <c r="S30" i="47"/>
  <c r="W30" i="47"/>
  <c r="H30" i="47"/>
  <c r="L30" i="47"/>
  <c r="AB30" i="47"/>
  <c r="AL30" i="47"/>
  <c r="AA30" i="47"/>
  <c r="AE30" i="47"/>
  <c r="T30" i="47"/>
  <c r="I30" i="47"/>
  <c r="M30" i="47"/>
  <c r="AF30" i="47"/>
  <c r="U30" i="47"/>
  <c r="Q30" i="47"/>
  <c r="J30" i="47"/>
  <c r="N30" i="47"/>
  <c r="AZ34" i="47"/>
  <c r="AW34" i="47"/>
  <c r="AQ34" i="47"/>
  <c r="AM34" i="47"/>
  <c r="AV34" i="47"/>
  <c r="AR34" i="47"/>
  <c r="AJ34" i="47"/>
  <c r="AN34" i="47"/>
  <c r="AX34" i="47"/>
  <c r="AU34" i="47"/>
  <c r="AS34" i="47"/>
  <c r="AK34" i="47"/>
  <c r="AO34" i="47"/>
  <c r="AI34" i="47"/>
  <c r="AL34" i="47"/>
  <c r="AC34" i="47"/>
  <c r="AG34" i="47"/>
  <c r="R34" i="47"/>
  <c r="V34" i="47"/>
  <c r="G34" i="47"/>
  <c r="K34" i="47"/>
  <c r="Z34" i="47"/>
  <c r="AD34" i="47"/>
  <c r="S34" i="47"/>
  <c r="W34" i="47"/>
  <c r="H34" i="47"/>
  <c r="L34" i="47"/>
  <c r="AY34" i="47"/>
  <c r="AB34" i="47"/>
  <c r="AA34" i="47"/>
  <c r="AE34" i="47"/>
  <c r="T34" i="47"/>
  <c r="I34" i="47"/>
  <c r="M34" i="47"/>
  <c r="AF34" i="47"/>
  <c r="J34" i="47"/>
  <c r="Q34" i="47"/>
  <c r="N34" i="47"/>
  <c r="U34" i="47"/>
  <c r="AY49" i="47"/>
  <c r="AV49" i="47"/>
  <c r="AK49" i="47"/>
  <c r="AO49" i="47"/>
  <c r="AZ49" i="47"/>
  <c r="AU49" i="47"/>
  <c r="AR49" i="47"/>
  <c r="AL49" i="47"/>
  <c r="AS49" i="47"/>
  <c r="AM49" i="47"/>
  <c r="AI49" i="47"/>
  <c r="AX49" i="47"/>
  <c r="AQ49" i="47"/>
  <c r="AN49" i="47"/>
  <c r="AB49" i="47"/>
  <c r="AF49" i="47"/>
  <c r="R49" i="47"/>
  <c r="V49" i="47"/>
  <c r="G49" i="47"/>
  <c r="K49" i="47"/>
  <c r="AC49" i="47"/>
  <c r="AG49" i="47"/>
  <c r="S49" i="47"/>
  <c r="W49" i="47"/>
  <c r="H49" i="47"/>
  <c r="L49" i="47"/>
  <c r="AJ49" i="47"/>
  <c r="AA49" i="47"/>
  <c r="Z49" i="47"/>
  <c r="AD49" i="47"/>
  <c r="T49" i="47"/>
  <c r="I49" i="47"/>
  <c r="M49" i="47"/>
  <c r="AW49" i="47"/>
  <c r="AE49" i="47"/>
  <c r="Q49" i="47"/>
  <c r="U49" i="47"/>
  <c r="J49" i="47"/>
  <c r="N49" i="47"/>
  <c r="AY67" i="47"/>
  <c r="AU67" i="47"/>
  <c r="AV67" i="47"/>
  <c r="AZ67" i="47"/>
  <c r="AR67" i="47"/>
  <c r="AW67" i="47"/>
  <c r="AQ67" i="47"/>
  <c r="AK67" i="47"/>
  <c r="AO67" i="47"/>
  <c r="Z67" i="47"/>
  <c r="AD67" i="47"/>
  <c r="Y67" i="47"/>
  <c r="S67" i="47"/>
  <c r="W67" i="47"/>
  <c r="P67" i="47"/>
  <c r="I67" i="47"/>
  <c r="M67" i="47"/>
  <c r="AS67" i="47"/>
  <c r="AL67" i="47"/>
  <c r="AI67" i="47"/>
  <c r="AA67" i="47"/>
  <c r="AE67" i="47"/>
  <c r="T67" i="47"/>
  <c r="J67" i="47"/>
  <c r="N67" i="47"/>
  <c r="AX67" i="47"/>
  <c r="AM67" i="47"/>
  <c r="AB67" i="47"/>
  <c r="AF67" i="47"/>
  <c r="Q67" i="47"/>
  <c r="U67" i="47"/>
  <c r="G67" i="47"/>
  <c r="K67" i="47"/>
  <c r="AG67" i="47"/>
  <c r="L67" i="47"/>
  <c r="AJ67" i="47"/>
  <c r="R67" i="47"/>
  <c r="H67" i="47"/>
  <c r="F67" i="47"/>
  <c r="V67" i="47"/>
  <c r="AC67" i="47"/>
  <c r="AN67" i="47"/>
  <c r="AW81" i="47"/>
  <c r="AX81" i="47"/>
  <c r="AR81" i="47"/>
  <c r="AY81" i="47"/>
  <c r="AU81" i="47"/>
  <c r="AM81" i="47"/>
  <c r="AI81" i="47"/>
  <c r="Z81" i="47"/>
  <c r="AD81" i="47"/>
  <c r="R81" i="47"/>
  <c r="V81" i="47"/>
  <c r="P81" i="47"/>
  <c r="I81" i="47"/>
  <c r="AV81" i="47"/>
  <c r="AJ81" i="47"/>
  <c r="AN81" i="47"/>
  <c r="AA81" i="47"/>
  <c r="AE81" i="47"/>
  <c r="S81" i="47"/>
  <c r="W81" i="47"/>
  <c r="J81" i="47"/>
  <c r="N81" i="47"/>
  <c r="AZ81" i="47"/>
  <c r="AQ81" i="47"/>
  <c r="AK81" i="47"/>
  <c r="AO81" i="47"/>
  <c r="AB81" i="47"/>
  <c r="AF81" i="47"/>
  <c r="Y81" i="47"/>
  <c r="T81" i="47"/>
  <c r="AS81" i="47"/>
  <c r="AG81" i="47"/>
  <c r="Q81" i="47"/>
  <c r="G81" i="47"/>
  <c r="M81" i="47"/>
  <c r="AL81" i="47"/>
  <c r="U81" i="47"/>
  <c r="H81" i="47"/>
  <c r="K81" i="47"/>
  <c r="F81" i="47"/>
  <c r="AC81" i="47"/>
  <c r="L81" i="47"/>
  <c r="AV87" i="47"/>
  <c r="AZ87" i="47"/>
  <c r="AW87" i="47"/>
  <c r="AR87" i="47"/>
  <c r="AX87" i="47"/>
  <c r="AU87" i="47"/>
  <c r="AK87" i="47"/>
  <c r="AO87" i="47"/>
  <c r="AI87" i="47"/>
  <c r="Z87" i="47"/>
  <c r="AD87" i="47"/>
  <c r="S87" i="47"/>
  <c r="W87" i="47"/>
  <c r="P87" i="47"/>
  <c r="AS87" i="47"/>
  <c r="AL87" i="47"/>
  <c r="AA87" i="47"/>
  <c r="AE87" i="47"/>
  <c r="T87" i="47"/>
  <c r="AQ87" i="47"/>
  <c r="AM87" i="47"/>
  <c r="AB87" i="47"/>
  <c r="AF87" i="47"/>
  <c r="Y87" i="47"/>
  <c r="Q87" i="47"/>
  <c r="U87" i="47"/>
  <c r="AN87" i="47"/>
  <c r="AG87" i="47"/>
  <c r="R87" i="47"/>
  <c r="I87" i="47"/>
  <c r="M87" i="47"/>
  <c r="V87" i="47"/>
  <c r="J87" i="47"/>
  <c r="N87" i="47"/>
  <c r="G87" i="47"/>
  <c r="K87" i="47"/>
  <c r="F87" i="47"/>
  <c r="AJ87" i="47"/>
  <c r="H87" i="47"/>
  <c r="AC87" i="47"/>
  <c r="L87" i="47"/>
  <c r="AY87" i="47"/>
  <c r="AV101" i="47"/>
  <c r="AZ101" i="47"/>
  <c r="AW101" i="47"/>
  <c r="AU101" i="47"/>
  <c r="AR101" i="47"/>
  <c r="AX101" i="47"/>
  <c r="AM101" i="47"/>
  <c r="Z101" i="47"/>
  <c r="AD101" i="47"/>
  <c r="T101" i="47"/>
  <c r="AQ101" i="47"/>
  <c r="AJ101" i="47"/>
  <c r="AN101" i="47"/>
  <c r="AA101" i="47"/>
  <c r="AE101" i="47"/>
  <c r="Y101" i="47"/>
  <c r="Q101" i="47"/>
  <c r="U101" i="47"/>
  <c r="AY101" i="47"/>
  <c r="AK101" i="47"/>
  <c r="AO101" i="47"/>
  <c r="AB101" i="47"/>
  <c r="AF101" i="47"/>
  <c r="R101" i="47"/>
  <c r="V101" i="47"/>
  <c r="AG101" i="47"/>
  <c r="P101" i="47"/>
  <c r="I101" i="47"/>
  <c r="M101" i="47"/>
  <c r="J101" i="47"/>
  <c r="N101" i="47"/>
  <c r="F101" i="47"/>
  <c r="AS101" i="47"/>
  <c r="AL101" i="47"/>
  <c r="S101" i="47"/>
  <c r="G101" i="47"/>
  <c r="K101" i="47"/>
  <c r="W101" i="47"/>
  <c r="AC101" i="47"/>
  <c r="L101" i="47"/>
  <c r="AI101" i="47"/>
  <c r="H101" i="47"/>
  <c r="AZ119" i="47"/>
  <c r="AW119" i="47"/>
  <c r="AX119" i="47"/>
  <c r="AV119" i="47"/>
  <c r="AR119" i="47"/>
  <c r="AY119" i="47"/>
  <c r="AK119" i="47"/>
  <c r="AO119" i="47"/>
  <c r="AC119" i="47"/>
  <c r="AG119" i="47"/>
  <c r="AS119" i="47"/>
  <c r="AL119" i="47"/>
  <c r="Z119" i="47"/>
  <c r="AD119" i="47"/>
  <c r="AM119" i="47"/>
  <c r="AF119" i="47"/>
  <c r="AU119" i="47"/>
  <c r="AN119" i="47"/>
  <c r="AA119" i="47"/>
  <c r="AQ119" i="47"/>
  <c r="AB119" i="47"/>
  <c r="Q119" i="47"/>
  <c r="U119" i="47"/>
  <c r="H119" i="47"/>
  <c r="L119" i="47"/>
  <c r="AE119" i="47"/>
  <c r="Y119" i="47"/>
  <c r="R119" i="47"/>
  <c r="V119" i="47"/>
  <c r="I119" i="47"/>
  <c r="M119" i="47"/>
  <c r="AJ119" i="47"/>
  <c r="AI119" i="47"/>
  <c r="S119" i="47"/>
  <c r="W119" i="47"/>
  <c r="P119" i="47"/>
  <c r="J119" i="47"/>
  <c r="N119" i="47"/>
  <c r="G119" i="47"/>
  <c r="K119" i="47"/>
  <c r="F119" i="47"/>
  <c r="T119" i="47"/>
  <c r="AZ134" i="47"/>
  <c r="AX134" i="47"/>
  <c r="AW134" i="47"/>
  <c r="AR134" i="47"/>
  <c r="AU134" i="47"/>
  <c r="AK134" i="47"/>
  <c r="AO134" i="47"/>
  <c r="AC134" i="47"/>
  <c r="AG134" i="47"/>
  <c r="AS134" i="47"/>
  <c r="AL134" i="47"/>
  <c r="AI134" i="47"/>
  <c r="Z134" i="47"/>
  <c r="AQ134" i="47"/>
  <c r="AJ134" i="47"/>
  <c r="AA134" i="47"/>
  <c r="AF134" i="47"/>
  <c r="AY134" i="47"/>
  <c r="AM134" i="47"/>
  <c r="AB134" i="47"/>
  <c r="Y134" i="47"/>
  <c r="AN134" i="47"/>
  <c r="AE134" i="47"/>
  <c r="S134" i="47"/>
  <c r="W134" i="47"/>
  <c r="P134" i="47"/>
  <c r="H134" i="47"/>
  <c r="L134" i="47"/>
  <c r="AV134" i="47"/>
  <c r="T134" i="47"/>
  <c r="I134" i="47"/>
  <c r="M134" i="47"/>
  <c r="Q134" i="47"/>
  <c r="U134" i="47"/>
  <c r="J134" i="47"/>
  <c r="N134" i="47"/>
  <c r="R134" i="47"/>
  <c r="G134" i="47"/>
  <c r="V134" i="47"/>
  <c r="K134" i="47"/>
  <c r="AD134" i="47"/>
  <c r="F134" i="47"/>
  <c r="AZ139" i="47"/>
  <c r="AY139" i="47"/>
  <c r="AW139" i="47"/>
  <c r="AQ139" i="47"/>
  <c r="AJ139" i="47"/>
  <c r="AN139" i="47"/>
  <c r="AX139" i="47"/>
  <c r="AV139" i="47"/>
  <c r="AK139" i="47"/>
  <c r="AO139" i="47"/>
  <c r="AU139" i="47"/>
  <c r="AR139" i="47"/>
  <c r="AS139" i="47"/>
  <c r="Z139" i="47"/>
  <c r="AD139" i="47"/>
  <c r="AL139" i="47"/>
  <c r="AI139" i="47"/>
  <c r="AA139" i="47"/>
  <c r="AE139" i="47"/>
  <c r="Y139" i="47"/>
  <c r="AC139" i="47"/>
  <c r="S139" i="47"/>
  <c r="W139" i="47"/>
  <c r="P139" i="47"/>
  <c r="H139" i="47"/>
  <c r="L139" i="47"/>
  <c r="AF139" i="47"/>
  <c r="T139" i="47"/>
  <c r="I139" i="47"/>
  <c r="M139" i="47"/>
  <c r="AG139" i="47"/>
  <c r="Q139" i="47"/>
  <c r="U139" i="47"/>
  <c r="J139" i="47"/>
  <c r="R139" i="47"/>
  <c r="V139" i="47"/>
  <c r="G139" i="47"/>
  <c r="F139" i="47"/>
  <c r="AM139" i="47"/>
  <c r="AB139" i="47"/>
  <c r="K139" i="47"/>
  <c r="N139" i="47"/>
  <c r="AQ153" i="47"/>
  <c r="AX153" i="47"/>
  <c r="AW153" i="47"/>
  <c r="AY153" i="47"/>
  <c r="AU153" i="47"/>
  <c r="AR153" i="47"/>
  <c r="AL153" i="47"/>
  <c r="AZ153" i="47"/>
  <c r="AS153" i="47"/>
  <c r="AM153" i="47"/>
  <c r="AN153" i="47"/>
  <c r="AI153" i="47"/>
  <c r="AO153" i="47"/>
  <c r="Z153" i="47"/>
  <c r="AD153" i="47"/>
  <c r="Y153" i="47"/>
  <c r="AJ153" i="47"/>
  <c r="AA153" i="47"/>
  <c r="AE153" i="47"/>
  <c r="AK153" i="47"/>
  <c r="AC153" i="47"/>
  <c r="Q153" i="47"/>
  <c r="U153" i="47"/>
  <c r="AF153" i="47"/>
  <c r="R153" i="47"/>
  <c r="V153" i="47"/>
  <c r="I153" i="47"/>
  <c r="M153" i="47"/>
  <c r="AV153" i="47"/>
  <c r="AG153" i="47"/>
  <c r="S153" i="47"/>
  <c r="W153" i="47"/>
  <c r="J153" i="47"/>
  <c r="K153" i="47"/>
  <c r="AB153" i="47"/>
  <c r="T153" i="47"/>
  <c r="G153" i="47"/>
  <c r="L153" i="47"/>
  <c r="H153" i="47"/>
  <c r="F153" i="47"/>
  <c r="P153" i="47"/>
  <c r="N153" i="47"/>
  <c r="AY13" i="47"/>
  <c r="AK13" i="47"/>
  <c r="AO13" i="47"/>
  <c r="AA13" i="47"/>
  <c r="AE13" i="47"/>
  <c r="AZ13" i="47"/>
  <c r="AW13" i="47"/>
  <c r="AR13" i="47"/>
  <c r="AL13" i="47"/>
  <c r="AB13" i="47"/>
  <c r="AF13" i="47"/>
  <c r="AV13" i="47"/>
  <c r="AS13" i="47"/>
  <c r="AQ13" i="47"/>
  <c r="AM13" i="47"/>
  <c r="AI13" i="47"/>
  <c r="AC13" i="47"/>
  <c r="AJ13" i="47"/>
  <c r="AD13" i="47"/>
  <c r="Q13" i="47"/>
  <c r="U13" i="47"/>
  <c r="H13" i="47"/>
  <c r="L13" i="47"/>
  <c r="F13" i="47"/>
  <c r="AU13" i="47"/>
  <c r="AX13" i="47"/>
  <c r="AN13" i="47"/>
  <c r="AG13" i="47"/>
  <c r="R13" i="47"/>
  <c r="V13" i="47"/>
  <c r="I13" i="47"/>
  <c r="M13" i="47"/>
  <c r="S13" i="47"/>
  <c r="W13" i="47"/>
  <c r="J13" i="47"/>
  <c r="N13" i="47"/>
  <c r="Z13" i="47"/>
  <c r="G13" i="47"/>
  <c r="K13" i="47"/>
  <c r="T13" i="47"/>
  <c r="AY18" i="47"/>
  <c r="AW18" i="47"/>
  <c r="AM18" i="47"/>
  <c r="AZ18" i="47"/>
  <c r="AV18" i="47"/>
  <c r="AR18" i="47"/>
  <c r="AJ18" i="47"/>
  <c r="AN18" i="47"/>
  <c r="AI18" i="47"/>
  <c r="AU18" i="47"/>
  <c r="AS18" i="47"/>
  <c r="AQ18" i="47"/>
  <c r="AK18" i="47"/>
  <c r="AO18" i="47"/>
  <c r="AX18" i="47"/>
  <c r="AC18" i="47"/>
  <c r="AG18" i="47"/>
  <c r="Q18" i="47"/>
  <c r="U18" i="47"/>
  <c r="H18" i="47"/>
  <c r="L18" i="47"/>
  <c r="AF18" i="47"/>
  <c r="Z18" i="47"/>
  <c r="AD18" i="47"/>
  <c r="R18" i="47"/>
  <c r="V18" i="47"/>
  <c r="I18" i="47"/>
  <c r="M18" i="47"/>
  <c r="AL18" i="47"/>
  <c r="AA18" i="47"/>
  <c r="AE18" i="47"/>
  <c r="S18" i="47"/>
  <c r="W18" i="47"/>
  <c r="J18" i="47"/>
  <c r="N18" i="47"/>
  <c r="AB18" i="47"/>
  <c r="G18" i="47"/>
  <c r="T18" i="47"/>
  <c r="K18" i="47"/>
  <c r="AY22" i="47"/>
  <c r="AW22" i="47"/>
  <c r="AM22" i="47"/>
  <c r="AZ22" i="47"/>
  <c r="AV22" i="47"/>
  <c r="AR22" i="47"/>
  <c r="AJ22" i="47"/>
  <c r="AN22" i="47"/>
  <c r="AI22" i="47"/>
  <c r="AU22" i="47"/>
  <c r="AS22" i="47"/>
  <c r="AQ22" i="47"/>
  <c r="AK22" i="47"/>
  <c r="AO22" i="47"/>
  <c r="AC22" i="47"/>
  <c r="AG22" i="47"/>
  <c r="Q22" i="47"/>
  <c r="U22" i="47"/>
  <c r="H22" i="47"/>
  <c r="L22" i="47"/>
  <c r="AX22" i="47"/>
  <c r="AF22" i="47"/>
  <c r="AL22" i="47"/>
  <c r="Z22" i="47"/>
  <c r="AD22" i="47"/>
  <c r="R22" i="47"/>
  <c r="V22" i="47"/>
  <c r="I22" i="47"/>
  <c r="M22" i="47"/>
  <c r="AA22" i="47"/>
  <c r="AE22" i="47"/>
  <c r="S22" i="47"/>
  <c r="W22" i="47"/>
  <c r="J22" i="47"/>
  <c r="N22" i="47"/>
  <c r="AB22" i="47"/>
  <c r="T22" i="47"/>
  <c r="G22" i="47"/>
  <c r="K22" i="47"/>
  <c r="AX27" i="47"/>
  <c r="AV27" i="47"/>
  <c r="AV25" i="47" s="1"/>
  <c r="AM27" i="47"/>
  <c r="AI27" i="47"/>
  <c r="AY27" i="47"/>
  <c r="AY25" i="47" s="1"/>
  <c r="AU27" i="47"/>
  <c r="AR27" i="47"/>
  <c r="AR25" i="47" s="1"/>
  <c r="AJ27" i="47"/>
  <c r="AN27" i="47"/>
  <c r="AZ27" i="47"/>
  <c r="AS27" i="47"/>
  <c r="AQ27" i="47"/>
  <c r="AK27" i="47"/>
  <c r="AK25" i="47" s="1"/>
  <c r="AO27" i="47"/>
  <c r="AC27" i="47"/>
  <c r="AG27" i="47"/>
  <c r="R27" i="47"/>
  <c r="V27" i="47"/>
  <c r="G27" i="47"/>
  <c r="K27" i="47"/>
  <c r="AW27" i="47"/>
  <c r="Z27" i="47"/>
  <c r="AD27" i="47"/>
  <c r="S27" i="47"/>
  <c r="W27" i="47"/>
  <c r="H27" i="47"/>
  <c r="L27" i="47"/>
  <c r="AF27" i="47"/>
  <c r="AA27" i="47"/>
  <c r="AE27" i="47"/>
  <c r="T27" i="47"/>
  <c r="I27" i="47"/>
  <c r="M27" i="47"/>
  <c r="AL27" i="47"/>
  <c r="AB27" i="47"/>
  <c r="U27" i="47"/>
  <c r="J27" i="47"/>
  <c r="Q27" i="47"/>
  <c r="N27" i="47"/>
  <c r="AX32" i="47"/>
  <c r="AU32" i="47"/>
  <c r="AM32" i="47"/>
  <c r="AI32" i="47"/>
  <c r="AY32" i="47"/>
  <c r="AR32" i="47"/>
  <c r="AJ32" i="47"/>
  <c r="AN32" i="47"/>
  <c r="AZ32" i="47"/>
  <c r="AW32" i="47"/>
  <c r="AS32" i="47"/>
  <c r="AQ32" i="47"/>
  <c r="AK32" i="47"/>
  <c r="AO32" i="47"/>
  <c r="AC32" i="47"/>
  <c r="AG32" i="47"/>
  <c r="T32" i="47"/>
  <c r="G32" i="47"/>
  <c r="K32" i="47"/>
  <c r="AL32" i="47"/>
  <c r="Z32" i="47"/>
  <c r="AD32" i="47"/>
  <c r="Q32" i="47"/>
  <c r="U32" i="47"/>
  <c r="H32" i="47"/>
  <c r="L32" i="47"/>
  <c r="AB32" i="47"/>
  <c r="AV32" i="47"/>
  <c r="AA32" i="47"/>
  <c r="AE32" i="47"/>
  <c r="R32" i="47"/>
  <c r="V32" i="47"/>
  <c r="I32" i="47"/>
  <c r="M32" i="47"/>
  <c r="AF32" i="47"/>
  <c r="W32" i="47"/>
  <c r="J32" i="47"/>
  <c r="S32" i="47"/>
  <c r="N32" i="47"/>
  <c r="AK37" i="47"/>
  <c r="AO37" i="47"/>
  <c r="AI37" i="47"/>
  <c r="AX37" i="47"/>
  <c r="AW37" i="47"/>
  <c r="AR37" i="47"/>
  <c r="AL37" i="47"/>
  <c r="AY37" i="47"/>
  <c r="AV37" i="47"/>
  <c r="AS37" i="47"/>
  <c r="AQ37" i="47"/>
  <c r="AM37" i="47"/>
  <c r="AN37" i="47"/>
  <c r="AN35" i="47" s="1"/>
  <c r="AB37" i="47"/>
  <c r="AF37" i="47"/>
  <c r="R37" i="47"/>
  <c r="V37" i="47"/>
  <c r="G37" i="47"/>
  <c r="K37" i="47"/>
  <c r="AZ37" i="47"/>
  <c r="AC37" i="47"/>
  <c r="AG37" i="47"/>
  <c r="S37" i="47"/>
  <c r="W37" i="47"/>
  <c r="H37" i="47"/>
  <c r="L37" i="47"/>
  <c r="AU37" i="47"/>
  <c r="AA37" i="47"/>
  <c r="Z37" i="47"/>
  <c r="AD37" i="47"/>
  <c r="T37" i="47"/>
  <c r="I37" i="47"/>
  <c r="M37" i="47"/>
  <c r="AJ37" i="47"/>
  <c r="AE37" i="47"/>
  <c r="J37" i="47"/>
  <c r="U37" i="47"/>
  <c r="Q37" i="47"/>
  <c r="N37" i="47"/>
  <c r="AM42" i="47"/>
  <c r="AI42" i="47"/>
  <c r="AX42" i="47"/>
  <c r="AW42" i="47"/>
  <c r="AR42" i="47"/>
  <c r="AQ42" i="47"/>
  <c r="AJ42" i="47"/>
  <c r="AN42" i="47"/>
  <c r="AY42" i="47"/>
  <c r="AV42" i="47"/>
  <c r="AS42" i="47"/>
  <c r="AK42" i="47"/>
  <c r="AO42" i="47"/>
  <c r="AZ42" i="47"/>
  <c r="AU42" i="47"/>
  <c r="AB42" i="47"/>
  <c r="AF42" i="47"/>
  <c r="R42" i="47"/>
  <c r="V42" i="47"/>
  <c r="G42" i="47"/>
  <c r="K42" i="47"/>
  <c r="AC42" i="47"/>
  <c r="AG42" i="47"/>
  <c r="S42" i="47"/>
  <c r="W42" i="47"/>
  <c r="H42" i="47"/>
  <c r="L42" i="47"/>
  <c r="AE42" i="47"/>
  <c r="AL42" i="47"/>
  <c r="Z42" i="47"/>
  <c r="AD42" i="47"/>
  <c r="T42" i="47"/>
  <c r="I42" i="47"/>
  <c r="M42" i="47"/>
  <c r="AA42" i="47"/>
  <c r="Q42" i="47"/>
  <c r="J42" i="47"/>
  <c r="U42" i="47"/>
  <c r="N42" i="47"/>
  <c r="AK47" i="47"/>
  <c r="AO47" i="47"/>
  <c r="AI47" i="47"/>
  <c r="AX47" i="47"/>
  <c r="AW47" i="47"/>
  <c r="AR47" i="47"/>
  <c r="AR47" i="53" s="1"/>
  <c r="AQ47" i="47"/>
  <c r="AQ47" i="53" s="1"/>
  <c r="AL47" i="47"/>
  <c r="AY47" i="47"/>
  <c r="AV47" i="47"/>
  <c r="AV47" i="53" s="1"/>
  <c r="AS47" i="47"/>
  <c r="AS47" i="53" s="1"/>
  <c r="AM47" i="47"/>
  <c r="AJ47" i="47"/>
  <c r="AJ47" i="53" s="1"/>
  <c r="AB47" i="47"/>
  <c r="AB47" i="53" s="1"/>
  <c r="AF47" i="47"/>
  <c r="AF47" i="53" s="1"/>
  <c r="T47" i="47"/>
  <c r="T47" i="53" s="1"/>
  <c r="G47" i="47"/>
  <c r="K47" i="47"/>
  <c r="K47" i="53" s="1"/>
  <c r="AA47" i="47"/>
  <c r="AA47" i="53" s="1"/>
  <c r="AU47" i="47"/>
  <c r="AN47" i="47"/>
  <c r="AN47" i="53" s="1"/>
  <c r="AC47" i="47"/>
  <c r="AC47" i="53" s="1"/>
  <c r="AG47" i="47"/>
  <c r="AG47" i="53" s="1"/>
  <c r="Q47" i="47"/>
  <c r="Q47" i="53" s="1"/>
  <c r="U47" i="47"/>
  <c r="H47" i="47"/>
  <c r="H47" i="53" s="1"/>
  <c r="L47" i="47"/>
  <c r="L47" i="53" s="1"/>
  <c r="AE47" i="47"/>
  <c r="Z47" i="47"/>
  <c r="Z47" i="53" s="1"/>
  <c r="AD47" i="47"/>
  <c r="AD47" i="53" s="1"/>
  <c r="R47" i="47"/>
  <c r="R47" i="53" s="1"/>
  <c r="V47" i="47"/>
  <c r="V47" i="53" s="1"/>
  <c r="I47" i="47"/>
  <c r="M47" i="47"/>
  <c r="M47" i="53" s="1"/>
  <c r="AZ47" i="47"/>
  <c r="S47" i="47"/>
  <c r="S47" i="53" s="1"/>
  <c r="J47" i="47"/>
  <c r="W47" i="47"/>
  <c r="W47" i="53" s="1"/>
  <c r="N47" i="47"/>
  <c r="N47" i="53" s="1"/>
  <c r="AQ52" i="47"/>
  <c r="AM52" i="47"/>
  <c r="AI52" i="47"/>
  <c r="AX52" i="47"/>
  <c r="AW52" i="47"/>
  <c r="AR52" i="47"/>
  <c r="AJ52" i="47"/>
  <c r="AN52" i="47"/>
  <c r="AY52" i="47"/>
  <c r="AV52" i="47"/>
  <c r="AS52" i="47"/>
  <c r="AK52" i="47"/>
  <c r="AO52" i="47"/>
  <c r="AB52" i="47"/>
  <c r="AF52" i="47"/>
  <c r="R52" i="47"/>
  <c r="V52" i="47"/>
  <c r="G52" i="47"/>
  <c r="K52" i="47"/>
  <c r="AL52" i="47"/>
  <c r="AC52" i="47"/>
  <c r="AG52" i="47"/>
  <c r="S52" i="47"/>
  <c r="W52" i="47"/>
  <c r="H52" i="47"/>
  <c r="L52" i="47"/>
  <c r="AE52" i="47"/>
  <c r="AZ52" i="47"/>
  <c r="AU52" i="47"/>
  <c r="Z52" i="47"/>
  <c r="AD52" i="47"/>
  <c r="T52" i="47"/>
  <c r="I52" i="47"/>
  <c r="M52" i="47"/>
  <c r="AA52" i="47"/>
  <c r="Q52" i="47"/>
  <c r="U52" i="47"/>
  <c r="J52" i="47"/>
  <c r="N52" i="47"/>
  <c r="AQ56" i="47"/>
  <c r="AM56" i="47"/>
  <c r="AI56" i="47"/>
  <c r="AX56" i="47"/>
  <c r="AW56" i="47"/>
  <c r="AR56" i="47"/>
  <c r="AJ56" i="47"/>
  <c r="AN56" i="47"/>
  <c r="AY56" i="47"/>
  <c r="AV56" i="47"/>
  <c r="AS56" i="47"/>
  <c r="AK56" i="47"/>
  <c r="AO56" i="47"/>
  <c r="AB56" i="47"/>
  <c r="AF56" i="47"/>
  <c r="R56" i="47"/>
  <c r="V56" i="47"/>
  <c r="G56" i="47"/>
  <c r="K56" i="47"/>
  <c r="AZ56" i="47"/>
  <c r="AL56" i="47"/>
  <c r="AC56" i="47"/>
  <c r="AG56" i="47"/>
  <c r="S56" i="47"/>
  <c r="W56" i="47"/>
  <c r="H56" i="47"/>
  <c r="L56" i="47"/>
  <c r="AU56" i="47"/>
  <c r="Z56" i="47"/>
  <c r="AD56" i="47"/>
  <c r="T56" i="47"/>
  <c r="I56" i="47"/>
  <c r="M56" i="47"/>
  <c r="AA56" i="47"/>
  <c r="U56" i="47"/>
  <c r="Q56" i="47"/>
  <c r="AE56" i="47"/>
  <c r="J56" i="47"/>
  <c r="N56" i="47"/>
  <c r="AW65" i="47"/>
  <c r="AX65" i="47"/>
  <c r="AR65" i="47"/>
  <c r="AY65" i="47"/>
  <c r="AU65" i="47"/>
  <c r="AZ65" i="47"/>
  <c r="AK65" i="47"/>
  <c r="AO65" i="47"/>
  <c r="Z65" i="47"/>
  <c r="AD65" i="47"/>
  <c r="Q65" i="47"/>
  <c r="U65" i="47"/>
  <c r="I65" i="47"/>
  <c r="M65" i="47"/>
  <c r="AL65" i="47"/>
  <c r="AA65" i="47"/>
  <c r="AE65" i="47"/>
  <c r="R65" i="47"/>
  <c r="V65" i="47"/>
  <c r="J65" i="47"/>
  <c r="N65" i="47"/>
  <c r="AS65" i="47"/>
  <c r="AQ65" i="47"/>
  <c r="AM65" i="47"/>
  <c r="AB65" i="47"/>
  <c r="AF65" i="47"/>
  <c r="Y65" i="47"/>
  <c r="S65" i="47"/>
  <c r="W65" i="47"/>
  <c r="P65" i="47"/>
  <c r="G65" i="47"/>
  <c r="K65" i="47"/>
  <c r="AN65" i="47"/>
  <c r="AG65" i="47"/>
  <c r="L65" i="47"/>
  <c r="AV65" i="47"/>
  <c r="F65" i="47"/>
  <c r="AI65" i="47"/>
  <c r="H65" i="47"/>
  <c r="AJ65" i="47"/>
  <c r="AC65" i="47"/>
  <c r="T65" i="47"/>
  <c r="AW69" i="47"/>
  <c r="AX69" i="47"/>
  <c r="AR69" i="47"/>
  <c r="AY69" i="47"/>
  <c r="AU69" i="47"/>
  <c r="AV69" i="47"/>
  <c r="AS69" i="47"/>
  <c r="AK69" i="47"/>
  <c r="AO69" i="47"/>
  <c r="Z69" i="47"/>
  <c r="AD69" i="47"/>
  <c r="Q69" i="47"/>
  <c r="U69" i="47"/>
  <c r="I69" i="47"/>
  <c r="M69" i="47"/>
  <c r="AZ69" i="47"/>
  <c r="AL69" i="47"/>
  <c r="AA69" i="47"/>
  <c r="AE69" i="47"/>
  <c r="R69" i="47"/>
  <c r="V69" i="47"/>
  <c r="J69" i="47"/>
  <c r="N69" i="47"/>
  <c r="AQ69" i="47"/>
  <c r="AM69" i="47"/>
  <c r="AB69" i="47"/>
  <c r="AF69" i="47"/>
  <c r="Y69" i="47"/>
  <c r="S69" i="47"/>
  <c r="W69" i="47"/>
  <c r="P69" i="47"/>
  <c r="G69" i="47"/>
  <c r="K69" i="47"/>
  <c r="AG69" i="47"/>
  <c r="L69" i="47"/>
  <c r="AJ69" i="47"/>
  <c r="F69" i="47"/>
  <c r="AN69" i="47"/>
  <c r="AI69" i="47"/>
  <c r="T69" i="47"/>
  <c r="AC69" i="47"/>
  <c r="H69" i="47"/>
  <c r="AV74" i="47"/>
  <c r="AZ74" i="47"/>
  <c r="AW74" i="47"/>
  <c r="AU74" i="47"/>
  <c r="AR74" i="47"/>
  <c r="AX74" i="47"/>
  <c r="AK74" i="47"/>
  <c r="AO74" i="47"/>
  <c r="Z74" i="47"/>
  <c r="AD74" i="47"/>
  <c r="R74" i="47"/>
  <c r="V74" i="47"/>
  <c r="G74" i="47"/>
  <c r="K74" i="47"/>
  <c r="AQ74" i="47"/>
  <c r="AL74" i="47"/>
  <c r="AA74" i="47"/>
  <c r="AE74" i="47"/>
  <c r="Y74" i="47"/>
  <c r="S74" i="47"/>
  <c r="W74" i="47"/>
  <c r="H74" i="47"/>
  <c r="L74" i="47"/>
  <c r="AY74" i="47"/>
  <c r="AS74" i="47"/>
  <c r="AM74" i="47"/>
  <c r="AI74" i="47"/>
  <c r="AB74" i="47"/>
  <c r="AF74" i="47"/>
  <c r="T74" i="47"/>
  <c r="P74" i="47"/>
  <c r="I74" i="47"/>
  <c r="M74" i="47"/>
  <c r="AN74" i="47"/>
  <c r="AG74" i="47"/>
  <c r="J74" i="47"/>
  <c r="Q74" i="47"/>
  <c r="N74" i="47"/>
  <c r="U74" i="47"/>
  <c r="AJ74" i="47"/>
  <c r="F74" i="47"/>
  <c r="AC74" i="47"/>
  <c r="AY79" i="47"/>
  <c r="AU79" i="47"/>
  <c r="AV79" i="47"/>
  <c r="AZ79" i="47"/>
  <c r="AR79" i="47"/>
  <c r="AW79" i="47"/>
  <c r="AS79" i="47"/>
  <c r="AQ79" i="47"/>
  <c r="AM79" i="47"/>
  <c r="Z79" i="47"/>
  <c r="AD79" i="47"/>
  <c r="Y79" i="47"/>
  <c r="T79" i="47"/>
  <c r="I79" i="47"/>
  <c r="M79" i="47"/>
  <c r="AJ79" i="47"/>
  <c r="AN79" i="47"/>
  <c r="AA79" i="47"/>
  <c r="AE79" i="47"/>
  <c r="Q79" i="47"/>
  <c r="U79" i="47"/>
  <c r="J79" i="47"/>
  <c r="N79" i="47"/>
  <c r="AK79" i="47"/>
  <c r="AO79" i="47"/>
  <c r="AI79" i="47"/>
  <c r="AB79" i="47"/>
  <c r="AF79" i="47"/>
  <c r="R79" i="47"/>
  <c r="V79" i="47"/>
  <c r="P79" i="47"/>
  <c r="G79" i="47"/>
  <c r="K79" i="47"/>
  <c r="AG79" i="47"/>
  <c r="H79" i="47"/>
  <c r="F79" i="47"/>
  <c r="AX79" i="47"/>
  <c r="S79" i="47"/>
  <c r="L79" i="47"/>
  <c r="AL79" i="47"/>
  <c r="W79" i="47"/>
  <c r="AC79" i="47"/>
  <c r="AX84" i="47"/>
  <c r="AU84" i="47"/>
  <c r="AY84" i="47"/>
  <c r="AR84" i="47"/>
  <c r="AV84" i="47"/>
  <c r="AZ84" i="47"/>
  <c r="AW84" i="47"/>
  <c r="AQ84" i="47"/>
  <c r="AL84" i="47"/>
  <c r="Z84" i="47"/>
  <c r="AD84" i="47"/>
  <c r="Y84" i="47"/>
  <c r="Q84" i="47"/>
  <c r="U84" i="47"/>
  <c r="AM84" i="47"/>
  <c r="AA84" i="47"/>
  <c r="AE84" i="47"/>
  <c r="R84" i="47"/>
  <c r="V84" i="47"/>
  <c r="H84" i="47"/>
  <c r="L84" i="47"/>
  <c r="AS84" i="47"/>
  <c r="AJ84" i="47"/>
  <c r="AN84" i="47"/>
  <c r="AI84" i="47"/>
  <c r="AB84" i="47"/>
  <c r="AF84" i="47"/>
  <c r="S84" i="47"/>
  <c r="W84" i="47"/>
  <c r="P84" i="47"/>
  <c r="AK84" i="47"/>
  <c r="AG84" i="47"/>
  <c r="K84" i="47"/>
  <c r="AO84" i="47"/>
  <c r="T84" i="47"/>
  <c r="G84" i="47"/>
  <c r="M84" i="47"/>
  <c r="I84" i="47"/>
  <c r="N84" i="47"/>
  <c r="F84" i="47"/>
  <c r="AC84" i="47"/>
  <c r="J84" i="47"/>
  <c r="AX89" i="47"/>
  <c r="AU89" i="47"/>
  <c r="AY89" i="47"/>
  <c r="AR89" i="47"/>
  <c r="AV89" i="47"/>
  <c r="AZ89" i="47"/>
  <c r="AS89" i="47"/>
  <c r="AQ89" i="47"/>
  <c r="AK89" i="47"/>
  <c r="AO89" i="47"/>
  <c r="Z89" i="47"/>
  <c r="AD89" i="47"/>
  <c r="Y89" i="47"/>
  <c r="Q89" i="47"/>
  <c r="U89" i="47"/>
  <c r="AW89" i="47"/>
  <c r="AL89" i="47"/>
  <c r="AA89" i="47"/>
  <c r="AE89" i="47"/>
  <c r="R89" i="47"/>
  <c r="V89" i="47"/>
  <c r="AM89" i="47"/>
  <c r="AI89" i="47"/>
  <c r="AB89" i="47"/>
  <c r="AF89" i="47"/>
  <c r="S89" i="47"/>
  <c r="W89" i="47"/>
  <c r="P89" i="47"/>
  <c r="AG89" i="47"/>
  <c r="T89" i="47"/>
  <c r="I89" i="47"/>
  <c r="M89" i="47"/>
  <c r="J89" i="47"/>
  <c r="N89" i="47"/>
  <c r="AJ89" i="47"/>
  <c r="G89" i="47"/>
  <c r="K89" i="47"/>
  <c r="F89" i="47"/>
  <c r="AC89" i="47"/>
  <c r="AN89" i="47"/>
  <c r="H89" i="47"/>
  <c r="L89" i="47"/>
  <c r="AX94" i="47"/>
  <c r="AX94" i="53" s="1"/>
  <c r="AY94" i="47"/>
  <c r="AR94" i="47"/>
  <c r="AV94" i="47"/>
  <c r="AZ94" i="47"/>
  <c r="AZ94" i="53" s="1"/>
  <c r="AJ94" i="47"/>
  <c r="AN94" i="47"/>
  <c r="Z94" i="47"/>
  <c r="Z94" i="53" s="1"/>
  <c r="AD94" i="47"/>
  <c r="AD94" i="53" s="1"/>
  <c r="S94" i="47"/>
  <c r="S94" i="53" s="1"/>
  <c r="W94" i="47"/>
  <c r="AK94" i="47"/>
  <c r="AK94" i="53" s="1"/>
  <c r="AO94" i="47"/>
  <c r="AI94" i="47"/>
  <c r="AA94" i="47"/>
  <c r="AE94" i="47"/>
  <c r="T94" i="47"/>
  <c r="T94" i="53" s="1"/>
  <c r="P94" i="47"/>
  <c r="P94" i="53" s="1"/>
  <c r="AW94" i="47"/>
  <c r="AS94" i="47"/>
  <c r="AL94" i="47"/>
  <c r="AB94" i="47"/>
  <c r="AB94" i="53" s="1"/>
  <c r="AF94" i="47"/>
  <c r="AF94" i="53" s="1"/>
  <c r="Q94" i="47"/>
  <c r="U94" i="47"/>
  <c r="U94" i="53" s="1"/>
  <c r="AG94" i="47"/>
  <c r="AG94" i="53" s="1"/>
  <c r="V94" i="47"/>
  <c r="G94" i="47"/>
  <c r="K94" i="47"/>
  <c r="K94" i="53" s="1"/>
  <c r="AM94" i="47"/>
  <c r="H94" i="47"/>
  <c r="L94" i="47"/>
  <c r="F94" i="47"/>
  <c r="F94" i="53" s="1"/>
  <c r="AQ94" i="47"/>
  <c r="I94" i="47"/>
  <c r="I94" i="53" s="1"/>
  <c r="M94" i="47"/>
  <c r="M94" i="53" s="1"/>
  <c r="AU94" i="47"/>
  <c r="AU94" i="53" s="1"/>
  <c r="Y94" i="47"/>
  <c r="Y94" i="53" s="1"/>
  <c r="R94" i="47"/>
  <c r="N94" i="47"/>
  <c r="AC94" i="47"/>
  <c r="AC94" i="53" s="1"/>
  <c r="J94" i="47"/>
  <c r="J94" i="53" s="1"/>
  <c r="AX99" i="47"/>
  <c r="AY99" i="47"/>
  <c r="AR99" i="47"/>
  <c r="AV99" i="47"/>
  <c r="AZ99" i="47"/>
  <c r="AS99" i="47"/>
  <c r="AM99" i="47"/>
  <c r="Z99" i="47"/>
  <c r="AD99" i="47"/>
  <c r="R99" i="47"/>
  <c r="V99" i="47"/>
  <c r="AJ99" i="47"/>
  <c r="AN99" i="47"/>
  <c r="AI99" i="47"/>
  <c r="AA99" i="47"/>
  <c r="AE99" i="47"/>
  <c r="S99" i="47"/>
  <c r="W99" i="47"/>
  <c r="P99" i="47"/>
  <c r="AU99" i="47"/>
  <c r="AK99" i="47"/>
  <c r="AO99" i="47"/>
  <c r="AB99" i="47"/>
  <c r="AF99" i="47"/>
  <c r="T99" i="47"/>
  <c r="AG99" i="47"/>
  <c r="I99" i="47"/>
  <c r="M99" i="47"/>
  <c r="AQ99" i="47"/>
  <c r="J99" i="47"/>
  <c r="N99" i="47"/>
  <c r="AW99" i="47"/>
  <c r="Y99" i="47"/>
  <c r="Q99" i="47"/>
  <c r="G99" i="47"/>
  <c r="K99" i="47"/>
  <c r="AL99" i="47"/>
  <c r="AC99" i="47"/>
  <c r="U99" i="47"/>
  <c r="H99" i="47"/>
  <c r="L99" i="47"/>
  <c r="F99" i="47"/>
  <c r="AY103" i="47"/>
  <c r="AX103" i="47"/>
  <c r="AZ103" i="47"/>
  <c r="AV103" i="47"/>
  <c r="AW103" i="47"/>
  <c r="AM103" i="47"/>
  <c r="Z103" i="47"/>
  <c r="AD103" i="47"/>
  <c r="R103" i="47"/>
  <c r="V103" i="47"/>
  <c r="AU103" i="47"/>
  <c r="AJ103" i="47"/>
  <c r="AN103" i="47"/>
  <c r="AI103" i="47"/>
  <c r="AA103" i="47"/>
  <c r="AE103" i="47"/>
  <c r="S103" i="47"/>
  <c r="W103" i="47"/>
  <c r="P103" i="47"/>
  <c r="AR103" i="47"/>
  <c r="AK103" i="47"/>
  <c r="AO103" i="47"/>
  <c r="AB103" i="47"/>
  <c r="AF103" i="47"/>
  <c r="T103" i="47"/>
  <c r="AQ103" i="47"/>
  <c r="AG103" i="47"/>
  <c r="I103" i="47"/>
  <c r="M103" i="47"/>
  <c r="F103" i="47"/>
  <c r="AL103" i="47"/>
  <c r="Y103" i="47"/>
  <c r="Q103" i="47"/>
  <c r="J103" i="47"/>
  <c r="N103" i="47"/>
  <c r="U103" i="47"/>
  <c r="G103" i="47"/>
  <c r="K103" i="47"/>
  <c r="AS103" i="47"/>
  <c r="L103" i="47"/>
  <c r="AC103" i="47"/>
  <c r="H103" i="47"/>
  <c r="AX113" i="47"/>
  <c r="AY113" i="47"/>
  <c r="AU113" i="47"/>
  <c r="AZ113" i="47"/>
  <c r="AR113" i="47"/>
  <c r="AV113" i="47"/>
  <c r="AK113" i="47"/>
  <c r="AO113" i="47"/>
  <c r="AC113" i="47"/>
  <c r="AG113" i="47"/>
  <c r="AL113" i="47"/>
  <c r="AI113" i="47"/>
  <c r="Z113" i="47"/>
  <c r="AD113" i="47"/>
  <c r="AQ113" i="47"/>
  <c r="AF113" i="47"/>
  <c r="AW113" i="47"/>
  <c r="AS113" i="47"/>
  <c r="AJ113" i="47"/>
  <c r="AA113" i="47"/>
  <c r="Y113" i="47"/>
  <c r="AM113" i="47"/>
  <c r="AB113" i="47"/>
  <c r="S113" i="47"/>
  <c r="W113" i="47"/>
  <c r="P113" i="47"/>
  <c r="H113" i="47"/>
  <c r="L113" i="47"/>
  <c r="T113" i="47"/>
  <c r="I113" i="47"/>
  <c r="M113" i="47"/>
  <c r="AN113" i="47"/>
  <c r="Q113" i="47"/>
  <c r="U113" i="47"/>
  <c r="J113" i="47"/>
  <c r="N113" i="47"/>
  <c r="R113" i="47"/>
  <c r="V113" i="47"/>
  <c r="G113" i="47"/>
  <c r="AE113" i="47"/>
  <c r="K113" i="47"/>
  <c r="F113" i="47"/>
  <c r="AX117" i="47"/>
  <c r="AY117" i="47"/>
  <c r="AU117" i="47"/>
  <c r="AR117" i="47"/>
  <c r="AK117" i="47"/>
  <c r="AO117" i="47"/>
  <c r="AC117" i="47"/>
  <c r="AG117" i="47"/>
  <c r="AW117" i="47"/>
  <c r="AL117" i="47"/>
  <c r="AI117" i="47"/>
  <c r="Z117" i="47"/>
  <c r="AD117" i="47"/>
  <c r="AF117" i="47"/>
  <c r="AZ117" i="47"/>
  <c r="AJ117" i="47"/>
  <c r="AA117" i="47"/>
  <c r="Y117" i="47"/>
  <c r="AV117" i="47"/>
  <c r="AM117" i="47"/>
  <c r="AB117" i="47"/>
  <c r="S117" i="47"/>
  <c r="W117" i="47"/>
  <c r="P117" i="47"/>
  <c r="H117" i="47"/>
  <c r="L117" i="47"/>
  <c r="AN117" i="47"/>
  <c r="T117" i="47"/>
  <c r="I117" i="47"/>
  <c r="M117" i="47"/>
  <c r="AS117" i="47"/>
  <c r="Q117" i="47"/>
  <c r="U117" i="47"/>
  <c r="J117" i="47"/>
  <c r="N117" i="47"/>
  <c r="V117" i="47"/>
  <c r="AQ117" i="47"/>
  <c r="G117" i="47"/>
  <c r="K117" i="47"/>
  <c r="AE117" i="47"/>
  <c r="R117" i="47"/>
  <c r="F117" i="47"/>
  <c r="AX121" i="47"/>
  <c r="AY121" i="47"/>
  <c r="AU121" i="47"/>
  <c r="AZ121" i="47"/>
  <c r="AR121" i="47"/>
  <c r="AV121" i="47"/>
  <c r="AQ121" i="47"/>
  <c r="AK121" i="47"/>
  <c r="AO121" i="47"/>
  <c r="AC121" i="47"/>
  <c r="AG121" i="47"/>
  <c r="AL121" i="47"/>
  <c r="AI121" i="47"/>
  <c r="Z121" i="47"/>
  <c r="AD121" i="47"/>
  <c r="AF121" i="47"/>
  <c r="AS121" i="47"/>
  <c r="AJ121" i="47"/>
  <c r="AA121" i="47"/>
  <c r="Y121" i="47"/>
  <c r="AM121" i="47"/>
  <c r="AB121" i="47"/>
  <c r="AN121" i="47"/>
  <c r="S121" i="47"/>
  <c r="W121" i="47"/>
  <c r="P121" i="47"/>
  <c r="H121" i="47"/>
  <c r="L121" i="47"/>
  <c r="T121" i="47"/>
  <c r="I121" i="47"/>
  <c r="M121" i="47"/>
  <c r="Q121" i="47"/>
  <c r="U121" i="47"/>
  <c r="J121" i="47"/>
  <c r="N121" i="47"/>
  <c r="AE121" i="47"/>
  <c r="F121" i="47"/>
  <c r="G121" i="47"/>
  <c r="AW121" i="47"/>
  <c r="R121" i="47"/>
  <c r="K121" i="47"/>
  <c r="V121" i="47"/>
  <c r="AY127" i="47"/>
  <c r="AZ127" i="47"/>
  <c r="AX127" i="47"/>
  <c r="AW127" i="47"/>
  <c r="AV127" i="47"/>
  <c r="AR127" i="47"/>
  <c r="AQ127" i="47"/>
  <c r="AL127" i="47"/>
  <c r="AI127" i="47"/>
  <c r="AC127" i="47"/>
  <c r="AG127" i="47"/>
  <c r="AU127" i="47"/>
  <c r="AM127" i="47"/>
  <c r="Z127" i="47"/>
  <c r="AD127" i="47"/>
  <c r="AN127" i="47"/>
  <c r="AF127" i="47"/>
  <c r="AO127" i="47"/>
  <c r="AA127" i="47"/>
  <c r="AJ127" i="47"/>
  <c r="AB127" i="47"/>
  <c r="S127" i="47"/>
  <c r="W127" i="47"/>
  <c r="H127" i="47"/>
  <c r="L127" i="47"/>
  <c r="T127" i="47"/>
  <c r="I127" i="47"/>
  <c r="M127" i="47"/>
  <c r="Y127" i="47"/>
  <c r="Q127" i="47"/>
  <c r="U127" i="47"/>
  <c r="P127" i="47"/>
  <c r="J127" i="47"/>
  <c r="N127" i="47"/>
  <c r="AK127" i="47"/>
  <c r="F127" i="47"/>
  <c r="AE127" i="47"/>
  <c r="G127" i="47"/>
  <c r="R127" i="47"/>
  <c r="K127" i="47"/>
  <c r="AS127" i="47"/>
  <c r="V127" i="47"/>
  <c r="AY131" i="47"/>
  <c r="AZ131" i="47"/>
  <c r="AW131" i="47"/>
  <c r="AV131" i="47"/>
  <c r="AR131" i="47"/>
  <c r="AX131" i="47"/>
  <c r="AL131" i="47"/>
  <c r="AI131" i="47"/>
  <c r="AC131" i="47"/>
  <c r="AG131" i="47"/>
  <c r="AQ131" i="47"/>
  <c r="AM131" i="47"/>
  <c r="AN131" i="47"/>
  <c r="Z131" i="47"/>
  <c r="AE131" i="47"/>
  <c r="AU131" i="47"/>
  <c r="AS131" i="47"/>
  <c r="AO131" i="47"/>
  <c r="AA131" i="47"/>
  <c r="AF131" i="47"/>
  <c r="AJ131" i="47"/>
  <c r="AB131" i="47"/>
  <c r="AD131" i="47"/>
  <c r="Y131" i="47"/>
  <c r="S131" i="47"/>
  <c r="W131" i="47"/>
  <c r="H131" i="47"/>
  <c r="L131" i="47"/>
  <c r="T131" i="47"/>
  <c r="I131" i="47"/>
  <c r="M131" i="47"/>
  <c r="AK131" i="47"/>
  <c r="Q131" i="47"/>
  <c r="U131" i="47"/>
  <c r="P131" i="47"/>
  <c r="J131" i="47"/>
  <c r="N131" i="47"/>
  <c r="R131" i="47"/>
  <c r="G131" i="47"/>
  <c r="V131" i="47"/>
  <c r="K131" i="47"/>
  <c r="F131" i="47"/>
  <c r="AX137" i="47"/>
  <c r="AY137" i="47"/>
  <c r="AV137" i="47"/>
  <c r="AZ137" i="47"/>
  <c r="AU137" i="47"/>
  <c r="AW137" i="47"/>
  <c r="AS137" i="47"/>
  <c r="AJ137" i="47"/>
  <c r="AN137" i="47"/>
  <c r="AI137" i="47"/>
  <c r="AC137" i="47"/>
  <c r="AG137" i="47"/>
  <c r="AK137" i="47"/>
  <c r="AO137" i="47"/>
  <c r="AQ137" i="47"/>
  <c r="AL137" i="47"/>
  <c r="AM137" i="47"/>
  <c r="AA137" i="47"/>
  <c r="AF137" i="47"/>
  <c r="AB137" i="47"/>
  <c r="AR137" i="47"/>
  <c r="Z137" i="47"/>
  <c r="Q137" i="47"/>
  <c r="U137" i="47"/>
  <c r="H137" i="47"/>
  <c r="L137" i="47"/>
  <c r="AD137" i="47"/>
  <c r="R137" i="47"/>
  <c r="V137" i="47"/>
  <c r="I137" i="47"/>
  <c r="M137" i="47"/>
  <c r="AE137" i="47"/>
  <c r="Y137" i="47"/>
  <c r="S137" i="47"/>
  <c r="W137" i="47"/>
  <c r="P137" i="47"/>
  <c r="J137" i="47"/>
  <c r="N137" i="47"/>
  <c r="T137" i="47"/>
  <c r="G137" i="47"/>
  <c r="K137" i="47"/>
  <c r="F137" i="47"/>
  <c r="AX142" i="47"/>
  <c r="AY142" i="47"/>
  <c r="AV142" i="47"/>
  <c r="AU142" i="47"/>
  <c r="AM142" i="47"/>
  <c r="AI142" i="47"/>
  <c r="AR142" i="47"/>
  <c r="AJ142" i="47"/>
  <c r="AN142" i="47"/>
  <c r="AK142" i="47"/>
  <c r="AZ142" i="47"/>
  <c r="AL142" i="47"/>
  <c r="Z142" i="47"/>
  <c r="AD142" i="47"/>
  <c r="AW142" i="47"/>
  <c r="AS142" i="47"/>
  <c r="AQ142" i="47"/>
  <c r="AO142" i="47"/>
  <c r="AA142" i="47"/>
  <c r="AE142" i="47"/>
  <c r="AC142" i="47"/>
  <c r="T142" i="47"/>
  <c r="AF142" i="47"/>
  <c r="Q142" i="47"/>
  <c r="U142" i="47"/>
  <c r="P142" i="47"/>
  <c r="I142" i="47"/>
  <c r="M142" i="47"/>
  <c r="AG142" i="47"/>
  <c r="R142" i="47"/>
  <c r="V142" i="47"/>
  <c r="AB142" i="47"/>
  <c r="Y142" i="47"/>
  <c r="S142" i="47"/>
  <c r="J142" i="47"/>
  <c r="W142" i="47"/>
  <c r="K142" i="47"/>
  <c r="G142" i="47"/>
  <c r="L142" i="47"/>
  <c r="N142" i="47"/>
  <c r="F142" i="47"/>
  <c r="H142" i="47"/>
  <c r="AX146" i="47"/>
  <c r="AY146" i="47"/>
  <c r="AV146" i="47"/>
  <c r="AZ146" i="47"/>
  <c r="AU146" i="47"/>
  <c r="AW146" i="47"/>
  <c r="AS146" i="47"/>
  <c r="AM146" i="47"/>
  <c r="AI146" i="47"/>
  <c r="AJ146" i="47"/>
  <c r="AN146" i="47"/>
  <c r="AK146" i="47"/>
  <c r="AR146" i="47"/>
  <c r="AQ146" i="47"/>
  <c r="AL146" i="47"/>
  <c r="Z146" i="47"/>
  <c r="AD146" i="47"/>
  <c r="AO146" i="47"/>
  <c r="AA146" i="47"/>
  <c r="AE146" i="47"/>
  <c r="AC146" i="47"/>
  <c r="T146" i="47"/>
  <c r="AF146" i="47"/>
  <c r="Y146" i="47"/>
  <c r="Q146" i="47"/>
  <c r="U146" i="47"/>
  <c r="P146" i="47"/>
  <c r="I146" i="47"/>
  <c r="M146" i="47"/>
  <c r="AG146" i="47"/>
  <c r="R146" i="47"/>
  <c r="V146" i="47"/>
  <c r="AB146" i="47"/>
  <c r="W146" i="47"/>
  <c r="J146" i="47"/>
  <c r="K146" i="47"/>
  <c r="G146" i="47"/>
  <c r="L146" i="47"/>
  <c r="S146" i="47"/>
  <c r="H146" i="47"/>
  <c r="N146" i="47"/>
  <c r="F146" i="47"/>
  <c r="AY151" i="47"/>
  <c r="AV151" i="47"/>
  <c r="AZ151" i="47"/>
  <c r="AU151" i="47"/>
  <c r="AQ151" i="47"/>
  <c r="AL151" i="47"/>
  <c r="AI151" i="47"/>
  <c r="AX151" i="47"/>
  <c r="AR151" i="47"/>
  <c r="AM151" i="47"/>
  <c r="AW151" i="47"/>
  <c r="AS151" i="47"/>
  <c r="AJ151" i="47"/>
  <c r="AK151" i="47"/>
  <c r="Z151" i="47"/>
  <c r="AD151" i="47"/>
  <c r="AN151" i="47"/>
  <c r="AA151" i="47"/>
  <c r="AE151" i="47"/>
  <c r="AC151" i="47"/>
  <c r="S151" i="47"/>
  <c r="W151" i="47"/>
  <c r="AF151" i="47"/>
  <c r="T151" i="47"/>
  <c r="P151" i="47"/>
  <c r="I151" i="47"/>
  <c r="M151" i="47"/>
  <c r="AG151" i="47"/>
  <c r="Q151" i="47"/>
  <c r="U151" i="47"/>
  <c r="AO151" i="47"/>
  <c r="AB151" i="47"/>
  <c r="J151" i="47"/>
  <c r="K151" i="47"/>
  <c r="F151" i="47"/>
  <c r="R151" i="47"/>
  <c r="G151" i="47"/>
  <c r="L151" i="47"/>
  <c r="N151" i="47"/>
  <c r="Y151" i="47"/>
  <c r="V151" i="47"/>
  <c r="H151" i="47"/>
  <c r="AU20" i="47"/>
  <c r="AQ20" i="47"/>
  <c r="AM20" i="47"/>
  <c r="AX20" i="47"/>
  <c r="AR20" i="47"/>
  <c r="AJ20" i="47"/>
  <c r="AN20" i="47"/>
  <c r="AY20" i="47"/>
  <c r="AW20" i="47"/>
  <c r="AS20" i="47"/>
  <c r="AK20" i="47"/>
  <c r="AO20" i="47"/>
  <c r="AC20" i="47"/>
  <c r="AG20" i="47"/>
  <c r="S20" i="47"/>
  <c r="W20" i="47"/>
  <c r="H20" i="47"/>
  <c r="L20" i="47"/>
  <c r="AF20" i="47"/>
  <c r="AI20" i="47"/>
  <c r="Z20" i="47"/>
  <c r="AD20" i="47"/>
  <c r="T20" i="47"/>
  <c r="I20" i="47"/>
  <c r="M20" i="47"/>
  <c r="AZ20" i="47"/>
  <c r="AV20" i="47"/>
  <c r="AL20" i="47"/>
  <c r="AA20" i="47"/>
  <c r="AE20" i="47"/>
  <c r="Q20" i="47"/>
  <c r="U20" i="47"/>
  <c r="J20" i="47"/>
  <c r="N20" i="47"/>
  <c r="AB20" i="47"/>
  <c r="R20" i="47"/>
  <c r="G20" i="47"/>
  <c r="V20" i="47"/>
  <c r="K20" i="47"/>
  <c r="AY45" i="47"/>
  <c r="AV45" i="47"/>
  <c r="AK45" i="47"/>
  <c r="AO45" i="47"/>
  <c r="AZ45" i="47"/>
  <c r="AU45" i="47"/>
  <c r="AR45" i="47"/>
  <c r="AL45" i="47"/>
  <c r="AS45" i="47"/>
  <c r="AM45" i="47"/>
  <c r="AI45" i="47"/>
  <c r="AB45" i="47"/>
  <c r="AF45" i="47"/>
  <c r="R45" i="47"/>
  <c r="V45" i="47"/>
  <c r="G45" i="47"/>
  <c r="K45" i="47"/>
  <c r="AA45" i="47"/>
  <c r="AX45" i="47"/>
  <c r="AQ45" i="47"/>
  <c r="AJ45" i="47"/>
  <c r="AC45" i="47"/>
  <c r="AG45" i="47"/>
  <c r="S45" i="47"/>
  <c r="W45" i="47"/>
  <c r="H45" i="47"/>
  <c r="L45" i="47"/>
  <c r="AE45" i="47"/>
  <c r="AW45" i="47"/>
  <c r="AN45" i="47"/>
  <c r="Z45" i="47"/>
  <c r="AD45" i="47"/>
  <c r="T45" i="47"/>
  <c r="I45" i="47"/>
  <c r="M45" i="47"/>
  <c r="Q45" i="47"/>
  <c r="J45" i="47"/>
  <c r="U45" i="47"/>
  <c r="N45" i="47"/>
  <c r="AY62" i="47"/>
  <c r="AV62" i="47"/>
  <c r="AZ62" i="47"/>
  <c r="AR62" i="47"/>
  <c r="AW62" i="47"/>
  <c r="AQ62" i="47"/>
  <c r="AL62" i="47"/>
  <c r="Z62" i="47"/>
  <c r="AD62" i="47"/>
  <c r="Y62" i="47"/>
  <c r="S62" i="47"/>
  <c r="W62" i="47"/>
  <c r="P62" i="47"/>
  <c r="G62" i="47"/>
  <c r="K62" i="47"/>
  <c r="AX62" i="47"/>
  <c r="AM62" i="47"/>
  <c r="AI62" i="47"/>
  <c r="AA62" i="47"/>
  <c r="AE62" i="47"/>
  <c r="T62" i="47"/>
  <c r="H62" i="47"/>
  <c r="L62" i="47"/>
  <c r="AJ62" i="47"/>
  <c r="AN62" i="47"/>
  <c r="AB62" i="47"/>
  <c r="AF62" i="47"/>
  <c r="Q62" i="47"/>
  <c r="U62" i="47"/>
  <c r="I62" i="47"/>
  <c r="M62" i="47"/>
  <c r="AK62" i="47"/>
  <c r="AG62" i="47"/>
  <c r="V62" i="47"/>
  <c r="N62" i="47"/>
  <c r="AU62" i="47"/>
  <c r="AO62" i="47"/>
  <c r="AS62" i="47"/>
  <c r="AC62" i="47"/>
  <c r="R62" i="47"/>
  <c r="F62" i="47"/>
  <c r="J62" i="47"/>
  <c r="AW77" i="47"/>
  <c r="AX77" i="47"/>
  <c r="AR77" i="47"/>
  <c r="AY77" i="47"/>
  <c r="AU77" i="47"/>
  <c r="AV77" i="47"/>
  <c r="AM77" i="47"/>
  <c r="AI77" i="47"/>
  <c r="Z77" i="47"/>
  <c r="AD77" i="47"/>
  <c r="R77" i="47"/>
  <c r="V77" i="47"/>
  <c r="P77" i="47"/>
  <c r="I77" i="47"/>
  <c r="M77" i="47"/>
  <c r="AZ77" i="47"/>
  <c r="AS77" i="47"/>
  <c r="AJ77" i="47"/>
  <c r="AN77" i="47"/>
  <c r="AA77" i="47"/>
  <c r="AE77" i="47"/>
  <c r="S77" i="47"/>
  <c r="W77" i="47"/>
  <c r="J77" i="47"/>
  <c r="N77" i="47"/>
  <c r="AQ77" i="47"/>
  <c r="AK77" i="47"/>
  <c r="AO77" i="47"/>
  <c r="AB77" i="47"/>
  <c r="AF77" i="47"/>
  <c r="Y77" i="47"/>
  <c r="T77" i="47"/>
  <c r="G77" i="47"/>
  <c r="K77" i="47"/>
  <c r="AG77" i="47"/>
  <c r="H77" i="47"/>
  <c r="Q77" i="47"/>
  <c r="L77" i="47"/>
  <c r="U77" i="47"/>
  <c r="F77" i="47"/>
  <c r="AL77" i="47"/>
  <c r="AC77" i="47"/>
  <c r="AV96" i="47"/>
  <c r="AZ96" i="47"/>
  <c r="AW96" i="47"/>
  <c r="AU96" i="47"/>
  <c r="AR96" i="47"/>
  <c r="AX96" i="47"/>
  <c r="AJ96" i="47"/>
  <c r="AN96" i="47"/>
  <c r="Z96" i="47"/>
  <c r="AD96" i="47"/>
  <c r="Q96" i="47"/>
  <c r="U96" i="47"/>
  <c r="AY96" i="47"/>
  <c r="AS96" i="47"/>
  <c r="AQ96" i="47"/>
  <c r="AK96" i="47"/>
  <c r="AO96" i="47"/>
  <c r="AA96" i="47"/>
  <c r="AE96" i="47"/>
  <c r="Y96" i="47"/>
  <c r="R96" i="47"/>
  <c r="V96" i="47"/>
  <c r="AL96" i="47"/>
  <c r="AB96" i="47"/>
  <c r="AF96" i="47"/>
  <c r="S96" i="47"/>
  <c r="W96" i="47"/>
  <c r="AM96" i="47"/>
  <c r="AI96" i="47"/>
  <c r="AG96" i="47"/>
  <c r="G96" i="47"/>
  <c r="K96" i="47"/>
  <c r="P96" i="47"/>
  <c r="H96" i="47"/>
  <c r="L96" i="47"/>
  <c r="I96" i="47"/>
  <c r="M96" i="47"/>
  <c r="T96" i="47"/>
  <c r="J96" i="47"/>
  <c r="F96" i="47"/>
  <c r="AC96" i="47"/>
  <c r="N96" i="47"/>
  <c r="AX110" i="47"/>
  <c r="AY110" i="47"/>
  <c r="AW110" i="47"/>
  <c r="AR110" i="47"/>
  <c r="AU110" i="47"/>
  <c r="AQ110" i="47"/>
  <c r="AL110" i="47"/>
  <c r="AC110" i="47"/>
  <c r="AG110" i="47"/>
  <c r="AG109" i="47" s="1"/>
  <c r="AS110" i="47"/>
  <c r="AM110" i="47"/>
  <c r="Z110" i="47"/>
  <c r="Z109" i="47" s="1"/>
  <c r="AD110" i="47"/>
  <c r="AN110" i="47"/>
  <c r="AN109" i="47" s="1"/>
  <c r="AF110" i="47"/>
  <c r="AO110" i="47"/>
  <c r="AA110" i="47"/>
  <c r="R110" i="47"/>
  <c r="R109" i="47" s="1"/>
  <c r="AZ110" i="47"/>
  <c r="AJ110" i="47"/>
  <c r="AJ109" i="47" s="1"/>
  <c r="AB110" i="47"/>
  <c r="S110" i="47"/>
  <c r="S109" i="47" s="1"/>
  <c r="AK110" i="47"/>
  <c r="Q110" i="47"/>
  <c r="W110" i="47"/>
  <c r="W109" i="47" s="1"/>
  <c r="H110" i="47"/>
  <c r="H109" i="47" s="1"/>
  <c r="L110" i="47"/>
  <c r="AV110" i="47"/>
  <c r="AE110" i="47"/>
  <c r="Y110" i="47"/>
  <c r="Y109" i="47" s="1"/>
  <c r="T110" i="47"/>
  <c r="I110" i="47"/>
  <c r="M110" i="47"/>
  <c r="M109" i="47" s="1"/>
  <c r="U110" i="47"/>
  <c r="P110" i="47"/>
  <c r="J110" i="47"/>
  <c r="J109" i="47" s="1"/>
  <c r="N110" i="47"/>
  <c r="AI110" i="47"/>
  <c r="V110" i="47"/>
  <c r="G110" i="47"/>
  <c r="G109" i="47" s="1"/>
  <c r="F110" i="47"/>
  <c r="K110" i="47"/>
  <c r="K109" i="47" s="1"/>
  <c r="AX129" i="47"/>
  <c r="AZ129" i="47"/>
  <c r="AU129" i="47"/>
  <c r="AR129" i="47"/>
  <c r="AL129" i="47"/>
  <c r="AC129" i="47"/>
  <c r="AG129" i="47"/>
  <c r="AW129" i="47"/>
  <c r="AS129" i="47"/>
  <c r="AM129" i="47"/>
  <c r="Z129" i="47"/>
  <c r="AJ129" i="47"/>
  <c r="AE129" i="47"/>
  <c r="AY129" i="47"/>
  <c r="AK129" i="47"/>
  <c r="AA129" i="47"/>
  <c r="AF129" i="47"/>
  <c r="AV129" i="47"/>
  <c r="AQ129" i="47"/>
  <c r="AN129" i="47"/>
  <c r="AI129" i="47"/>
  <c r="AB129" i="47"/>
  <c r="Y129" i="47"/>
  <c r="Q129" i="47"/>
  <c r="U129" i="47"/>
  <c r="P129" i="47"/>
  <c r="H129" i="47"/>
  <c r="L129" i="47"/>
  <c r="AO129" i="47"/>
  <c r="AD129" i="47"/>
  <c r="R129" i="47"/>
  <c r="V129" i="47"/>
  <c r="I129" i="47"/>
  <c r="M129" i="47"/>
  <c r="S129" i="47"/>
  <c r="W129" i="47"/>
  <c r="J129" i="47"/>
  <c r="N129" i="47"/>
  <c r="F129" i="47"/>
  <c r="G129" i="47"/>
  <c r="T129" i="47"/>
  <c r="K129" i="47"/>
  <c r="AZ149" i="47"/>
  <c r="AY149" i="47"/>
  <c r="AQ149" i="47"/>
  <c r="AW149" i="47"/>
  <c r="AL149" i="47"/>
  <c r="AV149" i="47"/>
  <c r="AM149" i="47"/>
  <c r="AN149" i="47"/>
  <c r="AO149" i="47"/>
  <c r="Z149" i="47"/>
  <c r="AD149" i="47"/>
  <c r="Y149" i="47"/>
  <c r="AU149" i="47"/>
  <c r="AR149" i="47"/>
  <c r="AJ149" i="47"/>
  <c r="AI149" i="47"/>
  <c r="AA149" i="47"/>
  <c r="AE149" i="47"/>
  <c r="AX149" i="47"/>
  <c r="AC149" i="47"/>
  <c r="Q149" i="47"/>
  <c r="U149" i="47"/>
  <c r="AK149" i="47"/>
  <c r="AF149" i="47"/>
  <c r="R149" i="47"/>
  <c r="V149" i="47"/>
  <c r="I149" i="47"/>
  <c r="M149" i="47"/>
  <c r="AS149" i="47"/>
  <c r="AG149" i="47"/>
  <c r="S149" i="47"/>
  <c r="W149" i="47"/>
  <c r="P149" i="47"/>
  <c r="J149" i="47"/>
  <c r="K149" i="47"/>
  <c r="AB149" i="47"/>
  <c r="G149" i="47"/>
  <c r="L149" i="47"/>
  <c r="H149" i="47"/>
  <c r="T149" i="47"/>
  <c r="N149" i="47"/>
  <c r="F149" i="47"/>
  <c r="AZ14" i="47"/>
  <c r="AU14" i="47"/>
  <c r="AS14" i="47"/>
  <c r="AM14" i="47"/>
  <c r="AI14" i="47"/>
  <c r="AA14" i="47"/>
  <c r="AQ14" i="47"/>
  <c r="AJ14" i="47"/>
  <c r="AN14" i="47"/>
  <c r="AX14" i="47"/>
  <c r="AW14" i="47"/>
  <c r="AK14" i="47"/>
  <c r="AO14" i="47"/>
  <c r="AR14" i="47"/>
  <c r="AC14" i="47"/>
  <c r="AG14" i="47"/>
  <c r="R14" i="47"/>
  <c r="V14" i="47"/>
  <c r="H14" i="47"/>
  <c r="L14" i="47"/>
  <c r="AF14" i="47"/>
  <c r="AD14" i="47"/>
  <c r="S14" i="47"/>
  <c r="W14" i="47"/>
  <c r="I14" i="47"/>
  <c r="M14" i="47"/>
  <c r="AB14" i="47"/>
  <c r="AY14" i="47"/>
  <c r="AV14" i="47"/>
  <c r="AL14" i="47"/>
  <c r="Z14" i="47"/>
  <c r="AE14" i="47"/>
  <c r="T14" i="47"/>
  <c r="J14" i="47"/>
  <c r="N14" i="47"/>
  <c r="U14" i="47"/>
  <c r="K14" i="47"/>
  <c r="F14" i="47"/>
  <c r="Q14" i="47"/>
  <c r="G14" i="47"/>
  <c r="P19" i="47"/>
  <c r="AZ19" i="47"/>
  <c r="AS19" i="47"/>
  <c r="AK19" i="47"/>
  <c r="AO19" i="47"/>
  <c r="AI19" i="47"/>
  <c r="AW19" i="47"/>
  <c r="AQ19" i="47"/>
  <c r="AL19" i="47"/>
  <c r="AX19" i="47"/>
  <c r="AV19" i="47"/>
  <c r="AM19" i="47"/>
  <c r="AJ19" i="47"/>
  <c r="AC19" i="47"/>
  <c r="AG19" i="47"/>
  <c r="R19" i="47"/>
  <c r="V19" i="47"/>
  <c r="H19" i="47"/>
  <c r="L19" i="47"/>
  <c r="AY19" i="47"/>
  <c r="AN19" i="47"/>
  <c r="Z19" i="47"/>
  <c r="AD19" i="47"/>
  <c r="S19" i="47"/>
  <c r="W19" i="47"/>
  <c r="I19" i="47"/>
  <c r="M19" i="47"/>
  <c r="AU19" i="47"/>
  <c r="AB19" i="47"/>
  <c r="AF19" i="47"/>
  <c r="AR19" i="47"/>
  <c r="AA19" i="47"/>
  <c r="AE19" i="47"/>
  <c r="T19" i="47"/>
  <c r="J19" i="47"/>
  <c r="N19" i="47"/>
  <c r="U19" i="47"/>
  <c r="G19" i="47"/>
  <c r="Q19" i="47"/>
  <c r="K19" i="47"/>
  <c r="AZ23" i="47"/>
  <c r="AS23" i="47"/>
  <c r="AK23" i="47"/>
  <c r="AO23" i="47"/>
  <c r="AI23" i="47"/>
  <c r="AW23" i="47"/>
  <c r="AQ23" i="47"/>
  <c r="AL23" i="47"/>
  <c r="AX23" i="47"/>
  <c r="AV23" i="47"/>
  <c r="AM23" i="47"/>
  <c r="AY23" i="47"/>
  <c r="AU23" i="47"/>
  <c r="AR23" i="47"/>
  <c r="AC23" i="47"/>
  <c r="AG23" i="47"/>
  <c r="R23" i="47"/>
  <c r="V23" i="47"/>
  <c r="H23" i="47"/>
  <c r="L23" i="47"/>
  <c r="Z23" i="47"/>
  <c r="AD23" i="47"/>
  <c r="S23" i="47"/>
  <c r="W23" i="47"/>
  <c r="I23" i="47"/>
  <c r="M23" i="47"/>
  <c r="AN23" i="47"/>
  <c r="AB23" i="47"/>
  <c r="AJ23" i="47"/>
  <c r="AA23" i="47"/>
  <c r="AE23" i="47"/>
  <c r="T23" i="47"/>
  <c r="J23" i="47"/>
  <c r="N23" i="47"/>
  <c r="AF23" i="47"/>
  <c r="Q23" i="47"/>
  <c r="G23" i="47"/>
  <c r="K23" i="47"/>
  <c r="U23" i="47"/>
  <c r="AY29" i="47"/>
  <c r="AV29" i="47"/>
  <c r="AS29" i="47"/>
  <c r="AK29" i="47"/>
  <c r="AO29" i="47"/>
  <c r="AZ29" i="47"/>
  <c r="AU29" i="47"/>
  <c r="AQ29" i="47"/>
  <c r="AL29" i="47"/>
  <c r="AM29" i="47"/>
  <c r="AW29" i="47"/>
  <c r="AJ29" i="47"/>
  <c r="AC29" i="47"/>
  <c r="AG29" i="47"/>
  <c r="Q29" i="47"/>
  <c r="U29" i="47"/>
  <c r="G29" i="47"/>
  <c r="K29" i="47"/>
  <c r="AB29" i="47"/>
  <c r="AN29" i="47"/>
  <c r="Z29" i="47"/>
  <c r="AD29" i="47"/>
  <c r="R29" i="47"/>
  <c r="V29" i="47"/>
  <c r="H29" i="47"/>
  <c r="L29" i="47"/>
  <c r="AI29" i="47"/>
  <c r="AR29" i="47"/>
  <c r="AA29" i="47"/>
  <c r="AE29" i="47"/>
  <c r="S29" i="47"/>
  <c r="W29" i="47"/>
  <c r="I29" i="47"/>
  <c r="M29" i="47"/>
  <c r="AX29" i="47"/>
  <c r="AF29" i="47"/>
  <c r="N29" i="47"/>
  <c r="J29" i="47"/>
  <c r="T29" i="47"/>
  <c r="AY33" i="47"/>
  <c r="AV33" i="47"/>
  <c r="AS33" i="47"/>
  <c r="AK33" i="47"/>
  <c r="AO33" i="47"/>
  <c r="AZ33" i="47"/>
  <c r="AU33" i="47"/>
  <c r="AQ33" i="47"/>
  <c r="AL33" i="47"/>
  <c r="AM33" i="47"/>
  <c r="AR33" i="47"/>
  <c r="AC33" i="47"/>
  <c r="AG33" i="47"/>
  <c r="Q33" i="47"/>
  <c r="U33" i="47"/>
  <c r="G33" i="47"/>
  <c r="K33" i="47"/>
  <c r="AF33" i="47"/>
  <c r="AW33" i="47"/>
  <c r="Z33" i="47"/>
  <c r="AD33" i="47"/>
  <c r="R33" i="47"/>
  <c r="V33" i="47"/>
  <c r="H33" i="47"/>
  <c r="L33" i="47"/>
  <c r="AN33" i="47"/>
  <c r="AB33" i="47"/>
  <c r="AX33" i="47"/>
  <c r="AJ33" i="47"/>
  <c r="AI33" i="47"/>
  <c r="AA33" i="47"/>
  <c r="AE33" i="47"/>
  <c r="S33" i="47"/>
  <c r="W33" i="47"/>
  <c r="I33" i="47"/>
  <c r="M33" i="47"/>
  <c r="N33" i="47"/>
  <c r="T33" i="47"/>
  <c r="J33" i="47"/>
  <c r="AX39" i="47"/>
  <c r="AU39" i="47"/>
  <c r="AS39" i="47"/>
  <c r="AQ39" i="47"/>
  <c r="AK39" i="47"/>
  <c r="AO39" i="47"/>
  <c r="AY39" i="47"/>
  <c r="AL39" i="47"/>
  <c r="AZ39" i="47"/>
  <c r="AW39" i="47"/>
  <c r="AM39" i="47"/>
  <c r="AB39" i="47"/>
  <c r="AF39" i="47"/>
  <c r="S39" i="47"/>
  <c r="W39" i="47"/>
  <c r="G39" i="47"/>
  <c r="K39" i="47"/>
  <c r="AA39" i="47"/>
  <c r="AJ39" i="47"/>
  <c r="AI39" i="47"/>
  <c r="AC39" i="47"/>
  <c r="AG39" i="47"/>
  <c r="T39" i="47"/>
  <c r="H39" i="47"/>
  <c r="L39" i="47"/>
  <c r="AE39" i="47"/>
  <c r="AV39" i="47"/>
  <c r="AR39" i="47"/>
  <c r="AN39" i="47"/>
  <c r="Z39" i="47"/>
  <c r="AD39" i="47"/>
  <c r="Q39" i="47"/>
  <c r="U39" i="47"/>
  <c r="I39" i="47"/>
  <c r="M39" i="47"/>
  <c r="R39" i="47"/>
  <c r="N39" i="47"/>
  <c r="V39" i="47"/>
  <c r="J39" i="47"/>
  <c r="AX43" i="47"/>
  <c r="AU43" i="47"/>
  <c r="AS43" i="47"/>
  <c r="AQ43" i="47"/>
  <c r="AK43" i="47"/>
  <c r="AO43" i="47"/>
  <c r="AY43" i="47"/>
  <c r="AL43" i="47"/>
  <c r="AZ43" i="47"/>
  <c r="AW43" i="47"/>
  <c r="AM43" i="47"/>
  <c r="AR43" i="47"/>
  <c r="AN43" i="47"/>
  <c r="AI43" i="47"/>
  <c r="AB43" i="47"/>
  <c r="AF43" i="47"/>
  <c r="S43" i="47"/>
  <c r="W43" i="47"/>
  <c r="G43" i="47"/>
  <c r="K43" i="47"/>
  <c r="AV43" i="47"/>
  <c r="AJ43" i="47"/>
  <c r="AC43" i="47"/>
  <c r="AG43" i="47"/>
  <c r="T43" i="47"/>
  <c r="H43" i="47"/>
  <c r="L43" i="47"/>
  <c r="AA43" i="47"/>
  <c r="Z43" i="47"/>
  <c r="AD43" i="47"/>
  <c r="Q43" i="47"/>
  <c r="U43" i="47"/>
  <c r="I43" i="47"/>
  <c r="M43" i="47"/>
  <c r="AE43" i="47"/>
  <c r="V43" i="47"/>
  <c r="N43" i="47"/>
  <c r="J43" i="47"/>
  <c r="R43" i="47"/>
  <c r="AX48" i="47"/>
  <c r="AU48" i="47"/>
  <c r="AS48" i="47"/>
  <c r="AQ48" i="47"/>
  <c r="AM48" i="47"/>
  <c r="AY48" i="47"/>
  <c r="AJ48" i="47"/>
  <c r="AN48" i="47"/>
  <c r="AZ48" i="47"/>
  <c r="AW48" i="47"/>
  <c r="AK48" i="47"/>
  <c r="AO48" i="47"/>
  <c r="AV48" i="47"/>
  <c r="AB48" i="47"/>
  <c r="AF48" i="47"/>
  <c r="Q48" i="47"/>
  <c r="U48" i="47"/>
  <c r="G48" i="47"/>
  <c r="K48" i="47"/>
  <c r="AI48" i="47"/>
  <c r="AE48" i="47"/>
  <c r="AC48" i="47"/>
  <c r="AG48" i="47"/>
  <c r="R48" i="47"/>
  <c r="V48" i="47"/>
  <c r="H48" i="47"/>
  <c r="L48" i="47"/>
  <c r="AR48" i="47"/>
  <c r="AL48" i="47"/>
  <c r="Z48" i="47"/>
  <c r="AD48" i="47"/>
  <c r="S48" i="47"/>
  <c r="W48" i="47"/>
  <c r="I48" i="47"/>
  <c r="M48" i="47"/>
  <c r="AA48" i="47"/>
  <c r="N48" i="47"/>
  <c r="T48" i="47"/>
  <c r="J48" i="47"/>
  <c r="AX53" i="47"/>
  <c r="AU53" i="47"/>
  <c r="AS53" i="47"/>
  <c r="AK53" i="47"/>
  <c r="AO53" i="47"/>
  <c r="AY53" i="47"/>
  <c r="AL53" i="47"/>
  <c r="AZ53" i="47"/>
  <c r="AW53" i="47"/>
  <c r="AM53" i="47"/>
  <c r="AR53" i="47"/>
  <c r="AJ53" i="47"/>
  <c r="AB53" i="47"/>
  <c r="AF53" i="47"/>
  <c r="S53" i="47"/>
  <c r="W53" i="47"/>
  <c r="G53" i="47"/>
  <c r="K53" i="47"/>
  <c r="AV53" i="47"/>
  <c r="AN53" i="47"/>
  <c r="AC53" i="47"/>
  <c r="AG53" i="47"/>
  <c r="T53" i="47"/>
  <c r="H53" i="47"/>
  <c r="L53" i="47"/>
  <c r="AQ53" i="47"/>
  <c r="AI53" i="47"/>
  <c r="Z53" i="47"/>
  <c r="AD53" i="47"/>
  <c r="Q53" i="47"/>
  <c r="U53" i="47"/>
  <c r="I53" i="47"/>
  <c r="M53" i="47"/>
  <c r="N53" i="47"/>
  <c r="J53" i="47"/>
  <c r="AE53" i="47"/>
  <c r="V53" i="47"/>
  <c r="AA53" i="47"/>
  <c r="R53" i="47"/>
  <c r="AV61" i="47"/>
  <c r="AV60" i="47" s="1"/>
  <c r="AZ61" i="47"/>
  <c r="AZ60" i="47" s="1"/>
  <c r="AW61" i="47"/>
  <c r="AU61" i="47"/>
  <c r="AX61" i="47"/>
  <c r="AY61" i="47"/>
  <c r="AJ61" i="47"/>
  <c r="AJ60" i="47" s="1"/>
  <c r="AN61" i="47"/>
  <c r="AN60" i="47" s="1"/>
  <c r="Z61" i="47"/>
  <c r="AD61" i="47"/>
  <c r="R61" i="47"/>
  <c r="R60" i="47" s="1"/>
  <c r="V61" i="47"/>
  <c r="G61" i="47"/>
  <c r="G60" i="47" s="1"/>
  <c r="K61" i="47"/>
  <c r="K60" i="47" s="1"/>
  <c r="AR61" i="47"/>
  <c r="AR60" i="47" s="1"/>
  <c r="AQ61" i="47"/>
  <c r="AK61" i="47"/>
  <c r="AO61" i="47"/>
  <c r="AA61" i="47"/>
  <c r="AA60" i="47" s="1"/>
  <c r="AE61" i="47"/>
  <c r="Y61" i="47"/>
  <c r="Y60" i="47" s="1"/>
  <c r="S61" i="47"/>
  <c r="S60" i="47" s="1"/>
  <c r="W61" i="47"/>
  <c r="W60" i="47" s="1"/>
  <c r="P61" i="47"/>
  <c r="P60" i="47" s="1"/>
  <c r="H61" i="47"/>
  <c r="H60" i="47" s="1"/>
  <c r="L61" i="47"/>
  <c r="L60" i="47" s="1"/>
  <c r="AS61" i="47"/>
  <c r="AL61" i="47"/>
  <c r="AI61" i="47"/>
  <c r="AB61" i="47"/>
  <c r="AF61" i="47"/>
  <c r="AF60" i="47" s="1"/>
  <c r="T61" i="47"/>
  <c r="T60" i="47" s="1"/>
  <c r="I61" i="47"/>
  <c r="I60" i="47" s="1"/>
  <c r="M61" i="47"/>
  <c r="M60" i="47" s="1"/>
  <c r="F61" i="47"/>
  <c r="AC61" i="47"/>
  <c r="Q61" i="47"/>
  <c r="J61" i="47"/>
  <c r="AG61" i="47"/>
  <c r="AG60" i="47" s="1"/>
  <c r="U61" i="47"/>
  <c r="U60" i="47" s="1"/>
  <c r="N61" i="47"/>
  <c r="AM61" i="47"/>
  <c r="AV66" i="47"/>
  <c r="AZ66" i="47"/>
  <c r="AW66" i="47"/>
  <c r="AU66" i="47"/>
  <c r="AX66" i="47"/>
  <c r="AS66" i="47"/>
  <c r="AM66" i="47"/>
  <c r="Z66" i="47"/>
  <c r="AD66" i="47"/>
  <c r="R66" i="47"/>
  <c r="V66" i="47"/>
  <c r="I66" i="47"/>
  <c r="M66" i="47"/>
  <c r="AY66" i="47"/>
  <c r="AQ66" i="47"/>
  <c r="AJ66" i="47"/>
  <c r="AN66" i="47"/>
  <c r="AA66" i="47"/>
  <c r="AE66" i="47"/>
  <c r="Y66" i="47"/>
  <c r="S66" i="47"/>
  <c r="W66" i="47"/>
  <c r="P66" i="47"/>
  <c r="J66" i="47"/>
  <c r="N66" i="47"/>
  <c r="AK66" i="47"/>
  <c r="AO66" i="47"/>
  <c r="AI66" i="47"/>
  <c r="AB66" i="47"/>
  <c r="AF66" i="47"/>
  <c r="T66" i="47"/>
  <c r="G66" i="47"/>
  <c r="K66" i="47"/>
  <c r="Q66" i="47"/>
  <c r="F66" i="47"/>
  <c r="AL66" i="47"/>
  <c r="AC66" i="47"/>
  <c r="U66" i="47"/>
  <c r="H66" i="47"/>
  <c r="AG66" i="47"/>
  <c r="L66" i="47"/>
  <c r="AR66" i="47"/>
  <c r="AV70" i="47"/>
  <c r="AZ70" i="47"/>
  <c r="AW70" i="47"/>
  <c r="AU70" i="47"/>
  <c r="AX70" i="47"/>
  <c r="AM70" i="47"/>
  <c r="Z70" i="47"/>
  <c r="AD70" i="47"/>
  <c r="R70" i="47"/>
  <c r="V70" i="47"/>
  <c r="I70" i="47"/>
  <c r="M70" i="47"/>
  <c r="AR70" i="47"/>
  <c r="AQ70" i="47"/>
  <c r="AJ70" i="47"/>
  <c r="AN70" i="47"/>
  <c r="AA70" i="47"/>
  <c r="AE70" i="47"/>
  <c r="Y70" i="47"/>
  <c r="S70" i="47"/>
  <c r="W70" i="47"/>
  <c r="P70" i="47"/>
  <c r="J70" i="47"/>
  <c r="N70" i="47"/>
  <c r="AY70" i="47"/>
  <c r="AS70" i="47"/>
  <c r="AK70" i="47"/>
  <c r="AO70" i="47"/>
  <c r="AI70" i="47"/>
  <c r="AB70" i="47"/>
  <c r="AF70" i="47"/>
  <c r="T70" i="47"/>
  <c r="G70" i="47"/>
  <c r="K70" i="47"/>
  <c r="U70" i="47"/>
  <c r="F70" i="47"/>
  <c r="AC70" i="47"/>
  <c r="H70" i="47"/>
  <c r="AG70" i="47"/>
  <c r="L70" i="47"/>
  <c r="Q70" i="47"/>
  <c r="AL70" i="47"/>
  <c r="AY75" i="47"/>
  <c r="AU75" i="47"/>
  <c r="AV75" i="47"/>
  <c r="AZ75" i="47"/>
  <c r="AW75" i="47"/>
  <c r="AS75" i="47"/>
  <c r="AQ75" i="47"/>
  <c r="AM75" i="47"/>
  <c r="Z75" i="47"/>
  <c r="AD75" i="47"/>
  <c r="Y75" i="47"/>
  <c r="S75" i="47"/>
  <c r="W75" i="47"/>
  <c r="G75" i="47"/>
  <c r="K75" i="47"/>
  <c r="AJ75" i="47"/>
  <c r="AN75" i="47"/>
  <c r="AN73" i="47" s="1"/>
  <c r="AI75" i="47"/>
  <c r="AA75" i="47"/>
  <c r="AE75" i="47"/>
  <c r="T75" i="47"/>
  <c r="P75" i="47"/>
  <c r="H75" i="47"/>
  <c r="L75" i="47"/>
  <c r="AK75" i="47"/>
  <c r="AO75" i="47"/>
  <c r="AB75" i="47"/>
  <c r="AF75" i="47"/>
  <c r="Q75" i="47"/>
  <c r="U75" i="47"/>
  <c r="I75" i="47"/>
  <c r="M75" i="47"/>
  <c r="AX75" i="47"/>
  <c r="AX73" i="47" s="1"/>
  <c r="V75" i="47"/>
  <c r="AL75" i="47"/>
  <c r="AC75" i="47"/>
  <c r="AR75" i="47"/>
  <c r="AR73" i="47" s="1"/>
  <c r="AG75" i="47"/>
  <c r="J75" i="47"/>
  <c r="F75" i="47"/>
  <c r="N75" i="47"/>
  <c r="R75" i="47"/>
  <c r="AX80" i="47"/>
  <c r="AY80" i="47"/>
  <c r="AV80" i="47"/>
  <c r="AZ80" i="47"/>
  <c r="AW80" i="47"/>
  <c r="AK80" i="47"/>
  <c r="AO80" i="47"/>
  <c r="Z80" i="47"/>
  <c r="AD80" i="47"/>
  <c r="Q80" i="47"/>
  <c r="U80" i="47"/>
  <c r="I80" i="47"/>
  <c r="M80" i="47"/>
  <c r="AR80" i="47"/>
  <c r="AL80" i="47"/>
  <c r="AI80" i="47"/>
  <c r="AA80" i="47"/>
  <c r="AE80" i="47"/>
  <c r="R80" i="47"/>
  <c r="V80" i="47"/>
  <c r="P80" i="47"/>
  <c r="J80" i="47"/>
  <c r="N80" i="47"/>
  <c r="AU80" i="47"/>
  <c r="AS80" i="47"/>
  <c r="AM80" i="47"/>
  <c r="AB80" i="47"/>
  <c r="AF80" i="47"/>
  <c r="S80" i="47"/>
  <c r="W80" i="47"/>
  <c r="G80" i="47"/>
  <c r="K80" i="47"/>
  <c r="AN80" i="47"/>
  <c r="AQ80" i="47"/>
  <c r="AC80" i="47"/>
  <c r="AG80" i="47"/>
  <c r="Y80" i="47"/>
  <c r="H80" i="47"/>
  <c r="T80" i="47"/>
  <c r="F80" i="47"/>
  <c r="AJ80" i="47"/>
  <c r="L80" i="47"/>
  <c r="AW85" i="47"/>
  <c r="AX85" i="47"/>
  <c r="AY85" i="47"/>
  <c r="AS85" i="47"/>
  <c r="AJ85" i="47"/>
  <c r="AN85" i="47"/>
  <c r="Z85" i="47"/>
  <c r="AD85" i="47"/>
  <c r="R85" i="47"/>
  <c r="V85" i="47"/>
  <c r="AV85" i="47"/>
  <c r="AU85" i="47"/>
  <c r="AK85" i="47"/>
  <c r="AO85" i="47"/>
  <c r="AI85" i="47"/>
  <c r="AA85" i="47"/>
  <c r="AE85" i="47"/>
  <c r="S85" i="47"/>
  <c r="W85" i="47"/>
  <c r="P85" i="47"/>
  <c r="H85" i="47"/>
  <c r="L85" i="47"/>
  <c r="AZ85" i="47"/>
  <c r="AL85" i="47"/>
  <c r="AB85" i="47"/>
  <c r="AF85" i="47"/>
  <c r="T85" i="47"/>
  <c r="AQ85" i="47"/>
  <c r="I85" i="47"/>
  <c r="N85" i="47"/>
  <c r="AR85" i="47"/>
  <c r="AR83" i="47" s="1"/>
  <c r="AC85" i="47"/>
  <c r="Y85" i="47"/>
  <c r="J85" i="47"/>
  <c r="F85" i="47"/>
  <c r="AM85" i="47"/>
  <c r="AG85" i="47"/>
  <c r="Q85" i="47"/>
  <c r="K85" i="47"/>
  <c r="M85" i="47"/>
  <c r="G85" i="47"/>
  <c r="U85" i="47"/>
  <c r="AW90" i="47"/>
  <c r="AX90" i="47"/>
  <c r="AY90" i="47"/>
  <c r="AU90" i="47"/>
  <c r="AM90" i="47"/>
  <c r="Z90" i="47"/>
  <c r="AD90" i="47"/>
  <c r="R90" i="47"/>
  <c r="V90" i="47"/>
  <c r="AR90" i="47"/>
  <c r="AJ90" i="47"/>
  <c r="AN90" i="47"/>
  <c r="AI90" i="47"/>
  <c r="AA90" i="47"/>
  <c r="AE90" i="47"/>
  <c r="S90" i="47"/>
  <c r="W90" i="47"/>
  <c r="P90" i="47"/>
  <c r="AV90" i="47"/>
  <c r="AS90" i="47"/>
  <c r="AK90" i="47"/>
  <c r="AO90" i="47"/>
  <c r="AB90" i="47"/>
  <c r="AF90" i="47"/>
  <c r="T90" i="47"/>
  <c r="AZ90" i="47"/>
  <c r="AL90" i="47"/>
  <c r="Y90" i="47"/>
  <c r="I90" i="47"/>
  <c r="M90" i="47"/>
  <c r="F90" i="47"/>
  <c r="AC90" i="47"/>
  <c r="Q90" i="47"/>
  <c r="J90" i="47"/>
  <c r="N90" i="47"/>
  <c r="AG90" i="47"/>
  <c r="U90" i="47"/>
  <c r="G90" i="47"/>
  <c r="K90" i="47"/>
  <c r="L90" i="47"/>
  <c r="AQ90" i="47"/>
  <c r="H90" i="47"/>
  <c r="AW95" i="47"/>
  <c r="AX95" i="47"/>
  <c r="AY95" i="47"/>
  <c r="AU95" i="47"/>
  <c r="AZ95" i="47"/>
  <c r="AS95" i="47"/>
  <c r="AL95" i="47"/>
  <c r="AI95" i="47"/>
  <c r="Z95" i="47"/>
  <c r="Z95" i="53" s="1"/>
  <c r="AD95" i="47"/>
  <c r="AD95" i="53" s="1"/>
  <c r="T95" i="47"/>
  <c r="T95" i="53" s="1"/>
  <c r="P95" i="47"/>
  <c r="P95" i="53" s="1"/>
  <c r="AM95" i="47"/>
  <c r="AA95" i="47"/>
  <c r="AE95" i="47"/>
  <c r="Q95" i="47"/>
  <c r="Q95" i="53" s="1"/>
  <c r="U95" i="47"/>
  <c r="U95" i="53" s="1"/>
  <c r="AQ95" i="47"/>
  <c r="AQ95" i="53" s="1"/>
  <c r="AJ95" i="47"/>
  <c r="AJ95" i="53" s="1"/>
  <c r="AN95" i="47"/>
  <c r="AB95" i="47"/>
  <c r="AB95" i="53" s="1"/>
  <c r="AF95" i="47"/>
  <c r="AF95" i="53" s="1"/>
  <c r="Y95" i="47"/>
  <c r="R95" i="47"/>
  <c r="R95" i="53" s="1"/>
  <c r="V95" i="47"/>
  <c r="V95" i="53" s="1"/>
  <c r="AR95" i="47"/>
  <c r="AR95" i="53" s="1"/>
  <c r="G95" i="47"/>
  <c r="G95" i="53" s="1"/>
  <c r="K95" i="47"/>
  <c r="K95" i="53" s="1"/>
  <c r="F95" i="47"/>
  <c r="F95" i="53" s="1"/>
  <c r="AV95" i="47"/>
  <c r="AC95" i="47"/>
  <c r="AC95" i="53" s="1"/>
  <c r="S95" i="47"/>
  <c r="S95" i="53" s="1"/>
  <c r="H95" i="47"/>
  <c r="H95" i="53" s="1"/>
  <c r="L95" i="47"/>
  <c r="L95" i="53" s="1"/>
  <c r="AK95" i="47"/>
  <c r="AK95" i="53" s="1"/>
  <c r="AG95" i="47"/>
  <c r="AG95" i="53" s="1"/>
  <c r="W95" i="47"/>
  <c r="W95" i="53" s="1"/>
  <c r="I95" i="47"/>
  <c r="M95" i="47"/>
  <c r="J95" i="47"/>
  <c r="J95" i="53" s="1"/>
  <c r="N95" i="47"/>
  <c r="N95" i="53" s="1"/>
  <c r="AO95" i="47"/>
  <c r="AO95" i="53" s="1"/>
  <c r="AW100" i="47"/>
  <c r="AX100" i="47"/>
  <c r="AY100" i="47"/>
  <c r="AU100" i="47"/>
  <c r="AV100" i="47"/>
  <c r="AK100" i="47"/>
  <c r="AO100" i="47"/>
  <c r="AI100" i="47"/>
  <c r="Z100" i="47"/>
  <c r="AD100" i="47"/>
  <c r="S100" i="47"/>
  <c r="W100" i="47"/>
  <c r="P100" i="47"/>
  <c r="AZ100" i="47"/>
  <c r="AR100" i="47"/>
  <c r="AL100" i="47"/>
  <c r="AA100" i="47"/>
  <c r="AE100" i="47"/>
  <c r="T100" i="47"/>
  <c r="AS100" i="47"/>
  <c r="AQ100" i="47"/>
  <c r="AM100" i="47"/>
  <c r="AB100" i="47"/>
  <c r="AF100" i="47"/>
  <c r="Y100" i="47"/>
  <c r="Q100" i="47"/>
  <c r="U100" i="47"/>
  <c r="AJ100" i="47"/>
  <c r="R100" i="47"/>
  <c r="I100" i="47"/>
  <c r="M100" i="47"/>
  <c r="AN100" i="47"/>
  <c r="AC100" i="47"/>
  <c r="V100" i="47"/>
  <c r="J100" i="47"/>
  <c r="N100" i="47"/>
  <c r="AG100" i="47"/>
  <c r="G100" i="47"/>
  <c r="K100" i="47"/>
  <c r="F100" i="47"/>
  <c r="H100" i="47"/>
  <c r="L100" i="47"/>
  <c r="AX104" i="47"/>
  <c r="AY104" i="47"/>
  <c r="AV104" i="47"/>
  <c r="AZ104" i="47"/>
  <c r="AU104" i="47"/>
  <c r="AR104" i="47"/>
  <c r="AK104" i="47"/>
  <c r="AO104" i="47"/>
  <c r="AI104" i="47"/>
  <c r="Z104" i="47"/>
  <c r="AD104" i="47"/>
  <c r="S104" i="47"/>
  <c r="W104" i="47"/>
  <c r="P104" i="47"/>
  <c r="AW104" i="47"/>
  <c r="AS104" i="47"/>
  <c r="AL104" i="47"/>
  <c r="AA104" i="47"/>
  <c r="AE104" i="47"/>
  <c r="T104" i="47"/>
  <c r="AQ104" i="47"/>
  <c r="AM104" i="47"/>
  <c r="AB104" i="47"/>
  <c r="AF104" i="47"/>
  <c r="Y104" i="47"/>
  <c r="Q104" i="47"/>
  <c r="U104" i="47"/>
  <c r="V104" i="47"/>
  <c r="I104" i="47"/>
  <c r="M104" i="47"/>
  <c r="AC104" i="47"/>
  <c r="J104" i="47"/>
  <c r="N104" i="47"/>
  <c r="AJ104" i="47"/>
  <c r="AG104" i="47"/>
  <c r="G104" i="47"/>
  <c r="K104" i="47"/>
  <c r="H104" i="47"/>
  <c r="R104" i="47"/>
  <c r="L104" i="47"/>
  <c r="AN104" i="47"/>
  <c r="F104" i="47"/>
  <c r="AY114" i="47"/>
  <c r="AZ114" i="47"/>
  <c r="AV114" i="47"/>
  <c r="AS114" i="47"/>
  <c r="AQ114" i="47"/>
  <c r="AU114" i="47"/>
  <c r="AX114" i="47"/>
  <c r="AR114" i="47"/>
  <c r="AM114" i="47"/>
  <c r="AI114" i="47"/>
  <c r="AC114" i="47"/>
  <c r="AG114" i="47"/>
  <c r="AJ114" i="47"/>
  <c r="AN114" i="47"/>
  <c r="Z114" i="47"/>
  <c r="AD114" i="47"/>
  <c r="AW114" i="47"/>
  <c r="AK114" i="47"/>
  <c r="AF114" i="47"/>
  <c r="AL114" i="47"/>
  <c r="AA114" i="47"/>
  <c r="AO114" i="47"/>
  <c r="AB114" i="47"/>
  <c r="AE114" i="47"/>
  <c r="Y114" i="47"/>
  <c r="T114" i="47"/>
  <c r="H114" i="47"/>
  <c r="L114" i="47"/>
  <c r="Q114" i="47"/>
  <c r="U114" i="47"/>
  <c r="I114" i="47"/>
  <c r="M114" i="47"/>
  <c r="R114" i="47"/>
  <c r="V114" i="47"/>
  <c r="J114" i="47"/>
  <c r="N114" i="47"/>
  <c r="P114" i="47"/>
  <c r="K114" i="47"/>
  <c r="S114" i="47"/>
  <c r="F114" i="47"/>
  <c r="W114" i="47"/>
  <c r="G114" i="47"/>
  <c r="AY118" i="47"/>
  <c r="AZ118" i="47"/>
  <c r="AX118" i="47"/>
  <c r="AV118" i="47"/>
  <c r="AS118" i="47"/>
  <c r="AQ118" i="47"/>
  <c r="AU118" i="47"/>
  <c r="AW118" i="47"/>
  <c r="AR118" i="47"/>
  <c r="AM118" i="47"/>
  <c r="AI118" i="47"/>
  <c r="AC118" i="47"/>
  <c r="AG118" i="47"/>
  <c r="AJ118" i="47"/>
  <c r="AN118" i="47"/>
  <c r="Z118" i="47"/>
  <c r="AD118" i="47"/>
  <c r="AK118" i="47"/>
  <c r="AF118" i="47"/>
  <c r="AL118" i="47"/>
  <c r="AA118" i="47"/>
  <c r="AO118" i="47"/>
  <c r="AB118" i="47"/>
  <c r="AE118" i="47"/>
  <c r="T118" i="47"/>
  <c r="H118" i="47"/>
  <c r="L118" i="47"/>
  <c r="Q118" i="47"/>
  <c r="U118" i="47"/>
  <c r="I118" i="47"/>
  <c r="M118" i="47"/>
  <c r="Y118" i="47"/>
  <c r="R118" i="47"/>
  <c r="V118" i="47"/>
  <c r="J118" i="47"/>
  <c r="N118" i="47"/>
  <c r="K118" i="47"/>
  <c r="S118" i="47"/>
  <c r="W118" i="47"/>
  <c r="G118" i="47"/>
  <c r="P118" i="47"/>
  <c r="F118" i="47"/>
  <c r="AX123" i="47"/>
  <c r="AX122" i="47" s="1"/>
  <c r="AZ123" i="47"/>
  <c r="AZ122" i="47" s="1"/>
  <c r="AU123" i="47"/>
  <c r="AS123" i="47"/>
  <c r="AR123" i="47"/>
  <c r="AK123" i="47"/>
  <c r="AO123" i="47"/>
  <c r="AC123" i="47"/>
  <c r="AC122" i="47" s="1"/>
  <c r="AG123" i="47"/>
  <c r="AG122" i="47" s="1"/>
  <c r="AW123" i="47"/>
  <c r="AW122" i="47" s="1"/>
  <c r="AL123" i="47"/>
  <c r="AL122" i="47" s="1"/>
  <c r="Z123" i="47"/>
  <c r="Z122" i="47" s="1"/>
  <c r="AD123" i="47"/>
  <c r="AD122" i="47" s="1"/>
  <c r="AF123" i="47"/>
  <c r="AF122" i="47" s="1"/>
  <c r="AQ123" i="47"/>
  <c r="AJ123" i="47"/>
  <c r="AI123" i="47"/>
  <c r="AA123" i="47"/>
  <c r="AA122" i="47" s="1"/>
  <c r="AV123" i="47"/>
  <c r="AM123" i="47"/>
  <c r="AB123" i="47"/>
  <c r="AB122" i="47" s="1"/>
  <c r="AE123" i="47"/>
  <c r="AE122" i="47" s="1"/>
  <c r="Y123" i="47"/>
  <c r="Y122" i="47" s="1"/>
  <c r="T123" i="47"/>
  <c r="T122" i="47" s="1"/>
  <c r="H123" i="47"/>
  <c r="H122" i="47" s="1"/>
  <c r="L123" i="47"/>
  <c r="L122" i="47" s="1"/>
  <c r="AN123" i="47"/>
  <c r="Q123" i="47"/>
  <c r="U123" i="47"/>
  <c r="U122" i="47" s="1"/>
  <c r="I123" i="47"/>
  <c r="I122" i="47" s="1"/>
  <c r="M123" i="47"/>
  <c r="M122" i="47" s="1"/>
  <c r="AY123" i="47"/>
  <c r="R123" i="47"/>
  <c r="R122" i="47" s="1"/>
  <c r="V123" i="47"/>
  <c r="V122" i="47" s="1"/>
  <c r="P123" i="47"/>
  <c r="P122" i="47" s="1"/>
  <c r="J123" i="47"/>
  <c r="N123" i="47"/>
  <c r="N122" i="47" s="1"/>
  <c r="K123" i="47"/>
  <c r="K122" i="47" s="1"/>
  <c r="S123" i="47"/>
  <c r="S122" i="47" s="1"/>
  <c r="W123" i="47"/>
  <c r="W122" i="47" s="1"/>
  <c r="F123" i="47"/>
  <c r="G123" i="47"/>
  <c r="G122" i="47" s="1"/>
  <c r="AZ128" i="47"/>
  <c r="AS128" i="47"/>
  <c r="AX128" i="47"/>
  <c r="AW128" i="47"/>
  <c r="AU128" i="47"/>
  <c r="AR128" i="47"/>
  <c r="AJ128" i="47"/>
  <c r="AN128" i="47"/>
  <c r="AC128" i="47"/>
  <c r="AG128" i="47"/>
  <c r="AK128" i="47"/>
  <c r="AO128" i="47"/>
  <c r="Z128" i="47"/>
  <c r="AD128" i="47"/>
  <c r="AY128" i="47"/>
  <c r="AF128" i="47"/>
  <c r="AA128" i="47"/>
  <c r="AL128" i="47"/>
  <c r="AB128" i="47"/>
  <c r="AM128" i="47"/>
  <c r="AE128" i="47"/>
  <c r="T128" i="47"/>
  <c r="H128" i="47"/>
  <c r="L128" i="47"/>
  <c r="AI128" i="47"/>
  <c r="Y128" i="47"/>
  <c r="Q128" i="47"/>
  <c r="U128" i="47"/>
  <c r="P128" i="47"/>
  <c r="I128" i="47"/>
  <c r="M128" i="47"/>
  <c r="AV128" i="47"/>
  <c r="AQ128" i="47"/>
  <c r="R128" i="47"/>
  <c r="V128" i="47"/>
  <c r="J128" i="47"/>
  <c r="N128" i="47"/>
  <c r="S128" i="47"/>
  <c r="K128" i="47"/>
  <c r="W128" i="47"/>
  <c r="F128" i="47"/>
  <c r="G128" i="47"/>
  <c r="AY133" i="47"/>
  <c r="AZ133" i="47"/>
  <c r="AZ132" i="47" s="1"/>
  <c r="AX133" i="47"/>
  <c r="AW133" i="47"/>
  <c r="AS133" i="47"/>
  <c r="AV133" i="47"/>
  <c r="AV132" i="47" s="1"/>
  <c r="AR133" i="47"/>
  <c r="AQ133" i="47"/>
  <c r="AM133" i="47"/>
  <c r="AC133" i="47"/>
  <c r="AC132" i="47" s="1"/>
  <c r="AG133" i="47"/>
  <c r="AG132" i="47" s="1"/>
  <c r="AU133" i="47"/>
  <c r="AJ133" i="47"/>
  <c r="AN133" i="47"/>
  <c r="AO133" i="47"/>
  <c r="AB133" i="47"/>
  <c r="AB132" i="47" s="1"/>
  <c r="AI133" i="47"/>
  <c r="AD133" i="47"/>
  <c r="AD132" i="47" s="1"/>
  <c r="AK133" i="47"/>
  <c r="Z133" i="47"/>
  <c r="Z132" i="47" s="1"/>
  <c r="AE133" i="47"/>
  <c r="R133" i="47"/>
  <c r="R132" i="47" s="1"/>
  <c r="V133" i="47"/>
  <c r="V132" i="47" s="1"/>
  <c r="H133" i="47"/>
  <c r="L133" i="47"/>
  <c r="L132" i="47" s="1"/>
  <c r="AA133" i="47"/>
  <c r="AA132" i="47" s="1"/>
  <c r="S133" i="47"/>
  <c r="S132" i="47" s="1"/>
  <c r="W133" i="47"/>
  <c r="W132" i="47" s="1"/>
  <c r="P133" i="47"/>
  <c r="I133" i="47"/>
  <c r="M133" i="47"/>
  <c r="M132" i="47" s="1"/>
  <c r="AF133" i="47"/>
  <c r="AF132" i="47" s="1"/>
  <c r="T133" i="47"/>
  <c r="J133" i="47"/>
  <c r="N133" i="47"/>
  <c r="N132" i="47" s="1"/>
  <c r="U133" i="47"/>
  <c r="K133" i="47"/>
  <c r="K132" i="47" s="1"/>
  <c r="F133" i="47"/>
  <c r="AL133" i="47"/>
  <c r="AL132" i="47" s="1"/>
  <c r="Y133" i="47"/>
  <c r="Y132" i="47" s="1"/>
  <c r="G133" i="47"/>
  <c r="Q133" i="47"/>
  <c r="Q132" i="47" s="1"/>
  <c r="AY138" i="47"/>
  <c r="AZ138" i="47"/>
  <c r="AW138" i="47"/>
  <c r="AS138" i="47"/>
  <c r="AV138" i="47"/>
  <c r="AX138" i="47"/>
  <c r="AL138" i="47"/>
  <c r="AC138" i="47"/>
  <c r="AR138" i="47"/>
  <c r="AQ138" i="47"/>
  <c r="AM138" i="47"/>
  <c r="AN138" i="47"/>
  <c r="AU138" i="47"/>
  <c r="AO138" i="47"/>
  <c r="AD138" i="47"/>
  <c r="AJ138" i="47"/>
  <c r="Z138" i="47"/>
  <c r="AE138" i="47"/>
  <c r="AI138" i="47"/>
  <c r="AB138" i="47"/>
  <c r="R138" i="47"/>
  <c r="V138" i="47"/>
  <c r="H138" i="47"/>
  <c r="L138" i="47"/>
  <c r="AF138" i="47"/>
  <c r="Y138" i="47"/>
  <c r="S138" i="47"/>
  <c r="W138" i="47"/>
  <c r="P138" i="47"/>
  <c r="I138" i="47"/>
  <c r="M138" i="47"/>
  <c r="AK138" i="47"/>
  <c r="AG138" i="47"/>
  <c r="T138" i="47"/>
  <c r="J138" i="47"/>
  <c r="N138" i="47"/>
  <c r="K138" i="47"/>
  <c r="AA138" i="47"/>
  <c r="Q138" i="47"/>
  <c r="F138" i="47"/>
  <c r="G138" i="47"/>
  <c r="U138" i="47"/>
  <c r="AY143" i="47"/>
  <c r="AZ143" i="47"/>
  <c r="AZ143" i="53" s="1"/>
  <c r="AX143" i="47"/>
  <c r="AW143" i="47"/>
  <c r="AS143" i="47"/>
  <c r="AS143" i="53" s="1"/>
  <c r="AV143" i="47"/>
  <c r="AV143" i="53" s="1"/>
  <c r="AK143" i="47"/>
  <c r="AO143" i="47"/>
  <c r="AU143" i="47"/>
  <c r="AQ143" i="47"/>
  <c r="AL143" i="47"/>
  <c r="AM143" i="47"/>
  <c r="AN143" i="47"/>
  <c r="AN143" i="53" s="1"/>
  <c r="AI143" i="47"/>
  <c r="Z143" i="47"/>
  <c r="Z143" i="53" s="1"/>
  <c r="AD143" i="47"/>
  <c r="AA143" i="47"/>
  <c r="AE143" i="47"/>
  <c r="AE143" i="53" s="1"/>
  <c r="Y143" i="47"/>
  <c r="Y143" i="53" s="1"/>
  <c r="AC143" i="47"/>
  <c r="Q143" i="47"/>
  <c r="Q143" i="53" s="1"/>
  <c r="U143" i="47"/>
  <c r="U143" i="53" s="1"/>
  <c r="P143" i="47"/>
  <c r="P143" i="53" s="1"/>
  <c r="AR143" i="47"/>
  <c r="AJ143" i="47"/>
  <c r="AJ143" i="53" s="1"/>
  <c r="AF143" i="47"/>
  <c r="AF143" i="53" s="1"/>
  <c r="R143" i="47"/>
  <c r="R143" i="53" s="1"/>
  <c r="V143" i="47"/>
  <c r="I143" i="47"/>
  <c r="M143" i="47"/>
  <c r="M143" i="53" s="1"/>
  <c r="AG143" i="47"/>
  <c r="AG143" i="53" s="1"/>
  <c r="S143" i="47"/>
  <c r="S143" i="53" s="1"/>
  <c r="W143" i="47"/>
  <c r="G143" i="47"/>
  <c r="G143" i="53" s="1"/>
  <c r="L143" i="47"/>
  <c r="L143" i="53" s="1"/>
  <c r="AB143" i="47"/>
  <c r="H143" i="47"/>
  <c r="N143" i="47"/>
  <c r="N143" i="53" s="1"/>
  <c r="T143" i="47"/>
  <c r="T143" i="53" s="1"/>
  <c r="J143" i="47"/>
  <c r="F143" i="47"/>
  <c r="K143" i="47"/>
  <c r="K143" i="53" s="1"/>
  <c r="AY148" i="47"/>
  <c r="AZ148" i="47"/>
  <c r="AW148" i="47"/>
  <c r="AS148" i="47"/>
  <c r="AV148" i="47"/>
  <c r="AJ148" i="47"/>
  <c r="AN148" i="47"/>
  <c r="AR148" i="47"/>
  <c r="AK148" i="47"/>
  <c r="AO148" i="47"/>
  <c r="AQ148" i="47"/>
  <c r="AL148" i="47"/>
  <c r="AM148" i="47"/>
  <c r="Z148" i="47"/>
  <c r="AD148" i="47"/>
  <c r="AX148" i="47"/>
  <c r="AA148" i="47"/>
  <c r="AE148" i="47"/>
  <c r="Y148" i="47"/>
  <c r="AC148" i="47"/>
  <c r="T148" i="47"/>
  <c r="P148" i="47"/>
  <c r="AF148" i="47"/>
  <c r="Q148" i="47"/>
  <c r="U148" i="47"/>
  <c r="I148" i="47"/>
  <c r="M148" i="47"/>
  <c r="AG148" i="47"/>
  <c r="R148" i="47"/>
  <c r="V148" i="47"/>
  <c r="G148" i="47"/>
  <c r="L148" i="47"/>
  <c r="F148" i="47"/>
  <c r="AU148" i="47"/>
  <c r="AB148" i="47"/>
  <c r="S148" i="47"/>
  <c r="H148" i="47"/>
  <c r="N148" i="47"/>
  <c r="W148" i="47"/>
  <c r="J148" i="47"/>
  <c r="AI148" i="47"/>
  <c r="K148" i="47"/>
  <c r="AZ152" i="47"/>
  <c r="AW152" i="47"/>
  <c r="AS152" i="47"/>
  <c r="AV152" i="47"/>
  <c r="AJ152" i="47"/>
  <c r="AN152" i="47"/>
  <c r="AU152" i="47"/>
  <c r="AK152" i="47"/>
  <c r="AO152" i="47"/>
  <c r="AX152" i="47"/>
  <c r="AL152" i="47"/>
  <c r="AY152" i="47"/>
  <c r="AR152" i="47"/>
  <c r="AM152" i="47"/>
  <c r="AI152" i="47"/>
  <c r="Z152" i="47"/>
  <c r="AD152" i="47"/>
  <c r="AA152" i="47"/>
  <c r="AE152" i="47"/>
  <c r="Y152" i="47"/>
  <c r="AQ152" i="47"/>
  <c r="AC152" i="47"/>
  <c r="T152" i="47"/>
  <c r="P152" i="47"/>
  <c r="AF152" i="47"/>
  <c r="Q152" i="47"/>
  <c r="U152" i="47"/>
  <c r="I152" i="47"/>
  <c r="M152" i="47"/>
  <c r="AG152" i="47"/>
  <c r="R152" i="47"/>
  <c r="V152" i="47"/>
  <c r="S152" i="47"/>
  <c r="G152" i="47"/>
  <c r="L152" i="47"/>
  <c r="F152" i="47"/>
  <c r="AB152" i="47"/>
  <c r="W152" i="47"/>
  <c r="H152" i="47"/>
  <c r="N152" i="47"/>
  <c r="J152" i="47"/>
  <c r="K152" i="47"/>
  <c r="AX18" i="46"/>
  <c r="AV18" i="46"/>
  <c r="AJ18" i="46"/>
  <c r="AN18" i="46"/>
  <c r="AI18" i="46"/>
  <c r="AB18" i="46"/>
  <c r="AF18" i="46"/>
  <c r="AW18" i="46"/>
  <c r="AQ18" i="46"/>
  <c r="AM18" i="46"/>
  <c r="AA18" i="46"/>
  <c r="AE18" i="46"/>
  <c r="AS18" i="46"/>
  <c r="AK18" i="46"/>
  <c r="AG18" i="46"/>
  <c r="T18" i="46"/>
  <c r="J18" i="46"/>
  <c r="N18" i="46"/>
  <c r="AU18" i="46"/>
  <c r="AL18" i="46"/>
  <c r="Z18" i="46"/>
  <c r="Q18" i="46"/>
  <c r="U18" i="46"/>
  <c r="G18" i="46"/>
  <c r="K18" i="46"/>
  <c r="AZ18" i="46"/>
  <c r="AR18" i="46"/>
  <c r="AD18" i="46"/>
  <c r="S18" i="46"/>
  <c r="W18" i="46"/>
  <c r="I18" i="46"/>
  <c r="M18" i="46"/>
  <c r="AO18" i="46"/>
  <c r="H18" i="46"/>
  <c r="L18" i="46"/>
  <c r="V18" i="46"/>
  <c r="AY18" i="46"/>
  <c r="AC18" i="46"/>
  <c r="R18" i="46"/>
  <c r="AU32" i="46"/>
  <c r="AU32" i="53" s="1"/>
  <c r="AJ32" i="46"/>
  <c r="AN32" i="46"/>
  <c r="AI32" i="46"/>
  <c r="AB32" i="46"/>
  <c r="AB32" i="53" s="1"/>
  <c r="AF32" i="46"/>
  <c r="AF32" i="53" s="1"/>
  <c r="AZ32" i="46"/>
  <c r="AV32" i="46"/>
  <c r="AM32" i="46"/>
  <c r="AA32" i="46"/>
  <c r="AA32" i="53" s="1"/>
  <c r="AE32" i="46"/>
  <c r="AE32" i="53" s="1"/>
  <c r="AX32" i="46"/>
  <c r="AS32" i="46"/>
  <c r="AS32" i="53" s="1"/>
  <c r="AK32" i="46"/>
  <c r="AG32" i="46"/>
  <c r="Q32" i="46"/>
  <c r="U32" i="46"/>
  <c r="H32" i="46"/>
  <c r="H32" i="53" s="1"/>
  <c r="L32" i="46"/>
  <c r="L32" i="53" s="1"/>
  <c r="AY32" i="46"/>
  <c r="AY32" i="53" s="1"/>
  <c r="AQ32" i="46"/>
  <c r="AL32" i="46"/>
  <c r="Z32" i="46"/>
  <c r="R32" i="46"/>
  <c r="V32" i="46"/>
  <c r="I32" i="46"/>
  <c r="I32" i="53" s="1"/>
  <c r="M32" i="46"/>
  <c r="M32" i="53" s="1"/>
  <c r="AR32" i="46"/>
  <c r="AD32" i="46"/>
  <c r="AD32" i="53" s="1"/>
  <c r="T32" i="46"/>
  <c r="T32" i="53" s="1"/>
  <c r="G32" i="46"/>
  <c r="G32" i="53" s="1"/>
  <c r="K32" i="46"/>
  <c r="W32" i="46"/>
  <c r="J32" i="46"/>
  <c r="J32" i="53" s="1"/>
  <c r="AO32" i="46"/>
  <c r="AC32" i="46"/>
  <c r="N32" i="46"/>
  <c r="N32" i="53" s="1"/>
  <c r="AW32" i="46"/>
  <c r="S32" i="46"/>
  <c r="S32" i="53" s="1"/>
  <c r="AX40" i="46"/>
  <c r="AV40" i="46"/>
  <c r="AQ40" i="46"/>
  <c r="AJ40" i="46"/>
  <c r="AN40" i="46"/>
  <c r="AW40" i="46"/>
  <c r="AM40" i="46"/>
  <c r="AY40" i="46"/>
  <c r="AU40" i="46"/>
  <c r="AL40" i="46"/>
  <c r="Z40" i="46"/>
  <c r="AD40" i="46"/>
  <c r="T40" i="46"/>
  <c r="H40" i="46"/>
  <c r="L40" i="46"/>
  <c r="AZ40" i="46"/>
  <c r="AR40" i="46"/>
  <c r="AO40" i="46"/>
  <c r="AA40" i="46"/>
  <c r="AE40" i="46"/>
  <c r="Q40" i="46"/>
  <c r="U40" i="46"/>
  <c r="I40" i="46"/>
  <c r="M40" i="46"/>
  <c r="AK40" i="46"/>
  <c r="AI40" i="46"/>
  <c r="AC40" i="46"/>
  <c r="AG40" i="46"/>
  <c r="S40" i="46"/>
  <c r="W40" i="46"/>
  <c r="G40" i="46"/>
  <c r="K40" i="46"/>
  <c r="V40" i="46"/>
  <c r="AB40" i="46"/>
  <c r="AF40" i="46"/>
  <c r="R40" i="46"/>
  <c r="N40" i="46"/>
  <c r="AS40" i="46"/>
  <c r="J40" i="46"/>
  <c r="AX49" i="46"/>
  <c r="AX44" i="46" s="1"/>
  <c r="AV49" i="46"/>
  <c r="AV44" i="46" s="1"/>
  <c r="AL49" i="46"/>
  <c r="AL44" i="46" s="1"/>
  <c r="AW49" i="46"/>
  <c r="AW44" i="46" s="1"/>
  <c r="AQ49" i="46"/>
  <c r="AK49" i="46"/>
  <c r="AK44" i="46" s="1"/>
  <c r="AO49" i="46"/>
  <c r="AO44" i="46" s="1"/>
  <c r="AJ49" i="46"/>
  <c r="AJ44" i="46" s="1"/>
  <c r="Z49" i="46"/>
  <c r="Z44" i="46" s="1"/>
  <c r="AD49" i="46"/>
  <c r="AD44" i="46" s="1"/>
  <c r="T49" i="46"/>
  <c r="T44" i="46" s="1"/>
  <c r="H49" i="46"/>
  <c r="H44" i="46" s="1"/>
  <c r="L49" i="46"/>
  <c r="L44" i="46" s="1"/>
  <c r="AR49" i="46"/>
  <c r="AR44" i="46" s="1"/>
  <c r="AM49" i="46"/>
  <c r="AM44" i="46" s="1"/>
  <c r="AI49" i="46"/>
  <c r="AA49" i="46"/>
  <c r="AA44" i="46" s="1"/>
  <c r="AE49" i="46"/>
  <c r="AE44" i="46" s="1"/>
  <c r="Q49" i="46"/>
  <c r="Q44" i="46" s="1"/>
  <c r="U49" i="46"/>
  <c r="U44" i="46" s="1"/>
  <c r="I49" i="46"/>
  <c r="I44" i="46" s="1"/>
  <c r="M49" i="46"/>
  <c r="M44" i="46" s="1"/>
  <c r="AZ49" i="46"/>
  <c r="AZ44" i="46" s="1"/>
  <c r="AC49" i="46"/>
  <c r="AC44" i="46" s="1"/>
  <c r="AG49" i="46"/>
  <c r="AG44" i="46" s="1"/>
  <c r="S49" i="46"/>
  <c r="S44" i="46" s="1"/>
  <c r="W49" i="46"/>
  <c r="W44" i="46" s="1"/>
  <c r="G49" i="46"/>
  <c r="G44" i="46" s="1"/>
  <c r="K49" i="46"/>
  <c r="K44" i="46" s="1"/>
  <c r="AY49" i="46"/>
  <c r="AY44" i="46" s="1"/>
  <c r="AN49" i="46"/>
  <c r="AN44" i="46" s="1"/>
  <c r="AF49" i="46"/>
  <c r="AF44" i="46" s="1"/>
  <c r="R49" i="46"/>
  <c r="R44" i="46" s="1"/>
  <c r="J49" i="46"/>
  <c r="J44" i="46" s="1"/>
  <c r="AS49" i="46"/>
  <c r="AS44" i="46" s="1"/>
  <c r="V49" i="46"/>
  <c r="V44" i="46" s="1"/>
  <c r="N49" i="46"/>
  <c r="N44" i="46" s="1"/>
  <c r="AU49" i="46"/>
  <c r="AB49" i="46"/>
  <c r="AB44" i="46" s="1"/>
  <c r="AV62" i="46"/>
  <c r="AZ62" i="46"/>
  <c r="AK62" i="46"/>
  <c r="AO62" i="46"/>
  <c r="AA62" i="46"/>
  <c r="AE62" i="46"/>
  <c r="T62" i="46"/>
  <c r="AY62" i="46"/>
  <c r="AQ62" i="46"/>
  <c r="AJ62" i="46"/>
  <c r="AN62" i="46"/>
  <c r="Z62" i="46"/>
  <c r="AD62" i="46"/>
  <c r="S62" i="46"/>
  <c r="W62" i="46"/>
  <c r="AW62" i="46"/>
  <c r="AI62" i="46"/>
  <c r="AF62" i="46"/>
  <c r="Y62" i="46"/>
  <c r="V62" i="46"/>
  <c r="G62" i="46"/>
  <c r="K62" i="46"/>
  <c r="AX62" i="46"/>
  <c r="AU62" i="46"/>
  <c r="AR62" i="46"/>
  <c r="AL62" i="46"/>
  <c r="AG62" i="46"/>
  <c r="Q62" i="46"/>
  <c r="P62" i="46"/>
  <c r="H62" i="46"/>
  <c r="L62" i="46"/>
  <c r="AS62" i="46"/>
  <c r="AC62" i="46"/>
  <c r="N62" i="46"/>
  <c r="AB62" i="46"/>
  <c r="M62" i="46"/>
  <c r="U62" i="46"/>
  <c r="I62" i="46"/>
  <c r="J62" i="46"/>
  <c r="F62" i="46"/>
  <c r="AM62" i="46"/>
  <c r="R62" i="46"/>
  <c r="AV67" i="46"/>
  <c r="AZ67" i="46"/>
  <c r="AM67" i="46"/>
  <c r="AA67" i="46"/>
  <c r="AE67" i="46"/>
  <c r="R67" i="46"/>
  <c r="V67" i="46"/>
  <c r="AY67" i="46"/>
  <c r="AQ67" i="46"/>
  <c r="AL67" i="46"/>
  <c r="Z67" i="46"/>
  <c r="AD67" i="46"/>
  <c r="Q67" i="46"/>
  <c r="U67" i="46"/>
  <c r="AO67" i="46"/>
  <c r="AF67" i="46"/>
  <c r="I67" i="46"/>
  <c r="M67" i="46"/>
  <c r="AR67" i="46"/>
  <c r="AJ67" i="46"/>
  <c r="AG67" i="46"/>
  <c r="S67" i="46"/>
  <c r="P67" i="46"/>
  <c r="J67" i="46"/>
  <c r="N67" i="46"/>
  <c r="AU67" i="46"/>
  <c r="AK67" i="46"/>
  <c r="AC67" i="46"/>
  <c r="L67" i="46"/>
  <c r="AI67" i="46"/>
  <c r="AB67" i="46"/>
  <c r="K67" i="46"/>
  <c r="AS67" i="46"/>
  <c r="W67" i="46"/>
  <c r="G67" i="46"/>
  <c r="AW67" i="46"/>
  <c r="Y67" i="46"/>
  <c r="H67" i="46"/>
  <c r="AX67" i="46"/>
  <c r="AN67" i="46"/>
  <c r="T67" i="46"/>
  <c r="F67" i="46"/>
  <c r="AW77" i="46"/>
  <c r="AM77" i="46"/>
  <c r="AA77" i="46"/>
  <c r="AE77" i="46"/>
  <c r="R77" i="46"/>
  <c r="V77" i="46"/>
  <c r="AV77" i="46"/>
  <c r="AZ77" i="46"/>
  <c r="AQ77" i="46"/>
  <c r="AL77" i="46"/>
  <c r="Z77" i="46"/>
  <c r="AD77" i="46"/>
  <c r="Q77" i="46"/>
  <c r="U77" i="46"/>
  <c r="AX77" i="46"/>
  <c r="AO77" i="46"/>
  <c r="AF77" i="46"/>
  <c r="T77" i="46"/>
  <c r="I77" i="46"/>
  <c r="M77" i="46"/>
  <c r="AY77" i="46"/>
  <c r="AR77" i="46"/>
  <c r="AJ77" i="46"/>
  <c r="AG77" i="46"/>
  <c r="W77" i="46"/>
  <c r="P77" i="46"/>
  <c r="J77" i="46"/>
  <c r="N77" i="46"/>
  <c r="F77" i="46"/>
  <c r="AK77" i="46"/>
  <c r="AC77" i="46"/>
  <c r="S77" i="46"/>
  <c r="H77" i="46"/>
  <c r="AB77" i="46"/>
  <c r="Y77" i="46"/>
  <c r="G77" i="46"/>
  <c r="AN77" i="46"/>
  <c r="AS77" i="46"/>
  <c r="AU77" i="46"/>
  <c r="AI77" i="46"/>
  <c r="L77" i="46"/>
  <c r="K77" i="46"/>
  <c r="AX88" i="46"/>
  <c r="AS88" i="46"/>
  <c r="AL88" i="46"/>
  <c r="AA88" i="46"/>
  <c r="AE88" i="46"/>
  <c r="AW88" i="46"/>
  <c r="AU88" i="46"/>
  <c r="AR88" i="46"/>
  <c r="AK88" i="46"/>
  <c r="AO88" i="46"/>
  <c r="AI88" i="46"/>
  <c r="Z88" i="46"/>
  <c r="AD88" i="46"/>
  <c r="Y88" i="46"/>
  <c r="AZ88" i="46"/>
  <c r="AN88" i="46"/>
  <c r="AF88" i="46"/>
  <c r="S88" i="46"/>
  <c r="W88" i="46"/>
  <c r="P88" i="46"/>
  <c r="I88" i="46"/>
  <c r="M88" i="46"/>
  <c r="AQ88" i="46"/>
  <c r="AG88" i="46"/>
  <c r="T88" i="46"/>
  <c r="J88" i="46"/>
  <c r="N88" i="46"/>
  <c r="AV88" i="46"/>
  <c r="AM88" i="46"/>
  <c r="AC88" i="46"/>
  <c r="V88" i="46"/>
  <c r="L88" i="46"/>
  <c r="F88" i="46"/>
  <c r="AJ88" i="46"/>
  <c r="AB88" i="46"/>
  <c r="U88" i="46"/>
  <c r="K88" i="46"/>
  <c r="Q88" i="46"/>
  <c r="AY88" i="46"/>
  <c r="H88" i="46"/>
  <c r="G88" i="46"/>
  <c r="R88" i="46"/>
  <c r="AV102" i="46"/>
  <c r="AZ102" i="46"/>
  <c r="AS102" i="46"/>
  <c r="AQ102" i="46"/>
  <c r="AJ102" i="46"/>
  <c r="AN102" i="46"/>
  <c r="AA102" i="46"/>
  <c r="AE102" i="46"/>
  <c r="AY102" i="46"/>
  <c r="AR102" i="46"/>
  <c r="AM102" i="46"/>
  <c r="AI102" i="46"/>
  <c r="Z102" i="46"/>
  <c r="AD102" i="46"/>
  <c r="AX102" i="46"/>
  <c r="AL102" i="46"/>
  <c r="AF102" i="46"/>
  <c r="Y102" i="46"/>
  <c r="R102" i="46"/>
  <c r="V102" i="46"/>
  <c r="P102" i="46"/>
  <c r="I102" i="46"/>
  <c r="M102" i="46"/>
  <c r="AU102" i="46"/>
  <c r="AO102" i="46"/>
  <c r="AG102" i="46"/>
  <c r="S102" i="46"/>
  <c r="W102" i="46"/>
  <c r="J102" i="46"/>
  <c r="N102" i="46"/>
  <c r="AK102" i="46"/>
  <c r="AC102" i="46"/>
  <c r="U102" i="46"/>
  <c r="H102" i="46"/>
  <c r="AW102" i="46"/>
  <c r="AB102" i="46"/>
  <c r="T102" i="46"/>
  <c r="G102" i="46"/>
  <c r="Q102" i="46"/>
  <c r="K102" i="46"/>
  <c r="L102" i="46"/>
  <c r="F102" i="46"/>
  <c r="AX116" i="46"/>
  <c r="AY116" i="46"/>
  <c r="AW116" i="46"/>
  <c r="AS116" i="46"/>
  <c r="AZ116" i="46"/>
  <c r="AV116" i="46"/>
  <c r="AJ116" i="46"/>
  <c r="AN116" i="46"/>
  <c r="AM116" i="46"/>
  <c r="Z116" i="46"/>
  <c r="AD116" i="46"/>
  <c r="AU116" i="46"/>
  <c r="AO116" i="46"/>
  <c r="AI116" i="46"/>
  <c r="AA116" i="46"/>
  <c r="AE116" i="46"/>
  <c r="Q116" i="46"/>
  <c r="AR116" i="46"/>
  <c r="AK116" i="46"/>
  <c r="AF116" i="46"/>
  <c r="S116" i="46"/>
  <c r="W116" i="46"/>
  <c r="AQ116" i="46"/>
  <c r="AC116" i="46"/>
  <c r="Y116" i="46"/>
  <c r="R116" i="46"/>
  <c r="V116" i="46"/>
  <c r="J116" i="46"/>
  <c r="N116" i="46"/>
  <c r="AL116" i="46"/>
  <c r="U116" i="46"/>
  <c r="G116" i="46"/>
  <c r="L116" i="46"/>
  <c r="AB116" i="46"/>
  <c r="H116" i="46"/>
  <c r="M116" i="46"/>
  <c r="T116" i="46"/>
  <c r="F116" i="46"/>
  <c r="P116" i="46"/>
  <c r="I116" i="46"/>
  <c r="AG116" i="46"/>
  <c r="K116" i="46"/>
  <c r="AX120" i="46"/>
  <c r="AW120" i="46"/>
  <c r="AS120" i="46"/>
  <c r="AV120" i="46"/>
  <c r="AZ120" i="46"/>
  <c r="AY120" i="46"/>
  <c r="AU120" i="46"/>
  <c r="AJ120" i="46"/>
  <c r="AN120" i="46"/>
  <c r="AQ120" i="46"/>
  <c r="AK120" i="46"/>
  <c r="Z120" i="46"/>
  <c r="AD120" i="46"/>
  <c r="AR120" i="46"/>
  <c r="AL120" i="46"/>
  <c r="AI120" i="46"/>
  <c r="AA120" i="46"/>
  <c r="AE120" i="46"/>
  <c r="AF120" i="46"/>
  <c r="S120" i="46"/>
  <c r="W120" i="46"/>
  <c r="AO120" i="46"/>
  <c r="AC120" i="46"/>
  <c r="R120" i="46"/>
  <c r="V120" i="46"/>
  <c r="J120" i="46"/>
  <c r="N120" i="46"/>
  <c r="Q120" i="46"/>
  <c r="G120" i="46"/>
  <c r="L120" i="46"/>
  <c r="AM120" i="46"/>
  <c r="AB120" i="46"/>
  <c r="Y120" i="46"/>
  <c r="T120" i="46"/>
  <c r="H120" i="46"/>
  <c r="M120" i="46"/>
  <c r="U120" i="46"/>
  <c r="F120" i="46"/>
  <c r="AG120" i="46"/>
  <c r="P120" i="46"/>
  <c r="K120" i="46"/>
  <c r="I120" i="46"/>
  <c r="AZ130" i="46"/>
  <c r="AV130" i="46"/>
  <c r="AS130" i="46"/>
  <c r="AU130" i="46"/>
  <c r="AL130" i="46"/>
  <c r="AY130" i="46"/>
  <c r="AN130" i="46"/>
  <c r="Z130" i="46"/>
  <c r="AD130" i="46"/>
  <c r="AJ130" i="46"/>
  <c r="AO130" i="46"/>
  <c r="AI130" i="46"/>
  <c r="AA130" i="46"/>
  <c r="AE130" i="46"/>
  <c r="AX130" i="46"/>
  <c r="AK130" i="46"/>
  <c r="AF130" i="46"/>
  <c r="S130" i="46"/>
  <c r="W130" i="46"/>
  <c r="AC130" i="46"/>
  <c r="R130" i="46"/>
  <c r="V130" i="46"/>
  <c r="AQ130" i="46"/>
  <c r="U130" i="46"/>
  <c r="G130" i="46"/>
  <c r="K130" i="46"/>
  <c r="AR130" i="46"/>
  <c r="AB130" i="46"/>
  <c r="P130" i="46"/>
  <c r="H130" i="46"/>
  <c r="L130" i="46"/>
  <c r="J130" i="46"/>
  <c r="F130" i="46"/>
  <c r="Y130" i="46"/>
  <c r="I130" i="46"/>
  <c r="AM130" i="46"/>
  <c r="AG130" i="46"/>
  <c r="M130" i="46"/>
  <c r="AW130" i="46"/>
  <c r="T130" i="46"/>
  <c r="Q130" i="46"/>
  <c r="N130" i="46"/>
  <c r="AY137" i="46"/>
  <c r="AZ137" i="46"/>
  <c r="AX137" i="46"/>
  <c r="AV137" i="46"/>
  <c r="AU137" i="46"/>
  <c r="AR137" i="46"/>
  <c r="AS137" i="46"/>
  <c r="AQ137" i="46"/>
  <c r="AL137" i="46"/>
  <c r="AK137" i="46"/>
  <c r="Z137" i="46"/>
  <c r="AD137" i="46"/>
  <c r="AM137" i="46"/>
  <c r="AA137" i="46"/>
  <c r="AE137" i="46"/>
  <c r="Y137" i="46"/>
  <c r="AN137" i="46"/>
  <c r="AF137" i="46"/>
  <c r="S137" i="46"/>
  <c r="W137" i="46"/>
  <c r="AJ137" i="46"/>
  <c r="AC137" i="46"/>
  <c r="R137" i="46"/>
  <c r="V137" i="46"/>
  <c r="P137" i="46"/>
  <c r="G137" i="46"/>
  <c r="K137" i="46"/>
  <c r="F137" i="46"/>
  <c r="AW137" i="46"/>
  <c r="AO137" i="46"/>
  <c r="AB137" i="46"/>
  <c r="Q137" i="46"/>
  <c r="H137" i="46"/>
  <c r="L137" i="46"/>
  <c r="AI137" i="46"/>
  <c r="T137" i="46"/>
  <c r="J137" i="46"/>
  <c r="I137" i="46"/>
  <c r="M137" i="46"/>
  <c r="AG137" i="46"/>
  <c r="N137" i="46"/>
  <c r="U137" i="46"/>
  <c r="AX151" i="46"/>
  <c r="AY151" i="46"/>
  <c r="AV151" i="46"/>
  <c r="AZ151" i="46"/>
  <c r="AU151" i="46"/>
  <c r="AR151" i="46"/>
  <c r="AW151" i="46"/>
  <c r="AS151" i="46"/>
  <c r="AQ151" i="46"/>
  <c r="AK151" i="46"/>
  <c r="AO151" i="46"/>
  <c r="Z151" i="46"/>
  <c r="AD151" i="46"/>
  <c r="AL151" i="46"/>
  <c r="AA151" i="46"/>
  <c r="AE151" i="46"/>
  <c r="Y151" i="46"/>
  <c r="AM151" i="46"/>
  <c r="AF151" i="46"/>
  <c r="Q151" i="46"/>
  <c r="U151" i="46"/>
  <c r="AJ151" i="46"/>
  <c r="AC151" i="46"/>
  <c r="T151" i="46"/>
  <c r="V151" i="46"/>
  <c r="G151" i="46"/>
  <c r="K151" i="46"/>
  <c r="AN151" i="46"/>
  <c r="AI151" i="46"/>
  <c r="AB151" i="46"/>
  <c r="W151" i="46"/>
  <c r="P151" i="46"/>
  <c r="H151" i="46"/>
  <c r="L151" i="46"/>
  <c r="J151" i="46"/>
  <c r="S151" i="46"/>
  <c r="I151" i="46"/>
  <c r="F151" i="46"/>
  <c r="R151" i="46"/>
  <c r="M151" i="46"/>
  <c r="N151" i="46"/>
  <c r="AG151" i="46"/>
  <c r="AY19" i="46"/>
  <c r="AW19" i="46"/>
  <c r="AS19" i="46"/>
  <c r="AL19" i="46"/>
  <c r="AB19" i="46"/>
  <c r="AF19" i="46"/>
  <c r="AX19" i="46"/>
  <c r="AR19" i="46"/>
  <c r="AK19" i="46"/>
  <c r="AO19" i="46"/>
  <c r="AI19" i="46"/>
  <c r="AA19" i="46"/>
  <c r="AE19" i="46"/>
  <c r="AZ19" i="46"/>
  <c r="AU19" i="46"/>
  <c r="AM19" i="46"/>
  <c r="AG19" i="46"/>
  <c r="Q19" i="46"/>
  <c r="U19" i="46"/>
  <c r="J19" i="46"/>
  <c r="N19" i="46"/>
  <c r="AN19" i="46"/>
  <c r="Z19" i="46"/>
  <c r="R19" i="46"/>
  <c r="V19" i="46"/>
  <c r="G19" i="46"/>
  <c r="K19" i="46"/>
  <c r="AV19" i="46"/>
  <c r="AQ19" i="46"/>
  <c r="AJ19" i="46"/>
  <c r="AD19" i="46"/>
  <c r="T19" i="46"/>
  <c r="I19" i="46"/>
  <c r="M19" i="46"/>
  <c r="W19" i="46"/>
  <c r="S19" i="46"/>
  <c r="L19" i="46"/>
  <c r="AC19" i="46"/>
  <c r="H19" i="46"/>
  <c r="AX29" i="46"/>
  <c r="AV29" i="46"/>
  <c r="AS29" i="46"/>
  <c r="AL29" i="46"/>
  <c r="AB29" i="46"/>
  <c r="AF29" i="46"/>
  <c r="AW29" i="46"/>
  <c r="AR29" i="46"/>
  <c r="AK29" i="46"/>
  <c r="AO29" i="46"/>
  <c r="AI29" i="46"/>
  <c r="AA29" i="46"/>
  <c r="AE29" i="46"/>
  <c r="AY29" i="46"/>
  <c r="AM29" i="46"/>
  <c r="AG29" i="46"/>
  <c r="R29" i="46"/>
  <c r="V29" i="46"/>
  <c r="H29" i="46"/>
  <c r="L29" i="46"/>
  <c r="AZ29" i="46"/>
  <c r="AN29" i="46"/>
  <c r="Z29" i="46"/>
  <c r="S29" i="46"/>
  <c r="W29" i="46"/>
  <c r="I29" i="46"/>
  <c r="M29" i="46"/>
  <c r="AU29" i="46"/>
  <c r="AJ29" i="46"/>
  <c r="AD29" i="46"/>
  <c r="Q29" i="46"/>
  <c r="U29" i="46"/>
  <c r="G29" i="46"/>
  <c r="K29" i="46"/>
  <c r="T29" i="46"/>
  <c r="N29" i="46"/>
  <c r="AQ29" i="46"/>
  <c r="AC29" i="46"/>
  <c r="J29" i="46"/>
  <c r="P36" i="46"/>
  <c r="AY36" i="46"/>
  <c r="AW36" i="46"/>
  <c r="AS36" i="46"/>
  <c r="AJ36" i="46"/>
  <c r="AN36" i="46"/>
  <c r="AI36" i="46"/>
  <c r="AX36" i="46"/>
  <c r="AR36" i="46"/>
  <c r="AQ36" i="46"/>
  <c r="AM36" i="46"/>
  <c r="AA36" i="46"/>
  <c r="AE36" i="46"/>
  <c r="AZ36" i="46"/>
  <c r="AV36" i="46"/>
  <c r="AD36" i="46"/>
  <c r="R36" i="46"/>
  <c r="V36" i="46"/>
  <c r="H36" i="46"/>
  <c r="L36" i="46"/>
  <c r="AU36" i="46"/>
  <c r="AK36" i="46"/>
  <c r="Z36" i="46"/>
  <c r="AF36" i="46"/>
  <c r="S36" i="46"/>
  <c r="W36" i="46"/>
  <c r="I36" i="46"/>
  <c r="M36" i="46"/>
  <c r="AO36" i="46"/>
  <c r="AC36" i="46"/>
  <c r="Q36" i="46"/>
  <c r="U36" i="46"/>
  <c r="G36" i="46"/>
  <c r="K36" i="46"/>
  <c r="AL36" i="46"/>
  <c r="AG36" i="46"/>
  <c r="J36" i="46"/>
  <c r="N36" i="46"/>
  <c r="T36" i="46"/>
  <c r="AB36" i="46"/>
  <c r="AY55" i="46"/>
  <c r="AW55" i="46"/>
  <c r="AS55" i="46"/>
  <c r="AL55" i="46"/>
  <c r="AI55" i="46"/>
  <c r="AX55" i="46"/>
  <c r="AR55" i="46"/>
  <c r="AK55" i="46"/>
  <c r="AO55" i="46"/>
  <c r="AQ55" i="46"/>
  <c r="AJ55" i="46"/>
  <c r="Z55" i="46"/>
  <c r="AD55" i="46"/>
  <c r="S55" i="46"/>
  <c r="W55" i="46"/>
  <c r="H55" i="46"/>
  <c r="L55" i="46"/>
  <c r="AM55" i="46"/>
  <c r="AA55" i="46"/>
  <c r="AE55" i="46"/>
  <c r="T55" i="46"/>
  <c r="I55" i="46"/>
  <c r="M55" i="46"/>
  <c r="AU55" i="46"/>
  <c r="AC55" i="46"/>
  <c r="AG55" i="46"/>
  <c r="R55" i="46"/>
  <c r="V55" i="46"/>
  <c r="G55" i="46"/>
  <c r="K55" i="46"/>
  <c r="AF55" i="46"/>
  <c r="U55" i="46"/>
  <c r="J55" i="46"/>
  <c r="N55" i="46"/>
  <c r="AZ55" i="46"/>
  <c r="AV55" i="46"/>
  <c r="AB55" i="46"/>
  <c r="Q55" i="46"/>
  <c r="AN55" i="46"/>
  <c r="AY68" i="46"/>
  <c r="AS68" i="46"/>
  <c r="AK68" i="46"/>
  <c r="AO68" i="46"/>
  <c r="AI68" i="46"/>
  <c r="AA68" i="46"/>
  <c r="AE68" i="46"/>
  <c r="S68" i="46"/>
  <c r="W68" i="46"/>
  <c r="AX68" i="46"/>
  <c r="AR68" i="46"/>
  <c r="AJ68" i="46"/>
  <c r="AN68" i="46"/>
  <c r="Z68" i="46"/>
  <c r="AD68" i="46"/>
  <c r="R68" i="46"/>
  <c r="V68" i="46"/>
  <c r="AV68" i="46"/>
  <c r="AF68" i="46"/>
  <c r="Q68" i="46"/>
  <c r="P68" i="46"/>
  <c r="I68" i="46"/>
  <c r="M68" i="46"/>
  <c r="AW68" i="46"/>
  <c r="AL68" i="46"/>
  <c r="AG68" i="46"/>
  <c r="Y68" i="46"/>
  <c r="T68" i="46"/>
  <c r="J68" i="46"/>
  <c r="N68" i="46"/>
  <c r="F68" i="46"/>
  <c r="L68" i="46"/>
  <c r="AZ68" i="46"/>
  <c r="AU68" i="46"/>
  <c r="U68" i="46"/>
  <c r="K68" i="46"/>
  <c r="AC68" i="46"/>
  <c r="AQ68" i="46"/>
  <c r="AM68" i="46"/>
  <c r="AB68" i="46"/>
  <c r="H68" i="46"/>
  <c r="G68" i="46"/>
  <c r="AV78" i="46"/>
  <c r="AZ78" i="46"/>
  <c r="AS78" i="46"/>
  <c r="AK78" i="46"/>
  <c r="AO78" i="46"/>
  <c r="AI78" i="46"/>
  <c r="AA78" i="46"/>
  <c r="AE78" i="46"/>
  <c r="S78" i="46"/>
  <c r="W78" i="46"/>
  <c r="AY78" i="46"/>
  <c r="AR78" i="46"/>
  <c r="AJ78" i="46"/>
  <c r="AN78" i="46"/>
  <c r="Z78" i="46"/>
  <c r="AD78" i="46"/>
  <c r="R78" i="46"/>
  <c r="V78" i="46"/>
  <c r="AF78" i="46"/>
  <c r="U78" i="46"/>
  <c r="P78" i="46"/>
  <c r="I78" i="46"/>
  <c r="M78" i="46"/>
  <c r="F78" i="46"/>
  <c r="AL78" i="46"/>
  <c r="AG78" i="46"/>
  <c r="Y78" i="46"/>
  <c r="J78" i="46"/>
  <c r="N78" i="46"/>
  <c r="AQ78" i="46"/>
  <c r="H78" i="46"/>
  <c r="G78" i="46"/>
  <c r="AX78" i="46"/>
  <c r="AC78" i="46"/>
  <c r="T78" i="46"/>
  <c r="K78" i="46"/>
  <c r="AM78" i="46"/>
  <c r="L78" i="46"/>
  <c r="AU78" i="46"/>
  <c r="AW78" i="46"/>
  <c r="AB78" i="46"/>
  <c r="Q78" i="46"/>
  <c r="AW89" i="46"/>
  <c r="AQ89" i="46"/>
  <c r="AJ89" i="46"/>
  <c r="AN89" i="46"/>
  <c r="AA89" i="46"/>
  <c r="AE89" i="46"/>
  <c r="AV89" i="46"/>
  <c r="AZ89" i="46"/>
  <c r="AM89" i="46"/>
  <c r="Z89" i="46"/>
  <c r="AD89" i="46"/>
  <c r="AI89" i="46"/>
  <c r="AF89" i="46"/>
  <c r="Y89" i="46"/>
  <c r="T89" i="46"/>
  <c r="I89" i="46"/>
  <c r="M89" i="46"/>
  <c r="F89" i="46"/>
  <c r="AX89" i="46"/>
  <c r="AU89" i="46"/>
  <c r="AR89" i="46"/>
  <c r="AK89" i="46"/>
  <c r="AG89" i="46"/>
  <c r="Q89" i="46"/>
  <c r="U89" i="46"/>
  <c r="J89" i="46"/>
  <c r="N89" i="46"/>
  <c r="W89" i="46"/>
  <c r="P89" i="46"/>
  <c r="L89" i="46"/>
  <c r="V89" i="46"/>
  <c r="K89" i="46"/>
  <c r="AC89" i="46"/>
  <c r="S89" i="46"/>
  <c r="G89" i="46"/>
  <c r="AS89" i="46"/>
  <c r="AL89" i="46"/>
  <c r="H89" i="46"/>
  <c r="AY89" i="46"/>
  <c r="AB89" i="46"/>
  <c r="R89" i="46"/>
  <c r="AO89" i="46"/>
  <c r="AX113" i="46"/>
  <c r="AY113" i="46"/>
  <c r="AZ113" i="46"/>
  <c r="AW113" i="46"/>
  <c r="AR113" i="46"/>
  <c r="AL113" i="46"/>
  <c r="AV113" i="46"/>
  <c r="AS113" i="46"/>
  <c r="AJ113" i="46"/>
  <c r="AO113" i="46"/>
  <c r="AI113" i="46"/>
  <c r="Z113" i="46"/>
  <c r="AD113" i="46"/>
  <c r="Q113" i="46"/>
  <c r="U113" i="46"/>
  <c r="AU113" i="46"/>
  <c r="AQ113" i="46"/>
  <c r="AK113" i="46"/>
  <c r="AA113" i="46"/>
  <c r="AE113" i="46"/>
  <c r="R113" i="46"/>
  <c r="V113" i="46"/>
  <c r="AF113" i="46"/>
  <c r="Y113" i="46"/>
  <c r="AN113" i="46"/>
  <c r="AC113" i="46"/>
  <c r="W113" i="46"/>
  <c r="J113" i="46"/>
  <c r="N113" i="46"/>
  <c r="AG113" i="46"/>
  <c r="P113" i="46"/>
  <c r="I113" i="46"/>
  <c r="AM113" i="46"/>
  <c r="S113" i="46"/>
  <c r="K113" i="46"/>
  <c r="F113" i="46"/>
  <c r="H113" i="46"/>
  <c r="AB113" i="46"/>
  <c r="G113" i="46"/>
  <c r="L113" i="46"/>
  <c r="M113" i="46"/>
  <c r="T113" i="46"/>
  <c r="AX121" i="46"/>
  <c r="AY121" i="46"/>
  <c r="AZ121" i="46"/>
  <c r="AW121" i="46"/>
  <c r="AR121" i="46"/>
  <c r="AL121" i="46"/>
  <c r="AU121" i="46"/>
  <c r="AJ121" i="46"/>
  <c r="AO121" i="46"/>
  <c r="AI121" i="46"/>
  <c r="Z121" i="46"/>
  <c r="AD121" i="46"/>
  <c r="AK121" i="46"/>
  <c r="AA121" i="46"/>
  <c r="AE121" i="46"/>
  <c r="AM121" i="46"/>
  <c r="AF121" i="46"/>
  <c r="Y121" i="46"/>
  <c r="T121" i="46"/>
  <c r="AC121" i="46"/>
  <c r="S121" i="46"/>
  <c r="W121" i="46"/>
  <c r="J121" i="46"/>
  <c r="N121" i="46"/>
  <c r="AV121" i="46"/>
  <c r="AS121" i="46"/>
  <c r="AG121" i="46"/>
  <c r="R121" i="46"/>
  <c r="I121" i="46"/>
  <c r="AQ121" i="46"/>
  <c r="U121" i="46"/>
  <c r="K121" i="46"/>
  <c r="Q121" i="46"/>
  <c r="H121" i="46"/>
  <c r="AB121" i="46"/>
  <c r="G121" i="46"/>
  <c r="V121" i="46"/>
  <c r="L121" i="46"/>
  <c r="P121" i="46"/>
  <c r="F121" i="46"/>
  <c r="M121" i="46"/>
  <c r="AN121" i="46"/>
  <c r="AZ133" i="46"/>
  <c r="AY133" i="46"/>
  <c r="AW133" i="46"/>
  <c r="AS133" i="46"/>
  <c r="AV133" i="46"/>
  <c r="AQ133" i="46"/>
  <c r="AK133" i="46"/>
  <c r="AO133" i="46"/>
  <c r="AX133" i="46"/>
  <c r="AN133" i="46"/>
  <c r="Z133" i="46"/>
  <c r="AD133" i="46"/>
  <c r="AJ133" i="46"/>
  <c r="AA133" i="46"/>
  <c r="AE133" i="46"/>
  <c r="Y133" i="46"/>
  <c r="AU133" i="46"/>
  <c r="AR133" i="46"/>
  <c r="AL133" i="46"/>
  <c r="AF133" i="46"/>
  <c r="Q133" i="46"/>
  <c r="U133" i="46"/>
  <c r="AC133" i="46"/>
  <c r="T133" i="46"/>
  <c r="P133" i="46"/>
  <c r="AI133" i="46"/>
  <c r="AG133" i="46"/>
  <c r="V133" i="46"/>
  <c r="G133" i="46"/>
  <c r="K133" i="46"/>
  <c r="AM133" i="46"/>
  <c r="W133" i="46"/>
  <c r="H133" i="46"/>
  <c r="L133" i="46"/>
  <c r="J133" i="46"/>
  <c r="F133" i="46"/>
  <c r="AB133" i="46"/>
  <c r="S133" i="46"/>
  <c r="I133" i="46"/>
  <c r="N133" i="46"/>
  <c r="R133" i="46"/>
  <c r="M133" i="46"/>
  <c r="AY148" i="46"/>
  <c r="AZ148" i="46"/>
  <c r="AX148" i="46"/>
  <c r="AW148" i="46"/>
  <c r="AS148" i="46"/>
  <c r="AV148" i="46"/>
  <c r="AR148" i="46"/>
  <c r="AM148" i="46"/>
  <c r="Z148" i="46"/>
  <c r="AD148" i="46"/>
  <c r="Y148" i="46"/>
  <c r="AU148" i="46"/>
  <c r="AQ148" i="46"/>
  <c r="AJ148" i="46"/>
  <c r="AN148" i="46"/>
  <c r="AA148" i="46"/>
  <c r="AE148" i="46"/>
  <c r="AO148" i="46"/>
  <c r="AF148" i="46"/>
  <c r="R148" i="46"/>
  <c r="V148" i="46"/>
  <c r="AL148" i="46"/>
  <c r="AC148" i="46"/>
  <c r="Q148" i="46"/>
  <c r="U148" i="46"/>
  <c r="AK148" i="46"/>
  <c r="AG148" i="46"/>
  <c r="S148" i="46"/>
  <c r="G148" i="46"/>
  <c r="K148" i="46"/>
  <c r="T148" i="46"/>
  <c r="H148" i="46"/>
  <c r="L148" i="46"/>
  <c r="J148" i="46"/>
  <c r="F148" i="46"/>
  <c r="AI148" i="46"/>
  <c r="AB148" i="46"/>
  <c r="I148" i="46"/>
  <c r="N148" i="46"/>
  <c r="W148" i="46"/>
  <c r="M148" i="46"/>
  <c r="P148" i="46"/>
  <c r="AX16" i="46"/>
  <c r="AY16" i="46"/>
  <c r="AJ16" i="46"/>
  <c r="AN16" i="46"/>
  <c r="AB16" i="46"/>
  <c r="AF16" i="46"/>
  <c r="AU16" i="46"/>
  <c r="AM16" i="46"/>
  <c r="AA16" i="46"/>
  <c r="AE16" i="46"/>
  <c r="AZ16" i="46"/>
  <c r="AV16" i="46"/>
  <c r="AQ16" i="46"/>
  <c r="AO16" i="46"/>
  <c r="AG16" i="46"/>
  <c r="R16" i="46"/>
  <c r="V16" i="46"/>
  <c r="J16" i="46"/>
  <c r="N16" i="46"/>
  <c r="AR16" i="46"/>
  <c r="Z16" i="46"/>
  <c r="S16" i="46"/>
  <c r="W16" i="46"/>
  <c r="G16" i="46"/>
  <c r="K16" i="46"/>
  <c r="AW16" i="46"/>
  <c r="AL16" i="46"/>
  <c r="AD16" i="46"/>
  <c r="Q16" i="46"/>
  <c r="U16" i="46"/>
  <c r="I16" i="46"/>
  <c r="M16" i="46"/>
  <c r="AS16" i="46"/>
  <c r="H16" i="46"/>
  <c r="AK16" i="46"/>
  <c r="AC16" i="46"/>
  <c r="L16" i="46"/>
  <c r="AI16" i="46"/>
  <c r="T16" i="46"/>
  <c r="AZ20" i="46"/>
  <c r="AJ20" i="46"/>
  <c r="AN20" i="46"/>
  <c r="AB20" i="46"/>
  <c r="AF20" i="46"/>
  <c r="AY20" i="46"/>
  <c r="AU20" i="46"/>
  <c r="AM20" i="46"/>
  <c r="AA20" i="46"/>
  <c r="AE20" i="46"/>
  <c r="AO20" i="46"/>
  <c r="AI20" i="46"/>
  <c r="AG20" i="46"/>
  <c r="R20" i="46"/>
  <c r="V20" i="46"/>
  <c r="J20" i="46"/>
  <c r="N20" i="46"/>
  <c r="AX20" i="46"/>
  <c r="AW20" i="46"/>
  <c r="AR20" i="46"/>
  <c r="Z20" i="46"/>
  <c r="S20" i="46"/>
  <c r="W20" i="46"/>
  <c r="G20" i="46"/>
  <c r="K20" i="46"/>
  <c r="AL20" i="46"/>
  <c r="AD20" i="46"/>
  <c r="Q20" i="46"/>
  <c r="U20" i="46"/>
  <c r="I20" i="46"/>
  <c r="M20" i="46"/>
  <c r="H20" i="46"/>
  <c r="L20" i="46"/>
  <c r="AV20" i="46"/>
  <c r="AQ20" i="46"/>
  <c r="AC20" i="46"/>
  <c r="AS20" i="46"/>
  <c r="AK20" i="46"/>
  <c r="T20" i="46"/>
  <c r="AZ24" i="46"/>
  <c r="AJ24" i="46"/>
  <c r="AN24" i="46"/>
  <c r="AB24" i="46"/>
  <c r="AF24" i="46"/>
  <c r="AY24" i="46"/>
  <c r="AU24" i="46"/>
  <c r="AM24" i="46"/>
  <c r="AA24" i="46"/>
  <c r="AE24" i="46"/>
  <c r="AV24" i="46"/>
  <c r="AQ24" i="46"/>
  <c r="AO24" i="46"/>
  <c r="AG24" i="46"/>
  <c r="R24" i="46"/>
  <c r="V24" i="46"/>
  <c r="J24" i="46"/>
  <c r="N24" i="46"/>
  <c r="AR24" i="46"/>
  <c r="Z24" i="46"/>
  <c r="S24" i="46"/>
  <c r="W24" i="46"/>
  <c r="G24" i="46"/>
  <c r="K24" i="46"/>
  <c r="AX24" i="46"/>
  <c r="AW24" i="46"/>
  <c r="AL24" i="46"/>
  <c r="AD24" i="46"/>
  <c r="Q24" i="46"/>
  <c r="U24" i="46"/>
  <c r="I24" i="46"/>
  <c r="M24" i="46"/>
  <c r="AK24" i="46"/>
  <c r="T24" i="46"/>
  <c r="H24" i="46"/>
  <c r="AI24" i="46"/>
  <c r="L24" i="46"/>
  <c r="AS24" i="46"/>
  <c r="AC24" i="46"/>
  <c r="AY30" i="46"/>
  <c r="AW30" i="46"/>
  <c r="AQ30" i="46"/>
  <c r="AJ30" i="46"/>
  <c r="AN30" i="46"/>
  <c r="AB30" i="46"/>
  <c r="AF30" i="46"/>
  <c r="AX30" i="46"/>
  <c r="AM30" i="46"/>
  <c r="AA30" i="46"/>
  <c r="AE30" i="46"/>
  <c r="AO30" i="46"/>
  <c r="AI30" i="46"/>
  <c r="AG30" i="46"/>
  <c r="S30" i="46"/>
  <c r="W30" i="46"/>
  <c r="H30" i="46"/>
  <c r="L30" i="46"/>
  <c r="AV30" i="46"/>
  <c r="AR30" i="46"/>
  <c r="Z30" i="46"/>
  <c r="T30" i="46"/>
  <c r="I30" i="46"/>
  <c r="M30" i="46"/>
  <c r="AL30" i="46"/>
  <c r="AD30" i="46"/>
  <c r="R30" i="46"/>
  <c r="V30" i="46"/>
  <c r="G30" i="46"/>
  <c r="K30" i="46"/>
  <c r="AU30" i="46"/>
  <c r="U30" i="46"/>
  <c r="J30" i="46"/>
  <c r="N30" i="46"/>
  <c r="AS30" i="46"/>
  <c r="AK30" i="46"/>
  <c r="AC30" i="46"/>
  <c r="Q30" i="46"/>
  <c r="AZ30" i="46"/>
  <c r="AZ37" i="46"/>
  <c r="AL37" i="46"/>
  <c r="AY37" i="46"/>
  <c r="AU37" i="46"/>
  <c r="AK37" i="46"/>
  <c r="AO37" i="46"/>
  <c r="AI37" i="46"/>
  <c r="AS37" i="46"/>
  <c r="AJ37" i="46"/>
  <c r="AA37" i="46"/>
  <c r="AE37" i="46"/>
  <c r="S37" i="46"/>
  <c r="W37" i="46"/>
  <c r="H37" i="46"/>
  <c r="L37" i="46"/>
  <c r="AX37" i="46"/>
  <c r="AM37" i="46"/>
  <c r="AB37" i="46"/>
  <c r="AF37" i="46"/>
  <c r="T37" i="46"/>
  <c r="I37" i="46"/>
  <c r="M37" i="46"/>
  <c r="AV37" i="46"/>
  <c r="AR37" i="46"/>
  <c r="AR35" i="46" s="1"/>
  <c r="Z37" i="46"/>
  <c r="AD37" i="46"/>
  <c r="R37" i="46"/>
  <c r="V37" i="46"/>
  <c r="G37" i="46"/>
  <c r="K37" i="46"/>
  <c r="AQ37" i="46"/>
  <c r="U37" i="46"/>
  <c r="J37" i="46"/>
  <c r="AW37" i="46"/>
  <c r="Q37" i="46"/>
  <c r="N37" i="46"/>
  <c r="AN37" i="46"/>
  <c r="AN35" i="46" s="1"/>
  <c r="AC37" i="46"/>
  <c r="AG37" i="46"/>
  <c r="AZ42" i="46"/>
  <c r="AJ42" i="46"/>
  <c r="AN42" i="46"/>
  <c r="AY42" i="46"/>
  <c r="AU42" i="46"/>
  <c r="AM42" i="46"/>
  <c r="AI42" i="46"/>
  <c r="AW42" i="46"/>
  <c r="AS42" i="46"/>
  <c r="AQ42" i="46"/>
  <c r="Z42" i="46"/>
  <c r="AD42" i="46"/>
  <c r="R42" i="46"/>
  <c r="V42" i="46"/>
  <c r="H42" i="46"/>
  <c r="L42" i="46"/>
  <c r="AV42" i="46"/>
  <c r="AK42" i="46"/>
  <c r="AA42" i="46"/>
  <c r="AE42" i="46"/>
  <c r="S42" i="46"/>
  <c r="W42" i="46"/>
  <c r="I42" i="46"/>
  <c r="M42" i="46"/>
  <c r="AX42" i="46"/>
  <c r="AR42" i="46"/>
  <c r="AO42" i="46"/>
  <c r="AC42" i="46"/>
  <c r="AG42" i="46"/>
  <c r="Q42" i="46"/>
  <c r="U42" i="46"/>
  <c r="G42" i="46"/>
  <c r="K42" i="46"/>
  <c r="AL42" i="46"/>
  <c r="AF42" i="46"/>
  <c r="J42" i="46"/>
  <c r="T42" i="46"/>
  <c r="N42" i="46"/>
  <c r="AB42" i="46"/>
  <c r="AZ52" i="46"/>
  <c r="AJ52" i="46"/>
  <c r="AN52" i="46"/>
  <c r="AY52" i="46"/>
  <c r="AU52" i="46"/>
  <c r="AM52" i="46"/>
  <c r="AI52" i="46"/>
  <c r="AS52" i="46"/>
  <c r="AL52" i="46"/>
  <c r="Z52" i="46"/>
  <c r="AD52" i="46"/>
  <c r="T52" i="46"/>
  <c r="H52" i="46"/>
  <c r="L52" i="46"/>
  <c r="AX52" i="46"/>
  <c r="AQ52" i="46"/>
  <c r="AO52" i="46"/>
  <c r="AA52" i="46"/>
  <c r="AE52" i="46"/>
  <c r="Q52" i="46"/>
  <c r="U52" i="46"/>
  <c r="I52" i="46"/>
  <c r="M52" i="46"/>
  <c r="AV52" i="46"/>
  <c r="AR52" i="46"/>
  <c r="AK52" i="46"/>
  <c r="AC52" i="46"/>
  <c r="AG52" i="46"/>
  <c r="S52" i="46"/>
  <c r="W52" i="46"/>
  <c r="G52" i="46"/>
  <c r="K52" i="46"/>
  <c r="AW52" i="46"/>
  <c r="AB52" i="46"/>
  <c r="V52" i="46"/>
  <c r="N52" i="46"/>
  <c r="AF52" i="46"/>
  <c r="R52" i="46"/>
  <c r="J52" i="46"/>
  <c r="F56" i="46"/>
  <c r="AZ56" i="46"/>
  <c r="AJ56" i="46"/>
  <c r="AN56" i="46"/>
  <c r="AY56" i="46"/>
  <c r="AU56" i="46"/>
  <c r="AM56" i="46"/>
  <c r="AI56" i="46"/>
  <c r="AW56" i="46"/>
  <c r="AS56" i="46"/>
  <c r="AL56" i="46"/>
  <c r="Z56" i="46"/>
  <c r="AD56" i="46"/>
  <c r="T56" i="46"/>
  <c r="H56" i="46"/>
  <c r="L56" i="46"/>
  <c r="AV56" i="46"/>
  <c r="AO56" i="46"/>
  <c r="AA56" i="46"/>
  <c r="AE56" i="46"/>
  <c r="Q56" i="46"/>
  <c r="U56" i="46"/>
  <c r="I56" i="46"/>
  <c r="M56" i="46"/>
  <c r="AX56" i="46"/>
  <c r="AR56" i="46"/>
  <c r="AQ56" i="46"/>
  <c r="AK56" i="46"/>
  <c r="AC56" i="46"/>
  <c r="AG56" i="46"/>
  <c r="S56" i="46"/>
  <c r="W56" i="46"/>
  <c r="G56" i="46"/>
  <c r="K56" i="46"/>
  <c r="AB56" i="46"/>
  <c r="V56" i="46"/>
  <c r="N56" i="46"/>
  <c r="R56" i="46"/>
  <c r="AF56" i="46"/>
  <c r="J56" i="46"/>
  <c r="AX65" i="46"/>
  <c r="AU65" i="46"/>
  <c r="AM65" i="46"/>
  <c r="AA65" i="46"/>
  <c r="AE65" i="46"/>
  <c r="Y65" i="46"/>
  <c r="T65" i="46"/>
  <c r="AW65" i="46"/>
  <c r="AL65" i="46"/>
  <c r="AI65" i="46"/>
  <c r="Z65" i="46"/>
  <c r="AD65" i="46"/>
  <c r="S65" i="46"/>
  <c r="W65" i="46"/>
  <c r="AS65" i="46"/>
  <c r="AK65" i="46"/>
  <c r="AF65" i="46"/>
  <c r="V65" i="46"/>
  <c r="I65" i="46"/>
  <c r="M65" i="46"/>
  <c r="F65" i="46"/>
  <c r="AV65" i="46"/>
  <c r="AN65" i="46"/>
  <c r="AG65" i="46"/>
  <c r="Q65" i="46"/>
  <c r="J65" i="46"/>
  <c r="N65" i="46"/>
  <c r="AZ65" i="46"/>
  <c r="AC65" i="46"/>
  <c r="L65" i="46"/>
  <c r="AY65" i="46"/>
  <c r="AQ65" i="46"/>
  <c r="AB65" i="46"/>
  <c r="P65" i="46"/>
  <c r="K65" i="46"/>
  <c r="AJ65" i="46"/>
  <c r="G65" i="46"/>
  <c r="AO65" i="46"/>
  <c r="R65" i="46"/>
  <c r="H65" i="46"/>
  <c r="AR65" i="46"/>
  <c r="U65" i="46"/>
  <c r="AX69" i="46"/>
  <c r="AU69" i="46"/>
  <c r="AM69" i="46"/>
  <c r="AA69" i="46"/>
  <c r="AE69" i="46"/>
  <c r="Y69" i="46"/>
  <c r="T69" i="46"/>
  <c r="AW69" i="46"/>
  <c r="AL69" i="46"/>
  <c r="AI69" i="46"/>
  <c r="Z69" i="46"/>
  <c r="AD69" i="46"/>
  <c r="S69" i="46"/>
  <c r="W69" i="46"/>
  <c r="AY69" i="46"/>
  <c r="AS69" i="46"/>
  <c r="AK69" i="46"/>
  <c r="AF69" i="46"/>
  <c r="R69" i="46"/>
  <c r="I69" i="46"/>
  <c r="M69" i="46"/>
  <c r="F69" i="46"/>
  <c r="AZ69" i="46"/>
  <c r="AQ69" i="46"/>
  <c r="AN69" i="46"/>
  <c r="AG69" i="46"/>
  <c r="U69" i="46"/>
  <c r="J69" i="46"/>
  <c r="N69" i="46"/>
  <c r="AV69" i="46"/>
  <c r="AO69" i="46"/>
  <c r="AC69" i="46"/>
  <c r="Q69" i="46"/>
  <c r="L69" i="46"/>
  <c r="AR69" i="46"/>
  <c r="AJ69" i="46"/>
  <c r="AB69" i="46"/>
  <c r="K69" i="46"/>
  <c r="G69" i="46"/>
  <c r="V69" i="46"/>
  <c r="H69" i="46"/>
  <c r="P69" i="46"/>
  <c r="AV74" i="46"/>
  <c r="AZ74" i="46"/>
  <c r="AU74" i="46"/>
  <c r="AM74" i="46"/>
  <c r="AA74" i="46"/>
  <c r="AE74" i="46"/>
  <c r="Y74" i="46"/>
  <c r="Q74" i="46"/>
  <c r="U74" i="46"/>
  <c r="AY74" i="46"/>
  <c r="AL74" i="46"/>
  <c r="AI74" i="46"/>
  <c r="Z74" i="46"/>
  <c r="AD74" i="46"/>
  <c r="T74" i="46"/>
  <c r="AS74" i="46"/>
  <c r="AK74" i="46"/>
  <c r="AF74" i="46"/>
  <c r="S74" i="46"/>
  <c r="G74" i="46"/>
  <c r="K74" i="46"/>
  <c r="AN74" i="46"/>
  <c r="AG74" i="46"/>
  <c r="V74" i="46"/>
  <c r="H74" i="46"/>
  <c r="L74" i="46"/>
  <c r="F74" i="46"/>
  <c r="AC74" i="46"/>
  <c r="R74" i="46"/>
  <c r="J74" i="46"/>
  <c r="AB74" i="46"/>
  <c r="P74" i="46"/>
  <c r="I74" i="46"/>
  <c r="AQ74" i="46"/>
  <c r="AW74" i="46"/>
  <c r="AR74" i="46"/>
  <c r="W74" i="46"/>
  <c r="AX74" i="46"/>
  <c r="AJ74" i="46"/>
  <c r="AO74" i="46"/>
  <c r="N74" i="46"/>
  <c r="M74" i="46"/>
  <c r="AY79" i="46"/>
  <c r="AU79" i="46"/>
  <c r="AM79" i="46"/>
  <c r="AA79" i="46"/>
  <c r="AE79" i="46"/>
  <c r="Y79" i="46"/>
  <c r="T79" i="46"/>
  <c r="AX79" i="46"/>
  <c r="AL79" i="46"/>
  <c r="AI79" i="46"/>
  <c r="Z79" i="46"/>
  <c r="AD79" i="46"/>
  <c r="S79" i="46"/>
  <c r="W79" i="46"/>
  <c r="AV79" i="46"/>
  <c r="AS79" i="46"/>
  <c r="AK79" i="46"/>
  <c r="AF79" i="46"/>
  <c r="V79" i="46"/>
  <c r="I79" i="46"/>
  <c r="M79" i="46"/>
  <c r="AW79" i="46"/>
  <c r="AQ79" i="46"/>
  <c r="AN79" i="46"/>
  <c r="AG79" i="46"/>
  <c r="Q79" i="46"/>
  <c r="J79" i="46"/>
  <c r="N79" i="46"/>
  <c r="AO79" i="46"/>
  <c r="AC79" i="46"/>
  <c r="U79" i="46"/>
  <c r="H79" i="46"/>
  <c r="AZ79" i="46"/>
  <c r="AR79" i="46"/>
  <c r="AJ79" i="46"/>
  <c r="AB79" i="46"/>
  <c r="R79" i="46"/>
  <c r="G79" i="46"/>
  <c r="P79" i="46"/>
  <c r="F79" i="46"/>
  <c r="L79" i="46"/>
  <c r="K79" i="46"/>
  <c r="AV85" i="46"/>
  <c r="AZ85" i="46"/>
  <c r="AS85" i="46"/>
  <c r="AJ85" i="46"/>
  <c r="AN85" i="46"/>
  <c r="AA85" i="46"/>
  <c r="AE85" i="46"/>
  <c r="AY85" i="46"/>
  <c r="AR85" i="46"/>
  <c r="AQ85" i="46"/>
  <c r="AM85" i="46"/>
  <c r="Z85" i="46"/>
  <c r="AD85" i="46"/>
  <c r="AL85" i="46"/>
  <c r="AF85" i="46"/>
  <c r="Q85" i="46"/>
  <c r="U85" i="46"/>
  <c r="G85" i="46"/>
  <c r="K85" i="46"/>
  <c r="AW85" i="46"/>
  <c r="AO85" i="46"/>
  <c r="AI85" i="46"/>
  <c r="AG85" i="46"/>
  <c r="R85" i="46"/>
  <c r="V85" i="46"/>
  <c r="H85" i="46"/>
  <c r="L85" i="46"/>
  <c r="AK85" i="46"/>
  <c r="AC85" i="46"/>
  <c r="T85" i="46"/>
  <c r="N85" i="46"/>
  <c r="AU85" i="46"/>
  <c r="AB85" i="46"/>
  <c r="S85" i="46"/>
  <c r="M85" i="46"/>
  <c r="F85" i="46"/>
  <c r="AX85" i="46"/>
  <c r="P85" i="46"/>
  <c r="Y85" i="46"/>
  <c r="W85" i="46"/>
  <c r="J85" i="46"/>
  <c r="I85" i="46"/>
  <c r="AV90" i="46"/>
  <c r="AZ90" i="46"/>
  <c r="AS90" i="46"/>
  <c r="AL90" i="46"/>
  <c r="AA90" i="46"/>
  <c r="AE90" i="46"/>
  <c r="AY90" i="46"/>
  <c r="AR90" i="46"/>
  <c r="AQ90" i="46"/>
  <c r="AK90" i="46"/>
  <c r="AO90" i="46"/>
  <c r="Z90" i="46"/>
  <c r="AD90" i="46"/>
  <c r="AX90" i="46"/>
  <c r="AU90" i="46"/>
  <c r="AJ90" i="46"/>
  <c r="AF90" i="46"/>
  <c r="Q90" i="46"/>
  <c r="U90" i="46"/>
  <c r="I90" i="46"/>
  <c r="M90" i="46"/>
  <c r="AM90" i="46"/>
  <c r="AG90" i="46"/>
  <c r="R90" i="46"/>
  <c r="V90" i="46"/>
  <c r="J90" i="46"/>
  <c r="N90" i="46"/>
  <c r="AC90" i="46"/>
  <c r="Y90" i="46"/>
  <c r="L90" i="46"/>
  <c r="AW90" i="46"/>
  <c r="AN90" i="46"/>
  <c r="AB90" i="46"/>
  <c r="W90" i="46"/>
  <c r="P90" i="46"/>
  <c r="K90" i="46"/>
  <c r="F90" i="46"/>
  <c r="AI90" i="46"/>
  <c r="S90" i="46"/>
  <c r="H90" i="46"/>
  <c r="G90" i="46"/>
  <c r="T90" i="46"/>
  <c r="AX100" i="46"/>
  <c r="AU100" i="46"/>
  <c r="AS100" i="46"/>
  <c r="AJ100" i="46"/>
  <c r="AN100" i="46"/>
  <c r="AA100" i="46"/>
  <c r="AE100" i="46"/>
  <c r="Y100" i="46"/>
  <c r="AW100" i="46"/>
  <c r="AR100" i="46"/>
  <c r="AM100" i="46"/>
  <c r="Z100" i="46"/>
  <c r="AD100" i="46"/>
  <c r="AZ100" i="46"/>
  <c r="AF100" i="46"/>
  <c r="T100" i="46"/>
  <c r="I100" i="46"/>
  <c r="M100" i="46"/>
  <c r="AK100" i="46"/>
  <c r="AI100" i="46"/>
  <c r="AG100" i="46"/>
  <c r="Q100" i="46"/>
  <c r="U100" i="46"/>
  <c r="J100" i="46"/>
  <c r="N100" i="46"/>
  <c r="AV100" i="46"/>
  <c r="AC100" i="46"/>
  <c r="S100" i="46"/>
  <c r="H100" i="46"/>
  <c r="F100" i="46"/>
  <c r="AQ100" i="46"/>
  <c r="AB100" i="46"/>
  <c r="R100" i="46"/>
  <c r="G100" i="46"/>
  <c r="K100" i="46"/>
  <c r="AL100" i="46"/>
  <c r="V100" i="46"/>
  <c r="L100" i="46"/>
  <c r="AY100" i="46"/>
  <c r="P100" i="46"/>
  <c r="AO100" i="46"/>
  <c r="W100" i="46"/>
  <c r="AY104" i="46"/>
  <c r="AU104" i="46"/>
  <c r="AS104" i="46"/>
  <c r="AJ104" i="46"/>
  <c r="AN104" i="46"/>
  <c r="AA104" i="46"/>
  <c r="AE104" i="46"/>
  <c r="Y104" i="46"/>
  <c r="AX104" i="46"/>
  <c r="AR104" i="46"/>
  <c r="AM104" i="46"/>
  <c r="Z104" i="46"/>
  <c r="AD104" i="46"/>
  <c r="AW104" i="46"/>
  <c r="AQ104" i="46"/>
  <c r="AT104" i="46" s="1"/>
  <c r="AF104" i="46"/>
  <c r="T104" i="46"/>
  <c r="I104" i="46"/>
  <c r="M104" i="46"/>
  <c r="AZ104" i="46"/>
  <c r="AK104" i="46"/>
  <c r="AG104" i="46"/>
  <c r="Q104" i="46"/>
  <c r="U104" i="46"/>
  <c r="J104" i="46"/>
  <c r="N104" i="46"/>
  <c r="AO104" i="46"/>
  <c r="AI104" i="46"/>
  <c r="AC104" i="46"/>
  <c r="W104" i="46"/>
  <c r="H104" i="46"/>
  <c r="AL104" i="46"/>
  <c r="AB104" i="46"/>
  <c r="V104" i="46"/>
  <c r="P104" i="46"/>
  <c r="G104" i="46"/>
  <c r="F104" i="46"/>
  <c r="AV104" i="46"/>
  <c r="S104" i="46"/>
  <c r="K104" i="46"/>
  <c r="L104" i="46"/>
  <c r="R104" i="46"/>
  <c r="AY114" i="46"/>
  <c r="AZ114" i="46"/>
  <c r="AU114" i="46"/>
  <c r="AS114" i="46"/>
  <c r="AX114" i="46"/>
  <c r="AW114" i="46"/>
  <c r="AR114" i="46"/>
  <c r="AJ114" i="46"/>
  <c r="AN114" i="46"/>
  <c r="AQ114" i="46"/>
  <c r="AO114" i="46"/>
  <c r="Z114" i="46"/>
  <c r="AD114" i="46"/>
  <c r="R114" i="46"/>
  <c r="V114" i="46"/>
  <c r="AK114" i="46"/>
  <c r="AA114" i="46"/>
  <c r="AE114" i="46"/>
  <c r="Y114" i="46"/>
  <c r="S114" i="46"/>
  <c r="W114" i="46"/>
  <c r="AL114" i="46"/>
  <c r="AI114" i="46"/>
  <c r="AF114" i="46"/>
  <c r="Q114" i="46"/>
  <c r="AC114" i="46"/>
  <c r="J114" i="46"/>
  <c r="N114" i="46"/>
  <c r="U114" i="46"/>
  <c r="G114" i="46"/>
  <c r="L114" i="46"/>
  <c r="F114" i="46"/>
  <c r="AB114" i="46"/>
  <c r="H114" i="46"/>
  <c r="M114" i="46"/>
  <c r="AG114" i="46"/>
  <c r="P114" i="46"/>
  <c r="K114" i="46"/>
  <c r="AV114" i="46"/>
  <c r="I114" i="46"/>
  <c r="AM114" i="46"/>
  <c r="T114" i="46"/>
  <c r="AY118" i="46"/>
  <c r="AZ118" i="46"/>
  <c r="AU118" i="46"/>
  <c r="AS118" i="46"/>
  <c r="AR118" i="46"/>
  <c r="AJ118" i="46"/>
  <c r="AN118" i="46"/>
  <c r="AX118" i="46"/>
  <c r="AL118" i="46"/>
  <c r="Z118" i="46"/>
  <c r="AD118" i="46"/>
  <c r="AQ118" i="46"/>
  <c r="AM118" i="46"/>
  <c r="AA118" i="46"/>
  <c r="AE118" i="46"/>
  <c r="Y118" i="46"/>
  <c r="AF118" i="46"/>
  <c r="Q118" i="46"/>
  <c r="U118" i="46"/>
  <c r="AV118" i="46"/>
  <c r="AC118" i="46"/>
  <c r="T118" i="46"/>
  <c r="J118" i="46"/>
  <c r="N118" i="46"/>
  <c r="W118" i="46"/>
  <c r="P118" i="46"/>
  <c r="G118" i="46"/>
  <c r="L118" i="46"/>
  <c r="AW118" i="46"/>
  <c r="AI118" i="46"/>
  <c r="AB118" i="46"/>
  <c r="R118" i="46"/>
  <c r="H118" i="46"/>
  <c r="M118" i="46"/>
  <c r="F118" i="46"/>
  <c r="AK118" i="46"/>
  <c r="AG118" i="46"/>
  <c r="V118" i="46"/>
  <c r="K118" i="46"/>
  <c r="S118" i="46"/>
  <c r="I118" i="46"/>
  <c r="AO118" i="46"/>
  <c r="AX123" i="46"/>
  <c r="AY123" i="46"/>
  <c r="AS123" i="46"/>
  <c r="AW123" i="46"/>
  <c r="AV123" i="46"/>
  <c r="AR123" i="46"/>
  <c r="AM123" i="46"/>
  <c r="AN123" i="46"/>
  <c r="Z123" i="46"/>
  <c r="AD123" i="46"/>
  <c r="AZ123" i="46"/>
  <c r="AJ123" i="46"/>
  <c r="AO123" i="46"/>
  <c r="AA123" i="46"/>
  <c r="AE123" i="46"/>
  <c r="Y123" i="46"/>
  <c r="AU123" i="46"/>
  <c r="AQ123" i="46"/>
  <c r="AI123" i="46"/>
  <c r="AF123" i="46"/>
  <c r="S123" i="46"/>
  <c r="W123" i="46"/>
  <c r="AL123" i="46"/>
  <c r="AC123" i="46"/>
  <c r="R123" i="46"/>
  <c r="V123" i="46"/>
  <c r="J123" i="46"/>
  <c r="N123" i="46"/>
  <c r="Q123" i="46"/>
  <c r="G123" i="46"/>
  <c r="L123" i="46"/>
  <c r="AB123" i="46"/>
  <c r="T123" i="46"/>
  <c r="P123" i="46"/>
  <c r="H123" i="46"/>
  <c r="M123" i="46"/>
  <c r="AG123" i="46"/>
  <c r="K123" i="46"/>
  <c r="AK123" i="46"/>
  <c r="U123" i="46"/>
  <c r="I123" i="46"/>
  <c r="F123" i="46"/>
  <c r="AX128" i="46"/>
  <c r="AY128" i="46"/>
  <c r="AZ128" i="46"/>
  <c r="AS128" i="46"/>
  <c r="AW128" i="46"/>
  <c r="AR128" i="46"/>
  <c r="AL128" i="46"/>
  <c r="AJ128" i="46"/>
  <c r="AO128" i="46"/>
  <c r="Z128" i="46"/>
  <c r="AD128" i="46"/>
  <c r="AV128" i="46"/>
  <c r="AK128" i="46"/>
  <c r="AA128" i="46"/>
  <c r="AE128" i="46"/>
  <c r="Y128" i="46"/>
  <c r="AM128" i="46"/>
  <c r="AF128" i="46"/>
  <c r="Q128" i="46"/>
  <c r="U128" i="46"/>
  <c r="AQ128" i="46"/>
  <c r="AC128" i="46"/>
  <c r="T128" i="46"/>
  <c r="AN128" i="46"/>
  <c r="S128" i="46"/>
  <c r="G128" i="46"/>
  <c r="K128" i="46"/>
  <c r="F128" i="46"/>
  <c r="AB128" i="46"/>
  <c r="V128" i="46"/>
  <c r="H128" i="46"/>
  <c r="L128" i="46"/>
  <c r="AG128" i="46"/>
  <c r="J128" i="46"/>
  <c r="AI128" i="46"/>
  <c r="W128" i="46"/>
  <c r="P128" i="46"/>
  <c r="I128" i="46"/>
  <c r="R128" i="46"/>
  <c r="M128" i="46"/>
  <c r="N128" i="46"/>
  <c r="AU128" i="46"/>
  <c r="AX134" i="46"/>
  <c r="AY134" i="46"/>
  <c r="AW134" i="46"/>
  <c r="AR134" i="46"/>
  <c r="AZ134" i="46"/>
  <c r="AV134" i="46"/>
  <c r="AM134" i="46"/>
  <c r="AN134" i="46"/>
  <c r="Z134" i="46"/>
  <c r="AD134" i="46"/>
  <c r="Y134" i="46"/>
  <c r="AU134" i="46"/>
  <c r="AJ134" i="46"/>
  <c r="AO134" i="46"/>
  <c r="AI134" i="46"/>
  <c r="AA134" i="46"/>
  <c r="AE134" i="46"/>
  <c r="AQ134" i="46"/>
  <c r="AF134" i="46"/>
  <c r="R134" i="46"/>
  <c r="V134" i="46"/>
  <c r="AL134" i="46"/>
  <c r="AC134" i="46"/>
  <c r="Q134" i="46"/>
  <c r="U134" i="46"/>
  <c r="AS134" i="46"/>
  <c r="W134" i="46"/>
  <c r="G134" i="46"/>
  <c r="K134" i="46"/>
  <c r="AB134" i="46"/>
  <c r="H134" i="46"/>
  <c r="L134" i="46"/>
  <c r="F134" i="46"/>
  <c r="AG134" i="46"/>
  <c r="S134" i="46"/>
  <c r="P134" i="46"/>
  <c r="J134" i="46"/>
  <c r="I134" i="46"/>
  <c r="T134" i="46"/>
  <c r="M134" i="46"/>
  <c r="AK134" i="46"/>
  <c r="N134" i="46"/>
  <c r="AX139" i="46"/>
  <c r="AZ139" i="46"/>
  <c r="AW139" i="46"/>
  <c r="AR139" i="46"/>
  <c r="AV139" i="46"/>
  <c r="AM139" i="46"/>
  <c r="Z139" i="46"/>
  <c r="AD139" i="46"/>
  <c r="AU139" i="46"/>
  <c r="AJ139" i="46"/>
  <c r="AN139" i="46"/>
  <c r="AI139" i="46"/>
  <c r="AA139" i="46"/>
  <c r="AE139" i="46"/>
  <c r="AY139" i="46"/>
  <c r="AK139" i="46"/>
  <c r="AF139" i="46"/>
  <c r="Q139" i="46"/>
  <c r="U139" i="46"/>
  <c r="AC139" i="46"/>
  <c r="T139" i="46"/>
  <c r="AO139" i="46"/>
  <c r="Y139" i="46"/>
  <c r="R139" i="46"/>
  <c r="G139" i="46"/>
  <c r="K139" i="46"/>
  <c r="AS139" i="46"/>
  <c r="AB139" i="46"/>
  <c r="S139" i="46"/>
  <c r="H139" i="46"/>
  <c r="L139" i="46"/>
  <c r="AL139" i="46"/>
  <c r="AG139" i="46"/>
  <c r="V139" i="46"/>
  <c r="J139" i="46"/>
  <c r="I139" i="46"/>
  <c r="F139" i="46"/>
  <c r="W139" i="46"/>
  <c r="P139" i="46"/>
  <c r="M139" i="46"/>
  <c r="AQ139" i="46"/>
  <c r="N139" i="46"/>
  <c r="AZ149" i="46"/>
  <c r="AX149" i="46"/>
  <c r="AW149" i="46"/>
  <c r="AR149" i="46"/>
  <c r="AQ149" i="46"/>
  <c r="AU149" i="46"/>
  <c r="AV149" i="46"/>
  <c r="AK149" i="46"/>
  <c r="AO149" i="46"/>
  <c r="Z149" i="46"/>
  <c r="AD149" i="46"/>
  <c r="AS149" i="46"/>
  <c r="AL149" i="46"/>
  <c r="AI149" i="46"/>
  <c r="AA149" i="46"/>
  <c r="AE149" i="46"/>
  <c r="AF149" i="46"/>
  <c r="S149" i="46"/>
  <c r="W149" i="46"/>
  <c r="AN149" i="46"/>
  <c r="AC149" i="46"/>
  <c r="Y149" i="46"/>
  <c r="R149" i="46"/>
  <c r="V149" i="46"/>
  <c r="T149" i="46"/>
  <c r="G149" i="46"/>
  <c r="K149" i="46"/>
  <c r="AJ149" i="46"/>
  <c r="AB149" i="46"/>
  <c r="U149" i="46"/>
  <c r="H149" i="46"/>
  <c r="L149" i="46"/>
  <c r="F149" i="46"/>
  <c r="AG149" i="46"/>
  <c r="P149" i="46"/>
  <c r="J149" i="46"/>
  <c r="AY149" i="46"/>
  <c r="AM149" i="46"/>
  <c r="Q149" i="46"/>
  <c r="I149" i="46"/>
  <c r="M149" i="46"/>
  <c r="N149" i="46"/>
  <c r="AZ153" i="46"/>
  <c r="AY153" i="46"/>
  <c r="AW153" i="46"/>
  <c r="AR153" i="46"/>
  <c r="AQ153" i="46"/>
  <c r="AX153" i="46"/>
  <c r="AS153" i="46"/>
  <c r="AK153" i="46"/>
  <c r="AO153" i="46"/>
  <c r="Z153" i="46"/>
  <c r="AD153" i="46"/>
  <c r="AV153" i="46"/>
  <c r="AL153" i="46"/>
  <c r="AI153" i="46"/>
  <c r="AA153" i="46"/>
  <c r="AE153" i="46"/>
  <c r="AF153" i="46"/>
  <c r="S153" i="46"/>
  <c r="W153" i="46"/>
  <c r="AN153" i="46"/>
  <c r="AC153" i="46"/>
  <c r="R153" i="46"/>
  <c r="V153" i="46"/>
  <c r="AM153" i="46"/>
  <c r="G153" i="46"/>
  <c r="K153" i="46"/>
  <c r="AB153" i="46"/>
  <c r="Q153" i="46"/>
  <c r="H153" i="46"/>
  <c r="L153" i="46"/>
  <c r="F153" i="46"/>
  <c r="AU153" i="46"/>
  <c r="AG153" i="46"/>
  <c r="Y153" i="46"/>
  <c r="J153" i="46"/>
  <c r="U153" i="46"/>
  <c r="P153" i="46"/>
  <c r="I153" i="46"/>
  <c r="AJ153" i="46"/>
  <c r="M153" i="46"/>
  <c r="T153" i="46"/>
  <c r="N153" i="46"/>
  <c r="AY13" i="46"/>
  <c r="AZ13" i="46"/>
  <c r="AW13" i="46"/>
  <c r="AL13" i="46"/>
  <c r="AC13" i="46"/>
  <c r="AG13" i="46"/>
  <c r="AQ13" i="46"/>
  <c r="AK13" i="46"/>
  <c r="AO13" i="46"/>
  <c r="AB13" i="46"/>
  <c r="AF13" i="46"/>
  <c r="AU13" i="46"/>
  <c r="AS13" i="46"/>
  <c r="AM13" i="46"/>
  <c r="Z13" i="46"/>
  <c r="T13" i="46"/>
  <c r="I13" i="46"/>
  <c r="M13" i="46"/>
  <c r="F13" i="46"/>
  <c r="AN13" i="46"/>
  <c r="AI13" i="46"/>
  <c r="AA13" i="46"/>
  <c r="Q13" i="46"/>
  <c r="U13" i="46"/>
  <c r="J13" i="46"/>
  <c r="N13" i="46"/>
  <c r="AV13" i="46"/>
  <c r="AR13" i="46"/>
  <c r="AJ13" i="46"/>
  <c r="AE13" i="46"/>
  <c r="S13" i="46"/>
  <c r="W13" i="46"/>
  <c r="H13" i="46"/>
  <c r="L13" i="46"/>
  <c r="AX13" i="46"/>
  <c r="AD13" i="46"/>
  <c r="R13" i="46"/>
  <c r="G13" i="46"/>
  <c r="V13" i="46"/>
  <c r="K13" i="46"/>
  <c r="Y22" i="46"/>
  <c r="AX22" i="46"/>
  <c r="AV22" i="46"/>
  <c r="AJ22" i="46"/>
  <c r="AN22" i="46"/>
  <c r="AI22" i="46"/>
  <c r="AB22" i="46"/>
  <c r="AF22" i="46"/>
  <c r="AW22" i="46"/>
  <c r="AQ22" i="46"/>
  <c r="AM22" i="46"/>
  <c r="AA22" i="46"/>
  <c r="AE22" i="46"/>
  <c r="AY22" i="46"/>
  <c r="AS22" i="46"/>
  <c r="AK22" i="46"/>
  <c r="AG22" i="46"/>
  <c r="T22" i="46"/>
  <c r="J22" i="46"/>
  <c r="N22" i="46"/>
  <c r="AZ22" i="46"/>
  <c r="AL22" i="46"/>
  <c r="Z22" i="46"/>
  <c r="Q22" i="46"/>
  <c r="U22" i="46"/>
  <c r="G22" i="46"/>
  <c r="K22" i="46"/>
  <c r="AU22" i="46"/>
  <c r="AR22" i="46"/>
  <c r="AD22" i="46"/>
  <c r="S22" i="46"/>
  <c r="W22" i="46"/>
  <c r="I22" i="46"/>
  <c r="M22" i="46"/>
  <c r="R22" i="46"/>
  <c r="H22" i="46"/>
  <c r="AC22" i="46"/>
  <c r="V22" i="46"/>
  <c r="AO22" i="46"/>
  <c r="L22" i="46"/>
  <c r="AU27" i="46"/>
  <c r="AJ27" i="46"/>
  <c r="AN27" i="46"/>
  <c r="AI27" i="46"/>
  <c r="AB27" i="46"/>
  <c r="AF27" i="46"/>
  <c r="AZ27" i="46"/>
  <c r="AV27" i="46"/>
  <c r="AQ27" i="46"/>
  <c r="AM27" i="46"/>
  <c r="AA27" i="46"/>
  <c r="AE27" i="46"/>
  <c r="AW27" i="46"/>
  <c r="AS27" i="46"/>
  <c r="AK27" i="46"/>
  <c r="AG27" i="46"/>
  <c r="R27" i="46"/>
  <c r="V27" i="46"/>
  <c r="H27" i="46"/>
  <c r="L27" i="46"/>
  <c r="AL27" i="46"/>
  <c r="Z27" i="46"/>
  <c r="S27" i="46"/>
  <c r="W27" i="46"/>
  <c r="I27" i="46"/>
  <c r="M27" i="46"/>
  <c r="AY27" i="46"/>
  <c r="AR27" i="46"/>
  <c r="AD27" i="46"/>
  <c r="Q27" i="46"/>
  <c r="U27" i="46"/>
  <c r="G27" i="46"/>
  <c r="K27" i="46"/>
  <c r="AX27" i="46"/>
  <c r="T27" i="46"/>
  <c r="J27" i="46"/>
  <c r="N27" i="46"/>
  <c r="AC27" i="46"/>
  <c r="AO27" i="46"/>
  <c r="AX54" i="46"/>
  <c r="AV54" i="46"/>
  <c r="AJ54" i="46"/>
  <c r="AN54" i="46"/>
  <c r="AW54" i="46"/>
  <c r="AQ54" i="46"/>
  <c r="AM54" i="46"/>
  <c r="AY54" i="46"/>
  <c r="AU54" i="46"/>
  <c r="Z54" i="46"/>
  <c r="AD54" i="46"/>
  <c r="R54" i="46"/>
  <c r="V54" i="46"/>
  <c r="H54" i="46"/>
  <c r="L54" i="46"/>
  <c r="AZ54" i="46"/>
  <c r="AR54" i="46"/>
  <c r="AK54" i="46"/>
  <c r="AA54" i="46"/>
  <c r="AE54" i="46"/>
  <c r="S54" i="46"/>
  <c r="W54" i="46"/>
  <c r="I54" i="46"/>
  <c r="M54" i="46"/>
  <c r="AO54" i="46"/>
  <c r="AI54" i="46"/>
  <c r="AC54" i="46"/>
  <c r="AG54" i="46"/>
  <c r="Q54" i="46"/>
  <c r="U54" i="46"/>
  <c r="G54" i="46"/>
  <c r="K54" i="46"/>
  <c r="AS54" i="46"/>
  <c r="AL54" i="46"/>
  <c r="AF54" i="46"/>
  <c r="J54" i="46"/>
  <c r="N54" i="46"/>
  <c r="AB54" i="46"/>
  <c r="T54" i="46"/>
  <c r="AV71" i="46"/>
  <c r="AZ71" i="46"/>
  <c r="AM71" i="46"/>
  <c r="AA71" i="46"/>
  <c r="AE71" i="46"/>
  <c r="R71" i="46"/>
  <c r="V71" i="46"/>
  <c r="AY71" i="46"/>
  <c r="AQ71" i="46"/>
  <c r="AL71" i="46"/>
  <c r="Z71" i="46"/>
  <c r="AD71" i="46"/>
  <c r="Q71" i="46"/>
  <c r="U71" i="46"/>
  <c r="AW71" i="46"/>
  <c r="AO71" i="46"/>
  <c r="AI71" i="46"/>
  <c r="AF71" i="46"/>
  <c r="Y71" i="46"/>
  <c r="T71" i="46"/>
  <c r="I71" i="46"/>
  <c r="M71" i="46"/>
  <c r="AX71" i="46"/>
  <c r="AU71" i="46"/>
  <c r="AR71" i="46"/>
  <c r="AJ71" i="46"/>
  <c r="AG71" i="46"/>
  <c r="W71" i="46"/>
  <c r="P71" i="46"/>
  <c r="J71" i="46"/>
  <c r="N71" i="46"/>
  <c r="AS71" i="46"/>
  <c r="AC71" i="46"/>
  <c r="S71" i="46"/>
  <c r="L71" i="46"/>
  <c r="F71" i="46"/>
  <c r="AN71" i="46"/>
  <c r="AB71" i="46"/>
  <c r="K71" i="46"/>
  <c r="G71" i="46"/>
  <c r="AK71" i="46"/>
  <c r="H71" i="46"/>
  <c r="AW81" i="46"/>
  <c r="AM81" i="46"/>
  <c r="AA81" i="46"/>
  <c r="AE81" i="46"/>
  <c r="AV81" i="46"/>
  <c r="AZ81" i="46"/>
  <c r="AQ81" i="46"/>
  <c r="AL81" i="46"/>
  <c r="Z81" i="46"/>
  <c r="AD81" i="46"/>
  <c r="Q81" i="46"/>
  <c r="AO81" i="46"/>
  <c r="AI81" i="46"/>
  <c r="AF81" i="46"/>
  <c r="Y81" i="46"/>
  <c r="T81" i="46"/>
  <c r="I81" i="46"/>
  <c r="M81" i="46"/>
  <c r="AU81" i="46"/>
  <c r="AR81" i="46"/>
  <c r="AJ81" i="46"/>
  <c r="AG81" i="46"/>
  <c r="U81" i="46"/>
  <c r="P81" i="46"/>
  <c r="J81" i="46"/>
  <c r="N81" i="46"/>
  <c r="F81" i="46"/>
  <c r="AS81" i="46"/>
  <c r="AC81" i="46"/>
  <c r="S81" i="46"/>
  <c r="H81" i="46"/>
  <c r="AN81" i="46"/>
  <c r="AB81" i="46"/>
  <c r="R81" i="46"/>
  <c r="G81" i="46"/>
  <c r="W81" i="46"/>
  <c r="AX81" i="46"/>
  <c r="AY81" i="46"/>
  <c r="AK81" i="46"/>
  <c r="V81" i="46"/>
  <c r="L81" i="46"/>
  <c r="K81" i="46"/>
  <c r="AW97" i="46"/>
  <c r="AW92" i="46" s="1"/>
  <c r="AS97" i="46"/>
  <c r="AS92" i="46" s="1"/>
  <c r="AL97" i="46"/>
  <c r="AL92" i="46" s="1"/>
  <c r="AA97" i="46"/>
  <c r="AA92" i="46" s="1"/>
  <c r="AE97" i="46"/>
  <c r="AE92" i="46" s="1"/>
  <c r="AV97" i="46"/>
  <c r="AV92" i="46" s="1"/>
  <c r="AZ97" i="46"/>
  <c r="AZ92" i="46" s="1"/>
  <c r="AU97" i="46"/>
  <c r="AR97" i="46"/>
  <c r="AR92" i="46" s="1"/>
  <c r="AK97" i="46"/>
  <c r="AK92" i="46" s="1"/>
  <c r="AO97" i="46"/>
  <c r="AO92" i="46" s="1"/>
  <c r="AI97" i="46"/>
  <c r="Z97" i="46"/>
  <c r="Z92" i="46" s="1"/>
  <c r="AD97" i="46"/>
  <c r="AD92" i="46" s="1"/>
  <c r="Y97" i="46"/>
  <c r="Y92" i="46" s="1"/>
  <c r="AN97" i="46"/>
  <c r="AN92" i="46" s="1"/>
  <c r="AF97" i="46"/>
  <c r="AF92" i="46" s="1"/>
  <c r="R97" i="46"/>
  <c r="R92" i="46" s="1"/>
  <c r="V97" i="46"/>
  <c r="V92" i="46" s="1"/>
  <c r="P97" i="46"/>
  <c r="P92" i="46" s="1"/>
  <c r="G97" i="46"/>
  <c r="G92" i="46" s="1"/>
  <c r="K97" i="46"/>
  <c r="K92" i="46" s="1"/>
  <c r="AX97" i="46"/>
  <c r="AX92" i="46" s="1"/>
  <c r="AG97" i="46"/>
  <c r="AG92" i="46" s="1"/>
  <c r="S97" i="46"/>
  <c r="S92" i="46" s="1"/>
  <c r="W97" i="46"/>
  <c r="W92" i="46" s="1"/>
  <c r="H97" i="46"/>
  <c r="H92" i="46" s="1"/>
  <c r="L97" i="46"/>
  <c r="L92" i="46" s="1"/>
  <c r="AQ97" i="46"/>
  <c r="AC97" i="46"/>
  <c r="AC92" i="46" s="1"/>
  <c r="Q97" i="46"/>
  <c r="Q92" i="46" s="1"/>
  <c r="J97" i="46"/>
  <c r="J92" i="46" s="1"/>
  <c r="AB97" i="46"/>
  <c r="AB92" i="46" s="1"/>
  <c r="I97" i="46"/>
  <c r="I92" i="46" s="1"/>
  <c r="AM97" i="46"/>
  <c r="AM92" i="46" s="1"/>
  <c r="M97" i="46"/>
  <c r="M92" i="46" s="1"/>
  <c r="F97" i="46"/>
  <c r="F92" i="46" s="1"/>
  <c r="AY97" i="46"/>
  <c r="AY92" i="46" s="1"/>
  <c r="T97" i="46"/>
  <c r="T92" i="46" s="1"/>
  <c r="N97" i="46"/>
  <c r="N92" i="46" s="1"/>
  <c r="AJ97" i="46"/>
  <c r="AJ92" i="46" s="1"/>
  <c r="U97" i="46"/>
  <c r="U92" i="46" s="1"/>
  <c r="AX111" i="46"/>
  <c r="AS111" i="46"/>
  <c r="AW111" i="46"/>
  <c r="AV111" i="46"/>
  <c r="AK111" i="46"/>
  <c r="AO111" i="46"/>
  <c r="AL111" i="46"/>
  <c r="Z111" i="46"/>
  <c r="AD111" i="46"/>
  <c r="R111" i="46"/>
  <c r="V111" i="46"/>
  <c r="AY111" i="46"/>
  <c r="AM111" i="46"/>
  <c r="AA111" i="46"/>
  <c r="AE111" i="46"/>
  <c r="S111" i="46"/>
  <c r="W111" i="46"/>
  <c r="AQ111" i="46"/>
  <c r="AN111" i="46"/>
  <c r="AF111" i="46"/>
  <c r="Q111" i="46"/>
  <c r="AR111" i="46"/>
  <c r="AJ111" i="46"/>
  <c r="AC111" i="46"/>
  <c r="J111" i="46"/>
  <c r="N111" i="46"/>
  <c r="U111" i="46"/>
  <c r="G111" i="46"/>
  <c r="L111" i="46"/>
  <c r="AZ111" i="46"/>
  <c r="AB111" i="46"/>
  <c r="P111" i="46"/>
  <c r="H111" i="46"/>
  <c r="M111" i="46"/>
  <c r="AU111" i="46"/>
  <c r="AI111" i="46"/>
  <c r="T111" i="46"/>
  <c r="AG111" i="46"/>
  <c r="Y111" i="46"/>
  <c r="K111" i="46"/>
  <c r="F111" i="46"/>
  <c r="I111" i="46"/>
  <c r="AZ126" i="46"/>
  <c r="AX126" i="46"/>
  <c r="AV126" i="46"/>
  <c r="AS126" i="46"/>
  <c r="AY126" i="46"/>
  <c r="AU126" i="46"/>
  <c r="AL126" i="46"/>
  <c r="AR126" i="46"/>
  <c r="AK126" i="46"/>
  <c r="Z126" i="46"/>
  <c r="AD126" i="46"/>
  <c r="AQ126" i="46"/>
  <c r="AM126" i="46"/>
  <c r="AI126" i="46"/>
  <c r="AA126" i="46"/>
  <c r="AE126" i="46"/>
  <c r="AN126" i="46"/>
  <c r="AF126" i="46"/>
  <c r="S126" i="46"/>
  <c r="W126" i="46"/>
  <c r="AW126" i="46"/>
  <c r="AJ126" i="46"/>
  <c r="AC126" i="46"/>
  <c r="Y126" i="46"/>
  <c r="R126" i="46"/>
  <c r="V126" i="46"/>
  <c r="J126" i="46"/>
  <c r="N126" i="46"/>
  <c r="Q126" i="46"/>
  <c r="P126" i="46"/>
  <c r="G126" i="46"/>
  <c r="L126" i="46"/>
  <c r="AB126" i="46"/>
  <c r="T126" i="46"/>
  <c r="H126" i="46"/>
  <c r="M126" i="46"/>
  <c r="F126" i="46"/>
  <c r="AO126" i="46"/>
  <c r="U126" i="46"/>
  <c r="I126" i="46"/>
  <c r="K126" i="46"/>
  <c r="AG126" i="46"/>
  <c r="AY146" i="46"/>
  <c r="AY141" i="46" s="1"/>
  <c r="AZ146" i="46"/>
  <c r="AZ141" i="46" s="1"/>
  <c r="AV146" i="46"/>
  <c r="AV141" i="46" s="1"/>
  <c r="AQ146" i="46"/>
  <c r="AU146" i="46"/>
  <c r="AR146" i="46"/>
  <c r="AR141" i="46" s="1"/>
  <c r="AX146" i="46"/>
  <c r="AX141" i="46" s="1"/>
  <c r="AS146" i="46"/>
  <c r="AS141" i="46" s="1"/>
  <c r="AL146" i="46"/>
  <c r="AL141" i="46" s="1"/>
  <c r="Z146" i="46"/>
  <c r="Z141" i="46" s="1"/>
  <c r="AD146" i="46"/>
  <c r="AD141" i="46" s="1"/>
  <c r="AM146" i="46"/>
  <c r="AM141" i="46" s="1"/>
  <c r="AA146" i="46"/>
  <c r="AA141" i="46" s="1"/>
  <c r="AE146" i="46"/>
  <c r="AE141" i="46" s="1"/>
  <c r="Y146" i="46"/>
  <c r="Y141" i="46" s="1"/>
  <c r="AW146" i="46"/>
  <c r="AW141" i="46" s="1"/>
  <c r="AN146" i="46"/>
  <c r="AN141" i="46" s="1"/>
  <c r="AF146" i="46"/>
  <c r="AF141" i="46" s="1"/>
  <c r="S146" i="46"/>
  <c r="S141" i="46" s="1"/>
  <c r="W146" i="46"/>
  <c r="W141" i="46" s="1"/>
  <c r="AK146" i="46"/>
  <c r="AK141" i="46" s="1"/>
  <c r="AI146" i="46"/>
  <c r="AC146" i="46"/>
  <c r="AC141" i="46" s="1"/>
  <c r="R146" i="46"/>
  <c r="R141" i="46" s="1"/>
  <c r="V146" i="46"/>
  <c r="V141" i="46" s="1"/>
  <c r="P146" i="46"/>
  <c r="P141" i="46" s="1"/>
  <c r="T146" i="46"/>
  <c r="T141" i="46" s="1"/>
  <c r="G146" i="46"/>
  <c r="G141" i="46" s="1"/>
  <c r="K146" i="46"/>
  <c r="K141" i="46" s="1"/>
  <c r="AB146" i="46"/>
  <c r="AB141" i="46" s="1"/>
  <c r="U146" i="46"/>
  <c r="U141" i="46" s="1"/>
  <c r="H146" i="46"/>
  <c r="H141" i="46" s="1"/>
  <c r="L146" i="46"/>
  <c r="L141" i="46" s="1"/>
  <c r="J146" i="46"/>
  <c r="J141" i="46" s="1"/>
  <c r="Q146" i="46"/>
  <c r="Q141" i="46" s="1"/>
  <c r="I146" i="46"/>
  <c r="I141" i="46" s="1"/>
  <c r="AG146" i="46"/>
  <c r="AG141" i="46" s="1"/>
  <c r="AJ146" i="46"/>
  <c r="AJ141" i="46" s="1"/>
  <c r="M146" i="46"/>
  <c r="M141" i="46" s="1"/>
  <c r="AO146" i="46"/>
  <c r="AO141" i="46" s="1"/>
  <c r="N146" i="46"/>
  <c r="N141" i="46" s="1"/>
  <c r="F146" i="46"/>
  <c r="F141" i="46" s="1"/>
  <c r="AZ14" i="46"/>
  <c r="AS14" i="46"/>
  <c r="AJ14" i="46"/>
  <c r="AN14" i="46"/>
  <c r="AI14" i="46"/>
  <c r="AC14" i="46"/>
  <c r="AG14" i="46"/>
  <c r="AY14" i="46"/>
  <c r="AU14" i="46"/>
  <c r="AR14" i="46"/>
  <c r="AM14" i="46"/>
  <c r="AB14" i="46"/>
  <c r="AF14" i="46"/>
  <c r="AO14" i="46"/>
  <c r="Z14" i="46"/>
  <c r="Q14" i="46"/>
  <c r="U14" i="46"/>
  <c r="I14" i="46"/>
  <c r="M14" i="46"/>
  <c r="AW14" i="46"/>
  <c r="AQ14" i="46"/>
  <c r="AA14" i="46"/>
  <c r="R14" i="46"/>
  <c r="V14" i="46"/>
  <c r="J14" i="46"/>
  <c r="N14" i="46"/>
  <c r="AX14" i="46"/>
  <c r="AL14" i="46"/>
  <c r="AE14" i="46"/>
  <c r="T14" i="46"/>
  <c r="H14" i="46"/>
  <c r="L14" i="46"/>
  <c r="S14" i="46"/>
  <c r="G14" i="46"/>
  <c r="AK14" i="46"/>
  <c r="K14" i="46"/>
  <c r="AD14" i="46"/>
  <c r="F14" i="46"/>
  <c r="AV14" i="46"/>
  <c r="W14" i="46"/>
  <c r="AY23" i="46"/>
  <c r="AW23" i="46"/>
  <c r="AS23" i="46"/>
  <c r="AL23" i="46"/>
  <c r="AB23" i="46"/>
  <c r="AF23" i="46"/>
  <c r="AX23" i="46"/>
  <c r="AR23" i="46"/>
  <c r="AK23" i="46"/>
  <c r="AO23" i="46"/>
  <c r="AI23" i="46"/>
  <c r="AA23" i="46"/>
  <c r="AE23" i="46"/>
  <c r="AM23" i="46"/>
  <c r="AG23" i="46"/>
  <c r="Q23" i="46"/>
  <c r="U23" i="46"/>
  <c r="J23" i="46"/>
  <c r="N23" i="46"/>
  <c r="AV23" i="46"/>
  <c r="AQ23" i="46"/>
  <c r="AN23" i="46"/>
  <c r="Z23" i="46"/>
  <c r="R23" i="46"/>
  <c r="V23" i="46"/>
  <c r="G23" i="46"/>
  <c r="K23" i="46"/>
  <c r="AJ23" i="46"/>
  <c r="AD23" i="46"/>
  <c r="T23" i="46"/>
  <c r="I23" i="46"/>
  <c r="M23" i="46"/>
  <c r="AU23" i="46"/>
  <c r="AC23" i="46"/>
  <c r="S23" i="46"/>
  <c r="H23" i="46"/>
  <c r="AZ23" i="46"/>
  <c r="W23" i="46"/>
  <c r="L23" i="46"/>
  <c r="P33" i="46"/>
  <c r="AX33" i="46"/>
  <c r="AV33" i="46"/>
  <c r="AS33" i="46"/>
  <c r="AL33" i="46"/>
  <c r="AB33" i="46"/>
  <c r="AF33" i="46"/>
  <c r="AW33" i="46"/>
  <c r="AR33" i="46"/>
  <c r="AK33" i="46"/>
  <c r="AO33" i="46"/>
  <c r="AI33" i="46"/>
  <c r="AA33" i="46"/>
  <c r="AE33" i="46"/>
  <c r="AQ33" i="46"/>
  <c r="AM33" i="46"/>
  <c r="AG33" i="46"/>
  <c r="R33" i="46"/>
  <c r="V33" i="46"/>
  <c r="H33" i="46"/>
  <c r="L33" i="46"/>
  <c r="AU33" i="46"/>
  <c r="AN33" i="46"/>
  <c r="Z33" i="46"/>
  <c r="S33" i="46"/>
  <c r="W33" i="46"/>
  <c r="I33" i="46"/>
  <c r="M33" i="46"/>
  <c r="AZ33" i="46"/>
  <c r="AJ33" i="46"/>
  <c r="AD33" i="46"/>
  <c r="Q33" i="46"/>
  <c r="U33" i="46"/>
  <c r="G33" i="46"/>
  <c r="K33" i="46"/>
  <c r="AY33" i="46"/>
  <c r="AC33" i="46"/>
  <c r="N33" i="46"/>
  <c r="T33" i="46"/>
  <c r="J33" i="46"/>
  <c r="AY41" i="46"/>
  <c r="AW41" i="46"/>
  <c r="AS41" i="46"/>
  <c r="AL41" i="46"/>
  <c r="AI41" i="46"/>
  <c r="AX41" i="46"/>
  <c r="AR41" i="46"/>
  <c r="AQ41" i="46"/>
  <c r="AT41" i="46" s="1"/>
  <c r="AK41" i="46"/>
  <c r="AO41" i="46"/>
  <c r="AN41" i="46"/>
  <c r="Z41" i="46"/>
  <c r="AD41" i="46"/>
  <c r="Q41" i="46"/>
  <c r="U41" i="46"/>
  <c r="H41" i="46"/>
  <c r="L41" i="46"/>
  <c r="AA41" i="46"/>
  <c r="AE41" i="46"/>
  <c r="R41" i="46"/>
  <c r="V41" i="46"/>
  <c r="I41" i="46"/>
  <c r="M41" i="46"/>
  <c r="AU41" i="46"/>
  <c r="AM41" i="46"/>
  <c r="AC41" i="46"/>
  <c r="AG41" i="46"/>
  <c r="T41" i="46"/>
  <c r="G41" i="46"/>
  <c r="K41" i="46"/>
  <c r="AF41" i="46"/>
  <c r="J41" i="46"/>
  <c r="N41" i="46"/>
  <c r="W41" i="46"/>
  <c r="AZ41" i="46"/>
  <c r="AJ41" i="46"/>
  <c r="AB41" i="46"/>
  <c r="S41" i="46"/>
  <c r="AV41" i="46"/>
  <c r="AY51" i="46"/>
  <c r="AW51" i="46"/>
  <c r="AS51" i="46"/>
  <c r="AL51" i="46"/>
  <c r="AI51" i="46"/>
  <c r="AX51" i="46"/>
  <c r="AR51" i="46"/>
  <c r="AK51" i="46"/>
  <c r="AO51" i="46"/>
  <c r="AZ51" i="46"/>
  <c r="AV51" i="46"/>
  <c r="AJ51" i="46"/>
  <c r="Z51" i="46"/>
  <c r="AD51" i="46"/>
  <c r="S51" i="46"/>
  <c r="W51" i="46"/>
  <c r="H51" i="46"/>
  <c r="L51" i="46"/>
  <c r="AU51" i="46"/>
  <c r="AM51" i="46"/>
  <c r="AA51" i="46"/>
  <c r="AE51" i="46"/>
  <c r="T51" i="46"/>
  <c r="I51" i="46"/>
  <c r="M51" i="46"/>
  <c r="AC51" i="46"/>
  <c r="AG51" i="46"/>
  <c r="R51" i="46"/>
  <c r="V51" i="46"/>
  <c r="G51" i="46"/>
  <c r="K51" i="46"/>
  <c r="AF51" i="46"/>
  <c r="Q51" i="46"/>
  <c r="J51" i="46"/>
  <c r="N51" i="46"/>
  <c r="AQ51" i="46"/>
  <c r="AN51" i="46"/>
  <c r="AB51" i="46"/>
  <c r="U51" i="46"/>
  <c r="AY64" i="46"/>
  <c r="AS64" i="46"/>
  <c r="AK64" i="46"/>
  <c r="AO64" i="46"/>
  <c r="AI64" i="46"/>
  <c r="AA64" i="46"/>
  <c r="AE64" i="46"/>
  <c r="S64" i="46"/>
  <c r="W64" i="46"/>
  <c r="AX64" i="46"/>
  <c r="AR64" i="46"/>
  <c r="AJ64" i="46"/>
  <c r="AN64" i="46"/>
  <c r="Z64" i="46"/>
  <c r="AD64" i="46"/>
  <c r="R64" i="46"/>
  <c r="V64" i="46"/>
  <c r="AZ64" i="46"/>
  <c r="AU64" i="46"/>
  <c r="AQ64" i="46"/>
  <c r="AF64" i="46"/>
  <c r="U64" i="46"/>
  <c r="P64" i="46"/>
  <c r="I64" i="46"/>
  <c r="M64" i="46"/>
  <c r="AL64" i="46"/>
  <c r="AG64" i="46"/>
  <c r="J64" i="46"/>
  <c r="N64" i="46"/>
  <c r="F64" i="46"/>
  <c r="AM64" i="46"/>
  <c r="T64" i="46"/>
  <c r="L64" i="46"/>
  <c r="Q64" i="46"/>
  <c r="K64" i="46"/>
  <c r="AW64" i="46"/>
  <c r="AC64" i="46"/>
  <c r="AV64" i="46"/>
  <c r="AB64" i="46"/>
  <c r="H64" i="46"/>
  <c r="G64" i="46"/>
  <c r="Y64" i="46"/>
  <c r="AY72" i="46"/>
  <c r="AS72" i="46"/>
  <c r="AK72" i="46"/>
  <c r="AO72" i="46"/>
  <c r="AI72" i="46"/>
  <c r="AA72" i="46"/>
  <c r="AE72" i="46"/>
  <c r="S72" i="46"/>
  <c r="W72" i="46"/>
  <c r="AX72" i="46"/>
  <c r="AR72" i="46"/>
  <c r="AJ72" i="46"/>
  <c r="AN72" i="46"/>
  <c r="Z72" i="46"/>
  <c r="AD72" i="46"/>
  <c r="R72" i="46"/>
  <c r="V72" i="46"/>
  <c r="AZ72" i="46"/>
  <c r="AU72" i="46"/>
  <c r="AQ72" i="46"/>
  <c r="AF72" i="46"/>
  <c r="U72" i="46"/>
  <c r="P72" i="46"/>
  <c r="I72" i="46"/>
  <c r="M72" i="46"/>
  <c r="AL72" i="46"/>
  <c r="AG72" i="46"/>
  <c r="J72" i="46"/>
  <c r="N72" i="46"/>
  <c r="F72" i="46"/>
  <c r="AW72" i="46"/>
  <c r="AM72" i="46"/>
  <c r="Y72" i="46"/>
  <c r="L72" i="46"/>
  <c r="AV72" i="46"/>
  <c r="K72" i="46"/>
  <c r="AC72" i="46"/>
  <c r="T72" i="46"/>
  <c r="AB72" i="46"/>
  <c r="Q72" i="46"/>
  <c r="H72" i="46"/>
  <c r="G72" i="46"/>
  <c r="AW84" i="46"/>
  <c r="AW83" i="46" s="1"/>
  <c r="AQ84" i="46"/>
  <c r="AL84" i="46"/>
  <c r="AL83" i="46" s="1"/>
  <c r="AA84" i="46"/>
  <c r="AA83" i="46" s="1"/>
  <c r="AE84" i="46"/>
  <c r="AV84" i="46"/>
  <c r="AV83" i="46" s="1"/>
  <c r="AZ84" i="46"/>
  <c r="AU84" i="46"/>
  <c r="AK84" i="46"/>
  <c r="AK83" i="46" s="1"/>
  <c r="AO84" i="46"/>
  <c r="AO83" i="46" s="1"/>
  <c r="Z84" i="46"/>
  <c r="AD84" i="46"/>
  <c r="Y84" i="46"/>
  <c r="AY84" i="46"/>
  <c r="AJ84" i="46"/>
  <c r="AF84" i="46"/>
  <c r="AF83" i="46" s="1"/>
  <c r="T84" i="46"/>
  <c r="G84" i="46"/>
  <c r="K84" i="46"/>
  <c r="F84" i="46"/>
  <c r="AR84" i="46"/>
  <c r="AM84" i="46"/>
  <c r="AG84" i="46"/>
  <c r="Q84" i="46"/>
  <c r="U84" i="46"/>
  <c r="H84" i="46"/>
  <c r="L84" i="46"/>
  <c r="S84" i="46"/>
  <c r="S83" i="46" s="1"/>
  <c r="N84" i="46"/>
  <c r="AS84" i="46"/>
  <c r="AN84" i="46"/>
  <c r="AI84" i="46"/>
  <c r="R84" i="46"/>
  <c r="R83" i="46" s="1"/>
  <c r="M84" i="46"/>
  <c r="AX84" i="46"/>
  <c r="AC84" i="46"/>
  <c r="I84" i="46"/>
  <c r="V84" i="46"/>
  <c r="V83" i="46" s="1"/>
  <c r="J84" i="46"/>
  <c r="AB84" i="46"/>
  <c r="W84" i="46"/>
  <c r="W83" i="46" s="1"/>
  <c r="P84" i="46"/>
  <c r="AY99" i="46"/>
  <c r="AL99" i="46"/>
  <c r="AA99" i="46"/>
  <c r="AE99" i="46"/>
  <c r="AX99" i="46"/>
  <c r="AQ99" i="46"/>
  <c r="AK99" i="46"/>
  <c r="AO99" i="46"/>
  <c r="Z99" i="46"/>
  <c r="AD99" i="46"/>
  <c r="AW99" i="46"/>
  <c r="AN99" i="46"/>
  <c r="AF99" i="46"/>
  <c r="S99" i="46"/>
  <c r="W99" i="46"/>
  <c r="I99" i="46"/>
  <c r="M99" i="46"/>
  <c r="AZ99" i="46"/>
  <c r="AR99" i="46"/>
  <c r="AG99" i="46"/>
  <c r="Y99" i="46"/>
  <c r="T99" i="46"/>
  <c r="J99" i="46"/>
  <c r="N99" i="46"/>
  <c r="AU99" i="46"/>
  <c r="AM99" i="46"/>
  <c r="R99" i="46"/>
  <c r="H99" i="46"/>
  <c r="AV99" i="46"/>
  <c r="AS99" i="46"/>
  <c r="AJ99" i="46"/>
  <c r="Q99" i="46"/>
  <c r="G99" i="46"/>
  <c r="AI99" i="46"/>
  <c r="AC99" i="46"/>
  <c r="V99" i="46"/>
  <c r="P99" i="46"/>
  <c r="F99" i="46"/>
  <c r="AB99" i="46"/>
  <c r="U99" i="46"/>
  <c r="L99" i="46"/>
  <c r="K99" i="46"/>
  <c r="AX103" i="46"/>
  <c r="AZ103" i="46"/>
  <c r="AL103" i="46"/>
  <c r="AA103" i="46"/>
  <c r="AE103" i="46"/>
  <c r="AY103" i="46"/>
  <c r="AQ103" i="46"/>
  <c r="AK103" i="46"/>
  <c r="AO103" i="46"/>
  <c r="Z103" i="46"/>
  <c r="AD103" i="46"/>
  <c r="AU103" i="46"/>
  <c r="AN103" i="46"/>
  <c r="AI103" i="46"/>
  <c r="AF103" i="46"/>
  <c r="S103" i="46"/>
  <c r="W103" i="46"/>
  <c r="I103" i="46"/>
  <c r="M103" i="46"/>
  <c r="F103" i="46"/>
  <c r="AV103" i="46"/>
  <c r="AR103" i="46"/>
  <c r="AG103" i="46"/>
  <c r="T103" i="46"/>
  <c r="J103" i="46"/>
  <c r="N103" i="46"/>
  <c r="AW103" i="46"/>
  <c r="V103" i="46"/>
  <c r="P103" i="46"/>
  <c r="H103" i="46"/>
  <c r="U103" i="46"/>
  <c r="G103" i="46"/>
  <c r="AM103" i="46"/>
  <c r="AC103" i="46"/>
  <c r="Q103" i="46"/>
  <c r="AS103" i="46"/>
  <c r="AJ103" i="46"/>
  <c r="AB103" i="46"/>
  <c r="L103" i="46"/>
  <c r="Y103" i="46"/>
  <c r="R103" i="46"/>
  <c r="K103" i="46"/>
  <c r="AX117" i="46"/>
  <c r="AY117" i="46"/>
  <c r="AW117" i="46"/>
  <c r="AR117" i="46"/>
  <c r="AV117" i="46"/>
  <c r="AL117" i="46"/>
  <c r="AU117" i="46"/>
  <c r="AM117" i="46"/>
  <c r="AI117" i="46"/>
  <c r="Z117" i="46"/>
  <c r="AD117" i="46"/>
  <c r="AN117" i="46"/>
  <c r="AA117" i="46"/>
  <c r="AE117" i="46"/>
  <c r="AO117" i="46"/>
  <c r="AF117" i="46"/>
  <c r="T117" i="46"/>
  <c r="AK117" i="46"/>
  <c r="AC117" i="46"/>
  <c r="S117" i="46"/>
  <c r="W117" i="46"/>
  <c r="J117" i="46"/>
  <c r="N117" i="46"/>
  <c r="AG117" i="46"/>
  <c r="V117" i="46"/>
  <c r="I117" i="46"/>
  <c r="F117" i="46"/>
  <c r="AJ117" i="46"/>
  <c r="Q117" i="46"/>
  <c r="P117" i="46"/>
  <c r="K117" i="46"/>
  <c r="AS117" i="46"/>
  <c r="AQ117" i="46"/>
  <c r="Y117" i="46"/>
  <c r="H117" i="46"/>
  <c r="AZ117" i="46"/>
  <c r="AB117" i="46"/>
  <c r="G117" i="46"/>
  <c r="R117" i="46"/>
  <c r="M117" i="46"/>
  <c r="U117" i="46"/>
  <c r="L117" i="46"/>
  <c r="AX127" i="46"/>
  <c r="AW127" i="46"/>
  <c r="AV127" i="46"/>
  <c r="AR127" i="46"/>
  <c r="AZ127" i="46"/>
  <c r="AY127" i="46"/>
  <c r="AU127" i="46"/>
  <c r="AJ127" i="46"/>
  <c r="AN127" i="46"/>
  <c r="AQ127" i="46"/>
  <c r="AK127" i="46"/>
  <c r="AI127" i="46"/>
  <c r="Z127" i="46"/>
  <c r="AD127" i="46"/>
  <c r="AS127" i="46"/>
  <c r="AL127" i="46"/>
  <c r="AA127" i="46"/>
  <c r="AE127" i="46"/>
  <c r="AF127" i="46"/>
  <c r="T127" i="46"/>
  <c r="AO127" i="46"/>
  <c r="AC127" i="46"/>
  <c r="S127" i="46"/>
  <c r="W127" i="46"/>
  <c r="J127" i="46"/>
  <c r="N127" i="46"/>
  <c r="AG127" i="46"/>
  <c r="Y127" i="46"/>
  <c r="R127" i="46"/>
  <c r="I127" i="46"/>
  <c r="F127" i="46"/>
  <c r="U127" i="46"/>
  <c r="K127" i="46"/>
  <c r="Q127" i="46"/>
  <c r="P127" i="46"/>
  <c r="H127" i="46"/>
  <c r="AB127" i="46"/>
  <c r="G127" i="46"/>
  <c r="V127" i="46"/>
  <c r="M127" i="46"/>
  <c r="L127" i="46"/>
  <c r="AM127" i="46"/>
  <c r="AZ138" i="46"/>
  <c r="AW138" i="46"/>
  <c r="AS138" i="46"/>
  <c r="AX138" i="46"/>
  <c r="AV138" i="46"/>
  <c r="AU138" i="46"/>
  <c r="AJ138" i="46"/>
  <c r="AQ138" i="46"/>
  <c r="AK138" i="46"/>
  <c r="AO138" i="46"/>
  <c r="Z138" i="46"/>
  <c r="AD138" i="46"/>
  <c r="Y138" i="46"/>
  <c r="AY138" i="46"/>
  <c r="AR138" i="46"/>
  <c r="AL138" i="46"/>
  <c r="AA138" i="46"/>
  <c r="AE138" i="46"/>
  <c r="AI138" i="46"/>
  <c r="AF138" i="46"/>
  <c r="T138" i="46"/>
  <c r="AN138" i="46"/>
  <c r="AC138" i="46"/>
  <c r="S138" i="46"/>
  <c r="W138" i="46"/>
  <c r="AG138" i="46"/>
  <c r="Q138" i="46"/>
  <c r="G138" i="46"/>
  <c r="K138" i="46"/>
  <c r="R138" i="46"/>
  <c r="H138" i="46"/>
  <c r="L138" i="46"/>
  <c r="J138" i="46"/>
  <c r="F138" i="46"/>
  <c r="AM138" i="46"/>
  <c r="AB138" i="46"/>
  <c r="V138" i="46"/>
  <c r="P138" i="46"/>
  <c r="I138" i="46"/>
  <c r="N138" i="46"/>
  <c r="M138" i="46"/>
  <c r="U138" i="46"/>
  <c r="AY152" i="46"/>
  <c r="AZ152" i="46"/>
  <c r="AW152" i="46"/>
  <c r="AS152" i="46"/>
  <c r="AV152" i="46"/>
  <c r="AX152" i="46"/>
  <c r="AU152" i="46"/>
  <c r="AM152" i="46"/>
  <c r="Z152" i="46"/>
  <c r="AD152" i="46"/>
  <c r="Y152" i="46"/>
  <c r="AJ152" i="46"/>
  <c r="AN152" i="46"/>
  <c r="AA152" i="46"/>
  <c r="AE152" i="46"/>
  <c r="AQ152" i="46"/>
  <c r="AO152" i="46"/>
  <c r="AI152" i="46"/>
  <c r="AF152" i="46"/>
  <c r="R152" i="46"/>
  <c r="V152" i="46"/>
  <c r="AL152" i="46"/>
  <c r="AC152" i="46"/>
  <c r="Q152" i="46"/>
  <c r="U152" i="46"/>
  <c r="AG152" i="46"/>
  <c r="W152" i="46"/>
  <c r="P152" i="46"/>
  <c r="G152" i="46"/>
  <c r="K152" i="46"/>
  <c r="H152" i="46"/>
  <c r="L152" i="46"/>
  <c r="S152" i="46"/>
  <c r="J152" i="46"/>
  <c r="AR152" i="46"/>
  <c r="AB152" i="46"/>
  <c r="I152" i="46"/>
  <c r="N152" i="46"/>
  <c r="AK152" i="46"/>
  <c r="M152" i="46"/>
  <c r="F152" i="46"/>
  <c r="T152" i="46"/>
  <c r="AX17" i="46"/>
  <c r="AU17" i="46"/>
  <c r="AS17" i="46"/>
  <c r="AQ17" i="46"/>
  <c r="AL17" i="46"/>
  <c r="AB17" i="46"/>
  <c r="AF17" i="46"/>
  <c r="AZ17" i="46"/>
  <c r="AV17" i="46"/>
  <c r="AR17" i="46"/>
  <c r="AK17" i="46"/>
  <c r="AO17" i="46"/>
  <c r="AA17" i="46"/>
  <c r="AE17" i="46"/>
  <c r="AG17" i="46"/>
  <c r="S17" i="46"/>
  <c r="W17" i="46"/>
  <c r="J17" i="46"/>
  <c r="N17" i="46"/>
  <c r="AY17" i="46"/>
  <c r="AJ17" i="46"/>
  <c r="AI17" i="46"/>
  <c r="Z17" i="46"/>
  <c r="T17" i="46"/>
  <c r="G17" i="46"/>
  <c r="K17" i="46"/>
  <c r="AN17" i="46"/>
  <c r="AD17" i="46"/>
  <c r="R17" i="46"/>
  <c r="V17" i="46"/>
  <c r="I17" i="46"/>
  <c r="M17" i="46"/>
  <c r="AW17" i="46"/>
  <c r="AC17" i="46"/>
  <c r="U17" i="46"/>
  <c r="H17" i="46"/>
  <c r="AM17" i="46"/>
  <c r="Q17" i="46"/>
  <c r="L17" i="46"/>
  <c r="AU21" i="46"/>
  <c r="AS21" i="46"/>
  <c r="AQ21" i="46"/>
  <c r="AL21" i="46"/>
  <c r="AB21" i="46"/>
  <c r="AF21" i="46"/>
  <c r="AZ21" i="46"/>
  <c r="AV21" i="46"/>
  <c r="AR21" i="46"/>
  <c r="AK21" i="46"/>
  <c r="AO21" i="46"/>
  <c r="AA21" i="46"/>
  <c r="AE21" i="46"/>
  <c r="AW21" i="46"/>
  <c r="AG21" i="46"/>
  <c r="S21" i="46"/>
  <c r="W21" i="46"/>
  <c r="J21" i="46"/>
  <c r="N21" i="46"/>
  <c r="AJ21" i="46"/>
  <c r="Z21" i="46"/>
  <c r="T21" i="46"/>
  <c r="G21" i="46"/>
  <c r="K21" i="46"/>
  <c r="AY21" i="46"/>
  <c r="AN21" i="46"/>
  <c r="AI21" i="46"/>
  <c r="AD21" i="46"/>
  <c r="R21" i="46"/>
  <c r="V21" i="46"/>
  <c r="I21" i="46"/>
  <c r="M21" i="46"/>
  <c r="AC21" i="46"/>
  <c r="U21" i="46"/>
  <c r="L21" i="46"/>
  <c r="AX21" i="46"/>
  <c r="AM21" i="46"/>
  <c r="Q21" i="46"/>
  <c r="H21" i="46"/>
  <c r="AZ26" i="46"/>
  <c r="AS26" i="46"/>
  <c r="AQ26" i="46"/>
  <c r="AL26" i="46"/>
  <c r="AB26" i="46"/>
  <c r="AF26" i="46"/>
  <c r="AY26" i="46"/>
  <c r="AU26" i="46"/>
  <c r="AR26" i="46"/>
  <c r="AK26" i="46"/>
  <c r="AO26" i="46"/>
  <c r="AA26" i="46"/>
  <c r="AA25" i="46" s="1"/>
  <c r="AE26" i="46"/>
  <c r="AE25" i="46" s="1"/>
  <c r="AG26" i="46"/>
  <c r="AG25" i="46" s="1"/>
  <c r="Q26" i="46"/>
  <c r="Q25" i="46" s="1"/>
  <c r="U26" i="46"/>
  <c r="U25" i="46" s="1"/>
  <c r="H26" i="46"/>
  <c r="L26" i="46"/>
  <c r="L25" i="46" s="1"/>
  <c r="AX26" i="46"/>
  <c r="AX25" i="46" s="1"/>
  <c r="AW26" i="46"/>
  <c r="AJ26" i="46"/>
  <c r="AI26" i="46"/>
  <c r="Z26" i="46"/>
  <c r="Z25" i="46" s="1"/>
  <c r="R26" i="46"/>
  <c r="V26" i="46"/>
  <c r="I26" i="46"/>
  <c r="I25" i="46" s="1"/>
  <c r="M26" i="46"/>
  <c r="M25" i="46" s="1"/>
  <c r="AN26" i="46"/>
  <c r="AD26" i="46"/>
  <c r="T26" i="46"/>
  <c r="G26" i="46"/>
  <c r="K26" i="46"/>
  <c r="AC26" i="46"/>
  <c r="J26" i="46"/>
  <c r="J25" i="46" s="1"/>
  <c r="W26" i="46"/>
  <c r="N26" i="46"/>
  <c r="AV26" i="46"/>
  <c r="AV25" i="46" s="1"/>
  <c r="AM26" i="46"/>
  <c r="S26" i="46"/>
  <c r="AZ31" i="46"/>
  <c r="AS31" i="46"/>
  <c r="AL31" i="46"/>
  <c r="AB31" i="46"/>
  <c r="AF31" i="46"/>
  <c r="AY31" i="46"/>
  <c r="AU31" i="46"/>
  <c r="AR31" i="46"/>
  <c r="AQ31" i="46"/>
  <c r="AK31" i="46"/>
  <c r="AO31" i="46"/>
  <c r="AA31" i="46"/>
  <c r="AE31" i="46"/>
  <c r="AV31" i="46"/>
  <c r="AG31" i="46"/>
  <c r="T31" i="46"/>
  <c r="H31" i="46"/>
  <c r="L31" i="46"/>
  <c r="AJ31" i="46"/>
  <c r="Z31" i="46"/>
  <c r="Q31" i="46"/>
  <c r="U31" i="46"/>
  <c r="I31" i="46"/>
  <c r="M31" i="46"/>
  <c r="AX31" i="46"/>
  <c r="AW31" i="46"/>
  <c r="AN31" i="46"/>
  <c r="AI31" i="46"/>
  <c r="AD31" i="46"/>
  <c r="S31" i="46"/>
  <c r="W31" i="46"/>
  <c r="G31" i="46"/>
  <c r="K31" i="46"/>
  <c r="AM31" i="46"/>
  <c r="AC31" i="46"/>
  <c r="R31" i="46"/>
  <c r="J31" i="46"/>
  <c r="N31" i="46"/>
  <c r="V31" i="46"/>
  <c r="AU39" i="46"/>
  <c r="AS39" i="46"/>
  <c r="AL39" i="46"/>
  <c r="AZ39" i="46"/>
  <c r="AV39" i="46"/>
  <c r="AR39" i="46"/>
  <c r="AK39" i="46"/>
  <c r="AO39" i="46"/>
  <c r="AJ39" i="46"/>
  <c r="AI39" i="46"/>
  <c r="Z39" i="46"/>
  <c r="AD39" i="46"/>
  <c r="S39" i="46"/>
  <c r="W39" i="46"/>
  <c r="H39" i="46"/>
  <c r="L39" i="46"/>
  <c r="AW39" i="46"/>
  <c r="AQ39" i="46"/>
  <c r="AT39" i="46" s="1"/>
  <c r="AM39" i="46"/>
  <c r="AA39" i="46"/>
  <c r="AE39" i="46"/>
  <c r="T39" i="46"/>
  <c r="I39" i="46"/>
  <c r="M39" i="46"/>
  <c r="AY39" i="46"/>
  <c r="AC39" i="46"/>
  <c r="AG39" i="46"/>
  <c r="R39" i="46"/>
  <c r="V39" i="46"/>
  <c r="G39" i="46"/>
  <c r="K39" i="46"/>
  <c r="AF39" i="46"/>
  <c r="J39" i="46"/>
  <c r="Q39" i="46"/>
  <c r="N39" i="46"/>
  <c r="AN39" i="46"/>
  <c r="AB39" i="46"/>
  <c r="AX39" i="46"/>
  <c r="U39" i="46"/>
  <c r="Y43" i="46"/>
  <c r="AU43" i="46"/>
  <c r="AS43" i="46"/>
  <c r="AL43" i="46"/>
  <c r="AZ43" i="46"/>
  <c r="AV43" i="46"/>
  <c r="AR43" i="46"/>
  <c r="AK43" i="46"/>
  <c r="AO43" i="46"/>
  <c r="AX43" i="46"/>
  <c r="AJ43" i="46"/>
  <c r="Z43" i="46"/>
  <c r="AD43" i="46"/>
  <c r="S43" i="46"/>
  <c r="W43" i="46"/>
  <c r="H43" i="46"/>
  <c r="L43" i="46"/>
  <c r="AY43" i="46"/>
  <c r="AM43" i="46"/>
  <c r="AA43" i="46"/>
  <c r="AE43" i="46"/>
  <c r="T43" i="46"/>
  <c r="I43" i="46"/>
  <c r="M43" i="46"/>
  <c r="AW43" i="46"/>
  <c r="AQ43" i="46"/>
  <c r="AC43" i="46"/>
  <c r="AG43" i="46"/>
  <c r="R43" i="46"/>
  <c r="V43" i="46"/>
  <c r="G43" i="46"/>
  <c r="K43" i="46"/>
  <c r="AF43" i="46"/>
  <c r="Q43" i="46"/>
  <c r="J43" i="46"/>
  <c r="AN43" i="46"/>
  <c r="U43" i="46"/>
  <c r="N43" i="46"/>
  <c r="AI43" i="46"/>
  <c r="AB43" i="46"/>
  <c r="AU53" i="46"/>
  <c r="AS53" i="46"/>
  <c r="AQ53" i="46"/>
  <c r="AL53" i="46"/>
  <c r="AZ53" i="46"/>
  <c r="AV53" i="46"/>
  <c r="AR53" i="46"/>
  <c r="AK53" i="46"/>
  <c r="AO53" i="46"/>
  <c r="AN53" i="46"/>
  <c r="AI53" i="46"/>
  <c r="Z53" i="46"/>
  <c r="AD53" i="46"/>
  <c r="Q53" i="46"/>
  <c r="U53" i="46"/>
  <c r="H53" i="46"/>
  <c r="L53" i="46"/>
  <c r="AW53" i="46"/>
  <c r="AA53" i="46"/>
  <c r="AE53" i="46"/>
  <c r="R53" i="46"/>
  <c r="V53" i="46"/>
  <c r="I53" i="46"/>
  <c r="M53" i="46"/>
  <c r="AY53" i="46"/>
  <c r="AM53" i="46"/>
  <c r="AC53" i="46"/>
  <c r="AG53" i="46"/>
  <c r="T53" i="46"/>
  <c r="G53" i="46"/>
  <c r="K53" i="46"/>
  <c r="AJ53" i="46"/>
  <c r="AF53" i="46"/>
  <c r="S53" i="46"/>
  <c r="J53" i="46"/>
  <c r="W53" i="46"/>
  <c r="N53" i="46"/>
  <c r="AB53" i="46"/>
  <c r="AX53" i="46"/>
  <c r="AW61" i="46"/>
  <c r="AS61" i="46"/>
  <c r="AS60" i="46" s="1"/>
  <c r="AQ61" i="46"/>
  <c r="AM61" i="46"/>
  <c r="AA61" i="46"/>
  <c r="AE61" i="46"/>
  <c r="AE60" i="46" s="1"/>
  <c r="S61" i="46"/>
  <c r="S60" i="46" s="1"/>
  <c r="W61" i="46"/>
  <c r="W60" i="46" s="1"/>
  <c r="AV61" i="46"/>
  <c r="AZ61" i="46"/>
  <c r="AU61" i="46"/>
  <c r="AR61" i="46"/>
  <c r="AL61" i="46"/>
  <c r="Z61" i="46"/>
  <c r="Z60" i="46" s="1"/>
  <c r="AD61" i="46"/>
  <c r="Y61" i="46"/>
  <c r="Y60" i="46" s="1"/>
  <c r="R61" i="46"/>
  <c r="V61" i="46"/>
  <c r="V60" i="46" s="1"/>
  <c r="AO61" i="46"/>
  <c r="AF61" i="46"/>
  <c r="U61" i="46"/>
  <c r="G61" i="46"/>
  <c r="G60" i="46" s="1"/>
  <c r="K61" i="46"/>
  <c r="K60" i="46" s="1"/>
  <c r="AJ61" i="46"/>
  <c r="AJ60" i="46" s="1"/>
  <c r="AI61" i="46"/>
  <c r="AG61" i="46"/>
  <c r="H61" i="46"/>
  <c r="H60" i="46" s="1"/>
  <c r="L61" i="46"/>
  <c r="L60" i="46" s="1"/>
  <c r="F61" i="46"/>
  <c r="AY61" i="46"/>
  <c r="AK61" i="46"/>
  <c r="T61" i="46"/>
  <c r="T60" i="46" s="1"/>
  <c r="P61" i="46"/>
  <c r="N61" i="46"/>
  <c r="N60" i="46" s="1"/>
  <c r="AX61" i="46"/>
  <c r="Q61" i="46"/>
  <c r="M61" i="46"/>
  <c r="M60" i="46" s="1"/>
  <c r="AB61" i="46"/>
  <c r="AN61" i="46"/>
  <c r="J61" i="46"/>
  <c r="J60" i="46" s="1"/>
  <c r="AC61" i="46"/>
  <c r="I61" i="46"/>
  <c r="I60" i="46" s="1"/>
  <c r="AW66" i="46"/>
  <c r="AS66" i="46"/>
  <c r="AQ66" i="46"/>
  <c r="AK66" i="46"/>
  <c r="AO66" i="46"/>
  <c r="AA66" i="46"/>
  <c r="AE66" i="46"/>
  <c r="Q66" i="46"/>
  <c r="U66" i="46"/>
  <c r="AV66" i="46"/>
  <c r="AZ66" i="46"/>
  <c r="AU66" i="46"/>
  <c r="AR66" i="46"/>
  <c r="AJ66" i="46"/>
  <c r="AN66" i="46"/>
  <c r="Z66" i="46"/>
  <c r="AD66" i="46"/>
  <c r="Y66" i="46"/>
  <c r="T66" i="46"/>
  <c r="AX66" i="46"/>
  <c r="AM66" i="46"/>
  <c r="AF66" i="46"/>
  <c r="W66" i="46"/>
  <c r="I66" i="46"/>
  <c r="M66" i="46"/>
  <c r="AY66" i="46"/>
  <c r="AG66" i="46"/>
  <c r="R66" i="46"/>
  <c r="J66" i="46"/>
  <c r="N66" i="46"/>
  <c r="AI66" i="46"/>
  <c r="V66" i="46"/>
  <c r="L66" i="46"/>
  <c r="AL66" i="46"/>
  <c r="S66" i="46"/>
  <c r="K66" i="46"/>
  <c r="F66" i="46"/>
  <c r="AB66" i="46"/>
  <c r="P66" i="46"/>
  <c r="H66" i="46"/>
  <c r="G66" i="46"/>
  <c r="AC66" i="46"/>
  <c r="AW70" i="46"/>
  <c r="AS70" i="46"/>
  <c r="AQ70" i="46"/>
  <c r="AK70" i="46"/>
  <c r="AO70" i="46"/>
  <c r="AA70" i="46"/>
  <c r="AE70" i="46"/>
  <c r="Q70" i="46"/>
  <c r="U70" i="46"/>
  <c r="AV70" i="46"/>
  <c r="AZ70" i="46"/>
  <c r="AU70" i="46"/>
  <c r="AR70" i="46"/>
  <c r="AJ70" i="46"/>
  <c r="AN70" i="46"/>
  <c r="Z70" i="46"/>
  <c r="AD70" i="46"/>
  <c r="Y70" i="46"/>
  <c r="T70" i="46"/>
  <c r="AM70" i="46"/>
  <c r="AF70" i="46"/>
  <c r="S70" i="46"/>
  <c r="I70" i="46"/>
  <c r="M70" i="46"/>
  <c r="AI70" i="46"/>
  <c r="AG70" i="46"/>
  <c r="V70" i="46"/>
  <c r="J70" i="46"/>
  <c r="N70" i="46"/>
  <c r="P70" i="46"/>
  <c r="L70" i="46"/>
  <c r="W70" i="46"/>
  <c r="K70" i="46"/>
  <c r="AY70" i="46"/>
  <c r="AL70" i="46"/>
  <c r="AB70" i="46"/>
  <c r="AX70" i="46"/>
  <c r="H70" i="46"/>
  <c r="AC70" i="46"/>
  <c r="G70" i="46"/>
  <c r="R70" i="46"/>
  <c r="F70" i="46"/>
  <c r="AY75" i="46"/>
  <c r="AS75" i="46"/>
  <c r="AQ75" i="46"/>
  <c r="AK75" i="46"/>
  <c r="AK73" i="46" s="1"/>
  <c r="AO75" i="46"/>
  <c r="AA75" i="46"/>
  <c r="AE75" i="46"/>
  <c r="R75" i="46"/>
  <c r="V75" i="46"/>
  <c r="AX75" i="46"/>
  <c r="AU75" i="46"/>
  <c r="AR75" i="46"/>
  <c r="AR73" i="46" s="1"/>
  <c r="AJ75" i="46"/>
  <c r="AN75" i="46"/>
  <c r="AN73" i="46" s="1"/>
  <c r="Z75" i="46"/>
  <c r="AD75" i="46"/>
  <c r="Y75" i="46"/>
  <c r="Q75" i="46"/>
  <c r="U75" i="46"/>
  <c r="AV75" i="46"/>
  <c r="AM75" i="46"/>
  <c r="AF75" i="46"/>
  <c r="T75" i="46"/>
  <c r="G75" i="46"/>
  <c r="K75" i="46"/>
  <c r="AW75" i="46"/>
  <c r="AG75" i="46"/>
  <c r="W75" i="46"/>
  <c r="H75" i="46"/>
  <c r="L75" i="46"/>
  <c r="J75" i="46"/>
  <c r="AZ75" i="46"/>
  <c r="AL75" i="46"/>
  <c r="I75" i="46"/>
  <c r="F75" i="46"/>
  <c r="AI75" i="46"/>
  <c r="M75" i="46"/>
  <c r="AB75" i="46"/>
  <c r="P75" i="46"/>
  <c r="N75" i="46"/>
  <c r="S75" i="46"/>
  <c r="AC75" i="46"/>
  <c r="AX80" i="46"/>
  <c r="AX80" i="53" s="1"/>
  <c r="AS80" i="46"/>
  <c r="AQ80" i="46"/>
  <c r="AK80" i="46"/>
  <c r="AO80" i="46"/>
  <c r="AA80" i="46"/>
  <c r="AA80" i="53" s="1"/>
  <c r="AE80" i="46"/>
  <c r="Q80" i="46"/>
  <c r="AW80" i="46"/>
  <c r="AW80" i="53" s="1"/>
  <c r="AU80" i="46"/>
  <c r="AR80" i="46"/>
  <c r="AJ80" i="46"/>
  <c r="AJ80" i="53" s="1"/>
  <c r="AN80" i="46"/>
  <c r="Z80" i="46"/>
  <c r="Z80" i="53" s="1"/>
  <c r="AD80" i="46"/>
  <c r="AD80" i="53" s="1"/>
  <c r="Y80" i="46"/>
  <c r="Y80" i="53" s="1"/>
  <c r="T80" i="46"/>
  <c r="AY80" i="46"/>
  <c r="AM80" i="46"/>
  <c r="AF80" i="46"/>
  <c r="V80" i="46"/>
  <c r="V80" i="53" s="1"/>
  <c r="I80" i="46"/>
  <c r="I80" i="53" s="1"/>
  <c r="M80" i="46"/>
  <c r="M80" i="53" s="1"/>
  <c r="AZ80" i="46"/>
  <c r="AZ80" i="53" s="1"/>
  <c r="AI80" i="46"/>
  <c r="AG80" i="46"/>
  <c r="AG80" i="53" s="1"/>
  <c r="R80" i="46"/>
  <c r="W80" i="46"/>
  <c r="J80" i="46"/>
  <c r="J80" i="53" s="1"/>
  <c r="N80" i="46"/>
  <c r="N80" i="53" s="1"/>
  <c r="AV80" i="46"/>
  <c r="P80" i="46"/>
  <c r="P80" i="53" s="1"/>
  <c r="H80" i="46"/>
  <c r="H80" i="53" s="1"/>
  <c r="F80" i="46"/>
  <c r="F80" i="53" s="1"/>
  <c r="G80" i="46"/>
  <c r="K80" i="46"/>
  <c r="K80" i="53" s="1"/>
  <c r="AB80" i="46"/>
  <c r="S80" i="46"/>
  <c r="S80" i="53" s="1"/>
  <c r="L80" i="46"/>
  <c r="AL80" i="46"/>
  <c r="AC80" i="46"/>
  <c r="U80" i="46"/>
  <c r="U80" i="53" s="1"/>
  <c r="AY87" i="46"/>
  <c r="AU87" i="46"/>
  <c r="AJ87" i="46"/>
  <c r="AN87" i="46"/>
  <c r="AI87" i="46"/>
  <c r="AA87" i="46"/>
  <c r="AE87" i="46"/>
  <c r="Y87" i="46"/>
  <c r="AX87" i="46"/>
  <c r="AM87" i="46"/>
  <c r="Z87" i="46"/>
  <c r="AD87" i="46"/>
  <c r="AW87" i="46"/>
  <c r="AS87" i="46"/>
  <c r="AL87" i="46"/>
  <c r="AF87" i="46"/>
  <c r="R87" i="46"/>
  <c r="V87" i="46"/>
  <c r="I87" i="46"/>
  <c r="M87" i="46"/>
  <c r="F87" i="46"/>
  <c r="AZ87" i="46"/>
  <c r="AO87" i="46"/>
  <c r="AG87" i="46"/>
  <c r="S87" i="46"/>
  <c r="W87" i="46"/>
  <c r="P87" i="46"/>
  <c r="J87" i="46"/>
  <c r="N87" i="46"/>
  <c r="AR87" i="46"/>
  <c r="U87" i="46"/>
  <c r="L87" i="46"/>
  <c r="AV87" i="46"/>
  <c r="T87" i="46"/>
  <c r="K87" i="46"/>
  <c r="AK87" i="46"/>
  <c r="Q87" i="46"/>
  <c r="G87" i="46"/>
  <c r="AQ87" i="46"/>
  <c r="AB87" i="46"/>
  <c r="H87" i="46"/>
  <c r="AC87" i="46"/>
  <c r="AY91" i="46"/>
  <c r="AU91" i="46"/>
  <c r="AJ91" i="46"/>
  <c r="AN91" i="46"/>
  <c r="AI91" i="46"/>
  <c r="AA91" i="46"/>
  <c r="AE91" i="46"/>
  <c r="Y91" i="46"/>
  <c r="AX91" i="46"/>
  <c r="AM91" i="46"/>
  <c r="Z91" i="46"/>
  <c r="AD91" i="46"/>
  <c r="AS91" i="46"/>
  <c r="AQ91" i="46"/>
  <c r="AL91" i="46"/>
  <c r="AF91" i="46"/>
  <c r="R91" i="46"/>
  <c r="V91" i="46"/>
  <c r="I91" i="46"/>
  <c r="M91" i="46"/>
  <c r="AV91" i="46"/>
  <c r="AO91" i="46"/>
  <c r="AG91" i="46"/>
  <c r="S91" i="46"/>
  <c r="W91" i="46"/>
  <c r="P91" i="46"/>
  <c r="J91" i="46"/>
  <c r="N91" i="46"/>
  <c r="F91" i="46"/>
  <c r="AW91" i="46"/>
  <c r="AK91" i="46"/>
  <c r="Q91" i="46"/>
  <c r="L91" i="46"/>
  <c r="K91" i="46"/>
  <c r="AZ91" i="46"/>
  <c r="U91" i="46"/>
  <c r="G91" i="46"/>
  <c r="AB91" i="46"/>
  <c r="H91" i="46"/>
  <c r="AR91" i="46"/>
  <c r="T91" i="46"/>
  <c r="AC91" i="46"/>
  <c r="AW101" i="46"/>
  <c r="AL101" i="46"/>
  <c r="AI101" i="46"/>
  <c r="AA101" i="46"/>
  <c r="AE101" i="46"/>
  <c r="AV101" i="46"/>
  <c r="AZ101" i="46"/>
  <c r="AU101" i="46"/>
  <c r="AK101" i="46"/>
  <c r="AO101" i="46"/>
  <c r="Z101" i="46"/>
  <c r="AD101" i="46"/>
  <c r="Y101" i="46"/>
  <c r="AS101" i="46"/>
  <c r="AJ101" i="46"/>
  <c r="AF101" i="46"/>
  <c r="Q101" i="46"/>
  <c r="U101" i="46"/>
  <c r="I101" i="46"/>
  <c r="M101" i="46"/>
  <c r="AX101" i="46"/>
  <c r="AQ101" i="46"/>
  <c r="AM101" i="46"/>
  <c r="AG101" i="46"/>
  <c r="R101" i="46"/>
  <c r="V101" i="46"/>
  <c r="P101" i="46"/>
  <c r="J101" i="46"/>
  <c r="N101" i="46"/>
  <c r="F101" i="46"/>
  <c r="AR101" i="46"/>
  <c r="T101" i="46"/>
  <c r="H101" i="46"/>
  <c r="AN101" i="46"/>
  <c r="S101" i="46"/>
  <c r="G101" i="46"/>
  <c r="AB101" i="46"/>
  <c r="AY101" i="46"/>
  <c r="W101" i="46"/>
  <c r="L101" i="46"/>
  <c r="AC101" i="46"/>
  <c r="K101" i="46"/>
  <c r="AZ110" i="46"/>
  <c r="AX110" i="46"/>
  <c r="AX109" i="46" s="1"/>
  <c r="AW110" i="46"/>
  <c r="AY110" i="46"/>
  <c r="AV110" i="46"/>
  <c r="AV109" i="46" s="1"/>
  <c r="AR110" i="46"/>
  <c r="AQ110" i="46"/>
  <c r="AM110" i="46"/>
  <c r="AL110" i="46"/>
  <c r="Z110" i="46"/>
  <c r="Z109" i="46" s="1"/>
  <c r="AD110" i="46"/>
  <c r="Y110" i="46"/>
  <c r="Q110" i="46"/>
  <c r="U110" i="46"/>
  <c r="AN110" i="46"/>
  <c r="AA110" i="46"/>
  <c r="AA109" i="46" s="1"/>
  <c r="AE110" i="46"/>
  <c r="R110" i="46"/>
  <c r="V110" i="46"/>
  <c r="AJ110" i="46"/>
  <c r="AJ109" i="46" s="1"/>
  <c r="AF110" i="46"/>
  <c r="AF109" i="46" s="1"/>
  <c r="AU110" i="46"/>
  <c r="AC110" i="46"/>
  <c r="W110" i="46"/>
  <c r="P110" i="46"/>
  <c r="J110" i="46"/>
  <c r="J109" i="46" s="1"/>
  <c r="N110" i="46"/>
  <c r="N109" i="46" s="1"/>
  <c r="AG110" i="46"/>
  <c r="AG109" i="46" s="1"/>
  <c r="I110" i="46"/>
  <c r="F110" i="46"/>
  <c r="S110" i="46"/>
  <c r="K110" i="46"/>
  <c r="AK110" i="46"/>
  <c r="M110" i="46"/>
  <c r="AS110" i="46"/>
  <c r="AS109" i="46" s="1"/>
  <c r="T110" i="46"/>
  <c r="L110" i="46"/>
  <c r="G110" i="46"/>
  <c r="G109" i="46" s="1"/>
  <c r="AI110" i="46"/>
  <c r="AB110" i="46"/>
  <c r="AB109" i="46" s="1"/>
  <c r="AO110" i="46"/>
  <c r="H110" i="46"/>
  <c r="H109" i="46" s="1"/>
  <c r="AZ115" i="46"/>
  <c r="AV115" i="46"/>
  <c r="AU115" i="46"/>
  <c r="AR115" i="46"/>
  <c r="AY115" i="46"/>
  <c r="AX115" i="46"/>
  <c r="AQ115" i="46"/>
  <c r="AL115" i="46"/>
  <c r="AN115" i="46"/>
  <c r="Z115" i="46"/>
  <c r="AD115" i="46"/>
  <c r="Y115" i="46"/>
  <c r="S115" i="46"/>
  <c r="W115" i="46"/>
  <c r="AS115" i="46"/>
  <c r="AJ115" i="46"/>
  <c r="AO115" i="46"/>
  <c r="AA115" i="46"/>
  <c r="AE115" i="46"/>
  <c r="T115" i="46"/>
  <c r="AW115" i="46"/>
  <c r="AF115" i="46"/>
  <c r="R115" i="46"/>
  <c r="AM115" i="46"/>
  <c r="AI115" i="46"/>
  <c r="AC115" i="46"/>
  <c r="Q115" i="46"/>
  <c r="P115" i="46"/>
  <c r="J115" i="46"/>
  <c r="N115" i="46"/>
  <c r="AG115" i="46"/>
  <c r="I115" i="46"/>
  <c r="U115" i="46"/>
  <c r="K115" i="46"/>
  <c r="M115" i="46"/>
  <c r="AK115" i="46"/>
  <c r="V115" i="46"/>
  <c r="L115" i="46"/>
  <c r="H115" i="46"/>
  <c r="F115" i="46"/>
  <c r="AB115" i="46"/>
  <c r="G115" i="46"/>
  <c r="AZ119" i="46"/>
  <c r="AX119" i="46"/>
  <c r="AV119" i="46"/>
  <c r="AY119" i="46"/>
  <c r="AU119" i="46"/>
  <c r="AR119" i="46"/>
  <c r="AQ119" i="46"/>
  <c r="AL119" i="46"/>
  <c r="AS119" i="46"/>
  <c r="AK119" i="46"/>
  <c r="Z119" i="46"/>
  <c r="AD119" i="46"/>
  <c r="Y119" i="46"/>
  <c r="AW119" i="46"/>
  <c r="AM119" i="46"/>
  <c r="AA119" i="46"/>
  <c r="AE119" i="46"/>
  <c r="AN119" i="46"/>
  <c r="AF119" i="46"/>
  <c r="R119" i="46"/>
  <c r="V119" i="46"/>
  <c r="AJ119" i="46"/>
  <c r="AC119" i="46"/>
  <c r="Q119" i="46"/>
  <c r="U119" i="46"/>
  <c r="P119" i="46"/>
  <c r="J119" i="46"/>
  <c r="N119" i="46"/>
  <c r="AO119" i="46"/>
  <c r="AI119" i="46"/>
  <c r="AG119" i="46"/>
  <c r="I119" i="46"/>
  <c r="F119" i="46"/>
  <c r="S119" i="46"/>
  <c r="K119" i="46"/>
  <c r="M119" i="46"/>
  <c r="L119" i="46"/>
  <c r="G119" i="46"/>
  <c r="W119" i="46"/>
  <c r="T119" i="46"/>
  <c r="H119" i="46"/>
  <c r="AB119" i="46"/>
  <c r="AY124" i="46"/>
  <c r="AZ124" i="46"/>
  <c r="AU124" i="46"/>
  <c r="AR124" i="46"/>
  <c r="AQ124" i="46"/>
  <c r="AK124" i="46"/>
  <c r="AO124" i="46"/>
  <c r="AW124" i="46"/>
  <c r="AM124" i="46"/>
  <c r="Z124" i="46"/>
  <c r="AD124" i="46"/>
  <c r="Y124" i="46"/>
  <c r="AV124" i="46"/>
  <c r="AN124" i="46"/>
  <c r="AA124" i="46"/>
  <c r="AE124" i="46"/>
  <c r="AJ124" i="46"/>
  <c r="AF124" i="46"/>
  <c r="T124" i="46"/>
  <c r="AX124" i="46"/>
  <c r="AS124" i="46"/>
  <c r="AS122" i="46" s="1"/>
  <c r="AI124" i="46"/>
  <c r="AC124" i="46"/>
  <c r="S124" i="46"/>
  <c r="W124" i="46"/>
  <c r="P124" i="46"/>
  <c r="J124" i="46"/>
  <c r="N124" i="46"/>
  <c r="AL124" i="46"/>
  <c r="AG124" i="46"/>
  <c r="R124" i="46"/>
  <c r="I124" i="46"/>
  <c r="U124" i="46"/>
  <c r="K124" i="46"/>
  <c r="Q124" i="46"/>
  <c r="M124" i="46"/>
  <c r="L124" i="46"/>
  <c r="H124" i="46"/>
  <c r="F124" i="46"/>
  <c r="AB124" i="46"/>
  <c r="V124" i="46"/>
  <c r="G124" i="46"/>
  <c r="AY129" i="46"/>
  <c r="AY129" i="53" s="1"/>
  <c r="AZ129" i="46"/>
  <c r="AU129" i="46"/>
  <c r="AX129" i="46"/>
  <c r="AX129" i="53" s="1"/>
  <c r="AR129" i="46"/>
  <c r="AW129" i="46"/>
  <c r="AQ129" i="46"/>
  <c r="AJ129" i="46"/>
  <c r="AN129" i="46"/>
  <c r="AV129" i="46"/>
  <c r="AO129" i="46"/>
  <c r="Z129" i="46"/>
  <c r="AD129" i="46"/>
  <c r="AD129" i="53" s="1"/>
  <c r="Y129" i="46"/>
  <c r="Y129" i="53" s="1"/>
  <c r="AK129" i="46"/>
  <c r="AA129" i="46"/>
  <c r="AE129" i="46"/>
  <c r="AE129" i="53" s="1"/>
  <c r="AS129" i="46"/>
  <c r="AF129" i="46"/>
  <c r="AF129" i="53" s="1"/>
  <c r="R129" i="46"/>
  <c r="V129" i="46"/>
  <c r="AM129" i="46"/>
  <c r="AC129" i="46"/>
  <c r="AC129" i="53" s="1"/>
  <c r="Q129" i="46"/>
  <c r="U129" i="46"/>
  <c r="U129" i="53" s="1"/>
  <c r="P129" i="46"/>
  <c r="P129" i="53" s="1"/>
  <c r="AG129" i="46"/>
  <c r="T129" i="46"/>
  <c r="T129" i="53" s="1"/>
  <c r="G129" i="46"/>
  <c r="K129" i="46"/>
  <c r="K129" i="53" s="1"/>
  <c r="AL129" i="46"/>
  <c r="AL129" i="53" s="1"/>
  <c r="W129" i="46"/>
  <c r="H129" i="46"/>
  <c r="H129" i="53" s="1"/>
  <c r="L129" i="46"/>
  <c r="L129" i="53" s="1"/>
  <c r="S129" i="46"/>
  <c r="J129" i="46"/>
  <c r="J129" i="53" s="1"/>
  <c r="I129" i="46"/>
  <c r="I129" i="53" s="1"/>
  <c r="N129" i="46"/>
  <c r="N129" i="53" s="1"/>
  <c r="AB129" i="46"/>
  <c r="AB129" i="53" s="1"/>
  <c r="AI129" i="46"/>
  <c r="M129" i="46"/>
  <c r="M129" i="53" s="1"/>
  <c r="F129" i="46"/>
  <c r="F129" i="53" s="1"/>
  <c r="AX136" i="46"/>
  <c r="AY136" i="46"/>
  <c r="AU136" i="46"/>
  <c r="AS136" i="46"/>
  <c r="AZ136" i="46"/>
  <c r="AJ136" i="46"/>
  <c r="AN136" i="46"/>
  <c r="AV136" i="46"/>
  <c r="AR136" i="46"/>
  <c r="AL136" i="46"/>
  <c r="AI136" i="46"/>
  <c r="Z136" i="46"/>
  <c r="AD136" i="46"/>
  <c r="AQ136" i="46"/>
  <c r="AM136" i="46"/>
  <c r="AA136" i="46"/>
  <c r="AE136" i="46"/>
  <c r="AF136" i="46"/>
  <c r="R136" i="46"/>
  <c r="V136" i="46"/>
  <c r="AW136" i="46"/>
  <c r="AC136" i="46"/>
  <c r="Q136" i="46"/>
  <c r="U136" i="46"/>
  <c r="AO136" i="46"/>
  <c r="AG136" i="46"/>
  <c r="W136" i="46"/>
  <c r="P136" i="46"/>
  <c r="G136" i="46"/>
  <c r="K136" i="46"/>
  <c r="Y136" i="46"/>
  <c r="H136" i="46"/>
  <c r="L136" i="46"/>
  <c r="F136" i="46"/>
  <c r="J136" i="46"/>
  <c r="T136" i="46"/>
  <c r="I136" i="46"/>
  <c r="AK136" i="46"/>
  <c r="N136" i="46"/>
  <c r="AB136" i="46"/>
  <c r="S136" i="46"/>
  <c r="M136" i="46"/>
  <c r="AX140" i="46"/>
  <c r="AY140" i="46"/>
  <c r="AU140" i="46"/>
  <c r="AS140" i="46"/>
  <c r="AZ140" i="46"/>
  <c r="AW140" i="46"/>
  <c r="AK140" i="46"/>
  <c r="AO140" i="46"/>
  <c r="AI140" i="46"/>
  <c r="Z140" i="46"/>
  <c r="AD140" i="46"/>
  <c r="AL140" i="46"/>
  <c r="AA140" i="46"/>
  <c r="AE140" i="46"/>
  <c r="AM140" i="46"/>
  <c r="AF140" i="46"/>
  <c r="Y140" i="46"/>
  <c r="R140" i="46"/>
  <c r="V140" i="46"/>
  <c r="AR140" i="46"/>
  <c r="AJ140" i="46"/>
  <c r="AC140" i="46"/>
  <c r="Q140" i="46"/>
  <c r="U140" i="46"/>
  <c r="AV140" i="46"/>
  <c r="AG140" i="46"/>
  <c r="S140" i="46"/>
  <c r="G140" i="46"/>
  <c r="K140" i="46"/>
  <c r="AQ140" i="46"/>
  <c r="AN140" i="46"/>
  <c r="T140" i="46"/>
  <c r="P140" i="46"/>
  <c r="H140" i="46"/>
  <c r="L140" i="46"/>
  <c r="F140" i="46"/>
  <c r="J140" i="46"/>
  <c r="I140" i="46"/>
  <c r="N140" i="46"/>
  <c r="W140" i="46"/>
  <c r="M140" i="46"/>
  <c r="AB140" i="46"/>
  <c r="AX150" i="46"/>
  <c r="AZ150" i="46"/>
  <c r="AU150" i="46"/>
  <c r="AS150" i="46"/>
  <c r="AQ150" i="46"/>
  <c r="AY150" i="46"/>
  <c r="AV150" i="46"/>
  <c r="AM150" i="46"/>
  <c r="AI150" i="46"/>
  <c r="Z150" i="46"/>
  <c r="AD150" i="46"/>
  <c r="AJ150" i="46"/>
  <c r="AN150" i="46"/>
  <c r="AA150" i="46"/>
  <c r="AE150" i="46"/>
  <c r="AR150" i="46"/>
  <c r="AK150" i="46"/>
  <c r="AF150" i="46"/>
  <c r="T150" i="46"/>
  <c r="AW150" i="46"/>
  <c r="AC150" i="46"/>
  <c r="S150" i="46"/>
  <c r="W150" i="46"/>
  <c r="P150" i="46"/>
  <c r="AO150" i="46"/>
  <c r="AG150" i="46"/>
  <c r="U150" i="46"/>
  <c r="G150" i="46"/>
  <c r="K150" i="46"/>
  <c r="F150" i="46"/>
  <c r="V150" i="46"/>
  <c r="H150" i="46"/>
  <c r="L150" i="46"/>
  <c r="AL150" i="46"/>
  <c r="Q150" i="46"/>
  <c r="J150" i="46"/>
  <c r="I150" i="46"/>
  <c r="R150" i="46"/>
  <c r="N150" i="46"/>
  <c r="AB150" i="46"/>
  <c r="Y150" i="46"/>
  <c r="M150" i="46"/>
  <c r="AX13" i="45"/>
  <c r="AY13" i="45"/>
  <c r="AV13" i="45"/>
  <c r="AM13" i="45"/>
  <c r="AI13" i="45"/>
  <c r="AC13" i="45"/>
  <c r="AG13" i="45"/>
  <c r="T13" i="45"/>
  <c r="H13" i="45"/>
  <c r="L13" i="45"/>
  <c r="AU13" i="45"/>
  <c r="AR13" i="45"/>
  <c r="AQ13" i="45"/>
  <c r="AJ13" i="45"/>
  <c r="AN13" i="45"/>
  <c r="Z13" i="45"/>
  <c r="AD13" i="45"/>
  <c r="Q13" i="45"/>
  <c r="U13" i="45"/>
  <c r="I13" i="45"/>
  <c r="M13" i="45"/>
  <c r="AS13" i="45"/>
  <c r="AK13" i="45"/>
  <c r="AO13" i="45"/>
  <c r="AE13" i="45"/>
  <c r="R13" i="45"/>
  <c r="K13" i="45"/>
  <c r="S13" i="45"/>
  <c r="F13" i="45"/>
  <c r="AW13" i="45"/>
  <c r="AA13" i="45"/>
  <c r="AZ13" i="45"/>
  <c r="AB13" i="45"/>
  <c r="W13" i="45"/>
  <c r="J13" i="45"/>
  <c r="AF13" i="45"/>
  <c r="N13" i="45"/>
  <c r="AL13" i="45"/>
  <c r="V13" i="45"/>
  <c r="G13" i="45"/>
  <c r="AY30" i="45"/>
  <c r="AZ30" i="45"/>
  <c r="AU30" i="45"/>
  <c r="AK30" i="45"/>
  <c r="AO30" i="45"/>
  <c r="AB30" i="45"/>
  <c r="AF30" i="45"/>
  <c r="T30" i="45"/>
  <c r="G30" i="45"/>
  <c r="K30" i="45"/>
  <c r="AX30" i="45"/>
  <c r="AR30" i="45"/>
  <c r="AL30" i="45"/>
  <c r="AC30" i="45"/>
  <c r="AG30" i="45"/>
  <c r="Q30" i="45"/>
  <c r="U30" i="45"/>
  <c r="H30" i="45"/>
  <c r="L30" i="45"/>
  <c r="AW30" i="45"/>
  <c r="AS30" i="45"/>
  <c r="AV30" i="45"/>
  <c r="AJ30" i="45"/>
  <c r="AI30" i="45"/>
  <c r="AD30" i="45"/>
  <c r="S30" i="45"/>
  <c r="I30" i="45"/>
  <c r="AM30" i="45"/>
  <c r="J30" i="45"/>
  <c r="W30" i="45"/>
  <c r="M30" i="45"/>
  <c r="AQ30" i="45"/>
  <c r="AA30" i="45"/>
  <c r="R30" i="45"/>
  <c r="N30" i="45"/>
  <c r="AE30" i="45"/>
  <c r="V30" i="45"/>
  <c r="AN30" i="45"/>
  <c r="Z30" i="45"/>
  <c r="AV62" i="45"/>
  <c r="AZ62" i="45"/>
  <c r="AR62" i="45"/>
  <c r="AJ62" i="45"/>
  <c r="AN62" i="45"/>
  <c r="Z62" i="45"/>
  <c r="AD62" i="45"/>
  <c r="Y62" i="45"/>
  <c r="R62" i="45"/>
  <c r="V62" i="45"/>
  <c r="AW62" i="45"/>
  <c r="AS62" i="45"/>
  <c r="AK62" i="45"/>
  <c r="AO62" i="45"/>
  <c r="AA62" i="45"/>
  <c r="AE62" i="45"/>
  <c r="S62" i="45"/>
  <c r="W62" i="45"/>
  <c r="AG62" i="45"/>
  <c r="G62" i="45"/>
  <c r="K62" i="45"/>
  <c r="F62" i="45"/>
  <c r="AX62" i="45"/>
  <c r="AB62" i="45"/>
  <c r="Q62" i="45"/>
  <c r="H62" i="45"/>
  <c r="L62" i="45"/>
  <c r="AQ62" i="45"/>
  <c r="AL62" i="45"/>
  <c r="AI62" i="45"/>
  <c r="I62" i="45"/>
  <c r="AM62" i="45"/>
  <c r="AC62" i="45"/>
  <c r="T62" i="45"/>
  <c r="J62" i="45"/>
  <c r="AU62" i="45"/>
  <c r="AF62" i="45"/>
  <c r="U62" i="45"/>
  <c r="P62" i="45"/>
  <c r="M62" i="45"/>
  <c r="AY62" i="45"/>
  <c r="N62" i="45"/>
  <c r="AY72" i="45"/>
  <c r="AJ72" i="45"/>
  <c r="AN72" i="45"/>
  <c r="Z72" i="45"/>
  <c r="AD72" i="45"/>
  <c r="S72" i="45"/>
  <c r="W72" i="45"/>
  <c r="AV72" i="45"/>
  <c r="AZ72" i="45"/>
  <c r="AU72" i="45"/>
  <c r="AQ72" i="45"/>
  <c r="AK72" i="45"/>
  <c r="AO72" i="45"/>
  <c r="AA72" i="45"/>
  <c r="AE72" i="45"/>
  <c r="T72" i="45"/>
  <c r="AS72" i="45"/>
  <c r="AG72" i="45"/>
  <c r="R72" i="45"/>
  <c r="H72" i="45"/>
  <c r="L72" i="45"/>
  <c r="AI72" i="45"/>
  <c r="AB72" i="45"/>
  <c r="U72" i="45"/>
  <c r="I72" i="45"/>
  <c r="M72" i="45"/>
  <c r="F72" i="45"/>
  <c r="Y72" i="45"/>
  <c r="N72" i="45"/>
  <c r="AC72" i="45"/>
  <c r="Q72" i="45"/>
  <c r="P72" i="45"/>
  <c r="G72" i="45"/>
  <c r="AW72" i="45"/>
  <c r="AL72" i="45"/>
  <c r="AF72" i="45"/>
  <c r="V72" i="45"/>
  <c r="J72" i="45"/>
  <c r="AX72" i="45"/>
  <c r="AR72" i="45"/>
  <c r="K72" i="45"/>
  <c r="AM72" i="45"/>
  <c r="AV84" i="45"/>
  <c r="AV83" i="45" s="1"/>
  <c r="AZ84" i="45"/>
  <c r="AZ83" i="45" s="1"/>
  <c r="AR84" i="45"/>
  <c r="AR83" i="45" s="1"/>
  <c r="AM84" i="45"/>
  <c r="AM83" i="45" s="1"/>
  <c r="Z84" i="45"/>
  <c r="Z83" i="45" s="1"/>
  <c r="AD84" i="45"/>
  <c r="AD83" i="45" s="1"/>
  <c r="Y84" i="45"/>
  <c r="Y83" i="45" s="1"/>
  <c r="T84" i="45"/>
  <c r="T83" i="45" s="1"/>
  <c r="AW84" i="45"/>
  <c r="AW83" i="45" s="1"/>
  <c r="AS84" i="45"/>
  <c r="AS83" i="45" s="1"/>
  <c r="AJ84" i="45"/>
  <c r="AJ83" i="45" s="1"/>
  <c r="AN84" i="45"/>
  <c r="AN83" i="45" s="1"/>
  <c r="AA84" i="45"/>
  <c r="AA83" i="45" s="1"/>
  <c r="AE84" i="45"/>
  <c r="AE83" i="45" s="1"/>
  <c r="Q84" i="45"/>
  <c r="Q83" i="45" s="1"/>
  <c r="U84" i="45"/>
  <c r="U83" i="45" s="1"/>
  <c r="AK84" i="45"/>
  <c r="AK83" i="45" s="1"/>
  <c r="AI84" i="45"/>
  <c r="AG84" i="45"/>
  <c r="AG83" i="45" s="1"/>
  <c r="R84" i="45"/>
  <c r="R83" i="45" s="1"/>
  <c r="P84" i="45"/>
  <c r="P83" i="45" s="1"/>
  <c r="H84" i="45"/>
  <c r="H83" i="45" s="1"/>
  <c r="L84" i="45"/>
  <c r="L83" i="45" s="1"/>
  <c r="F84" i="45"/>
  <c r="AX84" i="45"/>
  <c r="AX83" i="45" s="1"/>
  <c r="AL84" i="45"/>
  <c r="AL83" i="45" s="1"/>
  <c r="AB84" i="45"/>
  <c r="AB83" i="45" s="1"/>
  <c r="S84" i="45"/>
  <c r="S83" i="45" s="1"/>
  <c r="I84" i="45"/>
  <c r="I83" i="45" s="1"/>
  <c r="M84" i="45"/>
  <c r="M83" i="45" s="1"/>
  <c r="AQ84" i="45"/>
  <c r="W84" i="45"/>
  <c r="W83" i="45" s="1"/>
  <c r="N84" i="45"/>
  <c r="N83" i="45" s="1"/>
  <c r="AC84" i="45"/>
  <c r="AC83" i="45" s="1"/>
  <c r="G84" i="45"/>
  <c r="G83" i="45" s="1"/>
  <c r="AY84" i="45"/>
  <c r="AY83" i="45" s="1"/>
  <c r="AO84" i="45"/>
  <c r="AO83" i="45" s="1"/>
  <c r="AF84" i="45"/>
  <c r="AF83" i="45" s="1"/>
  <c r="J84" i="45"/>
  <c r="J83" i="45" s="1"/>
  <c r="K84" i="45"/>
  <c r="K83" i="45" s="1"/>
  <c r="AU84" i="45"/>
  <c r="V84" i="45"/>
  <c r="V83" i="45" s="1"/>
  <c r="AY100" i="45"/>
  <c r="AU100" i="45"/>
  <c r="AQ100" i="45"/>
  <c r="AL100" i="45"/>
  <c r="Z100" i="45"/>
  <c r="AD100" i="45"/>
  <c r="AV100" i="45"/>
  <c r="AZ100" i="45"/>
  <c r="AM100" i="45"/>
  <c r="AI100" i="45"/>
  <c r="AA100" i="45"/>
  <c r="AE100" i="45"/>
  <c r="AX100" i="45"/>
  <c r="AJ100" i="45"/>
  <c r="AG100" i="45"/>
  <c r="S100" i="45"/>
  <c r="W100" i="45"/>
  <c r="I100" i="45"/>
  <c r="M100" i="45"/>
  <c r="AR100" i="45"/>
  <c r="AK100" i="45"/>
  <c r="AB100" i="45"/>
  <c r="Y100" i="45"/>
  <c r="T100" i="45"/>
  <c r="J100" i="45"/>
  <c r="N100" i="45"/>
  <c r="F100" i="45"/>
  <c r="R100" i="45"/>
  <c r="P100" i="45"/>
  <c r="G100" i="45"/>
  <c r="AC100" i="45"/>
  <c r="U100" i="45"/>
  <c r="H100" i="45"/>
  <c r="AW100" i="45"/>
  <c r="AS100" i="45"/>
  <c r="AN100" i="45"/>
  <c r="AF100" i="45"/>
  <c r="V100" i="45"/>
  <c r="K100" i="45"/>
  <c r="AO100" i="45"/>
  <c r="L100" i="45"/>
  <c r="Q100" i="45"/>
  <c r="AX114" i="45"/>
  <c r="AZ114" i="45"/>
  <c r="AY114" i="45"/>
  <c r="AS114" i="45"/>
  <c r="AK114" i="45"/>
  <c r="AO114" i="45"/>
  <c r="AC114" i="45"/>
  <c r="AG114" i="45"/>
  <c r="AW114" i="45"/>
  <c r="AQ114" i="45"/>
  <c r="AL114" i="45"/>
  <c r="Z114" i="45"/>
  <c r="AD114" i="45"/>
  <c r="AR114" i="45"/>
  <c r="AJ114" i="45"/>
  <c r="AI114" i="45"/>
  <c r="AF114" i="45"/>
  <c r="Q114" i="45"/>
  <c r="U114" i="45"/>
  <c r="P114" i="45"/>
  <c r="J114" i="45"/>
  <c r="N114" i="45"/>
  <c r="AE114" i="45"/>
  <c r="T114" i="45"/>
  <c r="I114" i="45"/>
  <c r="M114" i="45"/>
  <c r="AU114" i="45"/>
  <c r="AM114" i="45"/>
  <c r="Y114" i="45"/>
  <c r="W114" i="45"/>
  <c r="K114" i="45"/>
  <c r="AN114" i="45"/>
  <c r="R114" i="45"/>
  <c r="L114" i="45"/>
  <c r="G114" i="45"/>
  <c r="AA114" i="45"/>
  <c r="H114" i="45"/>
  <c r="AV114" i="45"/>
  <c r="S114" i="45"/>
  <c r="AB114" i="45"/>
  <c r="V114" i="45"/>
  <c r="F114" i="45"/>
  <c r="AZ124" i="45"/>
  <c r="AY124" i="45"/>
  <c r="AX124" i="45"/>
  <c r="AV124" i="45"/>
  <c r="AR124" i="45"/>
  <c r="AL124" i="45"/>
  <c r="AI124" i="45"/>
  <c r="AC124" i="45"/>
  <c r="AG124" i="45"/>
  <c r="AU124" i="45"/>
  <c r="AS124" i="45"/>
  <c r="AM124" i="45"/>
  <c r="Z124" i="45"/>
  <c r="AD124" i="45"/>
  <c r="AN124" i="45"/>
  <c r="AF124" i="45"/>
  <c r="Y124" i="45"/>
  <c r="S124" i="45"/>
  <c r="W124" i="45"/>
  <c r="AK124" i="45"/>
  <c r="AE124" i="45"/>
  <c r="R124" i="45"/>
  <c r="V124" i="45"/>
  <c r="AW124" i="45"/>
  <c r="I124" i="45"/>
  <c r="M124" i="45"/>
  <c r="AJ124" i="45"/>
  <c r="Q124" i="45"/>
  <c r="J124" i="45"/>
  <c r="N124" i="45"/>
  <c r="T124" i="45"/>
  <c r="K124" i="45"/>
  <c r="AQ124" i="45"/>
  <c r="AA124" i="45"/>
  <c r="U124" i="45"/>
  <c r="L124" i="45"/>
  <c r="H124" i="45"/>
  <c r="AO124" i="45"/>
  <c r="P124" i="45"/>
  <c r="F124" i="45"/>
  <c r="AB124" i="45"/>
  <c r="G124" i="45"/>
  <c r="AX137" i="45"/>
  <c r="AZ137" i="45"/>
  <c r="AS137" i="45"/>
  <c r="AM137" i="45"/>
  <c r="AC137" i="45"/>
  <c r="AG137" i="45"/>
  <c r="AW137" i="45"/>
  <c r="AQ137" i="45"/>
  <c r="AJ137" i="45"/>
  <c r="AN137" i="45"/>
  <c r="Z137" i="45"/>
  <c r="AD137" i="45"/>
  <c r="AI137" i="45"/>
  <c r="AF137" i="45"/>
  <c r="T137" i="45"/>
  <c r="AY137" i="45"/>
  <c r="AU137" i="45"/>
  <c r="AO137" i="45"/>
  <c r="AE137" i="45"/>
  <c r="S137" i="45"/>
  <c r="W137" i="45"/>
  <c r="P137" i="45"/>
  <c r="AK137" i="45"/>
  <c r="U137" i="45"/>
  <c r="I137" i="45"/>
  <c r="M137" i="45"/>
  <c r="AL137" i="45"/>
  <c r="V137" i="45"/>
  <c r="J137" i="45"/>
  <c r="N137" i="45"/>
  <c r="AV137" i="45"/>
  <c r="Y137" i="45"/>
  <c r="K137" i="45"/>
  <c r="AA137" i="45"/>
  <c r="L137" i="45"/>
  <c r="AR137" i="45"/>
  <c r="H137" i="45"/>
  <c r="AB137" i="45"/>
  <c r="Q137" i="45"/>
  <c r="G137" i="45"/>
  <c r="F137" i="45"/>
  <c r="R137" i="45"/>
  <c r="AZ146" i="45"/>
  <c r="AX146" i="45"/>
  <c r="AW146" i="45"/>
  <c r="AV146" i="45"/>
  <c r="AL146" i="45"/>
  <c r="AC146" i="45"/>
  <c r="AG146" i="45"/>
  <c r="AU146" i="45"/>
  <c r="AR146" i="45"/>
  <c r="AQ146" i="45"/>
  <c r="AM146" i="45"/>
  <c r="Z146" i="45"/>
  <c r="AD146" i="45"/>
  <c r="AY146" i="45"/>
  <c r="AN146" i="45"/>
  <c r="AF146" i="45"/>
  <c r="Y146" i="45"/>
  <c r="T146" i="45"/>
  <c r="AS146" i="45"/>
  <c r="AK146" i="45"/>
  <c r="AE146" i="45"/>
  <c r="S146" i="45"/>
  <c r="W146" i="45"/>
  <c r="AJ146" i="45"/>
  <c r="V146" i="45"/>
  <c r="I146" i="45"/>
  <c r="M146" i="45"/>
  <c r="AO146" i="45"/>
  <c r="Q146" i="45"/>
  <c r="J146" i="45"/>
  <c r="N146" i="45"/>
  <c r="F146" i="45"/>
  <c r="K146" i="45"/>
  <c r="AI146" i="45"/>
  <c r="AA146" i="45"/>
  <c r="P146" i="45"/>
  <c r="L146" i="45"/>
  <c r="AB146" i="45"/>
  <c r="H146" i="45"/>
  <c r="R146" i="45"/>
  <c r="U146" i="45"/>
  <c r="G146" i="45"/>
  <c r="AY14" i="45"/>
  <c r="AZ14" i="45"/>
  <c r="AX14" i="45"/>
  <c r="AW14" i="45"/>
  <c r="AS14" i="45"/>
  <c r="AQ14" i="45"/>
  <c r="AK14" i="45"/>
  <c r="AO14" i="45"/>
  <c r="AI14" i="45"/>
  <c r="AC14" i="45"/>
  <c r="AG14" i="45"/>
  <c r="Q14" i="45"/>
  <c r="U14" i="45"/>
  <c r="H14" i="45"/>
  <c r="L14" i="45"/>
  <c r="AV14" i="45"/>
  <c r="AL14" i="45"/>
  <c r="Z14" i="45"/>
  <c r="AD14" i="45"/>
  <c r="R14" i="45"/>
  <c r="V14" i="45"/>
  <c r="I14" i="45"/>
  <c r="M14" i="45"/>
  <c r="AU14" i="45"/>
  <c r="AM14" i="45"/>
  <c r="AM12" i="45" s="1"/>
  <c r="AN14" i="45"/>
  <c r="AE14" i="45"/>
  <c r="S14" i="45"/>
  <c r="K14" i="45"/>
  <c r="AR14" i="45"/>
  <c r="AF14" i="45"/>
  <c r="N14" i="45"/>
  <c r="G14" i="45"/>
  <c r="AJ14" i="45"/>
  <c r="AB14" i="45"/>
  <c r="J14" i="45"/>
  <c r="T14" i="45"/>
  <c r="AA14" i="45"/>
  <c r="W14" i="45"/>
  <c r="F14" i="45"/>
  <c r="AZ26" i="45"/>
  <c r="AX26" i="45"/>
  <c r="AW26" i="45"/>
  <c r="AS26" i="45"/>
  <c r="AM26" i="45"/>
  <c r="AB26" i="45"/>
  <c r="AF26" i="45"/>
  <c r="R26" i="45"/>
  <c r="V26" i="45"/>
  <c r="G26" i="45"/>
  <c r="K26" i="45"/>
  <c r="AY26" i="45"/>
  <c r="AV26" i="45"/>
  <c r="AJ26" i="45"/>
  <c r="AN26" i="45"/>
  <c r="AI26" i="45"/>
  <c r="AC26" i="45"/>
  <c r="AG26" i="45"/>
  <c r="S26" i="45"/>
  <c r="W26" i="45"/>
  <c r="H26" i="45"/>
  <c r="L26" i="45"/>
  <c r="AU26" i="45"/>
  <c r="AQ26" i="45"/>
  <c r="AR26" i="45"/>
  <c r="AL26" i="45"/>
  <c r="AD26" i="45"/>
  <c r="Q26" i="45"/>
  <c r="I26" i="45"/>
  <c r="AO26" i="45"/>
  <c r="T26" i="45"/>
  <c r="Z26" i="45"/>
  <c r="M26" i="45"/>
  <c r="AK26" i="45"/>
  <c r="AA26" i="45"/>
  <c r="N26" i="45"/>
  <c r="AE26" i="45"/>
  <c r="J26" i="45"/>
  <c r="U26" i="45"/>
  <c r="AX33" i="45"/>
  <c r="AY33" i="45"/>
  <c r="AS33" i="45"/>
  <c r="AQ33" i="45"/>
  <c r="AM33" i="45"/>
  <c r="AB33" i="45"/>
  <c r="AB33" i="53" s="1"/>
  <c r="AF33" i="45"/>
  <c r="S33" i="45"/>
  <c r="S33" i="53" s="1"/>
  <c r="W33" i="45"/>
  <c r="G33" i="45"/>
  <c r="G33" i="53" s="1"/>
  <c r="K33" i="45"/>
  <c r="K33" i="53" s="1"/>
  <c r="AW33" i="45"/>
  <c r="AJ33" i="45"/>
  <c r="AN33" i="45"/>
  <c r="AC33" i="45"/>
  <c r="AC33" i="53" s="1"/>
  <c r="AG33" i="45"/>
  <c r="AG33" i="53" s="1"/>
  <c r="T33" i="45"/>
  <c r="H33" i="45"/>
  <c r="L33" i="45"/>
  <c r="L33" i="53" s="1"/>
  <c r="AV33" i="45"/>
  <c r="AK33" i="45"/>
  <c r="AD33" i="45"/>
  <c r="V33" i="45"/>
  <c r="V33" i="53" s="1"/>
  <c r="I33" i="45"/>
  <c r="I33" i="53" s="1"/>
  <c r="AR33" i="45"/>
  <c r="AR33" i="53" s="1"/>
  <c r="AE33" i="45"/>
  <c r="AE33" i="53" s="1"/>
  <c r="Q33" i="45"/>
  <c r="J33" i="45"/>
  <c r="J33" i="53" s="1"/>
  <c r="AO33" i="45"/>
  <c r="AI33" i="45"/>
  <c r="R33" i="45"/>
  <c r="AZ33" i="45"/>
  <c r="AZ33" i="53" s="1"/>
  <c r="AU33" i="45"/>
  <c r="AA33" i="45"/>
  <c r="AA33" i="53" s="1"/>
  <c r="U33" i="45"/>
  <c r="U33" i="53" s="1"/>
  <c r="N33" i="45"/>
  <c r="N33" i="53" s="1"/>
  <c r="AL33" i="45"/>
  <c r="Z33" i="45"/>
  <c r="M33" i="45"/>
  <c r="AX43" i="45"/>
  <c r="AW43" i="45"/>
  <c r="AS43" i="45"/>
  <c r="AQ43" i="45"/>
  <c r="AM43" i="45"/>
  <c r="AB43" i="45"/>
  <c r="AF43" i="45"/>
  <c r="Q43" i="45"/>
  <c r="U43" i="45"/>
  <c r="G43" i="45"/>
  <c r="K43" i="45"/>
  <c r="AY43" i="45"/>
  <c r="AV43" i="45"/>
  <c r="AJ43" i="45"/>
  <c r="AN43" i="45"/>
  <c r="AC43" i="45"/>
  <c r="AG43" i="45"/>
  <c r="R43" i="45"/>
  <c r="V43" i="45"/>
  <c r="H43" i="45"/>
  <c r="L43" i="45"/>
  <c r="AZ43" i="45"/>
  <c r="AU43" i="45"/>
  <c r="AK43" i="45"/>
  <c r="AI43" i="45"/>
  <c r="AD43" i="45"/>
  <c r="I43" i="45"/>
  <c r="AR43" i="45"/>
  <c r="AE43" i="45"/>
  <c r="S43" i="45"/>
  <c r="J43" i="45"/>
  <c r="Z43" i="45"/>
  <c r="T43" i="45"/>
  <c r="AA43" i="45"/>
  <c r="W43" i="45"/>
  <c r="N43" i="45"/>
  <c r="AL43" i="45"/>
  <c r="AO43" i="45"/>
  <c r="M43" i="45"/>
  <c r="Y55" i="45"/>
  <c r="AX55" i="45"/>
  <c r="AS55" i="45"/>
  <c r="AM55" i="45"/>
  <c r="AA55" i="45"/>
  <c r="AE55" i="45"/>
  <c r="AE55" i="53" s="1"/>
  <c r="T55" i="45"/>
  <c r="T55" i="53" s="1"/>
  <c r="G55" i="45"/>
  <c r="K55" i="45"/>
  <c r="AY55" i="45"/>
  <c r="AW55" i="45"/>
  <c r="AQ55" i="45"/>
  <c r="AJ55" i="45"/>
  <c r="AN55" i="45"/>
  <c r="AI55" i="45"/>
  <c r="AB55" i="45"/>
  <c r="AF55" i="45"/>
  <c r="Q55" i="45"/>
  <c r="Q55" i="53" s="1"/>
  <c r="U55" i="45"/>
  <c r="U55" i="53" s="1"/>
  <c r="H55" i="45"/>
  <c r="H55" i="53" s="1"/>
  <c r="L55" i="45"/>
  <c r="L55" i="53" s="1"/>
  <c r="AZ55" i="45"/>
  <c r="AV55" i="45"/>
  <c r="AC55" i="45"/>
  <c r="AC55" i="53" s="1"/>
  <c r="R55" i="45"/>
  <c r="I55" i="45"/>
  <c r="I55" i="53" s="1"/>
  <c r="S55" i="45"/>
  <c r="AR55" i="45"/>
  <c r="AG55" i="45"/>
  <c r="AG55" i="53" s="1"/>
  <c r="V55" i="45"/>
  <c r="V55" i="53" s="1"/>
  <c r="AU55" i="45"/>
  <c r="AO55" i="45"/>
  <c r="AO55" i="53" s="1"/>
  <c r="Z55" i="45"/>
  <c r="W55" i="45"/>
  <c r="W55" i="53" s="1"/>
  <c r="N55" i="45"/>
  <c r="AK55" i="45"/>
  <c r="AD55" i="45"/>
  <c r="AD55" i="53" s="1"/>
  <c r="J55" i="45"/>
  <c r="J55" i="53" s="1"/>
  <c r="AL55" i="45"/>
  <c r="M55" i="45"/>
  <c r="AW74" i="45"/>
  <c r="AR74" i="45"/>
  <c r="AL74" i="45"/>
  <c r="AI74" i="45"/>
  <c r="Z74" i="45"/>
  <c r="AD74" i="45"/>
  <c r="R74" i="45"/>
  <c r="V74" i="45"/>
  <c r="AX74" i="45"/>
  <c r="AS74" i="45"/>
  <c r="AM74" i="45"/>
  <c r="AA74" i="45"/>
  <c r="AE74" i="45"/>
  <c r="Y74" i="45"/>
  <c r="S74" i="45"/>
  <c r="W74" i="45"/>
  <c r="AU74" i="45"/>
  <c r="AJ74" i="45"/>
  <c r="AG74" i="45"/>
  <c r="Q74" i="45"/>
  <c r="J74" i="45"/>
  <c r="N74" i="45"/>
  <c r="AV74" i="45"/>
  <c r="AQ74" i="45"/>
  <c r="AK74" i="45"/>
  <c r="AB74" i="45"/>
  <c r="T74" i="45"/>
  <c r="P74" i="45"/>
  <c r="G74" i="45"/>
  <c r="K74" i="45"/>
  <c r="F74" i="45"/>
  <c r="AY74" i="45"/>
  <c r="AN74" i="45"/>
  <c r="AF74" i="45"/>
  <c r="U74" i="45"/>
  <c r="L74" i="45"/>
  <c r="AZ74" i="45"/>
  <c r="AO74" i="45"/>
  <c r="M74" i="45"/>
  <c r="H74" i="45"/>
  <c r="AC74" i="45"/>
  <c r="I74" i="45"/>
  <c r="AX87" i="45"/>
  <c r="AU87" i="45"/>
  <c r="AR87" i="45"/>
  <c r="AQ87" i="45"/>
  <c r="AL87" i="45"/>
  <c r="Z87" i="45"/>
  <c r="AD87" i="45"/>
  <c r="T87" i="45"/>
  <c r="AY87" i="45"/>
  <c r="AS87" i="45"/>
  <c r="AM87" i="45"/>
  <c r="AI87" i="45"/>
  <c r="AA87" i="45"/>
  <c r="AE87" i="45"/>
  <c r="Q87" i="45"/>
  <c r="U87" i="45"/>
  <c r="AV87" i="45"/>
  <c r="AO87" i="45"/>
  <c r="AG87" i="45"/>
  <c r="Y87" i="45"/>
  <c r="R87" i="45"/>
  <c r="I87" i="45"/>
  <c r="M87" i="45"/>
  <c r="AW87" i="45"/>
  <c r="AJ87" i="45"/>
  <c r="AB87" i="45"/>
  <c r="S87" i="45"/>
  <c r="J87" i="45"/>
  <c r="N87" i="45"/>
  <c r="F87" i="45"/>
  <c r="AZ87" i="45"/>
  <c r="AF87" i="45"/>
  <c r="K87" i="45"/>
  <c r="AK87" i="45"/>
  <c r="V87" i="45"/>
  <c r="L87" i="45"/>
  <c r="AN87" i="45"/>
  <c r="W87" i="45"/>
  <c r="G87" i="45"/>
  <c r="AC87" i="45"/>
  <c r="P87" i="45"/>
  <c r="H87" i="45"/>
  <c r="AX101" i="45"/>
  <c r="AR101" i="45"/>
  <c r="AJ101" i="45"/>
  <c r="AN101" i="45"/>
  <c r="AI101" i="45"/>
  <c r="Z101" i="45"/>
  <c r="AD101" i="45"/>
  <c r="AY101" i="45"/>
  <c r="AS101" i="45"/>
  <c r="AK101" i="45"/>
  <c r="AO101" i="45"/>
  <c r="AA101" i="45"/>
  <c r="AE101" i="45"/>
  <c r="Y101" i="45"/>
  <c r="AQ101" i="45"/>
  <c r="AL101" i="45"/>
  <c r="AG101" i="45"/>
  <c r="T101" i="45"/>
  <c r="I101" i="45"/>
  <c r="M101" i="45"/>
  <c r="F101" i="45"/>
  <c r="AV101" i="45"/>
  <c r="AM101" i="45"/>
  <c r="AB101" i="45"/>
  <c r="Q101" i="45"/>
  <c r="U101" i="45"/>
  <c r="P101" i="45"/>
  <c r="J101" i="45"/>
  <c r="N101" i="45"/>
  <c r="AZ101" i="45"/>
  <c r="AU101" i="45"/>
  <c r="AF101" i="45"/>
  <c r="S101" i="45"/>
  <c r="G101" i="45"/>
  <c r="V101" i="45"/>
  <c r="H101" i="45"/>
  <c r="W101" i="45"/>
  <c r="K101" i="45"/>
  <c r="AW101" i="45"/>
  <c r="AC101" i="45"/>
  <c r="R101" i="45"/>
  <c r="L101" i="45"/>
  <c r="AX115" i="45"/>
  <c r="AY115" i="45"/>
  <c r="AU115" i="45"/>
  <c r="AV115" i="45"/>
  <c r="AR115" i="45"/>
  <c r="AQ115" i="45"/>
  <c r="AM115" i="45"/>
  <c r="AC115" i="45"/>
  <c r="AG115" i="45"/>
  <c r="AS115" i="45"/>
  <c r="AJ115" i="45"/>
  <c r="AN115" i="45"/>
  <c r="AI115" i="45"/>
  <c r="Z115" i="45"/>
  <c r="AD115" i="45"/>
  <c r="AZ115" i="45"/>
  <c r="AW115" i="45"/>
  <c r="AL115" i="45"/>
  <c r="AF115" i="45"/>
  <c r="R115" i="45"/>
  <c r="V115" i="45"/>
  <c r="J115" i="45"/>
  <c r="N115" i="45"/>
  <c r="AK115" i="45"/>
  <c r="AE115" i="45"/>
  <c r="Q115" i="45"/>
  <c r="U115" i="45"/>
  <c r="P115" i="45"/>
  <c r="I115" i="45"/>
  <c r="M115" i="45"/>
  <c r="AA115" i="45"/>
  <c r="K115" i="45"/>
  <c r="AB115" i="45"/>
  <c r="S115" i="45"/>
  <c r="L115" i="45"/>
  <c r="F115" i="45"/>
  <c r="Y115" i="45"/>
  <c r="T115" i="45"/>
  <c r="W115" i="45"/>
  <c r="AO115" i="45"/>
  <c r="H115" i="45"/>
  <c r="G115" i="45"/>
  <c r="AX126" i="45"/>
  <c r="AY126" i="45"/>
  <c r="AS126" i="45"/>
  <c r="AW126" i="45"/>
  <c r="AM126" i="45"/>
  <c r="AC126" i="45"/>
  <c r="AG126" i="45"/>
  <c r="AZ126" i="45"/>
  <c r="AV126" i="45"/>
  <c r="AQ126" i="45"/>
  <c r="AJ126" i="45"/>
  <c r="AN126" i="45"/>
  <c r="Z126" i="45"/>
  <c r="AD126" i="45"/>
  <c r="AU126" i="45"/>
  <c r="AR126" i="45"/>
  <c r="AO126" i="45"/>
  <c r="AF126" i="45"/>
  <c r="S126" i="45"/>
  <c r="W126" i="45"/>
  <c r="P126" i="45"/>
  <c r="AL126" i="45"/>
  <c r="AI126" i="45"/>
  <c r="AE126" i="45"/>
  <c r="R126" i="45"/>
  <c r="V126" i="45"/>
  <c r="AA126" i="45"/>
  <c r="I126" i="45"/>
  <c r="M126" i="45"/>
  <c r="F126" i="45"/>
  <c r="AB126" i="45"/>
  <c r="Y126" i="45"/>
  <c r="Q126" i="45"/>
  <c r="J126" i="45"/>
  <c r="N126" i="45"/>
  <c r="AK126" i="45"/>
  <c r="K126" i="45"/>
  <c r="L126" i="45"/>
  <c r="T126" i="45"/>
  <c r="G126" i="45"/>
  <c r="U126" i="45"/>
  <c r="H126" i="45"/>
  <c r="AX138" i="45"/>
  <c r="AY138" i="45"/>
  <c r="AZ138" i="45"/>
  <c r="AU138" i="45"/>
  <c r="AS138" i="45"/>
  <c r="AV138" i="45"/>
  <c r="AQ138" i="45"/>
  <c r="AK138" i="45"/>
  <c r="AO138" i="45"/>
  <c r="AC138" i="45"/>
  <c r="AG138" i="45"/>
  <c r="AR138" i="45"/>
  <c r="AL138" i="45"/>
  <c r="AI138" i="45"/>
  <c r="Z138" i="45"/>
  <c r="AD138" i="45"/>
  <c r="AJ138" i="45"/>
  <c r="AF138" i="45"/>
  <c r="Y138" i="45"/>
  <c r="Q138" i="45"/>
  <c r="U138" i="45"/>
  <c r="AE138" i="45"/>
  <c r="T138" i="45"/>
  <c r="AA138" i="45"/>
  <c r="V138" i="45"/>
  <c r="I138" i="45"/>
  <c r="M138" i="45"/>
  <c r="AW138" i="45"/>
  <c r="AB138" i="45"/>
  <c r="W138" i="45"/>
  <c r="P138" i="45"/>
  <c r="J138" i="45"/>
  <c r="N138" i="45"/>
  <c r="F138" i="45"/>
  <c r="R138" i="45"/>
  <c r="K138" i="45"/>
  <c r="AM138" i="45"/>
  <c r="S138" i="45"/>
  <c r="L138" i="45"/>
  <c r="G138" i="45"/>
  <c r="AN138" i="45"/>
  <c r="H138" i="45"/>
  <c r="AX152" i="45"/>
  <c r="AW152" i="45"/>
  <c r="AY152" i="45"/>
  <c r="AV152" i="45"/>
  <c r="AS152" i="45"/>
  <c r="AM152" i="45"/>
  <c r="AU152" i="45"/>
  <c r="AR152" i="45"/>
  <c r="AR152" i="53" s="1"/>
  <c r="AQ152" i="45"/>
  <c r="AJ152" i="45"/>
  <c r="AN152" i="45"/>
  <c r="AI152" i="45"/>
  <c r="AO152" i="45"/>
  <c r="AB152" i="45"/>
  <c r="AB152" i="53" s="1"/>
  <c r="AF152" i="45"/>
  <c r="AF152" i="53" s="1"/>
  <c r="Q152" i="45"/>
  <c r="U152" i="45"/>
  <c r="AL152" i="45"/>
  <c r="AL152" i="53" s="1"/>
  <c r="AA152" i="45"/>
  <c r="AE152" i="45"/>
  <c r="Y152" i="45"/>
  <c r="Y152" i="53" s="1"/>
  <c r="T152" i="45"/>
  <c r="T152" i="53" s="1"/>
  <c r="AK152" i="45"/>
  <c r="AG152" i="45"/>
  <c r="S152" i="45"/>
  <c r="S152" i="53" s="1"/>
  <c r="P152" i="45"/>
  <c r="P152" i="53" s="1"/>
  <c r="I152" i="45"/>
  <c r="M152" i="45"/>
  <c r="M152" i="53" s="1"/>
  <c r="Z152" i="45"/>
  <c r="Z152" i="53" s="1"/>
  <c r="V152" i="45"/>
  <c r="V152" i="53" s="1"/>
  <c r="J152" i="45"/>
  <c r="N152" i="45"/>
  <c r="F152" i="45"/>
  <c r="F152" i="53" s="1"/>
  <c r="W152" i="45"/>
  <c r="W152" i="53" s="1"/>
  <c r="K152" i="45"/>
  <c r="AC152" i="45"/>
  <c r="L152" i="45"/>
  <c r="AD152" i="45"/>
  <c r="AD152" i="53" s="1"/>
  <c r="G152" i="45"/>
  <c r="R152" i="45"/>
  <c r="AZ152" i="45"/>
  <c r="H152" i="45"/>
  <c r="H152" i="53" s="1"/>
  <c r="AX17" i="45"/>
  <c r="AZ17" i="45"/>
  <c r="AS17" i="45"/>
  <c r="AM17" i="45"/>
  <c r="AC17" i="45"/>
  <c r="AG17" i="45"/>
  <c r="Q17" i="45"/>
  <c r="U17" i="45"/>
  <c r="J17" i="45"/>
  <c r="N17" i="45"/>
  <c r="AW17" i="45"/>
  <c r="AJ17" i="45"/>
  <c r="AN17" i="45"/>
  <c r="Z17" i="45"/>
  <c r="AD17" i="45"/>
  <c r="R17" i="45"/>
  <c r="V17" i="45"/>
  <c r="G17" i="45"/>
  <c r="K17" i="45"/>
  <c r="AV17" i="45"/>
  <c r="AQ17" i="45"/>
  <c r="AK17" i="45"/>
  <c r="AO17" i="45"/>
  <c r="AY17" i="45"/>
  <c r="AU17" i="45"/>
  <c r="AE17" i="45"/>
  <c r="S17" i="45"/>
  <c r="M17" i="45"/>
  <c r="AF17" i="45"/>
  <c r="H17" i="45"/>
  <c r="AI17" i="45"/>
  <c r="AL17" i="45"/>
  <c r="AB17" i="45"/>
  <c r="L17" i="45"/>
  <c r="T17" i="45"/>
  <c r="AR17" i="45"/>
  <c r="AA17" i="45"/>
  <c r="W17" i="45"/>
  <c r="I17" i="45"/>
  <c r="AY23" i="45"/>
  <c r="AZ23" i="45"/>
  <c r="AV23" i="45"/>
  <c r="AS23" i="45"/>
  <c r="AQ23" i="45"/>
  <c r="AM23" i="45"/>
  <c r="AI23" i="45"/>
  <c r="AC23" i="45"/>
  <c r="AG23" i="45"/>
  <c r="S23" i="45"/>
  <c r="W23" i="45"/>
  <c r="J23" i="45"/>
  <c r="N23" i="45"/>
  <c r="AX23" i="45"/>
  <c r="AU23" i="45"/>
  <c r="AJ23" i="45"/>
  <c r="AN23" i="45"/>
  <c r="Z23" i="45"/>
  <c r="AD23" i="45"/>
  <c r="T23" i="45"/>
  <c r="G23" i="45"/>
  <c r="K23" i="45"/>
  <c r="AW23" i="45"/>
  <c r="AE23" i="45"/>
  <c r="R23" i="45"/>
  <c r="M23" i="45"/>
  <c r="U23" i="45"/>
  <c r="AA23" i="45"/>
  <c r="I23" i="45"/>
  <c r="AR23" i="45"/>
  <c r="AO23" i="45"/>
  <c r="AB23" i="45"/>
  <c r="Q23" i="45"/>
  <c r="L23" i="45"/>
  <c r="AK23" i="45"/>
  <c r="AF23" i="45"/>
  <c r="H23" i="45"/>
  <c r="AL23" i="45"/>
  <c r="V23" i="45"/>
  <c r="AX29" i="45"/>
  <c r="AY29" i="45"/>
  <c r="AZ29" i="45"/>
  <c r="AS29" i="45"/>
  <c r="AQ29" i="45"/>
  <c r="AM29" i="45"/>
  <c r="AB29" i="45"/>
  <c r="AF29" i="45"/>
  <c r="S29" i="45"/>
  <c r="W29" i="45"/>
  <c r="G29" i="45"/>
  <c r="K29" i="45"/>
  <c r="AW29" i="45"/>
  <c r="AJ29" i="45"/>
  <c r="AN29" i="45"/>
  <c r="AC29" i="45"/>
  <c r="AG29" i="45"/>
  <c r="T29" i="45"/>
  <c r="H29" i="45"/>
  <c r="L29" i="45"/>
  <c r="AV29" i="45"/>
  <c r="AD29" i="45"/>
  <c r="R29" i="45"/>
  <c r="I29" i="45"/>
  <c r="AI29" i="45"/>
  <c r="U29" i="45"/>
  <c r="AL29" i="45"/>
  <c r="Z29" i="45"/>
  <c r="AO29" i="45"/>
  <c r="AA29" i="45"/>
  <c r="Q29" i="45"/>
  <c r="N29" i="45"/>
  <c r="AU29" i="45"/>
  <c r="AR29" i="45"/>
  <c r="AK29" i="45"/>
  <c r="AE29" i="45"/>
  <c r="J29" i="45"/>
  <c r="V29" i="45"/>
  <c r="M29" i="45"/>
  <c r="AY36" i="45"/>
  <c r="AY35" i="45" s="1"/>
  <c r="AZ36" i="45"/>
  <c r="AZ35" i="45" s="1"/>
  <c r="AU36" i="45"/>
  <c r="AS36" i="45"/>
  <c r="AS35" i="45" s="1"/>
  <c r="AK36" i="45"/>
  <c r="AK35" i="45" s="1"/>
  <c r="AO36" i="45"/>
  <c r="AO35" i="45" s="1"/>
  <c r="AB36" i="45"/>
  <c r="AB35" i="45" s="1"/>
  <c r="AF36" i="45"/>
  <c r="AF35" i="45" s="1"/>
  <c r="S36" i="45"/>
  <c r="S35" i="45" s="1"/>
  <c r="W36" i="45"/>
  <c r="W35" i="45" s="1"/>
  <c r="G36" i="45"/>
  <c r="G35" i="45" s="1"/>
  <c r="K36" i="45"/>
  <c r="K35" i="45" s="1"/>
  <c r="AL36" i="45"/>
  <c r="AL35" i="45" s="1"/>
  <c r="AI36" i="45"/>
  <c r="AC36" i="45"/>
  <c r="AC35" i="45" s="1"/>
  <c r="AG36" i="45"/>
  <c r="AG35" i="45" s="1"/>
  <c r="T36" i="45"/>
  <c r="T35" i="45" s="1"/>
  <c r="H36" i="45"/>
  <c r="H35" i="45" s="1"/>
  <c r="L36" i="45"/>
  <c r="L35" i="45" s="1"/>
  <c r="AX36" i="45"/>
  <c r="AX35" i="45" s="1"/>
  <c r="AW36" i="45"/>
  <c r="AW35" i="45" s="1"/>
  <c r="AQ36" i="45"/>
  <c r="AM36" i="45"/>
  <c r="AM35" i="45" s="1"/>
  <c r="AD36" i="45"/>
  <c r="AD35" i="45" s="1"/>
  <c r="V36" i="45"/>
  <c r="V35" i="45" s="1"/>
  <c r="I36" i="45"/>
  <c r="I35" i="45" s="1"/>
  <c r="AV36" i="45"/>
  <c r="AV35" i="45" s="1"/>
  <c r="AN36" i="45"/>
  <c r="AN35" i="45" s="1"/>
  <c r="AE36" i="45"/>
  <c r="AE35" i="45" s="1"/>
  <c r="J36" i="45"/>
  <c r="J35" i="45" s="1"/>
  <c r="AR36" i="45"/>
  <c r="AR35" i="45" s="1"/>
  <c r="Z36" i="45"/>
  <c r="Z35" i="45" s="1"/>
  <c r="R36" i="45"/>
  <c r="R35" i="45" s="1"/>
  <c r="AJ36" i="45"/>
  <c r="AJ35" i="45" s="1"/>
  <c r="AA36" i="45"/>
  <c r="AA35" i="45" s="1"/>
  <c r="U36" i="45"/>
  <c r="U35" i="45" s="1"/>
  <c r="N36" i="45"/>
  <c r="N35" i="45" s="1"/>
  <c r="Q36" i="45"/>
  <c r="Q35" i="45" s="1"/>
  <c r="M36" i="45"/>
  <c r="M35" i="45" s="1"/>
  <c r="AX39" i="45"/>
  <c r="AW39" i="45"/>
  <c r="AS39" i="45"/>
  <c r="AQ39" i="45"/>
  <c r="AM39" i="45"/>
  <c r="AB39" i="45"/>
  <c r="AF39" i="45"/>
  <c r="Q39" i="45"/>
  <c r="U39" i="45"/>
  <c r="G39" i="45"/>
  <c r="K39" i="45"/>
  <c r="AV39" i="45"/>
  <c r="AJ39" i="45"/>
  <c r="AN39" i="45"/>
  <c r="AC39" i="45"/>
  <c r="AG39" i="45"/>
  <c r="R39" i="45"/>
  <c r="V39" i="45"/>
  <c r="H39" i="45"/>
  <c r="L39" i="45"/>
  <c r="AY39" i="45"/>
  <c r="AU39" i="45"/>
  <c r="AD39" i="45"/>
  <c r="S39" i="45"/>
  <c r="I39" i="45"/>
  <c r="AL39" i="45"/>
  <c r="M39" i="45"/>
  <c r="AZ39" i="45"/>
  <c r="AO39" i="45"/>
  <c r="AI39" i="45"/>
  <c r="AA39" i="45"/>
  <c r="N39" i="45"/>
  <c r="AR39" i="45"/>
  <c r="AK39" i="45"/>
  <c r="AE39" i="45"/>
  <c r="T39" i="45"/>
  <c r="J39" i="45"/>
  <c r="Z39" i="45"/>
  <c r="W39" i="45"/>
  <c r="AZ53" i="45"/>
  <c r="AV53" i="45"/>
  <c r="AS53" i="45"/>
  <c r="AM53" i="45"/>
  <c r="AA53" i="45"/>
  <c r="AE53" i="45"/>
  <c r="R53" i="45"/>
  <c r="V53" i="45"/>
  <c r="G53" i="45"/>
  <c r="K53" i="45"/>
  <c r="AU53" i="45"/>
  <c r="AJ53" i="45"/>
  <c r="AN53" i="45"/>
  <c r="AB53" i="45"/>
  <c r="AF53" i="45"/>
  <c r="S53" i="45"/>
  <c r="W53" i="45"/>
  <c r="H53" i="45"/>
  <c r="L53" i="45"/>
  <c r="AX53" i="45"/>
  <c r="AW53" i="45"/>
  <c r="AQ53" i="45"/>
  <c r="AL53" i="45"/>
  <c r="AC53" i="45"/>
  <c r="I53" i="45"/>
  <c r="AR53" i="45"/>
  <c r="AO53" i="45"/>
  <c r="AI53" i="45"/>
  <c r="AG53" i="45"/>
  <c r="T53" i="45"/>
  <c r="AY53" i="45"/>
  <c r="AK53" i="45"/>
  <c r="Z53" i="45"/>
  <c r="U53" i="45"/>
  <c r="N53" i="45"/>
  <c r="AD53" i="45"/>
  <c r="Q53" i="45"/>
  <c r="J53" i="45"/>
  <c r="M53" i="45"/>
  <c r="AW61" i="45"/>
  <c r="AL61" i="45"/>
  <c r="AI61" i="45"/>
  <c r="Z61" i="45"/>
  <c r="AD61" i="45"/>
  <c r="Q61" i="45"/>
  <c r="Q60" i="45" s="1"/>
  <c r="U61" i="45"/>
  <c r="AX61" i="45"/>
  <c r="AM61" i="45"/>
  <c r="AA61" i="45"/>
  <c r="AA60" i="45" s="1"/>
  <c r="AE61" i="45"/>
  <c r="AE60" i="45" s="1"/>
  <c r="Y61" i="45"/>
  <c r="R61" i="45"/>
  <c r="R60" i="45" s="1"/>
  <c r="V61" i="45"/>
  <c r="V60" i="45" s="1"/>
  <c r="AZ61" i="45"/>
  <c r="AQ61" i="45"/>
  <c r="AN61" i="45"/>
  <c r="AG61" i="45"/>
  <c r="AG60" i="45" s="1"/>
  <c r="W61" i="45"/>
  <c r="P61" i="45"/>
  <c r="G61" i="45"/>
  <c r="K61" i="45"/>
  <c r="K60" i="45" s="1"/>
  <c r="AR61" i="45"/>
  <c r="AO61" i="45"/>
  <c r="AB61" i="45"/>
  <c r="H61" i="45"/>
  <c r="H60" i="45" s="1"/>
  <c r="L61" i="45"/>
  <c r="AF61" i="45"/>
  <c r="AF60" i="45" s="1"/>
  <c r="T61" i="45"/>
  <c r="T60" i="45" s="1"/>
  <c r="I61" i="45"/>
  <c r="I60" i="45" s="1"/>
  <c r="AV61" i="45"/>
  <c r="AS61" i="45"/>
  <c r="J61" i="45"/>
  <c r="AY61" i="45"/>
  <c r="AJ61" i="45"/>
  <c r="AJ60" i="45" s="1"/>
  <c r="M61" i="45"/>
  <c r="S61" i="45"/>
  <c r="S60" i="45" s="1"/>
  <c r="AK61" i="45"/>
  <c r="F61" i="45"/>
  <c r="AU61" i="45"/>
  <c r="AC61" i="45"/>
  <c r="AC60" i="45" s="1"/>
  <c r="N61" i="45"/>
  <c r="N60" i="45" s="1"/>
  <c r="AW66" i="45"/>
  <c r="AJ66" i="45"/>
  <c r="AN66" i="45"/>
  <c r="AI66" i="45"/>
  <c r="Z66" i="45"/>
  <c r="AD66" i="45"/>
  <c r="Q66" i="45"/>
  <c r="U66" i="45"/>
  <c r="AX66" i="45"/>
  <c r="AK66" i="45"/>
  <c r="AO66" i="45"/>
  <c r="AA66" i="45"/>
  <c r="AE66" i="45"/>
  <c r="Y66" i="45"/>
  <c r="R66" i="45"/>
  <c r="V66" i="45"/>
  <c r="AV66" i="45"/>
  <c r="AL66" i="45"/>
  <c r="AG66" i="45"/>
  <c r="S66" i="45"/>
  <c r="P66" i="45"/>
  <c r="H66" i="45"/>
  <c r="L66" i="45"/>
  <c r="AY66" i="45"/>
  <c r="AU66" i="45"/>
  <c r="AR66" i="45"/>
  <c r="AM66" i="45"/>
  <c r="AB66" i="45"/>
  <c r="T66" i="45"/>
  <c r="I66" i="45"/>
  <c r="M66" i="45"/>
  <c r="AF66" i="45"/>
  <c r="N66" i="45"/>
  <c r="G66" i="45"/>
  <c r="J66" i="45"/>
  <c r="F66" i="45"/>
  <c r="AZ66" i="45"/>
  <c r="AC66" i="45"/>
  <c r="AQ66" i="45"/>
  <c r="K66" i="45"/>
  <c r="AS66" i="45"/>
  <c r="W66" i="45"/>
  <c r="AV71" i="45"/>
  <c r="AZ71" i="45"/>
  <c r="AR71" i="45"/>
  <c r="AL71" i="45"/>
  <c r="Z71" i="45"/>
  <c r="AD71" i="45"/>
  <c r="Y71" i="45"/>
  <c r="R71" i="45"/>
  <c r="V71" i="45"/>
  <c r="AW71" i="45"/>
  <c r="AS71" i="45"/>
  <c r="AM71" i="45"/>
  <c r="AA71" i="45"/>
  <c r="AE71" i="45"/>
  <c r="S71" i="45"/>
  <c r="W71" i="45"/>
  <c r="AX71" i="45"/>
  <c r="AN71" i="45"/>
  <c r="AG71" i="45"/>
  <c r="Q71" i="45"/>
  <c r="H71" i="45"/>
  <c r="L71" i="45"/>
  <c r="AY71" i="45"/>
  <c r="AU71" i="45"/>
  <c r="AO71" i="45"/>
  <c r="AB71" i="45"/>
  <c r="T71" i="45"/>
  <c r="I71" i="45"/>
  <c r="M71" i="45"/>
  <c r="AQ71" i="45"/>
  <c r="AJ71" i="45"/>
  <c r="AF71" i="45"/>
  <c r="U71" i="45"/>
  <c r="N71" i="45"/>
  <c r="AK71" i="45"/>
  <c r="G71" i="45"/>
  <c r="AI71" i="45"/>
  <c r="P71" i="45"/>
  <c r="J71" i="45"/>
  <c r="F71" i="45"/>
  <c r="AC71" i="45"/>
  <c r="K71" i="45"/>
  <c r="AY77" i="45"/>
  <c r="AU77" i="45"/>
  <c r="AR77" i="45"/>
  <c r="AQ77" i="45"/>
  <c r="AJ77" i="45"/>
  <c r="AN77" i="45"/>
  <c r="Z77" i="45"/>
  <c r="AD77" i="45"/>
  <c r="T77" i="45"/>
  <c r="AV77" i="45"/>
  <c r="AZ77" i="45"/>
  <c r="AS77" i="45"/>
  <c r="AK77" i="45"/>
  <c r="AO77" i="45"/>
  <c r="AI77" i="45"/>
  <c r="AA77" i="45"/>
  <c r="AE77" i="45"/>
  <c r="Q77" i="45"/>
  <c r="U77" i="45"/>
  <c r="AL77" i="45"/>
  <c r="AG77" i="45"/>
  <c r="Y77" i="45"/>
  <c r="S77" i="45"/>
  <c r="G77" i="45"/>
  <c r="K77" i="45"/>
  <c r="AM77" i="45"/>
  <c r="AB77" i="45"/>
  <c r="V77" i="45"/>
  <c r="H77" i="45"/>
  <c r="L77" i="45"/>
  <c r="AF77" i="45"/>
  <c r="W77" i="45"/>
  <c r="I77" i="45"/>
  <c r="F77" i="45"/>
  <c r="J77" i="45"/>
  <c r="AW77" i="45"/>
  <c r="M77" i="45"/>
  <c r="R77" i="45"/>
  <c r="N77" i="45"/>
  <c r="P77" i="45"/>
  <c r="AX77" i="45"/>
  <c r="AC77" i="45"/>
  <c r="AX82" i="45"/>
  <c r="AL82" i="45"/>
  <c r="AI82" i="45"/>
  <c r="Z82" i="45"/>
  <c r="AD82" i="45"/>
  <c r="Q82" i="45"/>
  <c r="U82" i="45"/>
  <c r="AY82" i="45"/>
  <c r="AM82" i="45"/>
  <c r="AA82" i="45"/>
  <c r="AE82" i="45"/>
  <c r="Y82" i="45"/>
  <c r="R82" i="45"/>
  <c r="V82" i="45"/>
  <c r="AS82" i="45"/>
  <c r="AQ82" i="45"/>
  <c r="AJ82" i="45"/>
  <c r="AG82" i="45"/>
  <c r="S82" i="45"/>
  <c r="G82" i="45"/>
  <c r="K82" i="45"/>
  <c r="AV82" i="45"/>
  <c r="AK82" i="45"/>
  <c r="AB82" i="45"/>
  <c r="T82" i="45"/>
  <c r="P82" i="45"/>
  <c r="H82" i="45"/>
  <c r="L82" i="45"/>
  <c r="F82" i="45"/>
  <c r="AW82" i="45"/>
  <c r="AU82" i="45"/>
  <c r="AR82" i="45"/>
  <c r="AN82" i="45"/>
  <c r="AF82" i="45"/>
  <c r="I82" i="45"/>
  <c r="AZ82" i="45"/>
  <c r="AO82" i="45"/>
  <c r="W82" i="45"/>
  <c r="J82" i="45"/>
  <c r="M82" i="45"/>
  <c r="N82" i="45"/>
  <c r="AC82" i="45"/>
  <c r="AV89" i="45"/>
  <c r="AZ89" i="45"/>
  <c r="AR89" i="45"/>
  <c r="AL89" i="45"/>
  <c r="Z89" i="45"/>
  <c r="AD89" i="45"/>
  <c r="Y89" i="45"/>
  <c r="AW89" i="45"/>
  <c r="AS89" i="45"/>
  <c r="AM89" i="45"/>
  <c r="AA89" i="45"/>
  <c r="AE89" i="45"/>
  <c r="AQ89" i="45"/>
  <c r="AK89" i="45"/>
  <c r="AG89" i="45"/>
  <c r="T89" i="45"/>
  <c r="P89" i="45"/>
  <c r="I89" i="45"/>
  <c r="M89" i="45"/>
  <c r="AN89" i="45"/>
  <c r="AB89" i="45"/>
  <c r="Q89" i="45"/>
  <c r="U89" i="45"/>
  <c r="J89" i="45"/>
  <c r="N89" i="45"/>
  <c r="F89" i="45"/>
  <c r="AJ89" i="45"/>
  <c r="AF89" i="45"/>
  <c r="W89" i="45"/>
  <c r="K89" i="45"/>
  <c r="AU89" i="45"/>
  <c r="AO89" i="45"/>
  <c r="AI89" i="45"/>
  <c r="R89" i="45"/>
  <c r="L89" i="45"/>
  <c r="AX89" i="45"/>
  <c r="S89" i="45"/>
  <c r="G89" i="45"/>
  <c r="H89" i="45"/>
  <c r="V89" i="45"/>
  <c r="AY89" i="45"/>
  <c r="AC89" i="45"/>
  <c r="AV99" i="45"/>
  <c r="AZ99" i="45"/>
  <c r="AR99" i="45"/>
  <c r="AJ99" i="45"/>
  <c r="AN99" i="45"/>
  <c r="Z99" i="45"/>
  <c r="AD99" i="45"/>
  <c r="AW99" i="45"/>
  <c r="AU99" i="45"/>
  <c r="AS99" i="45"/>
  <c r="AQ99" i="45"/>
  <c r="AK99" i="45"/>
  <c r="AO99" i="45"/>
  <c r="AA99" i="45"/>
  <c r="AE99" i="45"/>
  <c r="AG99" i="45"/>
  <c r="R99" i="45"/>
  <c r="V99" i="45"/>
  <c r="I99" i="45"/>
  <c r="M99" i="45"/>
  <c r="AX99" i="45"/>
  <c r="AB99" i="45"/>
  <c r="S99" i="45"/>
  <c r="W99" i="45"/>
  <c r="J99" i="45"/>
  <c r="N99" i="45"/>
  <c r="AL99" i="45"/>
  <c r="AI99" i="45"/>
  <c r="AF99" i="45"/>
  <c r="Q99" i="45"/>
  <c r="G99" i="45"/>
  <c r="F99" i="45"/>
  <c r="AY99" i="45"/>
  <c r="AM99" i="45"/>
  <c r="T99" i="45"/>
  <c r="P99" i="45"/>
  <c r="H99" i="45"/>
  <c r="Y99" i="45"/>
  <c r="U99" i="45"/>
  <c r="K99" i="45"/>
  <c r="L99" i="45"/>
  <c r="AC99" i="45"/>
  <c r="AV103" i="45"/>
  <c r="AR103" i="45"/>
  <c r="AJ103" i="45"/>
  <c r="AN103" i="45"/>
  <c r="Z103" i="45"/>
  <c r="AD103" i="45"/>
  <c r="AD103" i="53" s="1"/>
  <c r="AW103" i="45"/>
  <c r="AW103" i="53" s="1"/>
  <c r="AU103" i="45"/>
  <c r="AS103" i="45"/>
  <c r="AS103" i="53" s="1"/>
  <c r="AQ103" i="45"/>
  <c r="AK103" i="45"/>
  <c r="AO103" i="45"/>
  <c r="AO103" i="53" s="1"/>
  <c r="AA103" i="45"/>
  <c r="AA103" i="53" s="1"/>
  <c r="AE103" i="45"/>
  <c r="AZ103" i="45"/>
  <c r="AG103" i="45"/>
  <c r="AG103" i="53" s="1"/>
  <c r="Y103" i="45"/>
  <c r="Y103" i="53" s="1"/>
  <c r="R103" i="45"/>
  <c r="V103" i="45"/>
  <c r="I103" i="45"/>
  <c r="I103" i="53" s="1"/>
  <c r="M103" i="45"/>
  <c r="AX103" i="45"/>
  <c r="AI103" i="45"/>
  <c r="AB103" i="45"/>
  <c r="AB103" i="53" s="1"/>
  <c r="S103" i="45"/>
  <c r="W103" i="45"/>
  <c r="J103" i="45"/>
  <c r="N103" i="45"/>
  <c r="N103" i="53" s="1"/>
  <c r="AF103" i="45"/>
  <c r="AF103" i="53" s="1"/>
  <c r="U103" i="45"/>
  <c r="U103" i="53" s="1"/>
  <c r="G103" i="45"/>
  <c r="G103" i="53" s="1"/>
  <c r="H103" i="45"/>
  <c r="H103" i="53" s="1"/>
  <c r="AY103" i="45"/>
  <c r="AL103" i="45"/>
  <c r="AL103" i="53" s="1"/>
  <c r="Q103" i="45"/>
  <c r="Q103" i="53" s="1"/>
  <c r="K103" i="45"/>
  <c r="K103" i="53" s="1"/>
  <c r="AC103" i="45"/>
  <c r="F103" i="45"/>
  <c r="T103" i="45"/>
  <c r="T103" i="53" s="1"/>
  <c r="AM103" i="45"/>
  <c r="P103" i="45"/>
  <c r="L103" i="45"/>
  <c r="L103" i="53" s="1"/>
  <c r="AZ113" i="45"/>
  <c r="AW113" i="45"/>
  <c r="AV113" i="45"/>
  <c r="AM113" i="45"/>
  <c r="AC113" i="45"/>
  <c r="AG113" i="45"/>
  <c r="AX113" i="45"/>
  <c r="AU113" i="45"/>
  <c r="AR113" i="45"/>
  <c r="AJ113" i="45"/>
  <c r="AN113" i="45"/>
  <c r="Z113" i="45"/>
  <c r="AD113" i="45"/>
  <c r="AF113" i="45"/>
  <c r="T113" i="45"/>
  <c r="J113" i="45"/>
  <c r="N113" i="45"/>
  <c r="AY113" i="45"/>
  <c r="AS113" i="45"/>
  <c r="AQ113" i="45"/>
  <c r="AO113" i="45"/>
  <c r="AE113" i="45"/>
  <c r="Y113" i="45"/>
  <c r="S113" i="45"/>
  <c r="W113" i="45"/>
  <c r="I113" i="45"/>
  <c r="M113" i="45"/>
  <c r="AI113" i="45"/>
  <c r="AA113" i="45"/>
  <c r="V113" i="45"/>
  <c r="P113" i="45"/>
  <c r="K113" i="45"/>
  <c r="AB113" i="45"/>
  <c r="Q113" i="45"/>
  <c r="L113" i="45"/>
  <c r="R113" i="45"/>
  <c r="F113" i="45"/>
  <c r="AK113" i="45"/>
  <c r="U113" i="45"/>
  <c r="G113" i="45"/>
  <c r="AL113" i="45"/>
  <c r="H113" i="45"/>
  <c r="AX118" i="45"/>
  <c r="AZ118" i="45"/>
  <c r="AS118" i="45"/>
  <c r="AY118" i="45"/>
  <c r="AV118" i="45"/>
  <c r="AK118" i="45"/>
  <c r="AO118" i="45"/>
  <c r="AC118" i="45"/>
  <c r="AG118" i="45"/>
  <c r="AU118" i="45"/>
  <c r="AR118" i="45"/>
  <c r="AQ118" i="45"/>
  <c r="AT118" i="45" s="1"/>
  <c r="AL118" i="45"/>
  <c r="Z118" i="45"/>
  <c r="AD118" i="45"/>
  <c r="AM118" i="45"/>
  <c r="AF118" i="45"/>
  <c r="Q118" i="45"/>
  <c r="U118" i="45"/>
  <c r="P118" i="45"/>
  <c r="AW118" i="45"/>
  <c r="AJ118" i="45"/>
  <c r="AE118" i="45"/>
  <c r="T118" i="45"/>
  <c r="AA118" i="45"/>
  <c r="V118" i="45"/>
  <c r="I118" i="45"/>
  <c r="M118" i="45"/>
  <c r="AB118" i="45"/>
  <c r="Y118" i="45"/>
  <c r="W118" i="45"/>
  <c r="J118" i="45"/>
  <c r="N118" i="45"/>
  <c r="K118" i="45"/>
  <c r="L118" i="45"/>
  <c r="AI118" i="45"/>
  <c r="S118" i="45"/>
  <c r="G118" i="45"/>
  <c r="F118" i="45"/>
  <c r="H118" i="45"/>
  <c r="R118" i="45"/>
  <c r="AN118" i="45"/>
  <c r="AY123" i="45"/>
  <c r="AZ123" i="45"/>
  <c r="AZ122" i="45" s="1"/>
  <c r="AW123" i="45"/>
  <c r="AS123" i="45"/>
  <c r="AQ123" i="45"/>
  <c r="AJ123" i="45"/>
  <c r="AN123" i="45"/>
  <c r="AC123" i="45"/>
  <c r="AG123" i="45"/>
  <c r="AK123" i="45"/>
  <c r="AK122" i="45" s="1"/>
  <c r="AO123" i="45"/>
  <c r="AI123" i="45"/>
  <c r="Z123" i="45"/>
  <c r="AD123" i="45"/>
  <c r="AL123" i="45"/>
  <c r="AL122" i="45" s="1"/>
  <c r="AF123" i="45"/>
  <c r="R123" i="45"/>
  <c r="V123" i="45"/>
  <c r="V122" i="45" s="1"/>
  <c r="AU123" i="45"/>
  <c r="AR123" i="45"/>
  <c r="AE123" i="45"/>
  <c r="Q123" i="45"/>
  <c r="Q122" i="45" s="1"/>
  <c r="U123" i="45"/>
  <c r="U122" i="45" s="1"/>
  <c r="P123" i="45"/>
  <c r="P122" i="45" s="1"/>
  <c r="AX123" i="45"/>
  <c r="AX122" i="45" s="1"/>
  <c r="AM123" i="45"/>
  <c r="AM122" i="45" s="1"/>
  <c r="AA123" i="45"/>
  <c r="AA122" i="45" s="1"/>
  <c r="W123" i="45"/>
  <c r="W122" i="45" s="1"/>
  <c r="I123" i="45"/>
  <c r="M123" i="45"/>
  <c r="AV123" i="45"/>
  <c r="AB123" i="45"/>
  <c r="J123" i="45"/>
  <c r="N123" i="45"/>
  <c r="K123" i="45"/>
  <c r="F123" i="45"/>
  <c r="Y123" i="45"/>
  <c r="L123" i="45"/>
  <c r="L122" i="45" s="1"/>
  <c r="T123" i="45"/>
  <c r="T122" i="45" s="1"/>
  <c r="G123" i="45"/>
  <c r="S123" i="45"/>
  <c r="H123" i="45"/>
  <c r="H122" i="45" s="1"/>
  <c r="AY128" i="45"/>
  <c r="AZ128" i="45"/>
  <c r="AX128" i="45"/>
  <c r="AV128" i="45"/>
  <c r="AS128" i="45"/>
  <c r="AW128" i="45"/>
  <c r="AM128" i="45"/>
  <c r="AC128" i="45"/>
  <c r="AG128" i="45"/>
  <c r="AU128" i="45"/>
  <c r="AR128" i="45"/>
  <c r="AJ128" i="45"/>
  <c r="AN128" i="45"/>
  <c r="AI128" i="45"/>
  <c r="Z128" i="45"/>
  <c r="AD128" i="45"/>
  <c r="AQ128" i="45"/>
  <c r="AK128" i="45"/>
  <c r="AF128" i="45"/>
  <c r="Y128" i="45"/>
  <c r="Q128" i="45"/>
  <c r="U128" i="45"/>
  <c r="AE128" i="45"/>
  <c r="T128" i="45"/>
  <c r="AA128" i="45"/>
  <c r="R128" i="45"/>
  <c r="I128" i="45"/>
  <c r="M128" i="45"/>
  <c r="AB128" i="45"/>
  <c r="S128" i="45"/>
  <c r="P128" i="45"/>
  <c r="J128" i="45"/>
  <c r="N128" i="45"/>
  <c r="K128" i="45"/>
  <c r="AL128" i="45"/>
  <c r="L128" i="45"/>
  <c r="F128" i="45"/>
  <c r="W128" i="45"/>
  <c r="G128" i="45"/>
  <c r="AO128" i="45"/>
  <c r="H128" i="45"/>
  <c r="V128" i="45"/>
  <c r="AZ136" i="45"/>
  <c r="AY136" i="45"/>
  <c r="AX136" i="45"/>
  <c r="AW136" i="45"/>
  <c r="AS136" i="45"/>
  <c r="AQ136" i="45"/>
  <c r="AV136" i="45"/>
  <c r="AK136" i="45"/>
  <c r="AO136" i="45"/>
  <c r="AC136" i="45"/>
  <c r="AG136" i="45"/>
  <c r="AU136" i="45"/>
  <c r="AL136" i="45"/>
  <c r="Z136" i="45"/>
  <c r="AD136" i="45"/>
  <c r="AR136" i="45"/>
  <c r="AN136" i="45"/>
  <c r="AF136" i="45"/>
  <c r="S136" i="45"/>
  <c r="W136" i="45"/>
  <c r="P136" i="45"/>
  <c r="AM136" i="45"/>
  <c r="AE136" i="45"/>
  <c r="R136" i="45"/>
  <c r="V136" i="45"/>
  <c r="AA136" i="45"/>
  <c r="T136" i="45"/>
  <c r="I136" i="45"/>
  <c r="M136" i="45"/>
  <c r="AI136" i="45"/>
  <c r="AB136" i="45"/>
  <c r="U136" i="45"/>
  <c r="J136" i="45"/>
  <c r="N136" i="45"/>
  <c r="AJ136" i="45"/>
  <c r="K136" i="45"/>
  <c r="F136" i="45"/>
  <c r="Y136" i="45"/>
  <c r="Q136" i="45"/>
  <c r="L136" i="45"/>
  <c r="G136" i="45"/>
  <c r="H136" i="45"/>
  <c r="AZ142" i="45"/>
  <c r="AW142" i="45"/>
  <c r="AW141" i="45" s="1"/>
  <c r="AX142" i="45"/>
  <c r="AU142" i="45"/>
  <c r="AL142" i="45"/>
  <c r="AC142" i="45"/>
  <c r="AG142" i="45"/>
  <c r="AG141" i="45" s="1"/>
  <c r="AY142" i="45"/>
  <c r="AR142" i="45"/>
  <c r="AQ142" i="45"/>
  <c r="AM142" i="45"/>
  <c r="Z142" i="45"/>
  <c r="Z141" i="45" s="1"/>
  <c r="AD142" i="45"/>
  <c r="AS142" i="45"/>
  <c r="AS141" i="45" s="1"/>
  <c r="AJ142" i="45"/>
  <c r="AJ141" i="45" s="1"/>
  <c r="AF142" i="45"/>
  <c r="AF141" i="45" s="1"/>
  <c r="Y142" i="45"/>
  <c r="T142" i="45"/>
  <c r="AV142" i="45"/>
  <c r="AV141" i="45" s="1"/>
  <c r="AO142" i="45"/>
  <c r="AO141" i="45" s="1"/>
  <c r="AE142" i="45"/>
  <c r="S142" i="45"/>
  <c r="W142" i="45"/>
  <c r="W141" i="45" s="1"/>
  <c r="AK142" i="45"/>
  <c r="AK141" i="45" s="1"/>
  <c r="AA142" i="45"/>
  <c r="Q142" i="45"/>
  <c r="I142" i="45"/>
  <c r="M142" i="45"/>
  <c r="M141" i="45" s="1"/>
  <c r="AN142" i="45"/>
  <c r="AB142" i="45"/>
  <c r="R142" i="45"/>
  <c r="R141" i="45" s="1"/>
  <c r="J142" i="45"/>
  <c r="N142" i="45"/>
  <c r="N141" i="45" s="1"/>
  <c r="F142" i="45"/>
  <c r="V142" i="45"/>
  <c r="K142" i="45"/>
  <c r="K141" i="45" s="1"/>
  <c r="AI142" i="45"/>
  <c r="P142" i="45"/>
  <c r="L142" i="45"/>
  <c r="U142" i="45"/>
  <c r="U141" i="45" s="1"/>
  <c r="G142" i="45"/>
  <c r="G141" i="45" s="1"/>
  <c r="H142" i="45"/>
  <c r="H141" i="45" s="1"/>
  <c r="AY150" i="45"/>
  <c r="AV150" i="45"/>
  <c r="AZ150" i="45"/>
  <c r="AU150" i="45"/>
  <c r="AW150" i="45"/>
  <c r="AS150" i="45"/>
  <c r="AM150" i="45"/>
  <c r="AX150" i="45"/>
  <c r="AJ150" i="45"/>
  <c r="AN150" i="45"/>
  <c r="AK150" i="45"/>
  <c r="AI150" i="45"/>
  <c r="AB150" i="45"/>
  <c r="AF150" i="45"/>
  <c r="S150" i="45"/>
  <c r="W150" i="45"/>
  <c r="AQ150" i="45"/>
  <c r="AA150" i="45"/>
  <c r="AE150" i="45"/>
  <c r="R150" i="45"/>
  <c r="V150" i="45"/>
  <c r="P150" i="45"/>
  <c r="AG150" i="45"/>
  <c r="Q150" i="45"/>
  <c r="I150" i="45"/>
  <c r="M150" i="45"/>
  <c r="AL150" i="45"/>
  <c r="Z150" i="45"/>
  <c r="T150" i="45"/>
  <c r="J150" i="45"/>
  <c r="N150" i="45"/>
  <c r="U150" i="45"/>
  <c r="K150" i="45"/>
  <c r="AC150" i="45"/>
  <c r="Y150" i="45"/>
  <c r="L150" i="45"/>
  <c r="F150" i="45"/>
  <c r="AR150" i="45"/>
  <c r="AO150" i="45"/>
  <c r="G150" i="45"/>
  <c r="H150" i="45"/>
  <c r="AD150" i="45"/>
  <c r="AX18" i="45"/>
  <c r="AY18" i="45"/>
  <c r="AU18" i="45"/>
  <c r="AK18" i="45"/>
  <c r="AO18" i="45"/>
  <c r="AC18" i="45"/>
  <c r="AG18" i="45"/>
  <c r="R18" i="45"/>
  <c r="V18" i="45"/>
  <c r="J18" i="45"/>
  <c r="N18" i="45"/>
  <c r="AZ18" i="45"/>
  <c r="AR18" i="45"/>
  <c r="AQ18" i="45"/>
  <c r="AL18" i="45"/>
  <c r="AI18" i="45"/>
  <c r="Z18" i="45"/>
  <c r="AD18" i="45"/>
  <c r="S18" i="45"/>
  <c r="W18" i="45"/>
  <c r="G18" i="45"/>
  <c r="K18" i="45"/>
  <c r="AW18" i="45"/>
  <c r="AS18" i="45"/>
  <c r="AM18" i="45"/>
  <c r="AJ18" i="45"/>
  <c r="AE18" i="45"/>
  <c r="T18" i="45"/>
  <c r="M18" i="45"/>
  <c r="U18" i="45"/>
  <c r="AA18" i="45"/>
  <c r="I18" i="45"/>
  <c r="AV18" i="45"/>
  <c r="AB18" i="45"/>
  <c r="Q18" i="45"/>
  <c r="L18" i="45"/>
  <c r="AN18" i="45"/>
  <c r="AF18" i="45"/>
  <c r="H18" i="45"/>
  <c r="AZ24" i="45"/>
  <c r="AW24" i="45"/>
  <c r="AK24" i="45"/>
  <c r="AO24" i="45"/>
  <c r="AC24" i="45"/>
  <c r="AG24" i="45"/>
  <c r="T24" i="45"/>
  <c r="J24" i="45"/>
  <c r="N24" i="45"/>
  <c r="AV24" i="45"/>
  <c r="AR24" i="45"/>
  <c r="AL24" i="45"/>
  <c r="Z24" i="45"/>
  <c r="AD24" i="45"/>
  <c r="Q24" i="45"/>
  <c r="U24" i="45"/>
  <c r="G24" i="45"/>
  <c r="K24" i="45"/>
  <c r="AX24" i="45"/>
  <c r="AU24" i="45"/>
  <c r="AS24" i="45"/>
  <c r="AQ24" i="45"/>
  <c r="AJ24" i="45"/>
  <c r="AE24" i="45"/>
  <c r="S24" i="45"/>
  <c r="M24" i="45"/>
  <c r="AY24" i="45"/>
  <c r="AM24" i="45"/>
  <c r="AF24" i="45"/>
  <c r="H24" i="45"/>
  <c r="AN24" i="45"/>
  <c r="W24" i="45"/>
  <c r="AI24" i="45"/>
  <c r="AB24" i="45"/>
  <c r="R24" i="45"/>
  <c r="L24" i="45"/>
  <c r="V24" i="45"/>
  <c r="AA24" i="45"/>
  <c r="I24" i="45"/>
  <c r="AX40" i="45"/>
  <c r="AY40" i="45"/>
  <c r="AZ40" i="45"/>
  <c r="AK40" i="45"/>
  <c r="AO40" i="45"/>
  <c r="AB40" i="45"/>
  <c r="AF40" i="45"/>
  <c r="R40" i="45"/>
  <c r="V40" i="45"/>
  <c r="G40" i="45"/>
  <c r="K40" i="45"/>
  <c r="AW40" i="45"/>
  <c r="AR40" i="45"/>
  <c r="AL40" i="45"/>
  <c r="AC40" i="45"/>
  <c r="AG40" i="45"/>
  <c r="S40" i="45"/>
  <c r="W40" i="45"/>
  <c r="H40" i="45"/>
  <c r="L40" i="45"/>
  <c r="AV40" i="45"/>
  <c r="AS40" i="45"/>
  <c r="AJ40" i="45"/>
  <c r="AD40" i="45"/>
  <c r="T40" i="45"/>
  <c r="I40" i="45"/>
  <c r="AU40" i="45"/>
  <c r="AM40" i="45"/>
  <c r="AE40" i="45"/>
  <c r="U40" i="45"/>
  <c r="J40" i="45"/>
  <c r="Z40" i="45"/>
  <c r="AQ40" i="45"/>
  <c r="AA40" i="45"/>
  <c r="Q40" i="45"/>
  <c r="N40" i="45"/>
  <c r="AN40" i="45"/>
  <c r="AI40" i="45"/>
  <c r="M40" i="45"/>
  <c r="AW49" i="45"/>
  <c r="AM49" i="45"/>
  <c r="AA49" i="45"/>
  <c r="AE49" i="45"/>
  <c r="T49" i="45"/>
  <c r="G49" i="45"/>
  <c r="K49" i="45"/>
  <c r="AX49" i="45"/>
  <c r="AV49" i="45"/>
  <c r="AR49" i="45"/>
  <c r="AJ49" i="45"/>
  <c r="AN49" i="45"/>
  <c r="AB49" i="45"/>
  <c r="AF49" i="45"/>
  <c r="Q49" i="45"/>
  <c r="U49" i="45"/>
  <c r="H49" i="45"/>
  <c r="L49" i="45"/>
  <c r="AY49" i="45"/>
  <c r="AU49" i="45"/>
  <c r="AS49" i="45"/>
  <c r="AC49" i="45"/>
  <c r="V49" i="45"/>
  <c r="I49" i="45"/>
  <c r="AZ49" i="45"/>
  <c r="AD49" i="45"/>
  <c r="J49" i="45"/>
  <c r="AO49" i="45"/>
  <c r="AI49" i="45"/>
  <c r="Z49" i="45"/>
  <c r="S49" i="45"/>
  <c r="N49" i="45"/>
  <c r="AQ49" i="45"/>
  <c r="AK49" i="45"/>
  <c r="W49" i="45"/>
  <c r="AL49" i="45"/>
  <c r="AG49" i="45"/>
  <c r="R49" i="45"/>
  <c r="M49" i="45"/>
  <c r="AW54" i="45"/>
  <c r="AK54" i="45"/>
  <c r="AO54" i="45"/>
  <c r="AA54" i="45"/>
  <c r="AE54" i="45"/>
  <c r="S54" i="45"/>
  <c r="W54" i="45"/>
  <c r="G54" i="45"/>
  <c r="K54" i="45"/>
  <c r="AX54" i="45"/>
  <c r="AV54" i="45"/>
  <c r="AR54" i="45"/>
  <c r="AL54" i="45"/>
  <c r="AB54" i="45"/>
  <c r="AF54" i="45"/>
  <c r="T54" i="45"/>
  <c r="H54" i="45"/>
  <c r="L54" i="45"/>
  <c r="AY54" i="45"/>
  <c r="AU54" i="45"/>
  <c r="AS54" i="45"/>
  <c r="AQ54" i="45"/>
  <c r="AZ54" i="45"/>
  <c r="AN54" i="45"/>
  <c r="AC54" i="45"/>
  <c r="Q54" i="45"/>
  <c r="I54" i="45"/>
  <c r="AI54" i="45"/>
  <c r="AD54" i="45"/>
  <c r="R54" i="45"/>
  <c r="J54" i="45"/>
  <c r="AJ54" i="45"/>
  <c r="M54" i="45"/>
  <c r="AM54" i="45"/>
  <c r="Z54" i="45"/>
  <c r="V54" i="45"/>
  <c r="N54" i="45"/>
  <c r="AG54" i="45"/>
  <c r="U54" i="45"/>
  <c r="AV67" i="45"/>
  <c r="AZ67" i="45"/>
  <c r="AR67" i="45"/>
  <c r="AL67" i="45"/>
  <c r="Z67" i="45"/>
  <c r="AD67" i="45"/>
  <c r="Y67" i="45"/>
  <c r="R67" i="45"/>
  <c r="V67" i="45"/>
  <c r="AW67" i="45"/>
  <c r="AS67" i="45"/>
  <c r="AM67" i="45"/>
  <c r="AA67" i="45"/>
  <c r="AE67" i="45"/>
  <c r="S67" i="45"/>
  <c r="W67" i="45"/>
  <c r="AY67" i="45"/>
  <c r="AU67" i="45"/>
  <c r="AN67" i="45"/>
  <c r="AI67" i="45"/>
  <c r="AG67" i="45"/>
  <c r="T67" i="45"/>
  <c r="H67" i="45"/>
  <c r="L67" i="45"/>
  <c r="AQ67" i="45"/>
  <c r="AO67" i="45"/>
  <c r="AB67" i="45"/>
  <c r="U67" i="45"/>
  <c r="I67" i="45"/>
  <c r="M67" i="45"/>
  <c r="AX67" i="45"/>
  <c r="Q67" i="45"/>
  <c r="P67" i="45"/>
  <c r="N67" i="45"/>
  <c r="AC67" i="45"/>
  <c r="G67" i="45"/>
  <c r="F67" i="45"/>
  <c r="AJ67" i="45"/>
  <c r="AF67" i="45"/>
  <c r="J67" i="45"/>
  <c r="K67" i="45"/>
  <c r="AK67" i="45"/>
  <c r="AX78" i="45"/>
  <c r="AL78" i="45"/>
  <c r="AI78" i="45"/>
  <c r="Z78" i="45"/>
  <c r="AD78" i="45"/>
  <c r="Q78" i="45"/>
  <c r="U78" i="45"/>
  <c r="AY78" i="45"/>
  <c r="AM78" i="45"/>
  <c r="AA78" i="45"/>
  <c r="AE78" i="45"/>
  <c r="Y78" i="45"/>
  <c r="R78" i="45"/>
  <c r="V78" i="45"/>
  <c r="AV78" i="45"/>
  <c r="AS78" i="45"/>
  <c r="AN78" i="45"/>
  <c r="AG78" i="45"/>
  <c r="T78" i="45"/>
  <c r="G78" i="45"/>
  <c r="K78" i="45"/>
  <c r="AW78" i="45"/>
  <c r="AO78" i="45"/>
  <c r="AB78" i="45"/>
  <c r="W78" i="45"/>
  <c r="P78" i="45"/>
  <c r="H78" i="45"/>
  <c r="L78" i="45"/>
  <c r="F78" i="45"/>
  <c r="AZ78" i="45"/>
  <c r="AJ78" i="45"/>
  <c r="I78" i="45"/>
  <c r="AR78" i="45"/>
  <c r="AK78" i="45"/>
  <c r="AC78" i="45"/>
  <c r="S78" i="45"/>
  <c r="J78" i="45"/>
  <c r="AU78" i="45"/>
  <c r="AF78" i="45"/>
  <c r="M78" i="45"/>
  <c r="AQ78" i="45"/>
  <c r="N78" i="45"/>
  <c r="AX91" i="45"/>
  <c r="AU91" i="45"/>
  <c r="AR91" i="45"/>
  <c r="AQ91" i="45"/>
  <c r="AL91" i="45"/>
  <c r="Z91" i="45"/>
  <c r="AD91" i="45"/>
  <c r="AY91" i="45"/>
  <c r="AS91" i="45"/>
  <c r="AM91" i="45"/>
  <c r="AI91" i="45"/>
  <c r="AA91" i="45"/>
  <c r="AE91" i="45"/>
  <c r="AO91" i="45"/>
  <c r="AG91" i="45"/>
  <c r="R91" i="45"/>
  <c r="V91" i="45"/>
  <c r="I91" i="45"/>
  <c r="M91" i="45"/>
  <c r="AV91" i="45"/>
  <c r="AJ91" i="45"/>
  <c r="AB91" i="45"/>
  <c r="S91" i="45"/>
  <c r="W91" i="45"/>
  <c r="J91" i="45"/>
  <c r="N91" i="45"/>
  <c r="AK91" i="45"/>
  <c r="Q91" i="45"/>
  <c r="K91" i="45"/>
  <c r="AW91" i="45"/>
  <c r="AN91" i="45"/>
  <c r="AC91" i="45"/>
  <c r="T91" i="45"/>
  <c r="P91" i="45"/>
  <c r="L91" i="45"/>
  <c r="AZ91" i="45"/>
  <c r="AF91" i="45"/>
  <c r="Y91" i="45"/>
  <c r="U91" i="45"/>
  <c r="G91" i="45"/>
  <c r="F91" i="45"/>
  <c r="H91" i="45"/>
  <c r="AV104" i="45"/>
  <c r="AZ104" i="45"/>
  <c r="AU104" i="45"/>
  <c r="AQ104" i="45"/>
  <c r="AL104" i="45"/>
  <c r="Z104" i="45"/>
  <c r="AD104" i="45"/>
  <c r="AW104" i="45"/>
  <c r="AM104" i="45"/>
  <c r="AI104" i="45"/>
  <c r="AA104" i="45"/>
  <c r="AE104" i="45"/>
  <c r="AJ104" i="45"/>
  <c r="AG104" i="45"/>
  <c r="S104" i="45"/>
  <c r="W104" i="45"/>
  <c r="I104" i="45"/>
  <c r="M104" i="45"/>
  <c r="AX104" i="45"/>
  <c r="AR104" i="45"/>
  <c r="AK104" i="45"/>
  <c r="AB104" i="45"/>
  <c r="T104" i="45"/>
  <c r="J104" i="45"/>
  <c r="N104" i="45"/>
  <c r="AS104" i="45"/>
  <c r="AN104" i="45"/>
  <c r="V104" i="45"/>
  <c r="G104" i="45"/>
  <c r="AO104" i="45"/>
  <c r="AC104" i="45"/>
  <c r="Y104" i="45"/>
  <c r="Q104" i="45"/>
  <c r="H104" i="45"/>
  <c r="AF104" i="45"/>
  <c r="R104" i="45"/>
  <c r="P104" i="45"/>
  <c r="K104" i="45"/>
  <c r="F104" i="45"/>
  <c r="AY104" i="45"/>
  <c r="U104" i="45"/>
  <c r="L104" i="45"/>
  <c r="AX119" i="45"/>
  <c r="AY119" i="45"/>
  <c r="AZ119" i="45"/>
  <c r="AU119" i="45"/>
  <c r="AQ119" i="45"/>
  <c r="AM119" i="45"/>
  <c r="AC119" i="45"/>
  <c r="AG119" i="45"/>
  <c r="AW119" i="45"/>
  <c r="AJ119" i="45"/>
  <c r="AN119" i="45"/>
  <c r="AI119" i="45"/>
  <c r="Z119" i="45"/>
  <c r="AD119" i="45"/>
  <c r="AR119" i="45"/>
  <c r="AO119" i="45"/>
  <c r="AF119" i="45"/>
  <c r="R119" i="45"/>
  <c r="V119" i="45"/>
  <c r="AL119" i="45"/>
  <c r="AE119" i="45"/>
  <c r="Q119" i="45"/>
  <c r="U119" i="45"/>
  <c r="P119" i="45"/>
  <c r="Y119" i="45"/>
  <c r="W119" i="45"/>
  <c r="I119" i="45"/>
  <c r="M119" i="45"/>
  <c r="J119" i="45"/>
  <c r="N119" i="45"/>
  <c r="AK119" i="45"/>
  <c r="S119" i="45"/>
  <c r="K119" i="45"/>
  <c r="AA119" i="45"/>
  <c r="T119" i="45"/>
  <c r="L119" i="45"/>
  <c r="F119" i="45"/>
  <c r="AV119" i="45"/>
  <c r="AB119" i="45"/>
  <c r="H119" i="45"/>
  <c r="AS119" i="45"/>
  <c r="G119" i="45"/>
  <c r="AX130" i="45"/>
  <c r="AZ130" i="45"/>
  <c r="AY130" i="45"/>
  <c r="AS130" i="45"/>
  <c r="AU130" i="45"/>
  <c r="AR130" i="45"/>
  <c r="AM130" i="45"/>
  <c r="AC130" i="45"/>
  <c r="AG130" i="45"/>
  <c r="AG130" i="53" s="1"/>
  <c r="AQ130" i="45"/>
  <c r="AJ130" i="45"/>
  <c r="AN130" i="45"/>
  <c r="Z130" i="45"/>
  <c r="Z130" i="53" s="1"/>
  <c r="AD130" i="45"/>
  <c r="AD130" i="53" s="1"/>
  <c r="AI130" i="45"/>
  <c r="AF130" i="45"/>
  <c r="S130" i="45"/>
  <c r="S130" i="53" s="1"/>
  <c r="W130" i="45"/>
  <c r="W130" i="53" s="1"/>
  <c r="P130" i="45"/>
  <c r="P130" i="53" s="1"/>
  <c r="AO130" i="45"/>
  <c r="AE130" i="45"/>
  <c r="R130" i="45"/>
  <c r="R130" i="53" s="1"/>
  <c r="V130" i="45"/>
  <c r="T130" i="45"/>
  <c r="T130" i="53" s="1"/>
  <c r="I130" i="45"/>
  <c r="M130" i="45"/>
  <c r="M130" i="53" s="1"/>
  <c r="U130" i="45"/>
  <c r="U130" i="53" s="1"/>
  <c r="J130" i="45"/>
  <c r="N130" i="45"/>
  <c r="F130" i="45"/>
  <c r="F130" i="53" s="1"/>
  <c r="AW130" i="45"/>
  <c r="K130" i="45"/>
  <c r="AV130" i="45"/>
  <c r="AK130" i="45"/>
  <c r="AA130" i="45"/>
  <c r="AA130" i="53" s="1"/>
  <c r="L130" i="45"/>
  <c r="AB130" i="45"/>
  <c r="AB130" i="53" s="1"/>
  <c r="Q130" i="45"/>
  <c r="Q130" i="53" s="1"/>
  <c r="H130" i="45"/>
  <c r="AL130" i="45"/>
  <c r="AL130" i="53" s="1"/>
  <c r="Y130" i="45"/>
  <c r="Y130" i="53" s="1"/>
  <c r="G130" i="45"/>
  <c r="G130" i="53" s="1"/>
  <c r="AZ151" i="45"/>
  <c r="AW151" i="45"/>
  <c r="AV151" i="45"/>
  <c r="AY151" i="45"/>
  <c r="AS151" i="45"/>
  <c r="AK151" i="45"/>
  <c r="AO151" i="45"/>
  <c r="AL151" i="45"/>
  <c r="AM151" i="45"/>
  <c r="AB151" i="45"/>
  <c r="AF151" i="45"/>
  <c r="Y151" i="45"/>
  <c r="T151" i="45"/>
  <c r="AJ151" i="45"/>
  <c r="AI151" i="45"/>
  <c r="AA151" i="45"/>
  <c r="AE151" i="45"/>
  <c r="S151" i="45"/>
  <c r="W151" i="45"/>
  <c r="AR151" i="45"/>
  <c r="AG151" i="45"/>
  <c r="R151" i="45"/>
  <c r="I151" i="45"/>
  <c r="M151" i="45"/>
  <c r="AX151" i="45"/>
  <c r="Z151" i="45"/>
  <c r="U151" i="45"/>
  <c r="P151" i="45"/>
  <c r="J151" i="45"/>
  <c r="N151" i="45"/>
  <c r="AN151" i="45"/>
  <c r="AD151" i="45"/>
  <c r="K151" i="45"/>
  <c r="F151" i="45"/>
  <c r="AQ151" i="45"/>
  <c r="Q151" i="45"/>
  <c r="L151" i="45"/>
  <c r="H151" i="45"/>
  <c r="AU151" i="45"/>
  <c r="G151" i="45"/>
  <c r="V151" i="45"/>
  <c r="AC151" i="45"/>
  <c r="AY19" i="45"/>
  <c r="AZ19" i="45"/>
  <c r="AV19" i="45"/>
  <c r="AS19" i="45"/>
  <c r="AQ19" i="45"/>
  <c r="AM19" i="45"/>
  <c r="AI19" i="45"/>
  <c r="AC19" i="45"/>
  <c r="AG19" i="45"/>
  <c r="S19" i="45"/>
  <c r="W19" i="45"/>
  <c r="J19" i="45"/>
  <c r="N19" i="45"/>
  <c r="AU19" i="45"/>
  <c r="AJ19" i="45"/>
  <c r="AN19" i="45"/>
  <c r="Z19" i="45"/>
  <c r="AD19" i="45"/>
  <c r="T19" i="45"/>
  <c r="G19" i="45"/>
  <c r="K19" i="45"/>
  <c r="AX19" i="45"/>
  <c r="AO19" i="45"/>
  <c r="AE19" i="45"/>
  <c r="U19" i="45"/>
  <c r="M19" i="45"/>
  <c r="AF19" i="45"/>
  <c r="H19" i="45"/>
  <c r="AW19" i="45"/>
  <c r="AK19" i="45"/>
  <c r="Q19" i="45"/>
  <c r="AR19" i="45"/>
  <c r="AL19" i="45"/>
  <c r="AB19" i="45"/>
  <c r="R19" i="45"/>
  <c r="L19" i="45"/>
  <c r="V19" i="45"/>
  <c r="AA19" i="45"/>
  <c r="I19" i="45"/>
  <c r="AX21" i="45"/>
  <c r="AS21" i="45"/>
  <c r="AM21" i="45"/>
  <c r="AC21" i="45"/>
  <c r="AG21" i="45"/>
  <c r="Q21" i="45"/>
  <c r="U21" i="45"/>
  <c r="J21" i="45"/>
  <c r="N21" i="45"/>
  <c r="AW21" i="45"/>
  <c r="AJ21" i="45"/>
  <c r="AN21" i="45"/>
  <c r="Z21" i="45"/>
  <c r="AD21" i="45"/>
  <c r="R21" i="45"/>
  <c r="V21" i="45"/>
  <c r="G21" i="45"/>
  <c r="K21" i="45"/>
  <c r="AY21" i="45"/>
  <c r="AV21" i="45"/>
  <c r="AQ21" i="45"/>
  <c r="AZ21" i="45"/>
  <c r="AL21" i="45"/>
  <c r="AI21" i="45"/>
  <c r="AE21" i="45"/>
  <c r="M21" i="45"/>
  <c r="AO21" i="45"/>
  <c r="S21" i="45"/>
  <c r="AR21" i="45"/>
  <c r="AA21" i="45"/>
  <c r="I21" i="45"/>
  <c r="AK21" i="45"/>
  <c r="AB21" i="45"/>
  <c r="W21" i="45"/>
  <c r="L21" i="45"/>
  <c r="AF21" i="45"/>
  <c r="H21" i="45"/>
  <c r="AU21" i="45"/>
  <c r="T21" i="45"/>
  <c r="AZ31" i="45"/>
  <c r="AV31" i="45"/>
  <c r="AS31" i="45"/>
  <c r="AM31" i="45"/>
  <c r="AB31" i="45"/>
  <c r="AF31" i="45"/>
  <c r="Q31" i="45"/>
  <c r="U31" i="45"/>
  <c r="G31" i="45"/>
  <c r="K31" i="45"/>
  <c r="AU31" i="45"/>
  <c r="AJ31" i="45"/>
  <c r="AN31" i="45"/>
  <c r="AI31" i="45"/>
  <c r="AC31" i="45"/>
  <c r="AG31" i="45"/>
  <c r="R31" i="45"/>
  <c r="V31" i="45"/>
  <c r="H31" i="45"/>
  <c r="L31" i="45"/>
  <c r="AX31" i="45"/>
  <c r="AQ31" i="45"/>
  <c r="AL31" i="45"/>
  <c r="AD31" i="45"/>
  <c r="T31" i="45"/>
  <c r="I31" i="45"/>
  <c r="AE31" i="45"/>
  <c r="W31" i="45"/>
  <c r="Z31" i="45"/>
  <c r="M31" i="45"/>
  <c r="AY31" i="45"/>
  <c r="AW31" i="45"/>
  <c r="AK31" i="45"/>
  <c r="AA31" i="45"/>
  <c r="S31" i="45"/>
  <c r="N31" i="45"/>
  <c r="AO31" i="45"/>
  <c r="J31" i="45"/>
  <c r="AR31" i="45"/>
  <c r="AY41" i="45"/>
  <c r="AZ41" i="45"/>
  <c r="AU41" i="45"/>
  <c r="AS41" i="45"/>
  <c r="AM41" i="45"/>
  <c r="AB41" i="45"/>
  <c r="AF41" i="45"/>
  <c r="S41" i="45"/>
  <c r="W41" i="45"/>
  <c r="G41" i="45"/>
  <c r="K41" i="45"/>
  <c r="AX41" i="45"/>
  <c r="AJ41" i="45"/>
  <c r="AN41" i="45"/>
  <c r="AI41" i="45"/>
  <c r="AC41" i="45"/>
  <c r="AG41" i="45"/>
  <c r="T41" i="45"/>
  <c r="H41" i="45"/>
  <c r="L41" i="45"/>
  <c r="AW41" i="45"/>
  <c r="AQ41" i="45"/>
  <c r="AV41" i="45"/>
  <c r="AL41" i="45"/>
  <c r="AD41" i="45"/>
  <c r="U41" i="45"/>
  <c r="I41" i="45"/>
  <c r="Q41" i="45"/>
  <c r="M41" i="45"/>
  <c r="AK41" i="45"/>
  <c r="AA41" i="45"/>
  <c r="R41" i="45"/>
  <c r="N41" i="45"/>
  <c r="AO41" i="45"/>
  <c r="AE41" i="45"/>
  <c r="V41" i="45"/>
  <c r="J41" i="45"/>
  <c r="AR41" i="45"/>
  <c r="Z41" i="45"/>
  <c r="AX51" i="45"/>
  <c r="AS51" i="45"/>
  <c r="AM51" i="45"/>
  <c r="AA51" i="45"/>
  <c r="AE51" i="45"/>
  <c r="T51" i="45"/>
  <c r="G51" i="45"/>
  <c r="K51" i="45"/>
  <c r="AY51" i="45"/>
  <c r="AW51" i="45"/>
  <c r="AQ51" i="45"/>
  <c r="AJ51" i="45"/>
  <c r="AN51" i="45"/>
  <c r="AI51" i="45"/>
  <c r="AB51" i="45"/>
  <c r="AF51" i="45"/>
  <c r="Q51" i="45"/>
  <c r="U51" i="45"/>
  <c r="H51" i="45"/>
  <c r="L51" i="45"/>
  <c r="AZ51" i="45"/>
  <c r="AV51" i="45"/>
  <c r="AR51" i="45"/>
  <c r="AC51" i="45"/>
  <c r="V51" i="45"/>
  <c r="I51" i="45"/>
  <c r="AK51" i="45"/>
  <c r="W51" i="45"/>
  <c r="AL51" i="45"/>
  <c r="AG51" i="45"/>
  <c r="R51" i="45"/>
  <c r="AO51" i="45"/>
  <c r="Z51" i="45"/>
  <c r="S51" i="45"/>
  <c r="N51" i="45"/>
  <c r="AD51" i="45"/>
  <c r="J51" i="45"/>
  <c r="AU51" i="45"/>
  <c r="M51" i="45"/>
  <c r="AY64" i="45"/>
  <c r="AJ64" i="45"/>
  <c r="AN64" i="45"/>
  <c r="Z64" i="45"/>
  <c r="AD64" i="45"/>
  <c r="S64" i="45"/>
  <c r="W64" i="45"/>
  <c r="AV64" i="45"/>
  <c r="AZ64" i="45"/>
  <c r="AU64" i="45"/>
  <c r="AQ64" i="45"/>
  <c r="AK64" i="45"/>
  <c r="AO64" i="45"/>
  <c r="AA64" i="45"/>
  <c r="AE64" i="45"/>
  <c r="T64" i="45"/>
  <c r="AX64" i="45"/>
  <c r="AS64" i="45"/>
  <c r="AG64" i="45"/>
  <c r="Q64" i="45"/>
  <c r="H64" i="45"/>
  <c r="L64" i="45"/>
  <c r="AI64" i="45"/>
  <c r="AB64" i="45"/>
  <c r="R64" i="45"/>
  <c r="I64" i="45"/>
  <c r="M64" i="45"/>
  <c r="F64" i="45"/>
  <c r="AW64" i="45"/>
  <c r="AF64" i="45"/>
  <c r="V64" i="45"/>
  <c r="N64" i="45"/>
  <c r="P64" i="45"/>
  <c r="G64" i="45"/>
  <c r="AR64" i="45"/>
  <c r="AL64" i="45"/>
  <c r="J64" i="45"/>
  <c r="AC64" i="45"/>
  <c r="Y64" i="45"/>
  <c r="U64" i="45"/>
  <c r="K64" i="45"/>
  <c r="AM64" i="45"/>
  <c r="AX69" i="45"/>
  <c r="AU69" i="45"/>
  <c r="AR69" i="45"/>
  <c r="AQ69" i="45"/>
  <c r="AL69" i="45"/>
  <c r="Z69" i="45"/>
  <c r="AD69" i="45"/>
  <c r="T69" i="45"/>
  <c r="AY69" i="45"/>
  <c r="AS69" i="45"/>
  <c r="AM69" i="45"/>
  <c r="AI69" i="45"/>
  <c r="AA69" i="45"/>
  <c r="AE69" i="45"/>
  <c r="Q69" i="45"/>
  <c r="U69" i="45"/>
  <c r="AZ69" i="45"/>
  <c r="AJ69" i="45"/>
  <c r="AG69" i="45"/>
  <c r="Y69" i="45"/>
  <c r="W69" i="45"/>
  <c r="H69" i="45"/>
  <c r="L69" i="45"/>
  <c r="F69" i="45"/>
  <c r="AK69" i="45"/>
  <c r="AB69" i="45"/>
  <c r="R69" i="45"/>
  <c r="P69" i="45"/>
  <c r="I69" i="45"/>
  <c r="M69" i="45"/>
  <c r="AF69" i="45"/>
  <c r="S69" i="45"/>
  <c r="N69" i="45"/>
  <c r="V69" i="45"/>
  <c r="G69" i="45"/>
  <c r="AV69" i="45"/>
  <c r="AN69" i="45"/>
  <c r="J69" i="45"/>
  <c r="K69" i="45"/>
  <c r="AO69" i="45"/>
  <c r="AC69" i="45"/>
  <c r="AW69" i="45"/>
  <c r="AW79" i="45"/>
  <c r="AR79" i="45"/>
  <c r="AJ79" i="45"/>
  <c r="AN79" i="45"/>
  <c r="Z79" i="45"/>
  <c r="AD79" i="45"/>
  <c r="Y79" i="45"/>
  <c r="R79" i="45"/>
  <c r="V79" i="45"/>
  <c r="AX79" i="45"/>
  <c r="AS79" i="45"/>
  <c r="AK79" i="45"/>
  <c r="AO79" i="45"/>
  <c r="AA79" i="45"/>
  <c r="AE79" i="45"/>
  <c r="S79" i="45"/>
  <c r="W79" i="45"/>
  <c r="AY79" i="45"/>
  <c r="AG79" i="45"/>
  <c r="U79" i="45"/>
  <c r="P79" i="45"/>
  <c r="G79" i="45"/>
  <c r="K79" i="45"/>
  <c r="F79" i="45"/>
  <c r="AZ79" i="45"/>
  <c r="AU79" i="45"/>
  <c r="AB79" i="45"/>
  <c r="H79" i="45"/>
  <c r="L79" i="45"/>
  <c r="AI79" i="45"/>
  <c r="AF79" i="45"/>
  <c r="I79" i="45"/>
  <c r="AV79" i="45"/>
  <c r="J79" i="45"/>
  <c r="AQ79" i="45"/>
  <c r="AT79" i="45" s="1"/>
  <c r="AL79" i="45"/>
  <c r="Q79" i="45"/>
  <c r="M79" i="45"/>
  <c r="AM79" i="45"/>
  <c r="T79" i="45"/>
  <c r="AC79" i="45"/>
  <c r="N79" i="45"/>
  <c r="AW93" i="45"/>
  <c r="AM93" i="45"/>
  <c r="Z93" i="45"/>
  <c r="AD93" i="45"/>
  <c r="Y93" i="45"/>
  <c r="AX93" i="45"/>
  <c r="AJ93" i="45"/>
  <c r="AN93" i="45"/>
  <c r="AA93" i="45"/>
  <c r="AE93" i="45"/>
  <c r="AV93" i="45"/>
  <c r="AU93" i="45"/>
  <c r="AS93" i="45"/>
  <c r="AI93" i="45"/>
  <c r="AG93" i="45"/>
  <c r="Q93" i="45"/>
  <c r="U93" i="45"/>
  <c r="P93" i="45"/>
  <c r="G93" i="45"/>
  <c r="K93" i="45"/>
  <c r="F93" i="45"/>
  <c r="AY93" i="45"/>
  <c r="AQ93" i="45"/>
  <c r="AK93" i="45"/>
  <c r="AB93" i="45"/>
  <c r="R93" i="45"/>
  <c r="V93" i="45"/>
  <c r="H93" i="45"/>
  <c r="L93" i="45"/>
  <c r="AF93" i="45"/>
  <c r="I93" i="45"/>
  <c r="S93" i="45"/>
  <c r="J93" i="45"/>
  <c r="AR93" i="45"/>
  <c r="AL93" i="45"/>
  <c r="T93" i="45"/>
  <c r="M93" i="45"/>
  <c r="W93" i="45"/>
  <c r="AC93" i="45"/>
  <c r="AZ93" i="45"/>
  <c r="N93" i="45"/>
  <c r="AO93" i="45"/>
  <c r="AX110" i="45"/>
  <c r="AY110" i="45"/>
  <c r="AZ110" i="45"/>
  <c r="AV110" i="45"/>
  <c r="AQ110" i="45"/>
  <c r="AJ110" i="45"/>
  <c r="AN110" i="45"/>
  <c r="AC110" i="45"/>
  <c r="AG110" i="45"/>
  <c r="AW110" i="45"/>
  <c r="AK110" i="45"/>
  <c r="AO110" i="45"/>
  <c r="AI110" i="45"/>
  <c r="Z110" i="45"/>
  <c r="AD110" i="45"/>
  <c r="AM110" i="45"/>
  <c r="AF110" i="45"/>
  <c r="R110" i="45"/>
  <c r="V110" i="45"/>
  <c r="J110" i="45"/>
  <c r="N110" i="45"/>
  <c r="AL110" i="45"/>
  <c r="AE110" i="45"/>
  <c r="Q110" i="45"/>
  <c r="U110" i="45"/>
  <c r="P110" i="45"/>
  <c r="I110" i="45"/>
  <c r="M110" i="45"/>
  <c r="AA110" i="45"/>
  <c r="T110" i="45"/>
  <c r="K110" i="45"/>
  <c r="AU110" i="45"/>
  <c r="AR110" i="45"/>
  <c r="AB110" i="45"/>
  <c r="Y110" i="45"/>
  <c r="W110" i="45"/>
  <c r="L110" i="45"/>
  <c r="S110" i="45"/>
  <c r="H110" i="45"/>
  <c r="F110" i="45"/>
  <c r="G110" i="45"/>
  <c r="AS110" i="45"/>
  <c r="AY120" i="45"/>
  <c r="AZ120" i="45"/>
  <c r="AV120" i="45"/>
  <c r="AS120" i="45"/>
  <c r="AU120" i="45"/>
  <c r="AR120" i="45"/>
  <c r="AK120" i="45"/>
  <c r="AO120" i="45"/>
  <c r="AI120" i="45"/>
  <c r="AC120" i="45"/>
  <c r="AG120" i="45"/>
  <c r="AX120" i="45"/>
  <c r="AL120" i="45"/>
  <c r="Z120" i="45"/>
  <c r="AD120" i="45"/>
  <c r="AQ120" i="45"/>
  <c r="AF120" i="45"/>
  <c r="Y120" i="45"/>
  <c r="S120" i="45"/>
  <c r="W120" i="45"/>
  <c r="AN120" i="45"/>
  <c r="AE120" i="45"/>
  <c r="R120" i="45"/>
  <c r="V120" i="45"/>
  <c r="AJ120" i="45"/>
  <c r="AA120" i="45"/>
  <c r="I120" i="45"/>
  <c r="M120" i="45"/>
  <c r="AM120" i="45"/>
  <c r="AB120" i="45"/>
  <c r="Q120" i="45"/>
  <c r="P120" i="45"/>
  <c r="J120" i="45"/>
  <c r="N120" i="45"/>
  <c r="F120" i="45"/>
  <c r="K120" i="45"/>
  <c r="L120" i="45"/>
  <c r="T120" i="45"/>
  <c r="G120" i="45"/>
  <c r="AW120" i="45"/>
  <c r="U120" i="45"/>
  <c r="H120" i="45"/>
  <c r="AX131" i="45"/>
  <c r="AY131" i="45"/>
  <c r="AU131" i="45"/>
  <c r="AW131" i="45"/>
  <c r="AQ131" i="45"/>
  <c r="AK131" i="45"/>
  <c r="AO131" i="45"/>
  <c r="AC131" i="45"/>
  <c r="AG131" i="45"/>
  <c r="AV131" i="45"/>
  <c r="AR131" i="45"/>
  <c r="AL131" i="45"/>
  <c r="Z131" i="45"/>
  <c r="AD131" i="45"/>
  <c r="AS131" i="45"/>
  <c r="AJ131" i="45"/>
  <c r="AF131" i="45"/>
  <c r="T131" i="45"/>
  <c r="AI131" i="45"/>
  <c r="AE131" i="45"/>
  <c r="S131" i="45"/>
  <c r="W131" i="45"/>
  <c r="P131" i="45"/>
  <c r="AM131" i="45"/>
  <c r="AA131" i="45"/>
  <c r="U131" i="45"/>
  <c r="I131" i="45"/>
  <c r="M131" i="45"/>
  <c r="F131" i="45"/>
  <c r="AZ131" i="45"/>
  <c r="AN131" i="45"/>
  <c r="AB131" i="45"/>
  <c r="Y131" i="45"/>
  <c r="V131" i="45"/>
  <c r="J131" i="45"/>
  <c r="N131" i="45"/>
  <c r="Q131" i="45"/>
  <c r="K131" i="45"/>
  <c r="R131" i="45"/>
  <c r="L131" i="45"/>
  <c r="G131" i="45"/>
  <c r="H131" i="45"/>
  <c r="AX148" i="45"/>
  <c r="AZ148" i="45"/>
  <c r="AS148" i="45"/>
  <c r="AY148" i="45"/>
  <c r="AQ148" i="45"/>
  <c r="AM148" i="45"/>
  <c r="AC148" i="45"/>
  <c r="AG148" i="45"/>
  <c r="AW148" i="45"/>
  <c r="AJ148" i="45"/>
  <c r="AN148" i="45"/>
  <c r="AI148" i="45"/>
  <c r="Z148" i="45"/>
  <c r="AD148" i="45"/>
  <c r="AV148" i="45"/>
  <c r="AR148" i="45"/>
  <c r="AO148" i="45"/>
  <c r="AF148" i="45"/>
  <c r="Q148" i="45"/>
  <c r="U148" i="45"/>
  <c r="AL148" i="45"/>
  <c r="AE148" i="45"/>
  <c r="Y148" i="45"/>
  <c r="T148" i="45"/>
  <c r="AA148" i="45"/>
  <c r="W148" i="45"/>
  <c r="I148" i="45"/>
  <c r="M148" i="45"/>
  <c r="AB148" i="45"/>
  <c r="R148" i="45"/>
  <c r="J148" i="45"/>
  <c r="N148" i="45"/>
  <c r="F148" i="45"/>
  <c r="S148" i="45"/>
  <c r="P148" i="45"/>
  <c r="K148" i="45"/>
  <c r="AK148" i="45"/>
  <c r="V148" i="45"/>
  <c r="L148" i="45"/>
  <c r="AU148" i="45"/>
  <c r="G148" i="45"/>
  <c r="H148" i="45"/>
  <c r="AZ16" i="45"/>
  <c r="AW16" i="45"/>
  <c r="AK16" i="45"/>
  <c r="AO16" i="45"/>
  <c r="AC16" i="45"/>
  <c r="AG16" i="45"/>
  <c r="T16" i="45"/>
  <c r="J16" i="45"/>
  <c r="N16" i="45"/>
  <c r="AX16" i="45"/>
  <c r="AV16" i="45"/>
  <c r="AR16" i="45"/>
  <c r="AL16" i="45"/>
  <c r="Z16" i="45"/>
  <c r="AD16" i="45"/>
  <c r="Q16" i="45"/>
  <c r="U16" i="45"/>
  <c r="G16" i="45"/>
  <c r="K16" i="45"/>
  <c r="AY16" i="45"/>
  <c r="AU16" i="45"/>
  <c r="AS16" i="45"/>
  <c r="AM16" i="45"/>
  <c r="AE16" i="45"/>
  <c r="R16" i="45"/>
  <c r="M16" i="45"/>
  <c r="AJ16" i="45"/>
  <c r="AF16" i="45"/>
  <c r="S16" i="45"/>
  <c r="AQ16" i="45"/>
  <c r="AN16" i="45"/>
  <c r="AA16" i="45"/>
  <c r="V16" i="45"/>
  <c r="I16" i="45"/>
  <c r="AI16" i="45"/>
  <c r="AB16" i="45"/>
  <c r="W16" i="45"/>
  <c r="L16" i="45"/>
  <c r="H16" i="45"/>
  <c r="AX22" i="45"/>
  <c r="AY22" i="45"/>
  <c r="AZ22" i="45"/>
  <c r="AU22" i="45"/>
  <c r="AK22" i="45"/>
  <c r="AO22" i="45"/>
  <c r="AC22" i="45"/>
  <c r="AG22" i="45"/>
  <c r="R22" i="45"/>
  <c r="V22" i="45"/>
  <c r="J22" i="45"/>
  <c r="N22" i="45"/>
  <c r="AR22" i="45"/>
  <c r="AQ22" i="45"/>
  <c r="AL22" i="45"/>
  <c r="AI22" i="45"/>
  <c r="Z22" i="45"/>
  <c r="AD22" i="45"/>
  <c r="S22" i="45"/>
  <c r="W22" i="45"/>
  <c r="G22" i="45"/>
  <c r="K22" i="45"/>
  <c r="AW22" i="45"/>
  <c r="AS22" i="45"/>
  <c r="AN22" i="45"/>
  <c r="AE22" i="45"/>
  <c r="Q22" i="45"/>
  <c r="M22" i="45"/>
  <c r="AV22" i="45"/>
  <c r="AF22" i="45"/>
  <c r="H22" i="45"/>
  <c r="AJ22" i="45"/>
  <c r="U22" i="45"/>
  <c r="AM22" i="45"/>
  <c r="AB22" i="45"/>
  <c r="L22" i="45"/>
  <c r="T22" i="45"/>
  <c r="AA22" i="45"/>
  <c r="I22" i="45"/>
  <c r="AX27" i="45"/>
  <c r="AK27" i="45"/>
  <c r="AO27" i="45"/>
  <c r="AI27" i="45"/>
  <c r="AB27" i="45"/>
  <c r="AF27" i="45"/>
  <c r="S27" i="45"/>
  <c r="W27" i="45"/>
  <c r="G27" i="45"/>
  <c r="K27" i="45"/>
  <c r="AW27" i="45"/>
  <c r="AR27" i="45"/>
  <c r="AR25" i="45" s="1"/>
  <c r="AQ27" i="45"/>
  <c r="AL27" i="45"/>
  <c r="AC27" i="45"/>
  <c r="AG27" i="45"/>
  <c r="T27" i="45"/>
  <c r="H27" i="45"/>
  <c r="L27" i="45"/>
  <c r="AY27" i="45"/>
  <c r="AV27" i="45"/>
  <c r="AS27" i="45"/>
  <c r="AN27" i="45"/>
  <c r="AD27" i="45"/>
  <c r="R27" i="45"/>
  <c r="I27" i="45"/>
  <c r="AE27" i="45"/>
  <c r="J27" i="45"/>
  <c r="AU27" i="45"/>
  <c r="V27" i="45"/>
  <c r="AM27" i="45"/>
  <c r="AA27" i="45"/>
  <c r="Q27" i="45"/>
  <c r="N27" i="45"/>
  <c r="U27" i="45"/>
  <c r="AZ27" i="45"/>
  <c r="AJ27" i="45"/>
  <c r="AJ25" i="45" s="1"/>
  <c r="Z27" i="45"/>
  <c r="M27" i="45"/>
  <c r="AY34" i="45"/>
  <c r="AZ34" i="45"/>
  <c r="AX34" i="45"/>
  <c r="AU34" i="45"/>
  <c r="AK34" i="45"/>
  <c r="AO34" i="45"/>
  <c r="AB34" i="45"/>
  <c r="AF34" i="45"/>
  <c r="T34" i="45"/>
  <c r="G34" i="45"/>
  <c r="K34" i="45"/>
  <c r="AR34" i="45"/>
  <c r="AL34" i="45"/>
  <c r="AC34" i="45"/>
  <c r="AG34" i="45"/>
  <c r="Q34" i="45"/>
  <c r="U34" i="45"/>
  <c r="H34" i="45"/>
  <c r="L34" i="45"/>
  <c r="AW34" i="45"/>
  <c r="AS34" i="45"/>
  <c r="AM34" i="45"/>
  <c r="AD34" i="45"/>
  <c r="W34" i="45"/>
  <c r="I34" i="45"/>
  <c r="R34" i="45"/>
  <c r="AV34" i="45"/>
  <c r="Z34" i="45"/>
  <c r="M34" i="45"/>
  <c r="AJ34" i="45"/>
  <c r="AA34" i="45"/>
  <c r="V34" i="45"/>
  <c r="N34" i="45"/>
  <c r="AQ34" i="45"/>
  <c r="AN34" i="45"/>
  <c r="AI34" i="45"/>
  <c r="AE34" i="45"/>
  <c r="J34" i="45"/>
  <c r="S34" i="45"/>
  <c r="AX45" i="45"/>
  <c r="AX44" i="45" s="1"/>
  <c r="AY45" i="45"/>
  <c r="AW45" i="45"/>
  <c r="AM45" i="45"/>
  <c r="AA45" i="45"/>
  <c r="AE45" i="45"/>
  <c r="T45" i="45"/>
  <c r="T44" i="45" s="1"/>
  <c r="G45" i="45"/>
  <c r="K45" i="45"/>
  <c r="AV45" i="45"/>
  <c r="AV44" i="45" s="1"/>
  <c r="AR45" i="45"/>
  <c r="AR44" i="45" s="1"/>
  <c r="AJ45" i="45"/>
  <c r="AJ44" i="45" s="1"/>
  <c r="AN45" i="45"/>
  <c r="AN44" i="45" s="1"/>
  <c r="AB45" i="45"/>
  <c r="AB44" i="45" s="1"/>
  <c r="AF45" i="45"/>
  <c r="AF44" i="45" s="1"/>
  <c r="Q45" i="45"/>
  <c r="Q44" i="45" s="1"/>
  <c r="U45" i="45"/>
  <c r="U44" i="45" s="1"/>
  <c r="H45" i="45"/>
  <c r="H44" i="45" s="1"/>
  <c r="L45" i="45"/>
  <c r="L44" i="45" s="1"/>
  <c r="AU45" i="45"/>
  <c r="AS45" i="45"/>
  <c r="AK45" i="45"/>
  <c r="AC45" i="45"/>
  <c r="AC44" i="45" s="1"/>
  <c r="W45" i="45"/>
  <c r="W44" i="45" s="1"/>
  <c r="I45" i="45"/>
  <c r="I44" i="45" s="1"/>
  <c r="AQ45" i="45"/>
  <c r="AL45" i="45"/>
  <c r="AO45" i="45"/>
  <c r="AG45" i="45"/>
  <c r="M45" i="45"/>
  <c r="AZ45" i="45"/>
  <c r="AI45" i="45"/>
  <c r="Z45" i="45"/>
  <c r="V45" i="45"/>
  <c r="N45" i="45"/>
  <c r="N44" i="45" s="1"/>
  <c r="AD45" i="45"/>
  <c r="R45" i="45"/>
  <c r="J45" i="45"/>
  <c r="S45" i="45"/>
  <c r="AY52" i="45"/>
  <c r="AU52" i="45"/>
  <c r="AQ52" i="45"/>
  <c r="AK52" i="45"/>
  <c r="AO52" i="45"/>
  <c r="AI52" i="45"/>
  <c r="AA52" i="45"/>
  <c r="AE52" i="45"/>
  <c r="Q52" i="45"/>
  <c r="U52" i="45"/>
  <c r="G52" i="45"/>
  <c r="K52" i="45"/>
  <c r="AZ52" i="45"/>
  <c r="AR52" i="45"/>
  <c r="AL52" i="45"/>
  <c r="AB52" i="45"/>
  <c r="AF52" i="45"/>
  <c r="R52" i="45"/>
  <c r="V52" i="45"/>
  <c r="H52" i="45"/>
  <c r="L52" i="45"/>
  <c r="AW52" i="45"/>
  <c r="AS52" i="45"/>
  <c r="AJ52" i="45"/>
  <c r="AC52" i="45"/>
  <c r="W52" i="45"/>
  <c r="I52" i="45"/>
  <c r="AV52" i="45"/>
  <c r="AD52" i="45"/>
  <c r="J52" i="45"/>
  <c r="M52" i="45"/>
  <c r="Z52" i="45"/>
  <c r="T52" i="45"/>
  <c r="N52" i="45"/>
  <c r="AM52" i="45"/>
  <c r="AX52" i="45"/>
  <c r="AN52" i="45"/>
  <c r="AG52" i="45"/>
  <c r="S52" i="45"/>
  <c r="AY56" i="45"/>
  <c r="AU56" i="45"/>
  <c r="AQ56" i="45"/>
  <c r="AK56" i="45"/>
  <c r="AO56" i="45"/>
  <c r="AI56" i="45"/>
  <c r="AA56" i="45"/>
  <c r="AE56" i="45"/>
  <c r="Q56" i="45"/>
  <c r="U56" i="45"/>
  <c r="G56" i="45"/>
  <c r="K56" i="45"/>
  <c r="AZ56" i="45"/>
  <c r="AR56" i="45"/>
  <c r="AL56" i="45"/>
  <c r="AB56" i="45"/>
  <c r="AF56" i="45"/>
  <c r="R56" i="45"/>
  <c r="V56" i="45"/>
  <c r="H56" i="45"/>
  <c r="L56" i="45"/>
  <c r="AW56" i="45"/>
  <c r="AS56" i="45"/>
  <c r="AJ56" i="45"/>
  <c r="AC56" i="45"/>
  <c r="S56" i="45"/>
  <c r="I56" i="45"/>
  <c r="AX56" i="45"/>
  <c r="AM56" i="45"/>
  <c r="AD56" i="45"/>
  <c r="J56" i="45"/>
  <c r="AV56" i="45"/>
  <c r="AN56" i="45"/>
  <c r="M56" i="45"/>
  <c r="Z56" i="45"/>
  <c r="N56" i="45"/>
  <c r="T56" i="45"/>
  <c r="AG56" i="45"/>
  <c r="W56" i="45"/>
  <c r="AX65" i="45"/>
  <c r="AU65" i="45"/>
  <c r="AR65" i="45"/>
  <c r="AQ65" i="45"/>
  <c r="AL65" i="45"/>
  <c r="Z65" i="45"/>
  <c r="AD65" i="45"/>
  <c r="T65" i="45"/>
  <c r="AY65" i="45"/>
  <c r="AS65" i="45"/>
  <c r="AM65" i="45"/>
  <c r="AI65" i="45"/>
  <c r="AA65" i="45"/>
  <c r="AE65" i="45"/>
  <c r="Q65" i="45"/>
  <c r="U65" i="45"/>
  <c r="AJ65" i="45"/>
  <c r="AG65" i="45"/>
  <c r="R65" i="45"/>
  <c r="H65" i="45"/>
  <c r="L65" i="45"/>
  <c r="F65" i="45"/>
  <c r="AV65" i="45"/>
  <c r="AK65" i="45"/>
  <c r="AB65" i="45"/>
  <c r="S65" i="45"/>
  <c r="P65" i="45"/>
  <c r="I65" i="45"/>
  <c r="M65" i="45"/>
  <c r="AN65" i="45"/>
  <c r="N65" i="45"/>
  <c r="AW65" i="45"/>
  <c r="AO65" i="45"/>
  <c r="AC65" i="45"/>
  <c r="V65" i="45"/>
  <c r="G65" i="45"/>
  <c r="AZ65" i="45"/>
  <c r="AF65" i="45"/>
  <c r="Y65" i="45"/>
  <c r="W65" i="45"/>
  <c r="J65" i="45"/>
  <c r="K65" i="45"/>
  <c r="AW70" i="45"/>
  <c r="AJ70" i="45"/>
  <c r="AN70" i="45"/>
  <c r="AI70" i="45"/>
  <c r="Z70" i="45"/>
  <c r="AD70" i="45"/>
  <c r="Q70" i="45"/>
  <c r="U70" i="45"/>
  <c r="AX70" i="45"/>
  <c r="AK70" i="45"/>
  <c r="AO70" i="45"/>
  <c r="AA70" i="45"/>
  <c r="AE70" i="45"/>
  <c r="Y70" i="45"/>
  <c r="R70" i="45"/>
  <c r="V70" i="45"/>
  <c r="AL70" i="45"/>
  <c r="AG70" i="45"/>
  <c r="P70" i="45"/>
  <c r="H70" i="45"/>
  <c r="L70" i="45"/>
  <c r="AV70" i="45"/>
  <c r="AR70" i="45"/>
  <c r="AM70" i="45"/>
  <c r="AB70" i="45"/>
  <c r="S70" i="45"/>
  <c r="I70" i="45"/>
  <c r="M70" i="45"/>
  <c r="AY70" i="45"/>
  <c r="AU70" i="45"/>
  <c r="N70" i="45"/>
  <c r="AZ70" i="45"/>
  <c r="AQ70" i="45"/>
  <c r="AC70" i="45"/>
  <c r="G70" i="45"/>
  <c r="AS70" i="45"/>
  <c r="AF70" i="45"/>
  <c r="T70" i="45"/>
  <c r="J70" i="45"/>
  <c r="W70" i="45"/>
  <c r="F70" i="45"/>
  <c r="K70" i="45"/>
  <c r="AV75" i="45"/>
  <c r="AZ75" i="45"/>
  <c r="AJ75" i="45"/>
  <c r="AN75" i="45"/>
  <c r="Z75" i="45"/>
  <c r="AD75" i="45"/>
  <c r="Y75" i="45"/>
  <c r="S75" i="45"/>
  <c r="W75" i="45"/>
  <c r="AW75" i="45"/>
  <c r="AK75" i="45"/>
  <c r="AO75" i="45"/>
  <c r="AA75" i="45"/>
  <c r="AE75" i="45"/>
  <c r="T75" i="45"/>
  <c r="AX75" i="45"/>
  <c r="AQ75" i="45"/>
  <c r="AL75" i="45"/>
  <c r="AI75" i="45"/>
  <c r="AG75" i="45"/>
  <c r="R75" i="45"/>
  <c r="P75" i="45"/>
  <c r="J75" i="45"/>
  <c r="N75" i="45"/>
  <c r="AY75" i="45"/>
  <c r="AR75" i="45"/>
  <c r="AR73" i="45" s="1"/>
  <c r="AM75" i="45"/>
  <c r="AM73" i="45" s="1"/>
  <c r="AB75" i="45"/>
  <c r="U75" i="45"/>
  <c r="G75" i="45"/>
  <c r="K75" i="45"/>
  <c r="AS75" i="45"/>
  <c r="L75" i="45"/>
  <c r="F75" i="45"/>
  <c r="AC75" i="45"/>
  <c r="Q75" i="45"/>
  <c r="M75" i="45"/>
  <c r="AF75" i="45"/>
  <c r="V75" i="45"/>
  <c r="H75" i="45"/>
  <c r="I75" i="45"/>
  <c r="AU75" i="45"/>
  <c r="AY81" i="45"/>
  <c r="AY81" i="53" s="1"/>
  <c r="AU81" i="45"/>
  <c r="AU81" i="53" s="1"/>
  <c r="AR81" i="45"/>
  <c r="AQ81" i="45"/>
  <c r="AJ81" i="45"/>
  <c r="AN81" i="45"/>
  <c r="Z81" i="45"/>
  <c r="AD81" i="45"/>
  <c r="AD81" i="53" s="1"/>
  <c r="T81" i="45"/>
  <c r="AV81" i="45"/>
  <c r="AZ81" i="45"/>
  <c r="AS81" i="45"/>
  <c r="AK81" i="45"/>
  <c r="AO81" i="45"/>
  <c r="AI81" i="45"/>
  <c r="AA81" i="45"/>
  <c r="AA81" i="53" s="1"/>
  <c r="AE81" i="45"/>
  <c r="Q81" i="45"/>
  <c r="Q81" i="53" s="1"/>
  <c r="U81" i="45"/>
  <c r="U81" i="53" s="1"/>
  <c r="AX81" i="45"/>
  <c r="AG81" i="45"/>
  <c r="AG81" i="53" s="1"/>
  <c r="R81" i="45"/>
  <c r="G81" i="45"/>
  <c r="G81" i="53" s="1"/>
  <c r="K81" i="45"/>
  <c r="K81" i="53" s="1"/>
  <c r="AB81" i="45"/>
  <c r="S81" i="45"/>
  <c r="H81" i="45"/>
  <c r="H81" i="53" s="1"/>
  <c r="L81" i="45"/>
  <c r="L81" i="53" s="1"/>
  <c r="W81" i="45"/>
  <c r="I81" i="45"/>
  <c r="AC81" i="45"/>
  <c r="Y81" i="45"/>
  <c r="Y81" i="53" s="1"/>
  <c r="P81" i="45"/>
  <c r="J81" i="45"/>
  <c r="AL81" i="45"/>
  <c r="AF81" i="45"/>
  <c r="AF81" i="53" s="1"/>
  <c r="M81" i="45"/>
  <c r="F81" i="45"/>
  <c r="F81" i="53" s="1"/>
  <c r="AM81" i="45"/>
  <c r="AW81" i="45"/>
  <c r="N81" i="45"/>
  <c r="V81" i="45"/>
  <c r="AW88" i="45"/>
  <c r="AJ88" i="45"/>
  <c r="AN88" i="45"/>
  <c r="AI88" i="45"/>
  <c r="Z88" i="45"/>
  <c r="AD88" i="45"/>
  <c r="Q88" i="45"/>
  <c r="AX88" i="45"/>
  <c r="AK88" i="45"/>
  <c r="AO88" i="45"/>
  <c r="AA88" i="45"/>
  <c r="AE88" i="45"/>
  <c r="Y88" i="45"/>
  <c r="R88" i="45"/>
  <c r="AY88" i="45"/>
  <c r="AU88" i="45"/>
  <c r="AS88" i="45"/>
  <c r="AG88" i="45"/>
  <c r="S88" i="45"/>
  <c r="W88" i="45"/>
  <c r="I88" i="45"/>
  <c r="M88" i="45"/>
  <c r="F88" i="45"/>
  <c r="AZ88" i="45"/>
  <c r="AQ88" i="45"/>
  <c r="AL88" i="45"/>
  <c r="AB88" i="45"/>
  <c r="T88" i="45"/>
  <c r="P88" i="45"/>
  <c r="J88" i="45"/>
  <c r="N88" i="45"/>
  <c r="V88" i="45"/>
  <c r="K88" i="45"/>
  <c r="AV88" i="45"/>
  <c r="AC88" i="45"/>
  <c r="L88" i="45"/>
  <c r="AF88" i="45"/>
  <c r="G88" i="45"/>
  <c r="AR88" i="45"/>
  <c r="U88" i="45"/>
  <c r="AM88" i="45"/>
  <c r="H88" i="45"/>
  <c r="AW97" i="45"/>
  <c r="AM97" i="45"/>
  <c r="Z97" i="45"/>
  <c r="AD97" i="45"/>
  <c r="Y97" i="45"/>
  <c r="AX97" i="45"/>
  <c r="AJ97" i="45"/>
  <c r="AN97" i="45"/>
  <c r="AA97" i="45"/>
  <c r="AE97" i="45"/>
  <c r="AZ97" i="45"/>
  <c r="AU97" i="45"/>
  <c r="AS97" i="45"/>
  <c r="AO97" i="45"/>
  <c r="AI97" i="45"/>
  <c r="AG97" i="45"/>
  <c r="Q97" i="45"/>
  <c r="U97" i="45"/>
  <c r="P97" i="45"/>
  <c r="G97" i="45"/>
  <c r="K97" i="45"/>
  <c r="F97" i="45"/>
  <c r="AQ97" i="45"/>
  <c r="AB97" i="45"/>
  <c r="R97" i="45"/>
  <c r="V97" i="45"/>
  <c r="H97" i="45"/>
  <c r="L97" i="45"/>
  <c r="AY97" i="45"/>
  <c r="I97" i="45"/>
  <c r="AR97" i="45"/>
  <c r="AC97" i="45"/>
  <c r="S97" i="45"/>
  <c r="J97" i="45"/>
  <c r="AK97" i="45"/>
  <c r="AF97" i="45"/>
  <c r="T97" i="45"/>
  <c r="M97" i="45"/>
  <c r="N97" i="45"/>
  <c r="AV97" i="45"/>
  <c r="AL97" i="45"/>
  <c r="W97" i="45"/>
  <c r="AW102" i="45"/>
  <c r="AL102" i="45"/>
  <c r="Z102" i="45"/>
  <c r="AD102" i="45"/>
  <c r="Y102" i="45"/>
  <c r="AX102" i="45"/>
  <c r="AM102" i="45"/>
  <c r="AA102" i="45"/>
  <c r="AE102" i="45"/>
  <c r="AV102" i="45"/>
  <c r="AS102" i="45"/>
  <c r="AN102" i="45"/>
  <c r="AG102" i="45"/>
  <c r="Q102" i="45"/>
  <c r="U102" i="45"/>
  <c r="P102" i="45"/>
  <c r="I102" i="45"/>
  <c r="M102" i="45"/>
  <c r="F102" i="45"/>
  <c r="AY102" i="45"/>
  <c r="AO102" i="45"/>
  <c r="AB102" i="45"/>
  <c r="R102" i="45"/>
  <c r="V102" i="45"/>
  <c r="J102" i="45"/>
  <c r="N102" i="45"/>
  <c r="AJ102" i="45"/>
  <c r="T102" i="45"/>
  <c r="G102" i="45"/>
  <c r="AZ102" i="45"/>
  <c r="AQ102" i="45"/>
  <c r="AK102" i="45"/>
  <c r="AC102" i="45"/>
  <c r="W102" i="45"/>
  <c r="H102" i="45"/>
  <c r="AF102" i="45"/>
  <c r="K102" i="45"/>
  <c r="L102" i="45"/>
  <c r="AU102" i="45"/>
  <c r="AR102" i="45"/>
  <c r="AI102" i="45"/>
  <c r="S102" i="45"/>
  <c r="AY111" i="45"/>
  <c r="AZ111" i="45"/>
  <c r="AX111" i="45"/>
  <c r="AW111" i="45"/>
  <c r="AS111" i="45"/>
  <c r="AU111" i="45"/>
  <c r="AR111" i="45"/>
  <c r="AL111" i="45"/>
  <c r="AL109" i="45" s="1"/>
  <c r="AI111" i="45"/>
  <c r="AC111" i="45"/>
  <c r="AG111" i="45"/>
  <c r="AM111" i="45"/>
  <c r="Z111" i="45"/>
  <c r="AD111" i="45"/>
  <c r="AV111" i="45"/>
  <c r="AQ111" i="45"/>
  <c r="AO111" i="45"/>
  <c r="AF111" i="45"/>
  <c r="Y111" i="45"/>
  <c r="S111" i="45"/>
  <c r="W111" i="45"/>
  <c r="J111" i="45"/>
  <c r="N111" i="45"/>
  <c r="AN111" i="45"/>
  <c r="AE111" i="45"/>
  <c r="R111" i="45"/>
  <c r="V111" i="45"/>
  <c r="I111" i="45"/>
  <c r="M111" i="45"/>
  <c r="AJ111" i="45"/>
  <c r="U111" i="45"/>
  <c r="K111" i="45"/>
  <c r="F111" i="45"/>
  <c r="AK111" i="45"/>
  <c r="P111" i="45"/>
  <c r="L111" i="45"/>
  <c r="AB111" i="45"/>
  <c r="G111" i="45"/>
  <c r="H111" i="45"/>
  <c r="T111" i="45"/>
  <c r="AA111" i="45"/>
  <c r="Q111" i="45"/>
  <c r="AY116" i="45"/>
  <c r="AZ116" i="45"/>
  <c r="AV116" i="45"/>
  <c r="AS116" i="45"/>
  <c r="AX116" i="45"/>
  <c r="AK116" i="45"/>
  <c r="AO116" i="45"/>
  <c r="AI116" i="45"/>
  <c r="AC116" i="45"/>
  <c r="AG116" i="45"/>
  <c r="AW116" i="45"/>
  <c r="AL116" i="45"/>
  <c r="Z116" i="45"/>
  <c r="AD116" i="45"/>
  <c r="AN116" i="45"/>
  <c r="AF116" i="45"/>
  <c r="Y116" i="45"/>
  <c r="S116" i="45"/>
  <c r="W116" i="45"/>
  <c r="J116" i="45"/>
  <c r="N116" i="45"/>
  <c r="AU116" i="45"/>
  <c r="AM116" i="45"/>
  <c r="AE116" i="45"/>
  <c r="R116" i="45"/>
  <c r="V116" i="45"/>
  <c r="I116" i="45"/>
  <c r="M116" i="45"/>
  <c r="Q116" i="45"/>
  <c r="K116" i="45"/>
  <c r="F116" i="45"/>
  <c r="AQ116" i="45"/>
  <c r="T116" i="45"/>
  <c r="L116" i="45"/>
  <c r="AR116" i="45"/>
  <c r="AJ116" i="45"/>
  <c r="AB116" i="45"/>
  <c r="G116" i="45"/>
  <c r="P116" i="45"/>
  <c r="H116" i="45"/>
  <c r="AA116" i="45"/>
  <c r="U116" i="45"/>
  <c r="AZ121" i="45"/>
  <c r="AY121" i="45"/>
  <c r="AW121" i="45"/>
  <c r="AM121" i="45"/>
  <c r="AC121" i="45"/>
  <c r="AG121" i="45"/>
  <c r="AV121" i="45"/>
  <c r="AR121" i="45"/>
  <c r="AJ121" i="45"/>
  <c r="AN121" i="45"/>
  <c r="Z121" i="45"/>
  <c r="AD121" i="45"/>
  <c r="AX121" i="45"/>
  <c r="AU121" i="45"/>
  <c r="AK121" i="45"/>
  <c r="AF121" i="45"/>
  <c r="T121" i="45"/>
  <c r="AQ121" i="45"/>
  <c r="AE121" i="45"/>
  <c r="Y121" i="45"/>
  <c r="S121" i="45"/>
  <c r="W121" i="45"/>
  <c r="Q121" i="45"/>
  <c r="P121" i="45"/>
  <c r="I121" i="45"/>
  <c r="M121" i="45"/>
  <c r="F121" i="45"/>
  <c r="AI121" i="45"/>
  <c r="R121" i="45"/>
  <c r="J121" i="45"/>
  <c r="N121" i="45"/>
  <c r="AS121" i="45"/>
  <c r="AB121" i="45"/>
  <c r="U121" i="45"/>
  <c r="K121" i="45"/>
  <c r="AL121" i="45"/>
  <c r="V121" i="45"/>
  <c r="L121" i="45"/>
  <c r="AO121" i="45"/>
  <c r="H121" i="45"/>
  <c r="AA121" i="45"/>
  <c r="G121" i="45"/>
  <c r="AX127" i="45"/>
  <c r="AY127" i="45"/>
  <c r="AU127" i="45"/>
  <c r="AS127" i="45"/>
  <c r="AQ127" i="45"/>
  <c r="AK127" i="45"/>
  <c r="AO127" i="45"/>
  <c r="AC127" i="45"/>
  <c r="AG127" i="45"/>
  <c r="AL127" i="45"/>
  <c r="Z127" i="45"/>
  <c r="AD127" i="45"/>
  <c r="AF127" i="45"/>
  <c r="T127" i="45"/>
  <c r="AV127" i="45"/>
  <c r="AN127" i="45"/>
  <c r="AE127" i="45"/>
  <c r="S127" i="45"/>
  <c r="W127" i="45"/>
  <c r="P127" i="45"/>
  <c r="AR127" i="45"/>
  <c r="AJ127" i="45"/>
  <c r="AI127" i="45"/>
  <c r="Y127" i="45"/>
  <c r="Q127" i="45"/>
  <c r="I127" i="45"/>
  <c r="M127" i="45"/>
  <c r="AZ127" i="45"/>
  <c r="AM127" i="45"/>
  <c r="R127" i="45"/>
  <c r="J127" i="45"/>
  <c r="N127" i="45"/>
  <c r="AB127" i="45"/>
  <c r="U127" i="45"/>
  <c r="K127" i="45"/>
  <c r="AW127" i="45"/>
  <c r="V127" i="45"/>
  <c r="L127" i="45"/>
  <c r="H127" i="45"/>
  <c r="F127" i="45"/>
  <c r="G127" i="45"/>
  <c r="AA127" i="45"/>
  <c r="AX133" i="45"/>
  <c r="AX132" i="45" s="1"/>
  <c r="AY133" i="45"/>
  <c r="AY132" i="45" s="1"/>
  <c r="AZ133" i="45"/>
  <c r="AZ132" i="45" s="1"/>
  <c r="AU133" i="45"/>
  <c r="AS133" i="45"/>
  <c r="AS132" i="45" s="1"/>
  <c r="AL133" i="45"/>
  <c r="AL132" i="45" s="1"/>
  <c r="AC133" i="45"/>
  <c r="AC132" i="45" s="1"/>
  <c r="AG133" i="45"/>
  <c r="AG132" i="45" s="1"/>
  <c r="AW133" i="45"/>
  <c r="AW132" i="45" s="1"/>
  <c r="AM133" i="45"/>
  <c r="AM132" i="45" s="1"/>
  <c r="AI133" i="45"/>
  <c r="Z133" i="45"/>
  <c r="Z132" i="45" s="1"/>
  <c r="AD133" i="45"/>
  <c r="AD132" i="45" s="1"/>
  <c r="AK133" i="45"/>
  <c r="AK132" i="45" s="1"/>
  <c r="AF133" i="45"/>
  <c r="AF132" i="45" s="1"/>
  <c r="Y133" i="45"/>
  <c r="Y132" i="45" s="1"/>
  <c r="R133" i="45"/>
  <c r="R132" i="45" s="1"/>
  <c r="V133" i="45"/>
  <c r="V132" i="45" s="1"/>
  <c r="AV133" i="45"/>
  <c r="AV132" i="45" s="1"/>
  <c r="AJ133" i="45"/>
  <c r="AJ132" i="45" s="1"/>
  <c r="AE133" i="45"/>
  <c r="AE132" i="45" s="1"/>
  <c r="Q133" i="45"/>
  <c r="Q132" i="45" s="1"/>
  <c r="U133" i="45"/>
  <c r="U132" i="45" s="1"/>
  <c r="AQ133" i="45"/>
  <c r="S133" i="45"/>
  <c r="S132" i="45" s="1"/>
  <c r="I133" i="45"/>
  <c r="I132" i="45" s="1"/>
  <c r="M133" i="45"/>
  <c r="M132" i="45" s="1"/>
  <c r="F133" i="45"/>
  <c r="F132" i="45" s="1"/>
  <c r="T133" i="45"/>
  <c r="T132" i="45" s="1"/>
  <c r="J133" i="45"/>
  <c r="J132" i="45" s="1"/>
  <c r="N133" i="45"/>
  <c r="N132" i="45" s="1"/>
  <c r="AO133" i="45"/>
  <c r="AO132" i="45" s="1"/>
  <c r="AB133" i="45"/>
  <c r="AB132" i="45" s="1"/>
  <c r="W133" i="45"/>
  <c r="W132" i="45" s="1"/>
  <c r="P133" i="45"/>
  <c r="P132" i="45" s="1"/>
  <c r="K133" i="45"/>
  <c r="K132" i="45" s="1"/>
  <c r="L133" i="45"/>
  <c r="L132" i="45" s="1"/>
  <c r="H133" i="45"/>
  <c r="H132" i="45" s="1"/>
  <c r="AR133" i="45"/>
  <c r="AR132" i="45" s="1"/>
  <c r="AA133" i="45"/>
  <c r="AA132" i="45" s="1"/>
  <c r="G133" i="45"/>
  <c r="G132" i="45" s="1"/>
  <c r="AN133" i="45"/>
  <c r="AN132" i="45" s="1"/>
  <c r="AZ140" i="45"/>
  <c r="AY140" i="45"/>
  <c r="AX140" i="45"/>
  <c r="AW140" i="45"/>
  <c r="AS140" i="45"/>
  <c r="AQ140" i="45"/>
  <c r="AR140" i="45"/>
  <c r="AK140" i="45"/>
  <c r="AO140" i="45"/>
  <c r="AC140" i="45"/>
  <c r="AG140" i="45"/>
  <c r="AL140" i="45"/>
  <c r="Z140" i="45"/>
  <c r="AD140" i="45"/>
  <c r="AV140" i="45"/>
  <c r="AF140" i="45"/>
  <c r="S140" i="45"/>
  <c r="W140" i="45"/>
  <c r="P140" i="45"/>
  <c r="AN140" i="45"/>
  <c r="AE140" i="45"/>
  <c r="R140" i="45"/>
  <c r="V140" i="45"/>
  <c r="Y140" i="45"/>
  <c r="I140" i="45"/>
  <c r="M140" i="45"/>
  <c r="AU140" i="45"/>
  <c r="Q140" i="45"/>
  <c r="J140" i="45"/>
  <c r="N140" i="45"/>
  <c r="AB140" i="45"/>
  <c r="K140" i="45"/>
  <c r="AJ140" i="45"/>
  <c r="T140" i="45"/>
  <c r="L140" i="45"/>
  <c r="F140" i="45"/>
  <c r="AI140" i="45"/>
  <c r="H140" i="45"/>
  <c r="AM140" i="45"/>
  <c r="G140" i="45"/>
  <c r="AA140" i="45"/>
  <c r="U140" i="45"/>
  <c r="AX149" i="45"/>
  <c r="AY149" i="45"/>
  <c r="AZ149" i="45"/>
  <c r="AU149" i="45"/>
  <c r="AQ149" i="45"/>
  <c r="AV149" i="45"/>
  <c r="AR149" i="45"/>
  <c r="AK149" i="45"/>
  <c r="AO149" i="45"/>
  <c r="AI149" i="45"/>
  <c r="AC149" i="45"/>
  <c r="AS149" i="45"/>
  <c r="AL149" i="45"/>
  <c r="Z149" i="45"/>
  <c r="AD149" i="45"/>
  <c r="AF149" i="45"/>
  <c r="R149" i="45"/>
  <c r="V149" i="45"/>
  <c r="P149" i="45"/>
  <c r="AW149" i="45"/>
  <c r="AN149" i="45"/>
  <c r="AE149" i="45"/>
  <c r="Q149" i="45"/>
  <c r="U149" i="45"/>
  <c r="AM149" i="45"/>
  <c r="AG149" i="45"/>
  <c r="I149" i="45"/>
  <c r="M149" i="45"/>
  <c r="F149" i="45"/>
  <c r="S149" i="45"/>
  <c r="J149" i="45"/>
  <c r="N149" i="45"/>
  <c r="AB149" i="45"/>
  <c r="K149" i="45"/>
  <c r="L149" i="45"/>
  <c r="AJ149" i="45"/>
  <c r="T149" i="45"/>
  <c r="H149" i="45"/>
  <c r="AA149" i="45"/>
  <c r="W149" i="45"/>
  <c r="Y149" i="45"/>
  <c r="G149" i="45"/>
  <c r="AX153" i="45"/>
  <c r="AU153" i="45"/>
  <c r="AY153" i="45"/>
  <c r="AV153" i="45"/>
  <c r="AQ153" i="45"/>
  <c r="AZ153" i="45"/>
  <c r="AW153" i="45"/>
  <c r="AK153" i="45"/>
  <c r="AO153" i="45"/>
  <c r="AI153" i="45"/>
  <c r="AL153" i="45"/>
  <c r="AS153" i="45"/>
  <c r="AB153" i="45"/>
  <c r="AF153" i="45"/>
  <c r="R153" i="45"/>
  <c r="V153" i="45"/>
  <c r="P153" i="45"/>
  <c r="AR153" i="45"/>
  <c r="AN153" i="45"/>
  <c r="AA153" i="45"/>
  <c r="AE153" i="45"/>
  <c r="Q153" i="45"/>
  <c r="U153" i="45"/>
  <c r="AG153" i="45"/>
  <c r="T153" i="45"/>
  <c r="I153" i="45"/>
  <c r="M153" i="45"/>
  <c r="F153" i="45"/>
  <c r="AJ153" i="45"/>
  <c r="Z153" i="45"/>
  <c r="Y153" i="45"/>
  <c r="W153" i="45"/>
  <c r="J153" i="45"/>
  <c r="N153" i="45"/>
  <c r="AD153" i="45"/>
  <c r="K153" i="45"/>
  <c r="AM153" i="45"/>
  <c r="S153" i="45"/>
  <c r="L153" i="45"/>
  <c r="H153" i="45"/>
  <c r="AC153" i="45"/>
  <c r="G153" i="45"/>
  <c r="AX26" i="43"/>
  <c r="AW26" i="43"/>
  <c r="AM26" i="43"/>
  <c r="AC26" i="43"/>
  <c r="AG26" i="43"/>
  <c r="T26" i="43"/>
  <c r="I26" i="43"/>
  <c r="M26" i="43"/>
  <c r="AY26" i="43"/>
  <c r="AV26" i="43"/>
  <c r="AR26" i="43"/>
  <c r="AJ26" i="43"/>
  <c r="AN26" i="43"/>
  <c r="Z26" i="43"/>
  <c r="AD26" i="43"/>
  <c r="AZ26" i="43"/>
  <c r="AU26" i="43"/>
  <c r="AS26" i="43"/>
  <c r="AQ26" i="43"/>
  <c r="AK26" i="43"/>
  <c r="AO26" i="43"/>
  <c r="AI26" i="43"/>
  <c r="AA26" i="43"/>
  <c r="AE26" i="43"/>
  <c r="AL26" i="43"/>
  <c r="AB26" i="43"/>
  <c r="Q26" i="43"/>
  <c r="V26" i="43"/>
  <c r="K26" i="43"/>
  <c r="U26" i="43"/>
  <c r="AF26" i="43"/>
  <c r="R26" i="43"/>
  <c r="W26" i="43"/>
  <c r="G26" i="43"/>
  <c r="L26" i="43"/>
  <c r="S26" i="43"/>
  <c r="H26" i="43"/>
  <c r="N26" i="43"/>
  <c r="J26" i="43"/>
  <c r="AV51" i="43"/>
  <c r="AY51" i="43"/>
  <c r="AL51" i="43"/>
  <c r="AC51" i="43"/>
  <c r="AG51" i="43"/>
  <c r="R51" i="43"/>
  <c r="V51" i="43"/>
  <c r="AZ51" i="43"/>
  <c r="AR51" i="43"/>
  <c r="AQ51" i="43"/>
  <c r="AM51" i="43"/>
  <c r="AI51" i="43"/>
  <c r="Z51" i="43"/>
  <c r="AD51" i="43"/>
  <c r="AW51" i="43"/>
  <c r="AS51" i="43"/>
  <c r="AJ51" i="43"/>
  <c r="AN51" i="43"/>
  <c r="AA51" i="43"/>
  <c r="AE51" i="43"/>
  <c r="AX51" i="43"/>
  <c r="AB51" i="43"/>
  <c r="S51" i="43"/>
  <c r="G51" i="43"/>
  <c r="K51" i="43"/>
  <c r="AO51" i="43"/>
  <c r="Q51" i="43"/>
  <c r="J51" i="43"/>
  <c r="AF51" i="43"/>
  <c r="T51" i="43"/>
  <c r="H51" i="43"/>
  <c r="L51" i="43"/>
  <c r="N51" i="43"/>
  <c r="AU51" i="43"/>
  <c r="AK51" i="43"/>
  <c r="U51" i="43"/>
  <c r="I51" i="43"/>
  <c r="M51" i="43"/>
  <c r="W51" i="43"/>
  <c r="AV66" i="43"/>
  <c r="AZ66" i="43"/>
  <c r="AW66" i="43"/>
  <c r="AS66" i="43"/>
  <c r="AL66" i="43"/>
  <c r="AA66" i="43"/>
  <c r="AE66" i="43"/>
  <c r="AX66" i="43"/>
  <c r="AU66" i="43"/>
  <c r="AM66" i="43"/>
  <c r="AY66" i="43"/>
  <c r="AJ66" i="43"/>
  <c r="AN66" i="43"/>
  <c r="AR66" i="43"/>
  <c r="AQ66" i="43"/>
  <c r="AD66" i="43"/>
  <c r="S66" i="43"/>
  <c r="W66" i="43"/>
  <c r="P66" i="43"/>
  <c r="G66" i="43"/>
  <c r="K66" i="43"/>
  <c r="AI66" i="43"/>
  <c r="Z66" i="43"/>
  <c r="AF66" i="43"/>
  <c r="T66" i="43"/>
  <c r="H66" i="43"/>
  <c r="L66" i="43"/>
  <c r="AK66" i="43"/>
  <c r="AB66" i="43"/>
  <c r="AG66" i="43"/>
  <c r="Q66" i="43"/>
  <c r="U66" i="43"/>
  <c r="I66" i="43"/>
  <c r="M66" i="43"/>
  <c r="Y66" i="43"/>
  <c r="F66" i="43"/>
  <c r="R66" i="43"/>
  <c r="J66" i="43"/>
  <c r="AO66" i="43"/>
  <c r="AC66" i="43"/>
  <c r="N66" i="43"/>
  <c r="V66" i="43"/>
  <c r="AV75" i="43"/>
  <c r="AZ75" i="43"/>
  <c r="AY75" i="43"/>
  <c r="AS75" i="43"/>
  <c r="AL75" i="43"/>
  <c r="AC75" i="43"/>
  <c r="AG75" i="43"/>
  <c r="AU75" i="43"/>
  <c r="AM75" i="43"/>
  <c r="AW75" i="43"/>
  <c r="AJ75" i="43"/>
  <c r="AN75" i="43"/>
  <c r="AR75" i="43"/>
  <c r="AB75" i="43"/>
  <c r="T75" i="43"/>
  <c r="P75" i="43"/>
  <c r="I75" i="43"/>
  <c r="M75" i="43"/>
  <c r="AD75" i="43"/>
  <c r="Q75" i="43"/>
  <c r="U75" i="43"/>
  <c r="J75" i="43"/>
  <c r="N75" i="43"/>
  <c r="AX75" i="43"/>
  <c r="AQ75" i="43"/>
  <c r="AK75" i="43"/>
  <c r="Z75" i="43"/>
  <c r="AE75" i="43"/>
  <c r="R75" i="43"/>
  <c r="V75" i="43"/>
  <c r="G75" i="43"/>
  <c r="K75" i="43"/>
  <c r="AI75" i="43"/>
  <c r="AF75" i="43"/>
  <c r="F75" i="43"/>
  <c r="S75" i="43"/>
  <c r="AO75" i="43"/>
  <c r="Y75" i="43"/>
  <c r="W75" i="43"/>
  <c r="H75" i="43"/>
  <c r="AA75" i="43"/>
  <c r="L75" i="43"/>
  <c r="AX100" i="43"/>
  <c r="AZ100" i="43"/>
  <c r="AZ100" i="53" s="1"/>
  <c r="AS100" i="43"/>
  <c r="AS100" i="53" s="1"/>
  <c r="AL100" i="43"/>
  <c r="AA100" i="43"/>
  <c r="AA100" i="53" s="1"/>
  <c r="AE100" i="43"/>
  <c r="AE100" i="53" s="1"/>
  <c r="AV100" i="43"/>
  <c r="AQ100" i="43"/>
  <c r="AQ100" i="53" s="1"/>
  <c r="AW100" i="43"/>
  <c r="AU100" i="43"/>
  <c r="AU100" i="53" s="1"/>
  <c r="AN100" i="43"/>
  <c r="AC100" i="43"/>
  <c r="AC100" i="53" s="1"/>
  <c r="Y100" i="43"/>
  <c r="Y100" i="53" s="1"/>
  <c r="T100" i="43"/>
  <c r="J100" i="43"/>
  <c r="N100" i="43"/>
  <c r="AR100" i="43"/>
  <c r="AJ100" i="43"/>
  <c r="AO100" i="43"/>
  <c r="AI100" i="43"/>
  <c r="AD100" i="43"/>
  <c r="Q100" i="43"/>
  <c r="Q100" i="53" s="1"/>
  <c r="U100" i="43"/>
  <c r="G100" i="43"/>
  <c r="K100" i="43"/>
  <c r="AY100" i="43"/>
  <c r="AY100" i="53" s="1"/>
  <c r="AK100" i="43"/>
  <c r="Z100" i="43"/>
  <c r="AF100" i="43"/>
  <c r="R100" i="43"/>
  <c r="R100" i="53" s="1"/>
  <c r="V100" i="43"/>
  <c r="H100" i="43"/>
  <c r="L100" i="43"/>
  <c r="F100" i="43"/>
  <c r="F100" i="53" s="1"/>
  <c r="AG100" i="43"/>
  <c r="I100" i="43"/>
  <c r="P100" i="43"/>
  <c r="M100" i="43"/>
  <c r="M100" i="53" s="1"/>
  <c r="AM100" i="43"/>
  <c r="S100" i="43"/>
  <c r="W100" i="43"/>
  <c r="AB100" i="43"/>
  <c r="AB100" i="53" s="1"/>
  <c r="AX119" i="43"/>
  <c r="AY119" i="43"/>
  <c r="AZ119" i="43"/>
  <c r="AU119" i="43"/>
  <c r="AM119" i="43"/>
  <c r="AR119" i="43"/>
  <c r="AJ119" i="43"/>
  <c r="AN119" i="43"/>
  <c r="AW119" i="43"/>
  <c r="AS119" i="43"/>
  <c r="AQ119" i="43"/>
  <c r="AK119" i="43"/>
  <c r="AO119" i="43"/>
  <c r="AL119" i="43"/>
  <c r="AB119" i="43"/>
  <c r="AF119" i="43"/>
  <c r="AC119" i="43"/>
  <c r="AG119" i="43"/>
  <c r="AI119" i="43"/>
  <c r="Z119" i="43"/>
  <c r="AD119" i="43"/>
  <c r="AE119" i="43"/>
  <c r="Y119" i="43"/>
  <c r="T119" i="43"/>
  <c r="G119" i="43"/>
  <c r="K119" i="43"/>
  <c r="AV119" i="43"/>
  <c r="Q119" i="43"/>
  <c r="U119" i="43"/>
  <c r="R119" i="43"/>
  <c r="V119" i="43"/>
  <c r="P119" i="43"/>
  <c r="AA119" i="43"/>
  <c r="S119" i="43"/>
  <c r="L119" i="43"/>
  <c r="F119" i="43"/>
  <c r="H119" i="43"/>
  <c r="N119" i="43"/>
  <c r="I119" i="43"/>
  <c r="J119" i="43"/>
  <c r="M119" i="43"/>
  <c r="W119" i="43"/>
  <c r="AX149" i="43"/>
  <c r="AX149" i="53" s="1"/>
  <c r="AW149" i="43"/>
  <c r="AW149" i="53" s="1"/>
  <c r="AY149" i="43"/>
  <c r="AZ149" i="43"/>
  <c r="AV149" i="43"/>
  <c r="AR149" i="43"/>
  <c r="AR149" i="53" s="1"/>
  <c r="AU149" i="43"/>
  <c r="AS149" i="43"/>
  <c r="AL149" i="43"/>
  <c r="AM149" i="43"/>
  <c r="AI149" i="43"/>
  <c r="AQ149" i="43"/>
  <c r="AJ149" i="43"/>
  <c r="AN149" i="43"/>
  <c r="AB149" i="43"/>
  <c r="AF149" i="43"/>
  <c r="AK149" i="43"/>
  <c r="Z149" i="43"/>
  <c r="Z149" i="53" s="1"/>
  <c r="AE149" i="43"/>
  <c r="R149" i="43"/>
  <c r="V149" i="43"/>
  <c r="I149" i="43"/>
  <c r="I149" i="53" s="1"/>
  <c r="M149" i="43"/>
  <c r="AO149" i="43"/>
  <c r="AA149" i="43"/>
  <c r="AA149" i="53" s="1"/>
  <c r="AG149" i="43"/>
  <c r="AG149" i="53" s="1"/>
  <c r="S149" i="43"/>
  <c r="W149" i="43"/>
  <c r="AC149" i="43"/>
  <c r="T149" i="43"/>
  <c r="T149" i="53" s="1"/>
  <c r="Y149" i="43"/>
  <c r="Y149" i="53" s="1"/>
  <c r="U149" i="43"/>
  <c r="AD149" i="43"/>
  <c r="AD149" i="53" s="1"/>
  <c r="P149" i="43"/>
  <c r="P149" i="53" s="1"/>
  <c r="K149" i="43"/>
  <c r="F149" i="43"/>
  <c r="H149" i="43"/>
  <c r="H149" i="53" s="1"/>
  <c r="J149" i="43"/>
  <c r="J149" i="53" s="1"/>
  <c r="L149" i="43"/>
  <c r="Q149" i="43"/>
  <c r="N149" i="43"/>
  <c r="G149" i="43"/>
  <c r="G149" i="53" s="1"/>
  <c r="AZ18" i="43"/>
  <c r="AX18" i="43"/>
  <c r="AS18" i="43"/>
  <c r="AL18" i="43"/>
  <c r="AC18" i="43"/>
  <c r="AG18" i="43"/>
  <c r="Q18" i="43"/>
  <c r="U18" i="43"/>
  <c r="AY18" i="43"/>
  <c r="AW18" i="43"/>
  <c r="AQ18" i="43"/>
  <c r="AM18" i="43"/>
  <c r="AI18" i="43"/>
  <c r="Z18" i="43"/>
  <c r="AD18" i="43"/>
  <c r="AV18" i="43"/>
  <c r="AJ18" i="43"/>
  <c r="AN18" i="43"/>
  <c r="AA18" i="43"/>
  <c r="AE18" i="43"/>
  <c r="V18" i="43"/>
  <c r="G18" i="43"/>
  <c r="K18" i="43"/>
  <c r="N18" i="43"/>
  <c r="AK18" i="43"/>
  <c r="R18" i="43"/>
  <c r="W18" i="43"/>
  <c r="H18" i="43"/>
  <c r="L18" i="43"/>
  <c r="AF18" i="43"/>
  <c r="T18" i="43"/>
  <c r="AU18" i="43"/>
  <c r="AR18" i="43"/>
  <c r="AO18" i="43"/>
  <c r="AB18" i="43"/>
  <c r="S18" i="43"/>
  <c r="I18" i="43"/>
  <c r="M18" i="43"/>
  <c r="J18" i="43"/>
  <c r="AY62" i="43"/>
  <c r="AV62" i="43"/>
  <c r="AU62" i="43"/>
  <c r="AJ62" i="43"/>
  <c r="AN62" i="43"/>
  <c r="AI62" i="43"/>
  <c r="AC62" i="43"/>
  <c r="AG62" i="43"/>
  <c r="AW62" i="43"/>
  <c r="AR62" i="43"/>
  <c r="AK62" i="43"/>
  <c r="AO62" i="43"/>
  <c r="AX62" i="43"/>
  <c r="AS62" i="43"/>
  <c r="AQ62" i="43"/>
  <c r="AL62" i="43"/>
  <c r="AZ62" i="43"/>
  <c r="AD62" i="43"/>
  <c r="T62" i="43"/>
  <c r="H62" i="43"/>
  <c r="L62" i="43"/>
  <c r="Z62" i="43"/>
  <c r="AE62" i="43"/>
  <c r="Q62" i="43"/>
  <c r="U62" i="43"/>
  <c r="I62" i="43"/>
  <c r="M62" i="43"/>
  <c r="AM62" i="43"/>
  <c r="AA62" i="43"/>
  <c r="AF62" i="43"/>
  <c r="Y62" i="43"/>
  <c r="R62" i="43"/>
  <c r="V62" i="43"/>
  <c r="J62" i="43"/>
  <c r="N62" i="43"/>
  <c r="P62" i="43"/>
  <c r="K62" i="43"/>
  <c r="S62" i="43"/>
  <c r="AB62" i="43"/>
  <c r="W62" i="43"/>
  <c r="G62" i="43"/>
  <c r="F62" i="43"/>
  <c r="AY67" i="43"/>
  <c r="AW67" i="43"/>
  <c r="AU67" i="43"/>
  <c r="AJ67" i="43"/>
  <c r="AN67" i="43"/>
  <c r="AI67" i="43"/>
  <c r="AA67" i="43"/>
  <c r="AE67" i="43"/>
  <c r="AX67" i="43"/>
  <c r="AR67" i="43"/>
  <c r="AK67" i="43"/>
  <c r="AO67" i="43"/>
  <c r="AZ67" i="43"/>
  <c r="AS67" i="43"/>
  <c r="AQ67" i="43"/>
  <c r="AL67" i="43"/>
  <c r="AM67" i="43"/>
  <c r="AB67" i="43"/>
  <c r="AG67" i="43"/>
  <c r="T67" i="43"/>
  <c r="G67" i="43"/>
  <c r="K67" i="43"/>
  <c r="AC67" i="43"/>
  <c r="Q67" i="43"/>
  <c r="U67" i="43"/>
  <c r="H67" i="43"/>
  <c r="L67" i="43"/>
  <c r="AD67" i="43"/>
  <c r="Y67" i="43"/>
  <c r="R67" i="43"/>
  <c r="V67" i="43"/>
  <c r="I67" i="43"/>
  <c r="M67" i="43"/>
  <c r="F67" i="43"/>
  <c r="Z67" i="43"/>
  <c r="S67" i="43"/>
  <c r="J67" i="43"/>
  <c r="AV67" i="43"/>
  <c r="AF67" i="43"/>
  <c r="W67" i="43"/>
  <c r="N67" i="43"/>
  <c r="P67" i="43"/>
  <c r="AY71" i="43"/>
  <c r="AX71" i="43"/>
  <c r="AU71" i="43"/>
  <c r="AJ71" i="43"/>
  <c r="AN71" i="43"/>
  <c r="AI71" i="43"/>
  <c r="AA71" i="43"/>
  <c r="AE71" i="43"/>
  <c r="AZ71" i="43"/>
  <c r="AR71" i="43"/>
  <c r="AK71" i="43"/>
  <c r="AO71" i="43"/>
  <c r="AV71" i="43"/>
  <c r="AS71" i="43"/>
  <c r="AQ71" i="43"/>
  <c r="AL71" i="43"/>
  <c r="AB71" i="43"/>
  <c r="AG71" i="43"/>
  <c r="T71" i="43"/>
  <c r="G71" i="43"/>
  <c r="K71" i="43"/>
  <c r="AC71" i="43"/>
  <c r="Q71" i="43"/>
  <c r="U71" i="43"/>
  <c r="H71" i="43"/>
  <c r="L71" i="43"/>
  <c r="AM71" i="43"/>
  <c r="AD71" i="43"/>
  <c r="Y71" i="43"/>
  <c r="R71" i="43"/>
  <c r="V71" i="43"/>
  <c r="I71" i="43"/>
  <c r="M71" i="43"/>
  <c r="F71" i="43"/>
  <c r="W71" i="43"/>
  <c r="J71" i="43"/>
  <c r="N71" i="43"/>
  <c r="AW71" i="43"/>
  <c r="Z71" i="43"/>
  <c r="P71" i="43"/>
  <c r="AF71" i="43"/>
  <c r="S71" i="43"/>
  <c r="AY77" i="43"/>
  <c r="AZ77" i="43"/>
  <c r="AU77" i="43"/>
  <c r="AJ77" i="43"/>
  <c r="AN77" i="43"/>
  <c r="AI77" i="43"/>
  <c r="AA77" i="43"/>
  <c r="AE77" i="43"/>
  <c r="AV77" i="43"/>
  <c r="AR77" i="43"/>
  <c r="AK77" i="43"/>
  <c r="AO77" i="43"/>
  <c r="AW77" i="43"/>
  <c r="AS77" i="43"/>
  <c r="AQ77" i="43"/>
  <c r="AL77" i="43"/>
  <c r="AM77" i="43"/>
  <c r="AC77" i="43"/>
  <c r="Q77" i="43"/>
  <c r="U77" i="43"/>
  <c r="H77" i="43"/>
  <c r="L77" i="43"/>
  <c r="AD77" i="43"/>
  <c r="R77" i="43"/>
  <c r="V77" i="43"/>
  <c r="I77" i="43"/>
  <c r="M77" i="43"/>
  <c r="Z77" i="43"/>
  <c r="AF77" i="43"/>
  <c r="Y77" i="43"/>
  <c r="S77" i="43"/>
  <c r="W77" i="43"/>
  <c r="J77" i="43"/>
  <c r="N77" i="43"/>
  <c r="G77" i="43"/>
  <c r="F77" i="43"/>
  <c r="AB77" i="43"/>
  <c r="P77" i="43"/>
  <c r="K77" i="43"/>
  <c r="AG77" i="43"/>
  <c r="T77" i="43"/>
  <c r="AX77" i="43"/>
  <c r="AW87" i="43"/>
  <c r="AX87" i="43"/>
  <c r="AJ87" i="43"/>
  <c r="AN87" i="43"/>
  <c r="AA87" i="43"/>
  <c r="AE87" i="43"/>
  <c r="AY87" i="43"/>
  <c r="AR87" i="43"/>
  <c r="AQ87" i="43"/>
  <c r="AK87" i="43"/>
  <c r="AO87" i="43"/>
  <c r="AZ87" i="43"/>
  <c r="AU87" i="43"/>
  <c r="AS87" i="43"/>
  <c r="AL87" i="43"/>
  <c r="AD87" i="43"/>
  <c r="Y87" i="43"/>
  <c r="Q87" i="43"/>
  <c r="U87" i="43"/>
  <c r="I87" i="43"/>
  <c r="M87" i="43"/>
  <c r="Z87" i="43"/>
  <c r="AF87" i="43"/>
  <c r="R87" i="43"/>
  <c r="V87" i="43"/>
  <c r="J87" i="43"/>
  <c r="N87" i="43"/>
  <c r="F87" i="43"/>
  <c r="AM87" i="43"/>
  <c r="AI87" i="43"/>
  <c r="AB87" i="43"/>
  <c r="AG87" i="43"/>
  <c r="S87" i="43"/>
  <c r="W87" i="43"/>
  <c r="G87" i="43"/>
  <c r="K87" i="43"/>
  <c r="AV87" i="43"/>
  <c r="AC87" i="43"/>
  <c r="P87" i="43"/>
  <c r="H87" i="43"/>
  <c r="L87" i="43"/>
  <c r="T87" i="43"/>
  <c r="AW96" i="43"/>
  <c r="AY96" i="43"/>
  <c r="AJ96" i="43"/>
  <c r="AN96" i="43"/>
  <c r="AC96" i="43"/>
  <c r="AG96" i="43"/>
  <c r="AZ96" i="43"/>
  <c r="AR96" i="43"/>
  <c r="AQ96" i="43"/>
  <c r="AV96" i="43"/>
  <c r="AU96" i="43"/>
  <c r="AS96" i="43"/>
  <c r="AK96" i="43"/>
  <c r="AB96" i="43"/>
  <c r="Y96" i="43"/>
  <c r="Q96" i="43"/>
  <c r="U96" i="43"/>
  <c r="G96" i="43"/>
  <c r="K96" i="43"/>
  <c r="AL96" i="43"/>
  <c r="AD96" i="43"/>
  <c r="R96" i="43"/>
  <c r="V96" i="43"/>
  <c r="H96" i="43"/>
  <c r="L96" i="43"/>
  <c r="AM96" i="43"/>
  <c r="Z96" i="43"/>
  <c r="AE96" i="43"/>
  <c r="S96" i="43"/>
  <c r="W96" i="43"/>
  <c r="I96" i="43"/>
  <c r="M96" i="43"/>
  <c r="F96" i="43"/>
  <c r="AI96" i="43"/>
  <c r="T96" i="43"/>
  <c r="AX96" i="43"/>
  <c r="AA96" i="43"/>
  <c r="P96" i="43"/>
  <c r="J96" i="43"/>
  <c r="N96" i="43"/>
  <c r="AF96" i="43"/>
  <c r="AO96" i="43"/>
  <c r="AW101" i="43"/>
  <c r="AZ101" i="43"/>
  <c r="AQ101" i="43"/>
  <c r="AJ101" i="43"/>
  <c r="AN101" i="43"/>
  <c r="AA101" i="43"/>
  <c r="AE101" i="43"/>
  <c r="AV101" i="43"/>
  <c r="AU101" i="43"/>
  <c r="AR101" i="43"/>
  <c r="AX101" i="43"/>
  <c r="AS101" i="43"/>
  <c r="AM101" i="43"/>
  <c r="AI101" i="43"/>
  <c r="Z101" i="43"/>
  <c r="AF101" i="43"/>
  <c r="Q101" i="43"/>
  <c r="U101" i="43"/>
  <c r="J101" i="43"/>
  <c r="N101" i="43"/>
  <c r="AO101" i="43"/>
  <c r="AB101" i="43"/>
  <c r="AG101" i="43"/>
  <c r="R101" i="43"/>
  <c r="V101" i="43"/>
  <c r="G101" i="43"/>
  <c r="K101" i="43"/>
  <c r="F101" i="43"/>
  <c r="AK101" i="43"/>
  <c r="AC101" i="43"/>
  <c r="S101" i="43"/>
  <c r="W101" i="43"/>
  <c r="P101" i="43"/>
  <c r="H101" i="43"/>
  <c r="L101" i="43"/>
  <c r="T101" i="43"/>
  <c r="AD101" i="43"/>
  <c r="I101" i="43"/>
  <c r="M101" i="43"/>
  <c r="AL101" i="43"/>
  <c r="Y101" i="43"/>
  <c r="AY101" i="43"/>
  <c r="AY111" i="43"/>
  <c r="AZ111" i="43"/>
  <c r="AW111" i="43"/>
  <c r="AS111" i="43"/>
  <c r="AM111" i="43"/>
  <c r="AV111" i="43"/>
  <c r="AQ111" i="43"/>
  <c r="AJ111" i="43"/>
  <c r="AN111" i="43"/>
  <c r="AU111" i="43"/>
  <c r="AK111" i="43"/>
  <c r="AO111" i="43"/>
  <c r="AR111" i="43"/>
  <c r="AC111" i="43"/>
  <c r="AG111" i="43"/>
  <c r="AX111" i="43"/>
  <c r="AL111" i="43"/>
  <c r="Z111" i="43"/>
  <c r="AD111" i="43"/>
  <c r="AI111" i="43"/>
  <c r="AA111" i="43"/>
  <c r="AE111" i="43"/>
  <c r="R111" i="43"/>
  <c r="V111" i="43"/>
  <c r="H111" i="43"/>
  <c r="L111" i="43"/>
  <c r="AB111" i="43"/>
  <c r="Y111" i="43"/>
  <c r="S111" i="43"/>
  <c r="W111" i="43"/>
  <c r="P111" i="43"/>
  <c r="AF111" i="43"/>
  <c r="T111" i="43"/>
  <c r="G111" i="43"/>
  <c r="M111" i="43"/>
  <c r="Q111" i="43"/>
  <c r="I111" i="43"/>
  <c r="N111" i="43"/>
  <c r="U111" i="43"/>
  <c r="J111" i="43"/>
  <c r="K111" i="43"/>
  <c r="F111" i="43"/>
  <c r="AY116" i="43"/>
  <c r="AZ116" i="43"/>
  <c r="AV116" i="43"/>
  <c r="AS116" i="43"/>
  <c r="AK116" i="43"/>
  <c r="AO116" i="43"/>
  <c r="AU116" i="43"/>
  <c r="AQ116" i="43"/>
  <c r="AL116" i="43"/>
  <c r="AX116" i="43"/>
  <c r="AM116" i="43"/>
  <c r="AN116" i="43"/>
  <c r="AB116" i="43"/>
  <c r="AF116" i="43"/>
  <c r="AW116" i="43"/>
  <c r="AI116" i="43"/>
  <c r="AC116" i="43"/>
  <c r="AG116" i="43"/>
  <c r="AR116" i="43"/>
  <c r="Z116" i="43"/>
  <c r="AD116" i="43"/>
  <c r="Q116" i="43"/>
  <c r="U116" i="43"/>
  <c r="G116" i="43"/>
  <c r="K116" i="43"/>
  <c r="AJ116" i="43"/>
  <c r="AA116" i="43"/>
  <c r="R116" i="43"/>
  <c r="V116" i="43"/>
  <c r="P116" i="43"/>
  <c r="AE116" i="43"/>
  <c r="Y116" i="43"/>
  <c r="S116" i="43"/>
  <c r="W116" i="43"/>
  <c r="T116" i="43"/>
  <c r="I116" i="43"/>
  <c r="N116" i="43"/>
  <c r="J116" i="43"/>
  <c r="L116" i="43"/>
  <c r="M116" i="43"/>
  <c r="H116" i="43"/>
  <c r="F116" i="43"/>
  <c r="AY120" i="43"/>
  <c r="AZ120" i="43"/>
  <c r="AV120" i="43"/>
  <c r="AS120" i="43"/>
  <c r="AK120" i="43"/>
  <c r="AO120" i="43"/>
  <c r="AX120" i="43"/>
  <c r="AU120" i="43"/>
  <c r="AQ120" i="43"/>
  <c r="AL120" i="43"/>
  <c r="AM120" i="43"/>
  <c r="AR120" i="43"/>
  <c r="AB120" i="43"/>
  <c r="AF120" i="43"/>
  <c r="AJ120" i="43"/>
  <c r="AI120" i="43"/>
  <c r="AC120" i="43"/>
  <c r="AG120" i="43"/>
  <c r="AW120" i="43"/>
  <c r="AN120" i="43"/>
  <c r="Z120" i="43"/>
  <c r="AD120" i="43"/>
  <c r="Q120" i="43"/>
  <c r="U120" i="43"/>
  <c r="G120" i="43"/>
  <c r="K120" i="43"/>
  <c r="AA120" i="43"/>
  <c r="R120" i="43"/>
  <c r="V120" i="43"/>
  <c r="P120" i="43"/>
  <c r="AE120" i="43"/>
  <c r="S120" i="43"/>
  <c r="W120" i="43"/>
  <c r="T120" i="43"/>
  <c r="I120" i="43"/>
  <c r="N120" i="43"/>
  <c r="Y120" i="43"/>
  <c r="M120" i="43"/>
  <c r="H120" i="43"/>
  <c r="F120" i="43"/>
  <c r="J120" i="43"/>
  <c r="L120" i="43"/>
  <c r="AX126" i="43"/>
  <c r="AY126" i="43"/>
  <c r="AZ126" i="43"/>
  <c r="AW126" i="43"/>
  <c r="AS126" i="43"/>
  <c r="AL126" i="43"/>
  <c r="AV126" i="43"/>
  <c r="AQ126" i="43"/>
  <c r="AU126" i="43"/>
  <c r="AJ126" i="43"/>
  <c r="AO126" i="43"/>
  <c r="Z126" i="43"/>
  <c r="AD126" i="43"/>
  <c r="AK126" i="43"/>
  <c r="AI126" i="43"/>
  <c r="AA126" i="43"/>
  <c r="AR126" i="43"/>
  <c r="AM126" i="43"/>
  <c r="AB126" i="43"/>
  <c r="AF126" i="43"/>
  <c r="AG126" i="43"/>
  <c r="Y126" i="43"/>
  <c r="S126" i="43"/>
  <c r="W126" i="43"/>
  <c r="I126" i="43"/>
  <c r="M126" i="43"/>
  <c r="T126" i="43"/>
  <c r="P126" i="43"/>
  <c r="AC126" i="43"/>
  <c r="Q126" i="43"/>
  <c r="U126" i="43"/>
  <c r="AE126" i="43"/>
  <c r="R126" i="43"/>
  <c r="V126" i="43"/>
  <c r="AN126" i="43"/>
  <c r="G126" i="43"/>
  <c r="L126" i="43"/>
  <c r="H126" i="43"/>
  <c r="F126" i="43"/>
  <c r="J126" i="43"/>
  <c r="K126" i="43"/>
  <c r="N126" i="43"/>
  <c r="AY136" i="43"/>
  <c r="AZ136" i="43"/>
  <c r="AU136" i="43"/>
  <c r="AS136" i="43"/>
  <c r="AX136" i="43"/>
  <c r="AW136" i="43"/>
  <c r="AR136" i="43"/>
  <c r="AL136" i="43"/>
  <c r="AI136" i="43"/>
  <c r="AQ136" i="43"/>
  <c r="AM136" i="43"/>
  <c r="AJ136" i="43"/>
  <c r="AN136" i="43"/>
  <c r="Z136" i="43"/>
  <c r="AD136" i="43"/>
  <c r="AK136" i="43"/>
  <c r="AE136" i="43"/>
  <c r="Y136" i="43"/>
  <c r="S136" i="43"/>
  <c r="W136" i="43"/>
  <c r="G136" i="43"/>
  <c r="K136" i="43"/>
  <c r="AO136" i="43"/>
  <c r="AA136" i="43"/>
  <c r="AF136" i="43"/>
  <c r="T136" i="43"/>
  <c r="AB136" i="43"/>
  <c r="AG136" i="43"/>
  <c r="Q136" i="43"/>
  <c r="U136" i="43"/>
  <c r="V136" i="43"/>
  <c r="P136" i="43"/>
  <c r="AC136" i="43"/>
  <c r="J136" i="43"/>
  <c r="I136" i="43"/>
  <c r="L136" i="43"/>
  <c r="M136" i="43"/>
  <c r="N136" i="43"/>
  <c r="F136" i="43"/>
  <c r="H136" i="43"/>
  <c r="AV136" i="43"/>
  <c r="R136" i="43"/>
  <c r="AY145" i="43"/>
  <c r="AU145" i="43"/>
  <c r="AZ145" i="43"/>
  <c r="AW145" i="43"/>
  <c r="AS145" i="43"/>
  <c r="AX145" i="43"/>
  <c r="AV145" i="43"/>
  <c r="AK145" i="43"/>
  <c r="AO145" i="43"/>
  <c r="AI145" i="43"/>
  <c r="AL145" i="43"/>
  <c r="AM145" i="43"/>
  <c r="AC145" i="43"/>
  <c r="AG145" i="43"/>
  <c r="AN145" i="43"/>
  <c r="AD145" i="43"/>
  <c r="S145" i="43"/>
  <c r="W145" i="43"/>
  <c r="J145" i="43"/>
  <c r="N145" i="43"/>
  <c r="Z145" i="43"/>
  <c r="AE145" i="43"/>
  <c r="Y145" i="43"/>
  <c r="T145" i="43"/>
  <c r="AA145" i="43"/>
  <c r="AF145" i="43"/>
  <c r="Q145" i="43"/>
  <c r="U145" i="43"/>
  <c r="AB145" i="43"/>
  <c r="AR145" i="43"/>
  <c r="AQ145" i="43"/>
  <c r="AJ145" i="43"/>
  <c r="R145" i="43"/>
  <c r="P145" i="43"/>
  <c r="I145" i="43"/>
  <c r="F145" i="43"/>
  <c r="L145" i="43"/>
  <c r="G145" i="43"/>
  <c r="M145" i="43"/>
  <c r="V145" i="43"/>
  <c r="H145" i="43"/>
  <c r="K145" i="43"/>
  <c r="AY150" i="43"/>
  <c r="AZ150" i="43"/>
  <c r="AX150" i="43"/>
  <c r="AU150" i="43"/>
  <c r="AS150" i="43"/>
  <c r="AW150" i="43"/>
  <c r="AQ150" i="43"/>
  <c r="AJ150" i="43"/>
  <c r="AN150" i="43"/>
  <c r="AI150" i="43"/>
  <c r="AR150" i="43"/>
  <c r="AK150" i="43"/>
  <c r="AO150" i="43"/>
  <c r="AV150" i="43"/>
  <c r="AL150" i="43"/>
  <c r="AB150" i="43"/>
  <c r="AF150" i="43"/>
  <c r="AC150" i="43"/>
  <c r="S150" i="43"/>
  <c r="W150" i="43"/>
  <c r="I150" i="43"/>
  <c r="M150" i="43"/>
  <c r="AD150" i="43"/>
  <c r="T150" i="43"/>
  <c r="AM150" i="43"/>
  <c r="Z150" i="43"/>
  <c r="AE150" i="43"/>
  <c r="Y150" i="43"/>
  <c r="Q150" i="43"/>
  <c r="U150" i="43"/>
  <c r="P150" i="43"/>
  <c r="R150" i="43"/>
  <c r="AA150" i="43"/>
  <c r="V150" i="43"/>
  <c r="H150" i="43"/>
  <c r="N150" i="43"/>
  <c r="G150" i="43"/>
  <c r="J150" i="43"/>
  <c r="F150" i="43"/>
  <c r="AG150" i="43"/>
  <c r="K150" i="43"/>
  <c r="L150" i="43"/>
  <c r="AY27" i="43"/>
  <c r="AZ27" i="43"/>
  <c r="AU27" i="43"/>
  <c r="AS27" i="43"/>
  <c r="AK27" i="43"/>
  <c r="AO27" i="43"/>
  <c r="AC27" i="43"/>
  <c r="AG27" i="43"/>
  <c r="Q27" i="43"/>
  <c r="U27" i="43"/>
  <c r="I27" i="43"/>
  <c r="M27" i="43"/>
  <c r="AQ27" i="43"/>
  <c r="AL27" i="43"/>
  <c r="AI27" i="43"/>
  <c r="Z27" i="43"/>
  <c r="AD27" i="43"/>
  <c r="AW27" i="43"/>
  <c r="AM27" i="43"/>
  <c r="AA27" i="43"/>
  <c r="AE27" i="43"/>
  <c r="T27" i="43"/>
  <c r="H27" i="43"/>
  <c r="N27" i="43"/>
  <c r="AF27" i="43"/>
  <c r="G27" i="43"/>
  <c r="AV27" i="43"/>
  <c r="AJ27" i="43"/>
  <c r="V27" i="43"/>
  <c r="J27" i="43"/>
  <c r="L27" i="43"/>
  <c r="AX27" i="43"/>
  <c r="AR27" i="43"/>
  <c r="AN27" i="43"/>
  <c r="AB27" i="43"/>
  <c r="R27" i="43"/>
  <c r="W27" i="43"/>
  <c r="K27" i="43"/>
  <c r="S27" i="43"/>
  <c r="AY53" i="43"/>
  <c r="AX53" i="43"/>
  <c r="AL53" i="43"/>
  <c r="AC53" i="43"/>
  <c r="AG53" i="43"/>
  <c r="T53" i="43"/>
  <c r="AZ53" i="43"/>
  <c r="AW53" i="43"/>
  <c r="AR53" i="43"/>
  <c r="AM53" i="43"/>
  <c r="Z53" i="43"/>
  <c r="AD53" i="43"/>
  <c r="AV53" i="43"/>
  <c r="AS53" i="43"/>
  <c r="AJ53" i="43"/>
  <c r="AN53" i="43"/>
  <c r="AA53" i="43"/>
  <c r="AE53" i="43"/>
  <c r="AQ53" i="43"/>
  <c r="AB53" i="43"/>
  <c r="U53" i="43"/>
  <c r="G53" i="43"/>
  <c r="K53" i="43"/>
  <c r="S53" i="43"/>
  <c r="AU53" i="43"/>
  <c r="AK53" i="43"/>
  <c r="AI53" i="43"/>
  <c r="AF53" i="43"/>
  <c r="Q53" i="43"/>
  <c r="V53" i="43"/>
  <c r="H53" i="43"/>
  <c r="L53" i="43"/>
  <c r="J53" i="43"/>
  <c r="AO53" i="43"/>
  <c r="R53" i="43"/>
  <c r="W53" i="43"/>
  <c r="I53" i="43"/>
  <c r="M53" i="43"/>
  <c r="N53" i="43"/>
  <c r="AX78" i="43"/>
  <c r="AZ78" i="43"/>
  <c r="AS78" i="43"/>
  <c r="AL78" i="43"/>
  <c r="AA78" i="43"/>
  <c r="AE78" i="43"/>
  <c r="AE78" i="53" s="1"/>
  <c r="AV78" i="43"/>
  <c r="AV78" i="53" s="1"/>
  <c r="AQ78" i="43"/>
  <c r="AM78" i="43"/>
  <c r="AW78" i="43"/>
  <c r="AJ78" i="43"/>
  <c r="AN78" i="43"/>
  <c r="AY78" i="43"/>
  <c r="Z78" i="43"/>
  <c r="AF78" i="43"/>
  <c r="AF78" i="53" s="1"/>
  <c r="R78" i="43"/>
  <c r="V78" i="43"/>
  <c r="H78" i="43"/>
  <c r="L78" i="43"/>
  <c r="L78" i="53" s="1"/>
  <c r="AU78" i="43"/>
  <c r="AR78" i="43"/>
  <c r="AK78" i="43"/>
  <c r="AB78" i="43"/>
  <c r="AB78" i="53" s="1"/>
  <c r="AG78" i="43"/>
  <c r="Y78" i="43"/>
  <c r="S78" i="43"/>
  <c r="S78" i="53" s="1"/>
  <c r="W78" i="43"/>
  <c r="I78" i="43"/>
  <c r="M78" i="43"/>
  <c r="M78" i="53" s="1"/>
  <c r="AO78" i="43"/>
  <c r="AI78" i="43"/>
  <c r="AC78" i="43"/>
  <c r="T78" i="43"/>
  <c r="P78" i="43"/>
  <c r="J78" i="43"/>
  <c r="J78" i="53" s="1"/>
  <c r="N78" i="43"/>
  <c r="Q78" i="43"/>
  <c r="U78" i="43"/>
  <c r="U78" i="53" s="1"/>
  <c r="G78" i="43"/>
  <c r="G78" i="53" s="1"/>
  <c r="F78" i="43"/>
  <c r="K78" i="43"/>
  <c r="AD78" i="43"/>
  <c r="AZ113" i="43"/>
  <c r="AX113" i="43"/>
  <c r="AY113" i="43"/>
  <c r="AW113" i="43"/>
  <c r="AQ113" i="43"/>
  <c r="AM113" i="43"/>
  <c r="AV113" i="43"/>
  <c r="AR113" i="43"/>
  <c r="AJ113" i="43"/>
  <c r="AN113" i="43"/>
  <c r="AU113" i="43"/>
  <c r="AS113" i="43"/>
  <c r="AK113" i="43"/>
  <c r="AO113" i="43"/>
  <c r="AI113" i="43"/>
  <c r="AB113" i="43"/>
  <c r="AF113" i="43"/>
  <c r="AC113" i="43"/>
  <c r="AG113" i="43"/>
  <c r="Z113" i="43"/>
  <c r="AD113" i="43"/>
  <c r="AL113" i="43"/>
  <c r="AE113" i="43"/>
  <c r="Y113" i="43"/>
  <c r="R113" i="43"/>
  <c r="V113" i="43"/>
  <c r="P113" i="43"/>
  <c r="G113" i="43"/>
  <c r="K113" i="43"/>
  <c r="S113" i="43"/>
  <c r="W113" i="43"/>
  <c r="T113" i="43"/>
  <c r="U113" i="43"/>
  <c r="I113" i="43"/>
  <c r="N113" i="43"/>
  <c r="J113" i="43"/>
  <c r="AA113" i="43"/>
  <c r="L113" i="43"/>
  <c r="Q113" i="43"/>
  <c r="F113" i="43"/>
  <c r="H113" i="43"/>
  <c r="M113" i="43"/>
  <c r="AY127" i="43"/>
  <c r="AZ127" i="43"/>
  <c r="AQ127" i="43"/>
  <c r="AJ127" i="43"/>
  <c r="AN127" i="43"/>
  <c r="AX127" i="43"/>
  <c r="AX127" i="53" s="1"/>
  <c r="AW127" i="43"/>
  <c r="AW127" i="53" s="1"/>
  <c r="AR127" i="43"/>
  <c r="AV127" i="43"/>
  <c r="AS127" i="43"/>
  <c r="AO127" i="43"/>
  <c r="AI127" i="43"/>
  <c r="AK127" i="43"/>
  <c r="AU127" i="43"/>
  <c r="AU127" i="53" s="1"/>
  <c r="AL127" i="43"/>
  <c r="AB127" i="43"/>
  <c r="AF127" i="43"/>
  <c r="AM127" i="43"/>
  <c r="AD127" i="43"/>
  <c r="T127" i="43"/>
  <c r="P127" i="43"/>
  <c r="P127" i="53" s="1"/>
  <c r="I127" i="43"/>
  <c r="M127" i="43"/>
  <c r="M127" i="53" s="1"/>
  <c r="Z127" i="43"/>
  <c r="AE127" i="43"/>
  <c r="Q127" i="43"/>
  <c r="U127" i="43"/>
  <c r="U127" i="53" s="1"/>
  <c r="AA127" i="43"/>
  <c r="AG127" i="43"/>
  <c r="R127" i="43"/>
  <c r="V127" i="43"/>
  <c r="AC127" i="43"/>
  <c r="Y127" i="43"/>
  <c r="S127" i="43"/>
  <c r="J127" i="43"/>
  <c r="J127" i="53" s="1"/>
  <c r="G127" i="43"/>
  <c r="N127" i="43"/>
  <c r="F127" i="43"/>
  <c r="F127" i="53" s="1"/>
  <c r="H127" i="43"/>
  <c r="H127" i="53" s="1"/>
  <c r="W127" i="43"/>
  <c r="K127" i="43"/>
  <c r="L127" i="43"/>
  <c r="AZ151" i="43"/>
  <c r="AU151" i="43"/>
  <c r="AX151" i="43"/>
  <c r="AW151" i="43"/>
  <c r="AY151" i="43"/>
  <c r="AV151" i="43"/>
  <c r="AR151" i="43"/>
  <c r="AQ151" i="43"/>
  <c r="AS151" i="43"/>
  <c r="AL151" i="43"/>
  <c r="AM151" i="43"/>
  <c r="AJ151" i="43"/>
  <c r="AN151" i="43"/>
  <c r="AB151" i="43"/>
  <c r="AF151" i="43"/>
  <c r="Y151" i="43"/>
  <c r="AO151" i="43"/>
  <c r="Z151" i="43"/>
  <c r="AE151" i="43"/>
  <c r="T151" i="43"/>
  <c r="I151" i="43"/>
  <c r="AA151" i="43"/>
  <c r="AG151" i="43"/>
  <c r="Q151" i="43"/>
  <c r="U151" i="43"/>
  <c r="P151" i="43"/>
  <c r="AC151" i="43"/>
  <c r="R151" i="43"/>
  <c r="V151" i="43"/>
  <c r="AK151" i="43"/>
  <c r="AD151" i="43"/>
  <c r="W151" i="43"/>
  <c r="AI151" i="43"/>
  <c r="K151" i="43"/>
  <c r="S151" i="43"/>
  <c r="G151" i="43"/>
  <c r="M151" i="43"/>
  <c r="F151" i="43"/>
  <c r="H151" i="43"/>
  <c r="N151" i="43"/>
  <c r="J151" i="43"/>
  <c r="L151" i="43"/>
  <c r="AY17" i="43"/>
  <c r="AW17" i="43"/>
  <c r="AJ17" i="43"/>
  <c r="AN17" i="43"/>
  <c r="AC17" i="43"/>
  <c r="AG17" i="43"/>
  <c r="T17" i="43"/>
  <c r="AV17" i="43"/>
  <c r="AR17" i="43"/>
  <c r="AK17" i="43"/>
  <c r="AO17" i="43"/>
  <c r="Z17" i="43"/>
  <c r="AD17" i="43"/>
  <c r="AX17" i="43"/>
  <c r="AU17" i="43"/>
  <c r="AS17" i="43"/>
  <c r="AQ17" i="43"/>
  <c r="AL17" i="43"/>
  <c r="AI17" i="43"/>
  <c r="AA17" i="43"/>
  <c r="AE17" i="43"/>
  <c r="AM17" i="43"/>
  <c r="AB17" i="43"/>
  <c r="R17" i="43"/>
  <c r="W17" i="43"/>
  <c r="G17" i="43"/>
  <c r="K17" i="43"/>
  <c r="V17" i="43"/>
  <c r="N17" i="43"/>
  <c r="AZ17" i="43"/>
  <c r="AF17" i="43"/>
  <c r="S17" i="43"/>
  <c r="H17" i="43"/>
  <c r="L17" i="43"/>
  <c r="J17" i="43"/>
  <c r="U17" i="43"/>
  <c r="I17" i="43"/>
  <c r="M17" i="43"/>
  <c r="Q17" i="43"/>
  <c r="AY21" i="43"/>
  <c r="AZ21" i="43"/>
  <c r="AU21" i="43"/>
  <c r="AJ21" i="43"/>
  <c r="AN21" i="43"/>
  <c r="AC21" i="43"/>
  <c r="AG21" i="43"/>
  <c r="T21" i="43"/>
  <c r="AR21" i="43"/>
  <c r="AK21" i="43"/>
  <c r="AO21" i="43"/>
  <c r="Z21" i="43"/>
  <c r="AD21" i="43"/>
  <c r="AW21" i="43"/>
  <c r="AS21" i="43"/>
  <c r="AQ21" i="43"/>
  <c r="AL21" i="43"/>
  <c r="AI21" i="43"/>
  <c r="AA21" i="43"/>
  <c r="AE21" i="43"/>
  <c r="AV21" i="43"/>
  <c r="AB21" i="43"/>
  <c r="Q21" i="43"/>
  <c r="V21" i="43"/>
  <c r="G21" i="43"/>
  <c r="K21" i="43"/>
  <c r="N21" i="43"/>
  <c r="AF21" i="43"/>
  <c r="R21" i="43"/>
  <c r="W21" i="43"/>
  <c r="H21" i="43"/>
  <c r="L21" i="43"/>
  <c r="U21" i="43"/>
  <c r="J21" i="43"/>
  <c r="AM21" i="43"/>
  <c r="S21" i="43"/>
  <c r="I21" i="43"/>
  <c r="M21" i="43"/>
  <c r="AX21" i="43"/>
  <c r="AX31" i="43"/>
  <c r="AV31" i="43"/>
  <c r="AU31" i="43"/>
  <c r="AL31" i="43"/>
  <c r="AC31" i="43"/>
  <c r="AG31" i="43"/>
  <c r="S31" i="43"/>
  <c r="W31" i="43"/>
  <c r="AR31" i="43"/>
  <c r="AQ31" i="43"/>
  <c r="AM31" i="43"/>
  <c r="Z31" i="43"/>
  <c r="AD31" i="43"/>
  <c r="AY31" i="43"/>
  <c r="AS31" i="43"/>
  <c r="AJ31" i="43"/>
  <c r="AN31" i="43"/>
  <c r="AI31" i="43"/>
  <c r="AA31" i="43"/>
  <c r="AE31" i="43"/>
  <c r="AZ31" i="43"/>
  <c r="AB31" i="43"/>
  <c r="T31" i="43"/>
  <c r="G31" i="43"/>
  <c r="K31" i="43"/>
  <c r="AO31" i="43"/>
  <c r="R31" i="43"/>
  <c r="AF31" i="43"/>
  <c r="U31" i="43"/>
  <c r="H31" i="43"/>
  <c r="L31" i="43"/>
  <c r="AW31" i="43"/>
  <c r="N31" i="43"/>
  <c r="AK31" i="43"/>
  <c r="Q31" i="43"/>
  <c r="V31" i="43"/>
  <c r="I31" i="43"/>
  <c r="M31" i="43"/>
  <c r="J31" i="43"/>
  <c r="AZ41" i="43"/>
  <c r="AW41" i="43"/>
  <c r="AJ41" i="43"/>
  <c r="AN41" i="43"/>
  <c r="AC41" i="43"/>
  <c r="AG41" i="43"/>
  <c r="T41" i="43"/>
  <c r="AV41" i="43"/>
  <c r="AR41" i="43"/>
  <c r="AQ41" i="43"/>
  <c r="AK41" i="43"/>
  <c r="AO41" i="43"/>
  <c r="AI41" i="43"/>
  <c r="Z41" i="43"/>
  <c r="AD41" i="43"/>
  <c r="AX41" i="43"/>
  <c r="AU41" i="43"/>
  <c r="AS41" i="43"/>
  <c r="AL41" i="43"/>
  <c r="AA41" i="43"/>
  <c r="AE41" i="43"/>
  <c r="AB41" i="43"/>
  <c r="Q41" i="43"/>
  <c r="V41" i="43"/>
  <c r="G41" i="43"/>
  <c r="K41" i="43"/>
  <c r="N41" i="43"/>
  <c r="AM41" i="43"/>
  <c r="AF41" i="43"/>
  <c r="R41" i="43"/>
  <c r="W41" i="43"/>
  <c r="H41" i="43"/>
  <c r="L41" i="43"/>
  <c r="U41" i="43"/>
  <c r="AY41" i="43"/>
  <c r="S41" i="43"/>
  <c r="I41" i="43"/>
  <c r="M41" i="43"/>
  <c r="J41" i="43"/>
  <c r="AY43" i="43"/>
  <c r="AV43" i="43"/>
  <c r="AX43" i="43"/>
  <c r="AU43" i="43"/>
  <c r="AJ43" i="43"/>
  <c r="AN43" i="43"/>
  <c r="AC43" i="43"/>
  <c r="AG43" i="43"/>
  <c r="R43" i="43"/>
  <c r="V43" i="43"/>
  <c r="AZ43" i="43"/>
  <c r="AR43" i="43"/>
  <c r="AK43" i="43"/>
  <c r="AO43" i="43"/>
  <c r="Z43" i="43"/>
  <c r="AD43" i="43"/>
  <c r="AS43" i="43"/>
  <c r="AL43" i="43"/>
  <c r="AA43" i="43"/>
  <c r="AE43" i="43"/>
  <c r="AM43" i="43"/>
  <c r="U43" i="43"/>
  <c r="G43" i="43"/>
  <c r="K43" i="43"/>
  <c r="T43" i="43"/>
  <c r="J43" i="43"/>
  <c r="AW43" i="43"/>
  <c r="AQ43" i="43"/>
  <c r="Q43" i="43"/>
  <c r="W43" i="43"/>
  <c r="H43" i="43"/>
  <c r="L43" i="43"/>
  <c r="N43" i="43"/>
  <c r="AI43" i="43"/>
  <c r="AB43" i="43"/>
  <c r="S43" i="43"/>
  <c r="I43" i="43"/>
  <c r="M43" i="43"/>
  <c r="AF43" i="43"/>
  <c r="AV61" i="43"/>
  <c r="AZ61" i="43"/>
  <c r="AS61" i="43"/>
  <c r="AL61" i="43"/>
  <c r="AC61" i="43"/>
  <c r="AG61" i="43"/>
  <c r="AW61" i="43"/>
  <c r="AU61" i="43"/>
  <c r="AM61" i="43"/>
  <c r="AX61" i="43"/>
  <c r="AJ61" i="43"/>
  <c r="AN61" i="43"/>
  <c r="AK61" i="43"/>
  <c r="AI61" i="43"/>
  <c r="AA61" i="43"/>
  <c r="AF61" i="43"/>
  <c r="S61" i="43"/>
  <c r="W61" i="43"/>
  <c r="P61" i="43"/>
  <c r="H61" i="43"/>
  <c r="L61" i="43"/>
  <c r="AQ61" i="43"/>
  <c r="AO61" i="43"/>
  <c r="AB61" i="43"/>
  <c r="T61" i="43"/>
  <c r="I61" i="43"/>
  <c r="M61" i="43"/>
  <c r="AR61" i="43"/>
  <c r="AD61" i="43"/>
  <c r="Q61" i="43"/>
  <c r="U61" i="43"/>
  <c r="J61" i="43"/>
  <c r="N61" i="43"/>
  <c r="AY61" i="43"/>
  <c r="Z61" i="43"/>
  <c r="V61" i="43"/>
  <c r="AE61" i="43"/>
  <c r="Y61" i="43"/>
  <c r="G61" i="43"/>
  <c r="K61" i="43"/>
  <c r="F61" i="43"/>
  <c r="R61" i="43"/>
  <c r="AV70" i="43"/>
  <c r="AZ70" i="43"/>
  <c r="AX70" i="43"/>
  <c r="AS70" i="43"/>
  <c r="AL70" i="43"/>
  <c r="AA70" i="43"/>
  <c r="AE70" i="43"/>
  <c r="AY70" i="43"/>
  <c r="AU70" i="43"/>
  <c r="AM70" i="43"/>
  <c r="AJ70" i="43"/>
  <c r="AN70" i="43"/>
  <c r="AK70" i="43"/>
  <c r="AD70" i="43"/>
  <c r="S70" i="43"/>
  <c r="W70" i="43"/>
  <c r="P70" i="43"/>
  <c r="G70" i="43"/>
  <c r="K70" i="43"/>
  <c r="AO70" i="43"/>
  <c r="Z70" i="43"/>
  <c r="AF70" i="43"/>
  <c r="T70" i="43"/>
  <c r="H70" i="43"/>
  <c r="L70" i="43"/>
  <c r="AW70" i="43"/>
  <c r="AR70" i="43"/>
  <c r="AI70" i="43"/>
  <c r="AB70" i="43"/>
  <c r="AG70" i="43"/>
  <c r="Q70" i="43"/>
  <c r="U70" i="43"/>
  <c r="I70" i="43"/>
  <c r="M70" i="43"/>
  <c r="AC70" i="43"/>
  <c r="R70" i="43"/>
  <c r="V70" i="43"/>
  <c r="J70" i="43"/>
  <c r="F70" i="43"/>
  <c r="N70" i="43"/>
  <c r="Y70" i="43"/>
  <c r="AQ70" i="43"/>
  <c r="AY85" i="43"/>
  <c r="AX85" i="43"/>
  <c r="AU85" i="43"/>
  <c r="AS85" i="43"/>
  <c r="AL85" i="43"/>
  <c r="AI85" i="43"/>
  <c r="AC85" i="43"/>
  <c r="AG85" i="43"/>
  <c r="AZ85" i="43"/>
  <c r="AM85" i="43"/>
  <c r="AV85" i="43"/>
  <c r="AQ85" i="43"/>
  <c r="AJ85" i="43"/>
  <c r="AN85" i="43"/>
  <c r="AK85" i="43"/>
  <c r="AD85" i="43"/>
  <c r="T85" i="43"/>
  <c r="P85" i="43"/>
  <c r="J85" i="43"/>
  <c r="N85" i="43"/>
  <c r="F85" i="43"/>
  <c r="AO85" i="43"/>
  <c r="Z85" i="43"/>
  <c r="AE85" i="43"/>
  <c r="Q85" i="43"/>
  <c r="U85" i="43"/>
  <c r="G85" i="43"/>
  <c r="K85" i="43"/>
  <c r="AW85" i="43"/>
  <c r="AR85" i="43"/>
  <c r="AA85" i="43"/>
  <c r="AF85" i="43"/>
  <c r="Y85" i="43"/>
  <c r="R85" i="43"/>
  <c r="V85" i="43"/>
  <c r="H85" i="43"/>
  <c r="L85" i="43"/>
  <c r="M85" i="43"/>
  <c r="S85" i="43"/>
  <c r="AB85" i="43"/>
  <c r="W85" i="43"/>
  <c r="I85" i="43"/>
  <c r="AW91" i="43"/>
  <c r="AX91" i="43"/>
  <c r="AJ91" i="43"/>
  <c r="AN91" i="43"/>
  <c r="AA91" i="43"/>
  <c r="AE91" i="43"/>
  <c r="AY91" i="43"/>
  <c r="AR91" i="43"/>
  <c r="AQ91" i="43"/>
  <c r="AZ91" i="43"/>
  <c r="AU91" i="43"/>
  <c r="AS91" i="43"/>
  <c r="AM91" i="43"/>
  <c r="AB91" i="43"/>
  <c r="AG91" i="43"/>
  <c r="Y91" i="43"/>
  <c r="Q91" i="43"/>
  <c r="U91" i="43"/>
  <c r="I91" i="43"/>
  <c r="M91" i="43"/>
  <c r="AO91" i="43"/>
  <c r="AC91" i="43"/>
  <c r="R91" i="43"/>
  <c r="V91" i="43"/>
  <c r="J91" i="43"/>
  <c r="N91" i="43"/>
  <c r="AK91" i="43"/>
  <c r="AD91" i="43"/>
  <c r="S91" i="43"/>
  <c r="W91" i="43"/>
  <c r="G91" i="43"/>
  <c r="K91" i="43"/>
  <c r="F91" i="43"/>
  <c r="AL91" i="43"/>
  <c r="Z91" i="43"/>
  <c r="L91" i="43"/>
  <c r="AI91" i="43"/>
  <c r="AF91" i="43"/>
  <c r="AV91" i="43"/>
  <c r="P91" i="43"/>
  <c r="T91" i="43"/>
  <c r="H91" i="43"/>
  <c r="AX110" i="43"/>
  <c r="AY110" i="43"/>
  <c r="AZ110" i="43"/>
  <c r="AV110" i="43"/>
  <c r="AK110" i="43"/>
  <c r="AO110" i="43"/>
  <c r="AU110" i="43"/>
  <c r="AR110" i="43"/>
  <c r="AL110" i="43"/>
  <c r="AS110" i="43"/>
  <c r="AQ110" i="43"/>
  <c r="AM110" i="43"/>
  <c r="AN110" i="43"/>
  <c r="AC110" i="43"/>
  <c r="AG110" i="43"/>
  <c r="AW110" i="43"/>
  <c r="Z110" i="43"/>
  <c r="AD110" i="43"/>
  <c r="AA110" i="43"/>
  <c r="AE110" i="43"/>
  <c r="AF110" i="43"/>
  <c r="Q110" i="43"/>
  <c r="U110" i="43"/>
  <c r="H110" i="43"/>
  <c r="L110" i="43"/>
  <c r="R110" i="43"/>
  <c r="V110" i="43"/>
  <c r="Y110" i="43"/>
  <c r="S110" i="43"/>
  <c r="W110" i="43"/>
  <c r="P110" i="43"/>
  <c r="AJ110" i="43"/>
  <c r="T110" i="43"/>
  <c r="J110" i="43"/>
  <c r="AI110" i="43"/>
  <c r="AB110" i="43"/>
  <c r="K110" i="43"/>
  <c r="G110" i="43"/>
  <c r="M110" i="43"/>
  <c r="N110" i="43"/>
  <c r="F110" i="43"/>
  <c r="I110" i="43"/>
  <c r="AX115" i="43"/>
  <c r="AY115" i="43"/>
  <c r="AZ115" i="43"/>
  <c r="AU115" i="43"/>
  <c r="AM115" i="43"/>
  <c r="AR115" i="43"/>
  <c r="AJ115" i="43"/>
  <c r="AN115" i="43"/>
  <c r="AW115" i="43"/>
  <c r="AS115" i="43"/>
  <c r="AQ115" i="43"/>
  <c r="AK115" i="43"/>
  <c r="AO115" i="43"/>
  <c r="AB115" i="43"/>
  <c r="AF115" i="43"/>
  <c r="AC115" i="43"/>
  <c r="AG115" i="43"/>
  <c r="AV115" i="43"/>
  <c r="AL115" i="43"/>
  <c r="AI115" i="43"/>
  <c r="Z115" i="43"/>
  <c r="AD115" i="43"/>
  <c r="AE115" i="43"/>
  <c r="T115" i="43"/>
  <c r="G115" i="43"/>
  <c r="K115" i="43"/>
  <c r="Q115" i="43"/>
  <c r="U115" i="43"/>
  <c r="R115" i="43"/>
  <c r="V115" i="43"/>
  <c r="P115" i="43"/>
  <c r="Y115" i="43"/>
  <c r="W115" i="43"/>
  <c r="L115" i="43"/>
  <c r="AA115" i="43"/>
  <c r="J115" i="43"/>
  <c r="F115" i="43"/>
  <c r="S115" i="43"/>
  <c r="M115" i="43"/>
  <c r="H115" i="43"/>
  <c r="N115" i="43"/>
  <c r="I115" i="43"/>
  <c r="AX124" i="43"/>
  <c r="AY124" i="43"/>
  <c r="AZ124" i="43"/>
  <c r="AW124" i="43"/>
  <c r="AK124" i="43"/>
  <c r="AO124" i="43"/>
  <c r="AV124" i="43"/>
  <c r="AR124" i="43"/>
  <c r="AU124" i="43"/>
  <c r="AS124" i="43"/>
  <c r="AQ124" i="43"/>
  <c r="AL124" i="43"/>
  <c r="AA124" i="43"/>
  <c r="AE124" i="43"/>
  <c r="AM124" i="43"/>
  <c r="AB124" i="43"/>
  <c r="AF124" i="43"/>
  <c r="AN124" i="43"/>
  <c r="AI124" i="43"/>
  <c r="AC124" i="43"/>
  <c r="AG124" i="43"/>
  <c r="AD124" i="43"/>
  <c r="T124" i="43"/>
  <c r="J124" i="43"/>
  <c r="N124" i="43"/>
  <c r="AJ124" i="43"/>
  <c r="Y124" i="43"/>
  <c r="Q124" i="43"/>
  <c r="U124" i="43"/>
  <c r="R124" i="43"/>
  <c r="V124" i="43"/>
  <c r="P124" i="43"/>
  <c r="S124" i="43"/>
  <c r="K124" i="43"/>
  <c r="F124" i="43"/>
  <c r="I124" i="43"/>
  <c r="Z124" i="43"/>
  <c r="W124" i="43"/>
  <c r="L124" i="43"/>
  <c r="G124" i="43"/>
  <c r="M124" i="43"/>
  <c r="H124" i="43"/>
  <c r="AY134" i="43"/>
  <c r="AZ134" i="43"/>
  <c r="AX134" i="43"/>
  <c r="AU134" i="43"/>
  <c r="AR134" i="43"/>
  <c r="AQ134" i="43"/>
  <c r="AW134" i="43"/>
  <c r="AS134" i="43"/>
  <c r="AV134" i="43"/>
  <c r="AK134" i="43"/>
  <c r="AO134" i="43"/>
  <c r="AL134" i="43"/>
  <c r="AI134" i="43"/>
  <c r="AM134" i="43"/>
  <c r="AA134" i="43"/>
  <c r="AE134" i="43"/>
  <c r="AC134" i="43"/>
  <c r="S134" i="43"/>
  <c r="W134" i="43"/>
  <c r="H134" i="43"/>
  <c r="L134" i="43"/>
  <c r="AD134" i="43"/>
  <c r="T134" i="43"/>
  <c r="P134" i="43"/>
  <c r="AJ134" i="43"/>
  <c r="Z134" i="43"/>
  <c r="AF134" i="43"/>
  <c r="Y134" i="43"/>
  <c r="Q134" i="43"/>
  <c r="U134" i="43"/>
  <c r="AB134" i="43"/>
  <c r="AG134" i="43"/>
  <c r="R134" i="43"/>
  <c r="V134" i="43"/>
  <c r="I134" i="43"/>
  <c r="N134" i="43"/>
  <c r="K134" i="43"/>
  <c r="AN134" i="43"/>
  <c r="M134" i="43"/>
  <c r="G134" i="43"/>
  <c r="F134" i="43"/>
  <c r="F132" i="43" s="1"/>
  <c r="J134" i="43"/>
  <c r="AY140" i="43"/>
  <c r="AU140" i="43"/>
  <c r="AZ140" i="43"/>
  <c r="AV140" i="43"/>
  <c r="AS140" i="43"/>
  <c r="AX140" i="43"/>
  <c r="AR140" i="43"/>
  <c r="AL140" i="43"/>
  <c r="AI140" i="43"/>
  <c r="AM140" i="43"/>
  <c r="AW140" i="43"/>
  <c r="AJ140" i="43"/>
  <c r="AN140" i="43"/>
  <c r="Z140" i="43"/>
  <c r="AD140" i="43"/>
  <c r="AO140" i="43"/>
  <c r="AB140" i="43"/>
  <c r="AG140" i="43"/>
  <c r="S140" i="43"/>
  <c r="W140" i="43"/>
  <c r="G140" i="43"/>
  <c r="K140" i="43"/>
  <c r="AC140" i="43"/>
  <c r="Y140" i="43"/>
  <c r="T140" i="43"/>
  <c r="AE140" i="43"/>
  <c r="Q140" i="43"/>
  <c r="U140" i="43"/>
  <c r="V140" i="43"/>
  <c r="AQ140" i="43"/>
  <c r="AA140" i="43"/>
  <c r="P140" i="43"/>
  <c r="H140" i="43"/>
  <c r="M140" i="43"/>
  <c r="AK140" i="43"/>
  <c r="AF140" i="43"/>
  <c r="R140" i="43"/>
  <c r="N140" i="43"/>
  <c r="I140" i="43"/>
  <c r="J140" i="43"/>
  <c r="F140" i="43"/>
  <c r="L140" i="43"/>
  <c r="AZ13" i="43"/>
  <c r="AY13" i="43"/>
  <c r="AU13" i="43"/>
  <c r="AS13" i="43"/>
  <c r="AL13" i="43"/>
  <c r="AC13" i="43"/>
  <c r="AG13" i="43"/>
  <c r="S13" i="43"/>
  <c r="W13" i="43"/>
  <c r="AQ13" i="43"/>
  <c r="AM13" i="43"/>
  <c r="AI13" i="43"/>
  <c r="Z13" i="43"/>
  <c r="AD13" i="43"/>
  <c r="AW13" i="43"/>
  <c r="AJ13" i="43"/>
  <c r="AN13" i="43"/>
  <c r="AA13" i="43"/>
  <c r="AE13" i="43"/>
  <c r="AR13" i="43"/>
  <c r="AO13" i="43"/>
  <c r="T13" i="43"/>
  <c r="G13" i="43"/>
  <c r="K13" i="43"/>
  <c r="H13" i="43"/>
  <c r="L13" i="43"/>
  <c r="I13" i="43"/>
  <c r="AX13" i="43"/>
  <c r="AK13" i="43"/>
  <c r="R13" i="43"/>
  <c r="AV13" i="43"/>
  <c r="U13" i="43"/>
  <c r="J13" i="43"/>
  <c r="F13" i="43"/>
  <c r="AB13" i="43"/>
  <c r="Q13" i="43"/>
  <c r="V13" i="43"/>
  <c r="M13" i="43"/>
  <c r="AF13" i="43"/>
  <c r="N13" i="43"/>
  <c r="AZ22" i="43"/>
  <c r="AU22" i="43"/>
  <c r="AW22" i="43"/>
  <c r="AS22" i="43"/>
  <c r="AL22" i="43"/>
  <c r="AC22" i="43"/>
  <c r="AG22" i="43"/>
  <c r="Q22" i="43"/>
  <c r="U22" i="43"/>
  <c r="AX22" i="43"/>
  <c r="AV22" i="43"/>
  <c r="AQ22" i="43"/>
  <c r="AM22" i="43"/>
  <c r="AI22" i="43"/>
  <c r="Z22" i="43"/>
  <c r="AD22" i="43"/>
  <c r="AY22" i="43"/>
  <c r="AJ22" i="43"/>
  <c r="AN22" i="43"/>
  <c r="AA22" i="43"/>
  <c r="AE22" i="43"/>
  <c r="AR22" i="43"/>
  <c r="AO22" i="43"/>
  <c r="T22" i="43"/>
  <c r="G22" i="43"/>
  <c r="K22" i="43"/>
  <c r="L22" i="43"/>
  <c r="V22" i="43"/>
  <c r="H22" i="43"/>
  <c r="AK22" i="43"/>
  <c r="N22" i="43"/>
  <c r="AB22" i="43"/>
  <c r="R22" i="43"/>
  <c r="W22" i="43"/>
  <c r="I22" i="43"/>
  <c r="M22" i="43"/>
  <c r="AF22" i="43"/>
  <c r="S22" i="43"/>
  <c r="J22" i="43"/>
  <c r="AX37" i="43"/>
  <c r="AV37" i="43"/>
  <c r="AY37" i="43"/>
  <c r="AW37" i="43"/>
  <c r="AS37" i="43"/>
  <c r="AQ37" i="43"/>
  <c r="AM37" i="43"/>
  <c r="AI37" i="43"/>
  <c r="AC37" i="43"/>
  <c r="AG37" i="43"/>
  <c r="Q37" i="43"/>
  <c r="U37" i="43"/>
  <c r="AZ37" i="43"/>
  <c r="AU37" i="43"/>
  <c r="AJ37" i="43"/>
  <c r="AN37" i="43"/>
  <c r="Z37" i="43"/>
  <c r="AD37" i="43"/>
  <c r="AK37" i="43"/>
  <c r="AO37" i="43"/>
  <c r="AA37" i="43"/>
  <c r="AE37" i="43"/>
  <c r="AR37" i="43"/>
  <c r="AL37" i="43"/>
  <c r="V37" i="43"/>
  <c r="G37" i="43"/>
  <c r="K37" i="43"/>
  <c r="N37" i="43"/>
  <c r="R37" i="43"/>
  <c r="W37" i="43"/>
  <c r="H37" i="43"/>
  <c r="L37" i="43"/>
  <c r="AF37" i="43"/>
  <c r="AB37" i="43"/>
  <c r="S37" i="43"/>
  <c r="I37" i="43"/>
  <c r="M37" i="43"/>
  <c r="T37" i="43"/>
  <c r="J37" i="43"/>
  <c r="AX52" i="43"/>
  <c r="AW52" i="43"/>
  <c r="AV52" i="43"/>
  <c r="AS52" i="43"/>
  <c r="AS52" i="53" s="1"/>
  <c r="AQ52" i="43"/>
  <c r="AJ52" i="43"/>
  <c r="AN52" i="43"/>
  <c r="AI52" i="43"/>
  <c r="AC52" i="43"/>
  <c r="AG52" i="43"/>
  <c r="S52" i="43"/>
  <c r="S52" i="53" s="1"/>
  <c r="W52" i="43"/>
  <c r="W52" i="53" s="1"/>
  <c r="AU52" i="43"/>
  <c r="AK52" i="43"/>
  <c r="AO52" i="43"/>
  <c r="Z52" i="43"/>
  <c r="Z52" i="53" s="1"/>
  <c r="AD52" i="43"/>
  <c r="AY52" i="43"/>
  <c r="AL52" i="43"/>
  <c r="AA52" i="43"/>
  <c r="AA52" i="53" s="1"/>
  <c r="AE52" i="43"/>
  <c r="AM52" i="43"/>
  <c r="Q52" i="43"/>
  <c r="V52" i="43"/>
  <c r="V52" i="53" s="1"/>
  <c r="G52" i="43"/>
  <c r="K52" i="43"/>
  <c r="N52" i="43"/>
  <c r="AZ52" i="43"/>
  <c r="AZ52" i="53" s="1"/>
  <c r="R52" i="43"/>
  <c r="H52" i="43"/>
  <c r="L52" i="43"/>
  <c r="L52" i="53" s="1"/>
  <c r="AR52" i="43"/>
  <c r="AR52" i="53" s="1"/>
  <c r="AF52" i="43"/>
  <c r="U52" i="43"/>
  <c r="U52" i="53" s="1"/>
  <c r="AB52" i="43"/>
  <c r="T52" i="43"/>
  <c r="T52" i="53" s="1"/>
  <c r="I52" i="43"/>
  <c r="M52" i="43"/>
  <c r="J52" i="43"/>
  <c r="J52" i="53" s="1"/>
  <c r="AV14" i="43"/>
  <c r="AQ14" i="43"/>
  <c r="AJ14" i="43"/>
  <c r="AN14" i="43"/>
  <c r="AC14" i="43"/>
  <c r="AG14" i="43"/>
  <c r="T14" i="43"/>
  <c r="AX14" i="43"/>
  <c r="AU14" i="43"/>
  <c r="AR14" i="43"/>
  <c r="AK14" i="43"/>
  <c r="AO14" i="43"/>
  <c r="AI14" i="43"/>
  <c r="Z14" i="43"/>
  <c r="AD14" i="43"/>
  <c r="AY14" i="43"/>
  <c r="AS14" i="43"/>
  <c r="AL14" i="43"/>
  <c r="AA14" i="43"/>
  <c r="AE14" i="43"/>
  <c r="AZ14" i="43"/>
  <c r="AW14" i="43"/>
  <c r="AB14" i="43"/>
  <c r="R14" i="43"/>
  <c r="W14" i="43"/>
  <c r="G14" i="43"/>
  <c r="K14" i="43"/>
  <c r="H14" i="43"/>
  <c r="L14" i="43"/>
  <c r="I14" i="43"/>
  <c r="M14" i="43"/>
  <c r="V14" i="43"/>
  <c r="J14" i="43"/>
  <c r="N14" i="43"/>
  <c r="AM14" i="43"/>
  <c r="AF14" i="43"/>
  <c r="S14" i="43"/>
  <c r="Q14" i="43"/>
  <c r="U14" i="43"/>
  <c r="F14" i="43"/>
  <c r="AV19" i="43"/>
  <c r="AZ19" i="43"/>
  <c r="AU19" i="43"/>
  <c r="AQ19" i="43"/>
  <c r="AJ19" i="43"/>
  <c r="AN19" i="43"/>
  <c r="AI19" i="43"/>
  <c r="AC19" i="43"/>
  <c r="AG19" i="43"/>
  <c r="R19" i="43"/>
  <c r="V19" i="43"/>
  <c r="AR19" i="43"/>
  <c r="AK19" i="43"/>
  <c r="AO19" i="43"/>
  <c r="Z19" i="43"/>
  <c r="AD19" i="43"/>
  <c r="AX19" i="43"/>
  <c r="AS19" i="43"/>
  <c r="AL19" i="43"/>
  <c r="AA19" i="43"/>
  <c r="AE19" i="43"/>
  <c r="AB19" i="43"/>
  <c r="T19" i="43"/>
  <c r="G19" i="43"/>
  <c r="K19" i="43"/>
  <c r="S19" i="43"/>
  <c r="AW19" i="43"/>
  <c r="AF19" i="43"/>
  <c r="U19" i="43"/>
  <c r="H19" i="43"/>
  <c r="L19" i="43"/>
  <c r="J19" i="43"/>
  <c r="AY19" i="43"/>
  <c r="Q19" i="43"/>
  <c r="W19" i="43"/>
  <c r="I19" i="43"/>
  <c r="M19" i="43"/>
  <c r="AM19" i="43"/>
  <c r="N19" i="43"/>
  <c r="AV23" i="43"/>
  <c r="AY23" i="43"/>
  <c r="AQ23" i="43"/>
  <c r="AJ23" i="43"/>
  <c r="AN23" i="43"/>
  <c r="AI23" i="43"/>
  <c r="AC23" i="43"/>
  <c r="AG23" i="43"/>
  <c r="R23" i="43"/>
  <c r="V23" i="43"/>
  <c r="AZ23" i="43"/>
  <c r="AR23" i="43"/>
  <c r="AK23" i="43"/>
  <c r="AO23" i="43"/>
  <c r="Z23" i="43"/>
  <c r="AD23" i="43"/>
  <c r="AW23" i="43"/>
  <c r="AS23" i="43"/>
  <c r="AL23" i="43"/>
  <c r="AA23" i="43"/>
  <c r="AE23" i="43"/>
  <c r="AX23" i="43"/>
  <c r="AB23" i="43"/>
  <c r="S23" i="43"/>
  <c r="G23" i="43"/>
  <c r="K23" i="43"/>
  <c r="AU23" i="43"/>
  <c r="Q23" i="43"/>
  <c r="W23" i="43"/>
  <c r="J23" i="43"/>
  <c r="AM23" i="43"/>
  <c r="AF23" i="43"/>
  <c r="T23" i="43"/>
  <c r="H23" i="43"/>
  <c r="L23" i="43"/>
  <c r="U23" i="43"/>
  <c r="I23" i="43"/>
  <c r="M23" i="43"/>
  <c r="N23" i="43"/>
  <c r="AZ29" i="43"/>
  <c r="AV29" i="43"/>
  <c r="AL29" i="43"/>
  <c r="AI29" i="43"/>
  <c r="AC29" i="43"/>
  <c r="AG29" i="43"/>
  <c r="Q29" i="43"/>
  <c r="U29" i="43"/>
  <c r="H29" i="43"/>
  <c r="L29" i="43"/>
  <c r="AX29" i="43"/>
  <c r="AU29" i="43"/>
  <c r="AR29" i="43"/>
  <c r="AM29" i="43"/>
  <c r="Z29" i="43"/>
  <c r="AD29" i="43"/>
  <c r="AY29" i="43"/>
  <c r="AS29" i="43"/>
  <c r="AJ29" i="43"/>
  <c r="AN29" i="43"/>
  <c r="AA29" i="43"/>
  <c r="AE29" i="43"/>
  <c r="AW29" i="43"/>
  <c r="AQ29" i="43"/>
  <c r="AO29" i="43"/>
  <c r="AB29" i="43"/>
  <c r="R29" i="43"/>
  <c r="W29" i="43"/>
  <c r="J29" i="43"/>
  <c r="I29" i="43"/>
  <c r="AF29" i="43"/>
  <c r="S29" i="43"/>
  <c r="K29" i="43"/>
  <c r="V29" i="43"/>
  <c r="T29" i="43"/>
  <c r="G29" i="43"/>
  <c r="M29" i="43"/>
  <c r="AK29" i="43"/>
  <c r="N29" i="43"/>
  <c r="AY39" i="43"/>
  <c r="AV39" i="43"/>
  <c r="AJ39" i="43"/>
  <c r="AN39" i="43"/>
  <c r="AC39" i="43"/>
  <c r="AG39" i="43"/>
  <c r="R39" i="43"/>
  <c r="V39" i="43"/>
  <c r="AW39" i="43"/>
  <c r="AR39" i="43"/>
  <c r="AK39" i="43"/>
  <c r="AO39" i="43"/>
  <c r="Z39" i="43"/>
  <c r="AD39" i="43"/>
  <c r="AX39" i="43"/>
  <c r="AU39" i="43"/>
  <c r="AS39" i="43"/>
  <c r="AL39" i="43"/>
  <c r="AA39" i="43"/>
  <c r="AE39" i="43"/>
  <c r="AI39" i="43"/>
  <c r="AB39" i="43"/>
  <c r="T39" i="43"/>
  <c r="G39" i="43"/>
  <c r="K39" i="43"/>
  <c r="S39" i="43"/>
  <c r="N39" i="43"/>
  <c r="AZ39" i="43"/>
  <c r="AF39" i="43"/>
  <c r="U39" i="43"/>
  <c r="H39" i="43"/>
  <c r="L39" i="43"/>
  <c r="AQ39" i="43"/>
  <c r="AM39" i="43"/>
  <c r="Q39" i="43"/>
  <c r="W39" i="43"/>
  <c r="I39" i="43"/>
  <c r="M39" i="43"/>
  <c r="J39" i="43"/>
  <c r="AY48" i="43"/>
  <c r="AU48" i="43"/>
  <c r="AZ48" i="43"/>
  <c r="AV48" i="43"/>
  <c r="AM48" i="43"/>
  <c r="AC48" i="43"/>
  <c r="AG48" i="43"/>
  <c r="Q48" i="43"/>
  <c r="U48" i="43"/>
  <c r="AR48" i="43"/>
  <c r="AJ48" i="43"/>
  <c r="AN48" i="43"/>
  <c r="Z48" i="43"/>
  <c r="AD48" i="43"/>
  <c r="AS48" i="43"/>
  <c r="AK48" i="43"/>
  <c r="AO48" i="43"/>
  <c r="AA48" i="43"/>
  <c r="AE48" i="43"/>
  <c r="AB48" i="43"/>
  <c r="R48" i="43"/>
  <c r="W48" i="43"/>
  <c r="G48" i="43"/>
  <c r="K48" i="43"/>
  <c r="AW48" i="43"/>
  <c r="V48" i="43"/>
  <c r="N48" i="43"/>
  <c r="AQ48" i="43"/>
  <c r="AF48" i="43"/>
  <c r="S48" i="43"/>
  <c r="H48" i="43"/>
  <c r="L48" i="43"/>
  <c r="AL48" i="43"/>
  <c r="J48" i="43"/>
  <c r="AI48" i="43"/>
  <c r="T48" i="43"/>
  <c r="I48" i="43"/>
  <c r="M48" i="43"/>
  <c r="AX48" i="43"/>
  <c r="AX64" i="43"/>
  <c r="AV64" i="43"/>
  <c r="AS64" i="43"/>
  <c r="AL64" i="43"/>
  <c r="AA64" i="43"/>
  <c r="AE64" i="43"/>
  <c r="AW64" i="43"/>
  <c r="AQ64" i="43"/>
  <c r="AM64" i="43"/>
  <c r="AY64" i="43"/>
  <c r="AJ64" i="43"/>
  <c r="AN64" i="43"/>
  <c r="AU64" i="43"/>
  <c r="AO64" i="43"/>
  <c r="AD64" i="43"/>
  <c r="Q64" i="43"/>
  <c r="U64" i="43"/>
  <c r="G64" i="43"/>
  <c r="K64" i="43"/>
  <c r="AZ64" i="43"/>
  <c r="Z64" i="43"/>
  <c r="AF64" i="43"/>
  <c r="Y64" i="43"/>
  <c r="R64" i="43"/>
  <c r="V64" i="43"/>
  <c r="H64" i="43"/>
  <c r="L64" i="43"/>
  <c r="AB64" i="43"/>
  <c r="AG64" i="43"/>
  <c r="S64" i="43"/>
  <c r="W64" i="43"/>
  <c r="P64" i="43"/>
  <c r="I64" i="43"/>
  <c r="M64" i="43"/>
  <c r="AR64" i="43"/>
  <c r="AC64" i="43"/>
  <c r="AK64" i="43"/>
  <c r="AI64" i="43"/>
  <c r="J64" i="43"/>
  <c r="F64" i="43"/>
  <c r="N64" i="43"/>
  <c r="T64" i="43"/>
  <c r="AX68" i="43"/>
  <c r="AW68" i="43"/>
  <c r="AS68" i="43"/>
  <c r="AS68" i="53" s="1"/>
  <c r="AL68" i="43"/>
  <c r="AA68" i="43"/>
  <c r="AE68" i="43"/>
  <c r="AY68" i="43"/>
  <c r="AQ68" i="43"/>
  <c r="AM68" i="43"/>
  <c r="AZ68" i="43"/>
  <c r="AJ68" i="43"/>
  <c r="AN68" i="43"/>
  <c r="AV68" i="43"/>
  <c r="AI68" i="43"/>
  <c r="AD68" i="43"/>
  <c r="AD68" i="53" s="1"/>
  <c r="Q68" i="43"/>
  <c r="Q68" i="53" s="1"/>
  <c r="U68" i="43"/>
  <c r="G68" i="43"/>
  <c r="G68" i="53" s="1"/>
  <c r="K68" i="43"/>
  <c r="AR68" i="43"/>
  <c r="AK68" i="43"/>
  <c r="Z68" i="43"/>
  <c r="AF68" i="43"/>
  <c r="AF68" i="53" s="1"/>
  <c r="Y68" i="43"/>
  <c r="Y68" i="53" s="1"/>
  <c r="R68" i="43"/>
  <c r="V68" i="43"/>
  <c r="H68" i="43"/>
  <c r="H68" i="53" s="1"/>
  <c r="L68" i="43"/>
  <c r="L68" i="53" s="1"/>
  <c r="AO68" i="43"/>
  <c r="AB68" i="43"/>
  <c r="AG68" i="43"/>
  <c r="S68" i="43"/>
  <c r="S68" i="53" s="1"/>
  <c r="W68" i="43"/>
  <c r="W68" i="53" s="1"/>
  <c r="P68" i="43"/>
  <c r="P68" i="53" s="1"/>
  <c r="I68" i="43"/>
  <c r="I68" i="53" s="1"/>
  <c r="M68" i="43"/>
  <c r="M68" i="53" s="1"/>
  <c r="F68" i="43"/>
  <c r="AU68" i="43"/>
  <c r="AC68" i="43"/>
  <c r="AC68" i="53" s="1"/>
  <c r="T68" i="43"/>
  <c r="T68" i="53" s="1"/>
  <c r="J68" i="43"/>
  <c r="N68" i="43"/>
  <c r="N68" i="53" s="1"/>
  <c r="AX72" i="43"/>
  <c r="AY72" i="43"/>
  <c r="AS72" i="43"/>
  <c r="AL72" i="43"/>
  <c r="AA72" i="43"/>
  <c r="AE72" i="43"/>
  <c r="AZ72" i="43"/>
  <c r="AQ72" i="43"/>
  <c r="AM72" i="43"/>
  <c r="AV72" i="43"/>
  <c r="AJ72" i="43"/>
  <c r="AN72" i="43"/>
  <c r="AW72" i="43"/>
  <c r="AO72" i="43"/>
  <c r="AD72" i="43"/>
  <c r="Q72" i="43"/>
  <c r="U72" i="43"/>
  <c r="G72" i="43"/>
  <c r="K72" i="43"/>
  <c r="AI72" i="43"/>
  <c r="Z72" i="43"/>
  <c r="AF72" i="43"/>
  <c r="Y72" i="43"/>
  <c r="R72" i="43"/>
  <c r="V72" i="43"/>
  <c r="H72" i="43"/>
  <c r="L72" i="43"/>
  <c r="AU72" i="43"/>
  <c r="AB72" i="43"/>
  <c r="AG72" i="43"/>
  <c r="S72" i="43"/>
  <c r="W72" i="43"/>
  <c r="P72" i="43"/>
  <c r="I72" i="43"/>
  <c r="M72" i="43"/>
  <c r="AC72" i="43"/>
  <c r="AR72" i="43"/>
  <c r="AK72" i="43"/>
  <c r="T72" i="43"/>
  <c r="F72" i="43"/>
  <c r="J72" i="43"/>
  <c r="N72" i="43"/>
  <c r="AV88" i="43"/>
  <c r="AZ88" i="43"/>
  <c r="AX88" i="43"/>
  <c r="AS88" i="43"/>
  <c r="AQ88" i="43"/>
  <c r="AL88" i="43"/>
  <c r="AA88" i="43"/>
  <c r="AE88" i="43"/>
  <c r="AY88" i="43"/>
  <c r="AU88" i="43"/>
  <c r="AM88" i="43"/>
  <c r="AJ88" i="43"/>
  <c r="AN88" i="43"/>
  <c r="AW88" i="43"/>
  <c r="AO88" i="43"/>
  <c r="AB88" i="43"/>
  <c r="AG88" i="43"/>
  <c r="R88" i="43"/>
  <c r="V88" i="43"/>
  <c r="I88" i="43"/>
  <c r="M88" i="43"/>
  <c r="F88" i="43"/>
  <c r="AI88" i="43"/>
  <c r="AC88" i="43"/>
  <c r="S88" i="43"/>
  <c r="W88" i="43"/>
  <c r="J88" i="43"/>
  <c r="N88" i="43"/>
  <c r="AD88" i="43"/>
  <c r="T88" i="43"/>
  <c r="P88" i="43"/>
  <c r="G88" i="43"/>
  <c r="K88" i="43"/>
  <c r="AK88" i="43"/>
  <c r="Q88" i="43"/>
  <c r="L88" i="43"/>
  <c r="Z88" i="43"/>
  <c r="Y88" i="43"/>
  <c r="U88" i="43"/>
  <c r="AR88" i="43"/>
  <c r="AF88" i="43"/>
  <c r="H88" i="43"/>
  <c r="AV97" i="43"/>
  <c r="AZ97" i="43"/>
  <c r="AY97" i="43"/>
  <c r="AS97" i="43"/>
  <c r="AQ97" i="43"/>
  <c r="AL97" i="43"/>
  <c r="AC97" i="43"/>
  <c r="AG97" i="43"/>
  <c r="AU97" i="43"/>
  <c r="AW97" i="43"/>
  <c r="AX97" i="43"/>
  <c r="AR97" i="43"/>
  <c r="AJ97" i="43"/>
  <c r="AO97" i="43"/>
  <c r="Z97" i="43"/>
  <c r="AE97" i="43"/>
  <c r="R97" i="43"/>
  <c r="V97" i="43"/>
  <c r="G97" i="43"/>
  <c r="K97" i="43"/>
  <c r="AK97" i="43"/>
  <c r="AA97" i="43"/>
  <c r="AF97" i="43"/>
  <c r="S97" i="43"/>
  <c r="W97" i="43"/>
  <c r="H97" i="43"/>
  <c r="L97" i="43"/>
  <c r="F97" i="43"/>
  <c r="AM97" i="43"/>
  <c r="AI97" i="43"/>
  <c r="AB97" i="43"/>
  <c r="T97" i="43"/>
  <c r="P97" i="43"/>
  <c r="I97" i="43"/>
  <c r="M97" i="43"/>
  <c r="AN97" i="43"/>
  <c r="AD97" i="43"/>
  <c r="Y97" i="43"/>
  <c r="J97" i="43"/>
  <c r="N97" i="43"/>
  <c r="Q97" i="43"/>
  <c r="U97" i="43"/>
  <c r="AV102" i="43"/>
  <c r="AZ102" i="43"/>
  <c r="AU102" i="43"/>
  <c r="AS102" i="43"/>
  <c r="AL102" i="43"/>
  <c r="AA102" i="43"/>
  <c r="AE102" i="43"/>
  <c r="AW102" i="43"/>
  <c r="AX102" i="43"/>
  <c r="AY102" i="43"/>
  <c r="AM102" i="43"/>
  <c r="AC102" i="43"/>
  <c r="R102" i="43"/>
  <c r="V102" i="43"/>
  <c r="J102" i="43"/>
  <c r="N102" i="43"/>
  <c r="F102" i="43"/>
  <c r="AN102" i="43"/>
  <c r="AD102" i="43"/>
  <c r="S102" i="43"/>
  <c r="W102" i="43"/>
  <c r="P102" i="43"/>
  <c r="G102" i="43"/>
  <c r="K102" i="43"/>
  <c r="AR102" i="43"/>
  <c r="AJ102" i="43"/>
  <c r="AO102" i="43"/>
  <c r="Z102" i="43"/>
  <c r="AF102" i="43"/>
  <c r="Y102" i="43"/>
  <c r="T102" i="43"/>
  <c r="H102" i="43"/>
  <c r="L102" i="43"/>
  <c r="AK102" i="43"/>
  <c r="AI102" i="43"/>
  <c r="I102" i="43"/>
  <c r="Q102" i="43"/>
  <c r="M102" i="43"/>
  <c r="AQ102" i="43"/>
  <c r="AB102" i="43"/>
  <c r="U102" i="43"/>
  <c r="AG102" i="43"/>
  <c r="AZ117" i="43"/>
  <c r="AX117" i="43"/>
  <c r="AW117" i="43"/>
  <c r="AQ117" i="43"/>
  <c r="AM117" i="43"/>
  <c r="AV117" i="43"/>
  <c r="AR117" i="43"/>
  <c r="AJ117" i="43"/>
  <c r="AN117" i="43"/>
  <c r="AU117" i="43"/>
  <c r="AS117" i="43"/>
  <c r="AK117" i="43"/>
  <c r="AO117" i="43"/>
  <c r="AI117" i="43"/>
  <c r="AB117" i="43"/>
  <c r="AF117" i="43"/>
  <c r="AL117" i="43"/>
  <c r="AC117" i="43"/>
  <c r="AC117" i="53" s="1"/>
  <c r="AG117" i="43"/>
  <c r="AY117" i="43"/>
  <c r="Z117" i="43"/>
  <c r="Z117" i="53" s="1"/>
  <c r="AD117" i="43"/>
  <c r="AD117" i="53" s="1"/>
  <c r="AE117" i="43"/>
  <c r="AE117" i="53" s="1"/>
  <c r="R117" i="43"/>
  <c r="V117" i="43"/>
  <c r="V117" i="53" s="1"/>
  <c r="P117" i="43"/>
  <c r="P117" i="53" s="1"/>
  <c r="G117" i="43"/>
  <c r="K117" i="43"/>
  <c r="Y117" i="43"/>
  <c r="S117" i="43"/>
  <c r="S117" i="53" s="1"/>
  <c r="W117" i="43"/>
  <c r="W117" i="53" s="1"/>
  <c r="T117" i="43"/>
  <c r="T117" i="53" s="1"/>
  <c r="AA117" i="43"/>
  <c r="AA117" i="53" s="1"/>
  <c r="Q117" i="43"/>
  <c r="Q117" i="53" s="1"/>
  <c r="L117" i="43"/>
  <c r="I117" i="43"/>
  <c r="I117" i="53" s="1"/>
  <c r="J117" i="43"/>
  <c r="F117" i="43"/>
  <c r="F117" i="53" s="1"/>
  <c r="U117" i="43"/>
  <c r="M117" i="43"/>
  <c r="H117" i="43"/>
  <c r="H117" i="53" s="1"/>
  <c r="N117" i="43"/>
  <c r="N117" i="53" s="1"/>
  <c r="AZ121" i="43"/>
  <c r="AX121" i="43"/>
  <c r="AW121" i="43"/>
  <c r="AQ121" i="43"/>
  <c r="AM121" i="43"/>
  <c r="AV121" i="43"/>
  <c r="AR121" i="43"/>
  <c r="AJ121" i="43"/>
  <c r="AN121" i="43"/>
  <c r="AY121" i="43"/>
  <c r="AU121" i="43"/>
  <c r="AS121" i="43"/>
  <c r="AK121" i="43"/>
  <c r="AO121" i="43"/>
  <c r="AI121" i="43"/>
  <c r="AB121" i="43"/>
  <c r="AF121" i="43"/>
  <c r="AC121" i="43"/>
  <c r="AG121" i="43"/>
  <c r="Z121" i="43"/>
  <c r="AD121" i="43"/>
  <c r="AE121" i="43"/>
  <c r="R121" i="43"/>
  <c r="V121" i="43"/>
  <c r="P121" i="43"/>
  <c r="G121" i="43"/>
  <c r="K121" i="43"/>
  <c r="S121" i="43"/>
  <c r="W121" i="43"/>
  <c r="Y121" i="43"/>
  <c r="T121" i="43"/>
  <c r="AL121" i="43"/>
  <c r="Q121" i="43"/>
  <c r="AA121" i="43"/>
  <c r="U121" i="43"/>
  <c r="L121" i="43"/>
  <c r="M121" i="43"/>
  <c r="F121" i="43"/>
  <c r="H121" i="43"/>
  <c r="N121" i="43"/>
  <c r="I121" i="43"/>
  <c r="J121" i="43"/>
  <c r="AZ137" i="43"/>
  <c r="AX137" i="43"/>
  <c r="AV137" i="43"/>
  <c r="AU137" i="43"/>
  <c r="AR137" i="43"/>
  <c r="AY137" i="43"/>
  <c r="AS137" i="43"/>
  <c r="AQ137" i="43"/>
  <c r="AJ137" i="43"/>
  <c r="AN137" i="43"/>
  <c r="AK137" i="43"/>
  <c r="AO137" i="43"/>
  <c r="AW137" i="43"/>
  <c r="AL137" i="43"/>
  <c r="Z137" i="43"/>
  <c r="AD137" i="43"/>
  <c r="Y137" i="43"/>
  <c r="AB137" i="43"/>
  <c r="AG137" i="43"/>
  <c r="T137" i="43"/>
  <c r="G137" i="43"/>
  <c r="K137" i="43"/>
  <c r="AI137" i="43"/>
  <c r="AC137" i="43"/>
  <c r="Q137" i="43"/>
  <c r="U137" i="43"/>
  <c r="AM137" i="43"/>
  <c r="AE137" i="43"/>
  <c r="R137" i="43"/>
  <c r="V137" i="43"/>
  <c r="P137" i="43"/>
  <c r="AF137" i="43"/>
  <c r="S137" i="43"/>
  <c r="W137" i="43"/>
  <c r="H137" i="43"/>
  <c r="M137" i="43"/>
  <c r="I137" i="43"/>
  <c r="J137" i="43"/>
  <c r="L137" i="43"/>
  <c r="F137" i="43"/>
  <c r="AA137" i="43"/>
  <c r="N137" i="43"/>
  <c r="AZ146" i="43"/>
  <c r="AV146" i="43"/>
  <c r="AX146" i="43"/>
  <c r="AR146" i="43"/>
  <c r="AY146" i="43"/>
  <c r="AW146" i="43"/>
  <c r="AS146" i="43"/>
  <c r="AQ146" i="43"/>
  <c r="AU146" i="43"/>
  <c r="AM146" i="43"/>
  <c r="AJ146" i="43"/>
  <c r="AN146" i="43"/>
  <c r="AK146" i="43"/>
  <c r="AO146" i="43"/>
  <c r="AC146" i="43"/>
  <c r="AG146" i="43"/>
  <c r="Y146" i="43"/>
  <c r="AI146" i="43"/>
  <c r="AA146" i="43"/>
  <c r="AF146" i="43"/>
  <c r="T146" i="43"/>
  <c r="J146" i="43"/>
  <c r="N146" i="43"/>
  <c r="AL146" i="43"/>
  <c r="AB146" i="43"/>
  <c r="Q146" i="43"/>
  <c r="U146" i="43"/>
  <c r="AD146" i="43"/>
  <c r="R146" i="43"/>
  <c r="V146" i="43"/>
  <c r="P146" i="43"/>
  <c r="S146" i="43"/>
  <c r="Z146" i="43"/>
  <c r="W146" i="43"/>
  <c r="AE146" i="43"/>
  <c r="G146" i="43"/>
  <c r="L146" i="43"/>
  <c r="K146" i="43"/>
  <c r="F146" i="43"/>
  <c r="M146" i="43"/>
  <c r="H146" i="43"/>
  <c r="I146" i="43"/>
  <c r="AX16" i="43"/>
  <c r="AY16" i="43"/>
  <c r="AV16" i="43"/>
  <c r="AS16" i="43"/>
  <c r="AL16" i="43"/>
  <c r="AC16" i="43"/>
  <c r="AG16" i="43"/>
  <c r="S16" i="43"/>
  <c r="W16" i="43"/>
  <c r="AZ16" i="43"/>
  <c r="AU16" i="43"/>
  <c r="AM16" i="43"/>
  <c r="Z16" i="43"/>
  <c r="AD16" i="43"/>
  <c r="AJ16" i="43"/>
  <c r="AN16" i="43"/>
  <c r="AA16" i="43"/>
  <c r="AE16" i="43"/>
  <c r="AI16" i="43"/>
  <c r="T16" i="43"/>
  <c r="G16" i="43"/>
  <c r="K16" i="43"/>
  <c r="AW16" i="43"/>
  <c r="AQ16" i="43"/>
  <c r="AF16" i="43"/>
  <c r="N16" i="43"/>
  <c r="AR16" i="43"/>
  <c r="U16" i="43"/>
  <c r="H16" i="43"/>
  <c r="L16" i="43"/>
  <c r="AO16" i="43"/>
  <c r="R16" i="43"/>
  <c r="AK16" i="43"/>
  <c r="AB16" i="43"/>
  <c r="Q16" i="43"/>
  <c r="V16" i="43"/>
  <c r="I16" i="43"/>
  <c r="M16" i="43"/>
  <c r="J16" i="43"/>
  <c r="AX20" i="43"/>
  <c r="AW20" i="43"/>
  <c r="AS20" i="43"/>
  <c r="AL20" i="43"/>
  <c r="AC20" i="43"/>
  <c r="AC20" i="53" s="1"/>
  <c r="AG20" i="43"/>
  <c r="S20" i="43"/>
  <c r="S20" i="53" s="1"/>
  <c r="W20" i="43"/>
  <c r="AY20" i="43"/>
  <c r="AV20" i="43"/>
  <c r="AM20" i="43"/>
  <c r="Z20" i="43"/>
  <c r="AD20" i="43"/>
  <c r="AZ20" i="43"/>
  <c r="AU20" i="43"/>
  <c r="AJ20" i="43"/>
  <c r="AN20" i="43"/>
  <c r="AA20" i="43"/>
  <c r="AA20" i="53" s="1"/>
  <c r="AE20" i="43"/>
  <c r="AE20" i="53" s="1"/>
  <c r="AK20" i="43"/>
  <c r="R20" i="43"/>
  <c r="G20" i="43"/>
  <c r="G20" i="53" s="1"/>
  <c r="K20" i="43"/>
  <c r="K20" i="53" s="1"/>
  <c r="AR20" i="43"/>
  <c r="AF20" i="43"/>
  <c r="AF20" i="53" s="1"/>
  <c r="V20" i="43"/>
  <c r="J20" i="43"/>
  <c r="J20" i="53" s="1"/>
  <c r="AO20" i="43"/>
  <c r="T20" i="43"/>
  <c r="H20" i="43"/>
  <c r="H20" i="53" s="1"/>
  <c r="L20" i="43"/>
  <c r="L20" i="53" s="1"/>
  <c r="AI20" i="43"/>
  <c r="AI20" i="53" s="1"/>
  <c r="AQ20" i="43"/>
  <c r="AB20" i="43"/>
  <c r="AB20" i="53" s="1"/>
  <c r="U20" i="43"/>
  <c r="U20" i="53" s="1"/>
  <c r="I20" i="43"/>
  <c r="M20" i="43"/>
  <c r="Q20" i="43"/>
  <c r="Q20" i="53" s="1"/>
  <c r="N20" i="43"/>
  <c r="N20" i="53" s="1"/>
  <c r="AX24" i="43"/>
  <c r="AW24" i="43"/>
  <c r="AV24" i="43"/>
  <c r="AS24" i="43"/>
  <c r="AL24" i="43"/>
  <c r="AC24" i="43"/>
  <c r="AG24" i="43"/>
  <c r="S24" i="43"/>
  <c r="W24" i="43"/>
  <c r="AU24" i="43"/>
  <c r="AM24" i="43"/>
  <c r="Z24" i="43"/>
  <c r="AD24" i="43"/>
  <c r="AY24" i="43"/>
  <c r="AJ24" i="43"/>
  <c r="AN24" i="43"/>
  <c r="AA24" i="43"/>
  <c r="AE24" i="43"/>
  <c r="Q24" i="43"/>
  <c r="V24" i="43"/>
  <c r="G24" i="43"/>
  <c r="K24" i="43"/>
  <c r="L24" i="43"/>
  <c r="AO24" i="43"/>
  <c r="N24" i="43"/>
  <c r="AZ24" i="43"/>
  <c r="AR24" i="43"/>
  <c r="AQ24" i="43"/>
  <c r="R24" i="43"/>
  <c r="H24" i="43"/>
  <c r="AF24" i="43"/>
  <c r="J24" i="43"/>
  <c r="AK24" i="43"/>
  <c r="AI24" i="43"/>
  <c r="AB24" i="43"/>
  <c r="T24" i="43"/>
  <c r="I24" i="43"/>
  <c r="M24" i="43"/>
  <c r="U24" i="43"/>
  <c r="AU30" i="43"/>
  <c r="AY30" i="43"/>
  <c r="AS30" i="43"/>
  <c r="AJ30" i="43"/>
  <c r="AN30" i="43"/>
  <c r="AC30" i="43"/>
  <c r="AG30" i="43"/>
  <c r="AG30" i="53" s="1"/>
  <c r="R30" i="43"/>
  <c r="V30" i="43"/>
  <c r="AZ30" i="43"/>
  <c r="AW30" i="43"/>
  <c r="AK30" i="43"/>
  <c r="AO30" i="43"/>
  <c r="Z30" i="43"/>
  <c r="AD30" i="43"/>
  <c r="AV30" i="43"/>
  <c r="AQ30" i="43"/>
  <c r="AL30" i="43"/>
  <c r="AA30" i="43"/>
  <c r="AE30" i="43"/>
  <c r="AE30" i="53" s="1"/>
  <c r="U30" i="43"/>
  <c r="U30" i="53" s="1"/>
  <c r="G30" i="43"/>
  <c r="K30" i="43"/>
  <c r="N30" i="43"/>
  <c r="N30" i="53" s="1"/>
  <c r="AM30" i="43"/>
  <c r="AI30" i="43"/>
  <c r="Q30" i="43"/>
  <c r="Q30" i="53" s="1"/>
  <c r="W30" i="43"/>
  <c r="H30" i="43"/>
  <c r="H30" i="53" s="1"/>
  <c r="L30" i="43"/>
  <c r="L30" i="53" s="1"/>
  <c r="AX30" i="43"/>
  <c r="J30" i="43"/>
  <c r="AB30" i="43"/>
  <c r="AB30" i="53" s="1"/>
  <c r="S30" i="43"/>
  <c r="I30" i="43"/>
  <c r="M30" i="43"/>
  <c r="AR30" i="43"/>
  <c r="AF30" i="43"/>
  <c r="AF30" i="53" s="1"/>
  <c r="T30" i="43"/>
  <c r="T30" i="53" s="1"/>
  <c r="AZ40" i="43"/>
  <c r="AW40" i="43"/>
  <c r="AX40" i="43"/>
  <c r="AU40" i="43"/>
  <c r="AS40" i="43"/>
  <c r="AL40" i="43"/>
  <c r="AC40" i="43"/>
  <c r="AG40" i="43"/>
  <c r="S40" i="43"/>
  <c r="W40" i="43"/>
  <c r="AY40" i="43"/>
  <c r="AM40" i="43"/>
  <c r="Z40" i="43"/>
  <c r="AD40" i="43"/>
  <c r="AQ40" i="43"/>
  <c r="AJ40" i="43"/>
  <c r="AN40" i="43"/>
  <c r="AI40" i="43"/>
  <c r="AA40" i="43"/>
  <c r="AE40" i="43"/>
  <c r="AO40" i="43"/>
  <c r="R40" i="43"/>
  <c r="G40" i="43"/>
  <c r="K40" i="43"/>
  <c r="AF40" i="43"/>
  <c r="V40" i="43"/>
  <c r="N40" i="43"/>
  <c r="AV40" i="43"/>
  <c r="AR40" i="43"/>
  <c r="T40" i="43"/>
  <c r="H40" i="43"/>
  <c r="L40" i="43"/>
  <c r="AK40" i="43"/>
  <c r="J40" i="43"/>
  <c r="AB40" i="43"/>
  <c r="U40" i="43"/>
  <c r="I40" i="43"/>
  <c r="M40" i="43"/>
  <c r="Q40" i="43"/>
  <c r="AZ49" i="43"/>
  <c r="AV49" i="43"/>
  <c r="AS49" i="43"/>
  <c r="AK49" i="43"/>
  <c r="AO49" i="43"/>
  <c r="AC49" i="43"/>
  <c r="AG49" i="43"/>
  <c r="R49" i="43"/>
  <c r="V49" i="43"/>
  <c r="AX49" i="43"/>
  <c r="AW49" i="43"/>
  <c r="AL49" i="43"/>
  <c r="Z49" i="43"/>
  <c r="AD49" i="43"/>
  <c r="AY49" i="43"/>
  <c r="AU49" i="43"/>
  <c r="AQ49" i="43"/>
  <c r="AM49" i="43"/>
  <c r="AI49" i="43"/>
  <c r="AA49" i="43"/>
  <c r="AE49" i="43"/>
  <c r="AJ49" i="43"/>
  <c r="U49" i="43"/>
  <c r="G49" i="43"/>
  <c r="K49" i="43"/>
  <c r="AN49" i="43"/>
  <c r="Q49" i="43"/>
  <c r="W49" i="43"/>
  <c r="H49" i="43"/>
  <c r="L49" i="43"/>
  <c r="T49" i="43"/>
  <c r="J49" i="43"/>
  <c r="AR49" i="43"/>
  <c r="AB49" i="43"/>
  <c r="S49" i="43"/>
  <c r="I49" i="43"/>
  <c r="M49" i="43"/>
  <c r="AF49" i="43"/>
  <c r="N49" i="43"/>
  <c r="AZ54" i="43"/>
  <c r="AU54" i="43"/>
  <c r="AV54" i="43"/>
  <c r="AS54" i="43"/>
  <c r="AJ54" i="43"/>
  <c r="AN54" i="43"/>
  <c r="AC54" i="43"/>
  <c r="AG54" i="43"/>
  <c r="Q54" i="43"/>
  <c r="U54" i="43"/>
  <c r="AK54" i="43"/>
  <c r="AO54" i="43"/>
  <c r="Z54" i="43"/>
  <c r="AD54" i="43"/>
  <c r="AX54" i="43"/>
  <c r="AQ54" i="43"/>
  <c r="AL54" i="43"/>
  <c r="AI54" i="43"/>
  <c r="AA54" i="43"/>
  <c r="AE54" i="43"/>
  <c r="AW54" i="43"/>
  <c r="AR54" i="43"/>
  <c r="S54" i="43"/>
  <c r="G54" i="43"/>
  <c r="K54" i="43"/>
  <c r="AF54" i="43"/>
  <c r="J54" i="43"/>
  <c r="T54" i="43"/>
  <c r="H54" i="43"/>
  <c r="L54" i="43"/>
  <c r="W54" i="43"/>
  <c r="N54" i="43"/>
  <c r="AY54" i="43"/>
  <c r="AB54" i="43"/>
  <c r="V54" i="43"/>
  <c r="I54" i="43"/>
  <c r="M54" i="43"/>
  <c r="AM54" i="43"/>
  <c r="R54" i="43"/>
  <c r="AX56" i="43"/>
  <c r="AX56" i="53" s="1"/>
  <c r="AW56" i="43"/>
  <c r="AZ56" i="43"/>
  <c r="AS56" i="43"/>
  <c r="AS56" i="53" s="1"/>
  <c r="AQ56" i="43"/>
  <c r="AQ56" i="53" s="1"/>
  <c r="AJ56" i="43"/>
  <c r="AN56" i="43"/>
  <c r="AI56" i="43"/>
  <c r="AC56" i="43"/>
  <c r="AC56" i="53" s="1"/>
  <c r="AG56" i="43"/>
  <c r="AG56" i="53" s="1"/>
  <c r="S56" i="43"/>
  <c r="S56" i="53" s="1"/>
  <c r="W56" i="43"/>
  <c r="AK56" i="43"/>
  <c r="AO56" i="43"/>
  <c r="Z56" i="43"/>
  <c r="AD56" i="43"/>
  <c r="AV56" i="43"/>
  <c r="AV56" i="53" s="1"/>
  <c r="AL56" i="43"/>
  <c r="AA56" i="43"/>
  <c r="AA56" i="53" s="1"/>
  <c r="AE56" i="43"/>
  <c r="AU56" i="43"/>
  <c r="AB56" i="43"/>
  <c r="R56" i="43"/>
  <c r="R56" i="53" s="1"/>
  <c r="G56" i="43"/>
  <c r="K56" i="43"/>
  <c r="K56" i="53" s="1"/>
  <c r="AF56" i="43"/>
  <c r="T56" i="43"/>
  <c r="H56" i="43"/>
  <c r="H56" i="53" s="1"/>
  <c r="L56" i="43"/>
  <c r="L56" i="53" s="1"/>
  <c r="V56" i="43"/>
  <c r="J56" i="43"/>
  <c r="AY56" i="43"/>
  <c r="AM56" i="43"/>
  <c r="U56" i="43"/>
  <c r="U56" i="53" s="1"/>
  <c r="I56" i="43"/>
  <c r="I56" i="53" s="1"/>
  <c r="M56" i="43"/>
  <c r="AR56" i="43"/>
  <c r="AR56" i="53" s="1"/>
  <c r="Q56" i="43"/>
  <c r="N56" i="43"/>
  <c r="AW65" i="43"/>
  <c r="AV65" i="43"/>
  <c r="AQ65" i="43"/>
  <c r="AJ65" i="43"/>
  <c r="AN65" i="43"/>
  <c r="AA65" i="43"/>
  <c r="AE65" i="43"/>
  <c r="AX65" i="43"/>
  <c r="AR65" i="43"/>
  <c r="AK65" i="43"/>
  <c r="AO65" i="43"/>
  <c r="AY65" i="43"/>
  <c r="AU65" i="43"/>
  <c r="AS65" i="43"/>
  <c r="AL65" i="43"/>
  <c r="AB65" i="43"/>
  <c r="AG65" i="43"/>
  <c r="Y65" i="43"/>
  <c r="R65" i="43"/>
  <c r="V65" i="43"/>
  <c r="G65" i="43"/>
  <c r="K65" i="43"/>
  <c r="AM65" i="43"/>
  <c r="AC65" i="43"/>
  <c r="S65" i="43"/>
  <c r="W65" i="43"/>
  <c r="P65" i="43"/>
  <c r="H65" i="43"/>
  <c r="L65" i="43"/>
  <c r="AZ65" i="43"/>
  <c r="AI65" i="43"/>
  <c r="AD65" i="43"/>
  <c r="T65" i="43"/>
  <c r="I65" i="43"/>
  <c r="M65" i="43"/>
  <c r="Q65" i="43"/>
  <c r="J65" i="43"/>
  <c r="Z65" i="43"/>
  <c r="U65" i="43"/>
  <c r="N65" i="43"/>
  <c r="AF65" i="43"/>
  <c r="F65" i="43"/>
  <c r="AW69" i="43"/>
  <c r="AX69" i="43"/>
  <c r="AQ69" i="43"/>
  <c r="AJ69" i="43"/>
  <c r="AN69" i="43"/>
  <c r="AA69" i="43"/>
  <c r="AE69" i="43"/>
  <c r="AY69" i="43"/>
  <c r="AR69" i="43"/>
  <c r="AK69" i="43"/>
  <c r="AO69" i="43"/>
  <c r="AZ69" i="43"/>
  <c r="AU69" i="43"/>
  <c r="AS69" i="43"/>
  <c r="AL69" i="43"/>
  <c r="AB69" i="43"/>
  <c r="AG69" i="43"/>
  <c r="Y69" i="43"/>
  <c r="R69" i="43"/>
  <c r="V69" i="43"/>
  <c r="G69" i="43"/>
  <c r="K69" i="43"/>
  <c r="AV69" i="43"/>
  <c r="AC69" i="43"/>
  <c r="S69" i="43"/>
  <c r="W69" i="43"/>
  <c r="P69" i="43"/>
  <c r="H69" i="43"/>
  <c r="L69" i="43"/>
  <c r="AD69" i="43"/>
  <c r="T69" i="43"/>
  <c r="I69" i="43"/>
  <c r="M69" i="43"/>
  <c r="AM69" i="43"/>
  <c r="AF69" i="43"/>
  <c r="U69" i="43"/>
  <c r="J69" i="43"/>
  <c r="AI69" i="43"/>
  <c r="N69" i="43"/>
  <c r="Q69" i="43"/>
  <c r="Z69" i="43"/>
  <c r="F69" i="43"/>
  <c r="AW74" i="43"/>
  <c r="AY74" i="43"/>
  <c r="AQ74" i="43"/>
  <c r="AJ74" i="43"/>
  <c r="AN74" i="43"/>
  <c r="AC74" i="43"/>
  <c r="AG74" i="43"/>
  <c r="AZ74" i="43"/>
  <c r="AR74" i="43"/>
  <c r="AK74" i="43"/>
  <c r="AO74" i="43"/>
  <c r="AV74" i="43"/>
  <c r="AU74" i="43"/>
  <c r="AS74" i="43"/>
  <c r="AL74" i="43"/>
  <c r="AI74" i="43"/>
  <c r="Z74" i="43"/>
  <c r="AE74" i="43"/>
  <c r="Y74" i="43"/>
  <c r="S74" i="43"/>
  <c r="W74" i="43"/>
  <c r="I74" i="43"/>
  <c r="M74" i="43"/>
  <c r="AX74" i="43"/>
  <c r="AM74" i="43"/>
  <c r="AA74" i="43"/>
  <c r="AF74" i="43"/>
  <c r="T74" i="43"/>
  <c r="P74" i="43"/>
  <c r="J74" i="43"/>
  <c r="N74" i="43"/>
  <c r="AB74" i="43"/>
  <c r="Q74" i="43"/>
  <c r="U74" i="43"/>
  <c r="G74" i="43"/>
  <c r="K74" i="43"/>
  <c r="V74" i="43"/>
  <c r="H74" i="43"/>
  <c r="F74" i="43"/>
  <c r="L74" i="43"/>
  <c r="AD74" i="43"/>
  <c r="R74" i="43"/>
  <c r="AW79" i="43"/>
  <c r="AZ79" i="43"/>
  <c r="AQ79" i="43"/>
  <c r="AJ79" i="43"/>
  <c r="AN79" i="43"/>
  <c r="AA79" i="43"/>
  <c r="AE79" i="43"/>
  <c r="AV79" i="43"/>
  <c r="AR79" i="43"/>
  <c r="AK79" i="43"/>
  <c r="AO79" i="43"/>
  <c r="AX79" i="43"/>
  <c r="AU79" i="43"/>
  <c r="AS79" i="43"/>
  <c r="AL79" i="43"/>
  <c r="AC79" i="43"/>
  <c r="Y79" i="43"/>
  <c r="S79" i="43"/>
  <c r="W79" i="43"/>
  <c r="H79" i="43"/>
  <c r="L79" i="43"/>
  <c r="AY79" i="43"/>
  <c r="AI79" i="43"/>
  <c r="AD79" i="43"/>
  <c r="T79" i="43"/>
  <c r="P79" i="43"/>
  <c r="I79" i="43"/>
  <c r="M79" i="43"/>
  <c r="Z79" i="43"/>
  <c r="AF79" i="43"/>
  <c r="Q79" i="43"/>
  <c r="U79" i="43"/>
  <c r="J79" i="43"/>
  <c r="N79" i="43"/>
  <c r="F79" i="43"/>
  <c r="AB79" i="43"/>
  <c r="G79" i="43"/>
  <c r="AG79" i="43"/>
  <c r="K79" i="43"/>
  <c r="R79" i="43"/>
  <c r="V79" i="43"/>
  <c r="AM79" i="43"/>
  <c r="AY89" i="43"/>
  <c r="AX89" i="43"/>
  <c r="AU89" i="43"/>
  <c r="AJ89" i="43"/>
  <c r="AN89" i="43"/>
  <c r="AI89" i="43"/>
  <c r="AA89" i="43"/>
  <c r="AE89" i="43"/>
  <c r="AZ89" i="43"/>
  <c r="AR89" i="43"/>
  <c r="AV89" i="43"/>
  <c r="AS89" i="43"/>
  <c r="AL89" i="43"/>
  <c r="AD89" i="43"/>
  <c r="S89" i="43"/>
  <c r="W89" i="43"/>
  <c r="I89" i="43"/>
  <c r="M89" i="43"/>
  <c r="F89" i="43"/>
  <c r="AW89" i="43"/>
  <c r="AQ89" i="43"/>
  <c r="AK89" i="43"/>
  <c r="Z89" i="43"/>
  <c r="AF89" i="43"/>
  <c r="T89" i="43"/>
  <c r="P89" i="43"/>
  <c r="J89" i="43"/>
  <c r="N89" i="43"/>
  <c r="AM89" i="43"/>
  <c r="AB89" i="43"/>
  <c r="AG89" i="43"/>
  <c r="Y89" i="43"/>
  <c r="Q89" i="43"/>
  <c r="U89" i="43"/>
  <c r="G89" i="43"/>
  <c r="K89" i="43"/>
  <c r="AO89" i="43"/>
  <c r="H89" i="43"/>
  <c r="R89" i="43"/>
  <c r="L89" i="43"/>
  <c r="AC89" i="43"/>
  <c r="V89" i="43"/>
  <c r="AY99" i="43"/>
  <c r="AZ99" i="43"/>
  <c r="AJ99" i="43"/>
  <c r="AN99" i="43"/>
  <c r="AI99" i="43"/>
  <c r="AA99" i="43"/>
  <c r="AE99" i="43"/>
  <c r="AV99" i="43"/>
  <c r="AR99" i="43"/>
  <c r="AW99" i="43"/>
  <c r="AS99" i="43"/>
  <c r="AQ99" i="43"/>
  <c r="AO99" i="43"/>
  <c r="Z99" i="43"/>
  <c r="AF99" i="43"/>
  <c r="S99" i="43"/>
  <c r="W99" i="43"/>
  <c r="P99" i="43"/>
  <c r="J99" i="43"/>
  <c r="N99" i="43"/>
  <c r="AX99" i="43"/>
  <c r="AK99" i="43"/>
  <c r="AB99" i="43"/>
  <c r="AG99" i="43"/>
  <c r="Y99" i="43"/>
  <c r="T99" i="43"/>
  <c r="G99" i="43"/>
  <c r="K99" i="43"/>
  <c r="AL99" i="43"/>
  <c r="AC99" i="43"/>
  <c r="Q99" i="43"/>
  <c r="U99" i="43"/>
  <c r="H99" i="43"/>
  <c r="L99" i="43"/>
  <c r="R99" i="43"/>
  <c r="AU99" i="43"/>
  <c r="AM99" i="43"/>
  <c r="V99" i="43"/>
  <c r="AD99" i="43"/>
  <c r="I99" i="43"/>
  <c r="F99" i="43"/>
  <c r="M99" i="43"/>
  <c r="AY104" i="43"/>
  <c r="AY104" i="53" s="1"/>
  <c r="AS104" i="43"/>
  <c r="AS104" i="53" s="1"/>
  <c r="AL104" i="43"/>
  <c r="AA104" i="43"/>
  <c r="AE104" i="43"/>
  <c r="AV104" i="43"/>
  <c r="AV104" i="53" s="1"/>
  <c r="AZ104" i="43"/>
  <c r="AQ104" i="43"/>
  <c r="AW104" i="43"/>
  <c r="AW104" i="53" s="1"/>
  <c r="AU104" i="43"/>
  <c r="AN104" i="43"/>
  <c r="Z104" i="43"/>
  <c r="AF104" i="43"/>
  <c r="AF104" i="53" s="1"/>
  <c r="Y104" i="43"/>
  <c r="Y104" i="53" s="1"/>
  <c r="T104" i="43"/>
  <c r="J104" i="43"/>
  <c r="J104" i="53" s="1"/>
  <c r="N104" i="43"/>
  <c r="AX104" i="43"/>
  <c r="AX104" i="53" s="1"/>
  <c r="AR104" i="43"/>
  <c r="AJ104" i="43"/>
  <c r="AO104" i="43"/>
  <c r="AI104" i="43"/>
  <c r="AB104" i="43"/>
  <c r="AG104" i="43"/>
  <c r="Q104" i="43"/>
  <c r="U104" i="43"/>
  <c r="U104" i="53" s="1"/>
  <c r="G104" i="43"/>
  <c r="K104" i="43"/>
  <c r="AK104" i="43"/>
  <c r="AC104" i="43"/>
  <c r="AC104" i="53" s="1"/>
  <c r="R104" i="43"/>
  <c r="V104" i="43"/>
  <c r="H104" i="43"/>
  <c r="L104" i="43"/>
  <c r="L104" i="53" s="1"/>
  <c r="AD104" i="43"/>
  <c r="AD104" i="53" s="1"/>
  <c r="F104" i="43"/>
  <c r="F104" i="53" s="1"/>
  <c r="S104" i="43"/>
  <c r="I104" i="43"/>
  <c r="I104" i="53" s="1"/>
  <c r="W104" i="43"/>
  <c r="P104" i="43"/>
  <c r="AM104" i="43"/>
  <c r="M104" i="43"/>
  <c r="M104" i="53" s="1"/>
  <c r="AX114" i="43"/>
  <c r="AY114" i="43"/>
  <c r="AS114" i="43"/>
  <c r="AK114" i="43"/>
  <c r="AO114" i="43"/>
  <c r="AZ114" i="43"/>
  <c r="AW114" i="43"/>
  <c r="AL114" i="43"/>
  <c r="AV114" i="43"/>
  <c r="AM114" i="43"/>
  <c r="AJ114" i="43"/>
  <c r="AB114" i="43"/>
  <c r="AF114" i="43"/>
  <c r="AR114" i="43"/>
  <c r="AN114" i="43"/>
  <c r="AC114" i="43"/>
  <c r="AG114" i="43"/>
  <c r="AQ114" i="43"/>
  <c r="Z114" i="43"/>
  <c r="AD114" i="43"/>
  <c r="Y114" i="43"/>
  <c r="S114" i="43"/>
  <c r="W114" i="43"/>
  <c r="G114" i="43"/>
  <c r="K114" i="43"/>
  <c r="AA114" i="43"/>
  <c r="T114" i="43"/>
  <c r="AU114" i="43"/>
  <c r="AI114" i="43"/>
  <c r="AE114" i="43"/>
  <c r="Q114" i="43"/>
  <c r="U114" i="43"/>
  <c r="L114" i="43"/>
  <c r="R114" i="43"/>
  <c r="P114" i="43"/>
  <c r="H114" i="43"/>
  <c r="V114" i="43"/>
  <c r="I114" i="43"/>
  <c r="N114" i="43"/>
  <c r="F114" i="43"/>
  <c r="J114" i="43"/>
  <c r="M114" i="43"/>
  <c r="AX118" i="43"/>
  <c r="AY118" i="43"/>
  <c r="AZ118" i="43"/>
  <c r="AS118" i="43"/>
  <c r="AK118" i="43"/>
  <c r="AO118" i="43"/>
  <c r="AW118" i="43"/>
  <c r="AL118" i="43"/>
  <c r="AV118" i="43"/>
  <c r="AM118" i="43"/>
  <c r="AU118" i="43"/>
  <c r="AB118" i="43"/>
  <c r="AF118" i="43"/>
  <c r="AQ118" i="43"/>
  <c r="AC118" i="43"/>
  <c r="AG118" i="43"/>
  <c r="AJ118" i="43"/>
  <c r="Z118" i="43"/>
  <c r="AD118" i="43"/>
  <c r="Y118" i="43"/>
  <c r="S118" i="43"/>
  <c r="W118" i="43"/>
  <c r="G118" i="43"/>
  <c r="K118" i="43"/>
  <c r="AR118" i="43"/>
  <c r="AI118" i="43"/>
  <c r="AA118" i="43"/>
  <c r="T118" i="43"/>
  <c r="AN118" i="43"/>
  <c r="AE118" i="43"/>
  <c r="Q118" i="43"/>
  <c r="U118" i="43"/>
  <c r="R118" i="43"/>
  <c r="P118" i="43"/>
  <c r="V118" i="43"/>
  <c r="I118" i="43"/>
  <c r="N118" i="43"/>
  <c r="H118" i="43"/>
  <c r="J118" i="43"/>
  <c r="L118" i="43"/>
  <c r="F118" i="43"/>
  <c r="M118" i="43"/>
  <c r="AZ123" i="43"/>
  <c r="AX123" i="43"/>
  <c r="AV123" i="43"/>
  <c r="AS123" i="43"/>
  <c r="AM123" i="43"/>
  <c r="AU123" i="43"/>
  <c r="AW123" i="43"/>
  <c r="AQ123" i="43"/>
  <c r="AL123" i="43"/>
  <c r="AA123" i="43"/>
  <c r="AE123" i="43"/>
  <c r="AR123" i="43"/>
  <c r="AN123" i="43"/>
  <c r="AB123" i="43"/>
  <c r="AF123" i="43"/>
  <c r="AJ123" i="43"/>
  <c r="AO123" i="43"/>
  <c r="AC123" i="43"/>
  <c r="AG123" i="43"/>
  <c r="Y123" i="43"/>
  <c r="AK123" i="43"/>
  <c r="AI123" i="43"/>
  <c r="S123" i="43"/>
  <c r="W123" i="43"/>
  <c r="J123" i="43"/>
  <c r="N123" i="43"/>
  <c r="Z123" i="43"/>
  <c r="T123" i="43"/>
  <c r="AY123" i="43"/>
  <c r="AD123" i="43"/>
  <c r="Q123" i="43"/>
  <c r="U123" i="43"/>
  <c r="R123" i="43"/>
  <c r="V123" i="43"/>
  <c r="H123" i="43"/>
  <c r="M123" i="43"/>
  <c r="K123" i="43"/>
  <c r="L123" i="43"/>
  <c r="G123" i="43"/>
  <c r="I123" i="43"/>
  <c r="P123" i="43"/>
  <c r="F123" i="43"/>
  <c r="AZ128" i="43"/>
  <c r="AX128" i="43"/>
  <c r="AU128" i="43"/>
  <c r="AS128" i="43"/>
  <c r="AL128" i="43"/>
  <c r="AY128" i="43"/>
  <c r="AW128" i="43"/>
  <c r="AN128" i="43"/>
  <c r="AV128" i="43"/>
  <c r="AJ128" i="43"/>
  <c r="AO128" i="43"/>
  <c r="AK128" i="43"/>
  <c r="AB128" i="43"/>
  <c r="AF128" i="43"/>
  <c r="Y128" i="43"/>
  <c r="AA128" i="43"/>
  <c r="AG128" i="43"/>
  <c r="Q128" i="43"/>
  <c r="U128" i="43"/>
  <c r="I128" i="43"/>
  <c r="M128" i="43"/>
  <c r="AM128" i="43"/>
  <c r="AC128" i="43"/>
  <c r="R128" i="43"/>
  <c r="V128" i="43"/>
  <c r="AR128" i="43"/>
  <c r="AQ128" i="43"/>
  <c r="AD128" i="43"/>
  <c r="S128" i="43"/>
  <c r="W128" i="43"/>
  <c r="AI128" i="43"/>
  <c r="T128" i="43"/>
  <c r="Z128" i="43"/>
  <c r="P128" i="43"/>
  <c r="G128" i="43"/>
  <c r="L128" i="43"/>
  <c r="F128" i="43"/>
  <c r="N128" i="43"/>
  <c r="H128" i="43"/>
  <c r="AE128" i="43"/>
  <c r="J128" i="43"/>
  <c r="K128" i="43"/>
  <c r="AX138" i="43"/>
  <c r="AY138" i="43"/>
  <c r="AW138" i="43"/>
  <c r="AS138" i="43"/>
  <c r="AV138" i="43"/>
  <c r="AQ138" i="43"/>
  <c r="AU138" i="43"/>
  <c r="AZ138" i="43"/>
  <c r="AL138" i="43"/>
  <c r="AR138" i="43"/>
  <c r="AM138" i="43"/>
  <c r="AJ138" i="43"/>
  <c r="AN138" i="43"/>
  <c r="AI138" i="43"/>
  <c r="Z138" i="43"/>
  <c r="AD138" i="43"/>
  <c r="AO138" i="43"/>
  <c r="AE138" i="43"/>
  <c r="Q138" i="43"/>
  <c r="U138" i="43"/>
  <c r="G138" i="43"/>
  <c r="K138" i="43"/>
  <c r="AA138" i="43"/>
  <c r="AF138" i="43"/>
  <c r="R138" i="43"/>
  <c r="V138" i="43"/>
  <c r="P138" i="43"/>
  <c r="AB138" i="43"/>
  <c r="AG138" i="43"/>
  <c r="S138" i="43"/>
  <c r="W138" i="43"/>
  <c r="AK138" i="43"/>
  <c r="AC138" i="43"/>
  <c r="Y138" i="43"/>
  <c r="J138" i="43"/>
  <c r="T138" i="43"/>
  <c r="H138" i="43"/>
  <c r="N138" i="43"/>
  <c r="I138" i="43"/>
  <c r="F138" i="43"/>
  <c r="L138" i="43"/>
  <c r="M138" i="43"/>
  <c r="AV148" i="43"/>
  <c r="AX148" i="43"/>
  <c r="AY148" i="43"/>
  <c r="AU148" i="43"/>
  <c r="AS148" i="43"/>
  <c r="AQ148" i="43"/>
  <c r="AR148" i="43"/>
  <c r="AJ148" i="43"/>
  <c r="AN148" i="43"/>
  <c r="AK148" i="43"/>
  <c r="AO148" i="43"/>
  <c r="AZ148" i="43"/>
  <c r="AL148" i="43"/>
  <c r="AI148" i="43"/>
  <c r="AB148" i="43"/>
  <c r="AF148" i="43"/>
  <c r="AC148" i="43"/>
  <c r="Y148" i="43"/>
  <c r="Q148" i="43"/>
  <c r="U148" i="43"/>
  <c r="P148" i="43"/>
  <c r="I148" i="43"/>
  <c r="M148" i="43"/>
  <c r="AD148" i="43"/>
  <c r="R148" i="43"/>
  <c r="V148" i="43"/>
  <c r="AW148" i="43"/>
  <c r="Z148" i="43"/>
  <c r="AE148" i="43"/>
  <c r="S148" i="43"/>
  <c r="W148" i="43"/>
  <c r="AG148" i="43"/>
  <c r="T148" i="43"/>
  <c r="H148" i="43"/>
  <c r="N148" i="43"/>
  <c r="J148" i="43"/>
  <c r="AA148" i="43"/>
  <c r="K148" i="43"/>
  <c r="L148" i="43"/>
  <c r="F148" i="43"/>
  <c r="AM148" i="43"/>
  <c r="G148" i="43"/>
  <c r="AX153" i="43"/>
  <c r="AW153" i="43"/>
  <c r="AY153" i="43"/>
  <c r="AY153" i="53" s="1"/>
  <c r="AV153" i="43"/>
  <c r="AV153" i="53" s="1"/>
  <c r="AZ153" i="43"/>
  <c r="AU153" i="43"/>
  <c r="AR153" i="43"/>
  <c r="AS153" i="43"/>
  <c r="AS153" i="53" s="1"/>
  <c r="AQ153" i="43"/>
  <c r="AL153" i="43"/>
  <c r="AM153" i="43"/>
  <c r="AI153" i="43"/>
  <c r="AJ153" i="43"/>
  <c r="AN153" i="43"/>
  <c r="AB153" i="43"/>
  <c r="AF153" i="43"/>
  <c r="AF153" i="53" s="1"/>
  <c r="AO153" i="43"/>
  <c r="AC153" i="43"/>
  <c r="Y153" i="43"/>
  <c r="Y153" i="53" s="1"/>
  <c r="R153" i="43"/>
  <c r="R153" i="53" s="1"/>
  <c r="V153" i="43"/>
  <c r="AD153" i="43"/>
  <c r="S153" i="43"/>
  <c r="W153" i="43"/>
  <c r="W153" i="53" s="1"/>
  <c r="Z153" i="43"/>
  <c r="AE153" i="43"/>
  <c r="T153" i="43"/>
  <c r="T153" i="53" s="1"/>
  <c r="Q153" i="43"/>
  <c r="Q153" i="53" s="1"/>
  <c r="AA153" i="43"/>
  <c r="U153" i="43"/>
  <c r="AG153" i="43"/>
  <c r="AG153" i="53" s="1"/>
  <c r="G153" i="43"/>
  <c r="G153" i="53" s="1"/>
  <c r="K153" i="43"/>
  <c r="F153" i="43"/>
  <c r="J153" i="43"/>
  <c r="P153" i="43"/>
  <c r="P153" i="53" s="1"/>
  <c r="L153" i="43"/>
  <c r="AK153" i="43"/>
  <c r="AK153" i="53" s="1"/>
  <c r="H153" i="43"/>
  <c r="M153" i="43"/>
  <c r="M153" i="53" s="1"/>
  <c r="N153" i="43"/>
  <c r="I153" i="43"/>
  <c r="AX19" i="44"/>
  <c r="AV19" i="44"/>
  <c r="AR19" i="44"/>
  <c r="AL19" i="44"/>
  <c r="AI19" i="44"/>
  <c r="Z19" i="44"/>
  <c r="AD19" i="44"/>
  <c r="AY19" i="44"/>
  <c r="AU19" i="44"/>
  <c r="AS19" i="44"/>
  <c r="AM19" i="44"/>
  <c r="AZ19" i="44"/>
  <c r="AQ19" i="44"/>
  <c r="AJ19" i="44"/>
  <c r="AN19" i="44"/>
  <c r="AW19" i="44"/>
  <c r="AK19" i="44"/>
  <c r="AE19" i="44"/>
  <c r="Q19" i="44"/>
  <c r="U19" i="44"/>
  <c r="I19" i="44"/>
  <c r="M19" i="44"/>
  <c r="AC19" i="44"/>
  <c r="T19" i="44"/>
  <c r="H19" i="44"/>
  <c r="AO19" i="44"/>
  <c r="AA19" i="44"/>
  <c r="AF19" i="44"/>
  <c r="R19" i="44"/>
  <c r="V19" i="44"/>
  <c r="J19" i="44"/>
  <c r="N19" i="44"/>
  <c r="AB19" i="44"/>
  <c r="AG19" i="44"/>
  <c r="S19" i="44"/>
  <c r="W19" i="44"/>
  <c r="G19" i="44"/>
  <c r="K19" i="44"/>
  <c r="L19" i="44"/>
  <c r="AY69" i="44"/>
  <c r="AJ69" i="44"/>
  <c r="AN69" i="44"/>
  <c r="AV69" i="44"/>
  <c r="AZ69" i="44"/>
  <c r="AU69" i="44"/>
  <c r="AW69" i="44"/>
  <c r="AR69" i="44"/>
  <c r="AS69" i="44"/>
  <c r="AQ69" i="44"/>
  <c r="AL69" i="44"/>
  <c r="AA69" i="44"/>
  <c r="AE69" i="44"/>
  <c r="R69" i="44"/>
  <c r="V69" i="44"/>
  <c r="AM69" i="44"/>
  <c r="AB69" i="44"/>
  <c r="AF69" i="44"/>
  <c r="Y69" i="44"/>
  <c r="S69" i="44"/>
  <c r="W69" i="44"/>
  <c r="AO69" i="44"/>
  <c r="AI69" i="44"/>
  <c r="AC69" i="44"/>
  <c r="AG69" i="44"/>
  <c r="T69" i="44"/>
  <c r="U69" i="44"/>
  <c r="P69" i="44"/>
  <c r="I69" i="44"/>
  <c r="M69" i="44"/>
  <c r="F69" i="44"/>
  <c r="Z69" i="44"/>
  <c r="J69" i="44"/>
  <c r="N69" i="44"/>
  <c r="AK69" i="44"/>
  <c r="AD69" i="44"/>
  <c r="G69" i="44"/>
  <c r="K69" i="44"/>
  <c r="AX69" i="44"/>
  <c r="L69" i="44"/>
  <c r="H69" i="44"/>
  <c r="Q69" i="44"/>
  <c r="AV93" i="44"/>
  <c r="AV93" i="53" s="1"/>
  <c r="AZ93" i="44"/>
  <c r="AU93" i="44"/>
  <c r="AR93" i="44"/>
  <c r="AR93" i="53" s="1"/>
  <c r="AM93" i="44"/>
  <c r="AW93" i="44"/>
  <c r="AX93" i="44"/>
  <c r="AX93" i="53" s="1"/>
  <c r="AY93" i="44"/>
  <c r="AQ93" i="44"/>
  <c r="AQ93" i="53" s="1"/>
  <c r="AL93" i="44"/>
  <c r="AA93" i="44"/>
  <c r="AE93" i="44"/>
  <c r="AE93" i="53" s="1"/>
  <c r="Y93" i="44"/>
  <c r="Y93" i="53" s="1"/>
  <c r="T93" i="44"/>
  <c r="AN93" i="44"/>
  <c r="AB93" i="44"/>
  <c r="AF93" i="44"/>
  <c r="AF93" i="53" s="1"/>
  <c r="AJ93" i="44"/>
  <c r="AO93" i="44"/>
  <c r="AI93" i="44"/>
  <c r="AC93" i="44"/>
  <c r="AC93" i="53" s="1"/>
  <c r="AG93" i="44"/>
  <c r="AG93" i="53" s="1"/>
  <c r="AS93" i="44"/>
  <c r="U93" i="44"/>
  <c r="P93" i="44"/>
  <c r="P93" i="53" s="1"/>
  <c r="G93" i="44"/>
  <c r="K93" i="44"/>
  <c r="Z93" i="44"/>
  <c r="Q93" i="44"/>
  <c r="Q93" i="53" s="1"/>
  <c r="V93" i="44"/>
  <c r="H93" i="44"/>
  <c r="L93" i="44"/>
  <c r="AK93" i="44"/>
  <c r="AD93" i="44"/>
  <c r="R93" i="44"/>
  <c r="W93" i="44"/>
  <c r="W93" i="53" s="1"/>
  <c r="I93" i="44"/>
  <c r="I93" i="53" s="1"/>
  <c r="M93" i="44"/>
  <c r="F93" i="44"/>
  <c r="N93" i="44"/>
  <c r="J93" i="44"/>
  <c r="J93" i="53" s="1"/>
  <c r="S93" i="44"/>
  <c r="AX118" i="44"/>
  <c r="AY118" i="44"/>
  <c r="AZ118" i="44"/>
  <c r="AM118" i="44"/>
  <c r="AW118" i="44"/>
  <c r="AR118" i="44"/>
  <c r="AJ118" i="44"/>
  <c r="AN118" i="44"/>
  <c r="AV118" i="44"/>
  <c r="AS118" i="44"/>
  <c r="AQ118" i="44"/>
  <c r="AK118" i="44"/>
  <c r="AO118" i="44"/>
  <c r="AL118" i="44"/>
  <c r="Z118" i="44"/>
  <c r="AD118" i="44"/>
  <c r="AU118" i="44"/>
  <c r="AA118" i="44"/>
  <c r="AE118" i="44"/>
  <c r="AI118" i="44"/>
  <c r="AB118" i="44"/>
  <c r="AF118" i="44"/>
  <c r="Y118" i="44"/>
  <c r="Q118" i="44"/>
  <c r="U118" i="44"/>
  <c r="H118" i="44"/>
  <c r="L118" i="44"/>
  <c r="AC118" i="44"/>
  <c r="R118" i="44"/>
  <c r="V118" i="44"/>
  <c r="I118" i="44"/>
  <c r="M118" i="44"/>
  <c r="AG118" i="44"/>
  <c r="S118" i="44"/>
  <c r="W118" i="44"/>
  <c r="J118" i="44"/>
  <c r="N118" i="44"/>
  <c r="T118" i="44"/>
  <c r="G118" i="44"/>
  <c r="F118" i="44"/>
  <c r="K118" i="44"/>
  <c r="P118" i="44"/>
  <c r="AX142" i="44"/>
  <c r="AX142" i="53" s="1"/>
  <c r="AY142" i="44"/>
  <c r="AU142" i="44"/>
  <c r="AS142" i="44"/>
  <c r="AQ142" i="44"/>
  <c r="AQ142" i="53" s="1"/>
  <c r="AZ142" i="44"/>
  <c r="AW142" i="44"/>
  <c r="AV142" i="44"/>
  <c r="AV142" i="53" s="1"/>
  <c r="AJ142" i="44"/>
  <c r="AN142" i="44"/>
  <c r="AR142" i="44"/>
  <c r="AR142" i="53" s="1"/>
  <c r="AK142" i="44"/>
  <c r="AO142" i="44"/>
  <c r="AL142" i="44"/>
  <c r="AI142" i="44"/>
  <c r="AI142" i="53" s="1"/>
  <c r="AM142" i="44"/>
  <c r="AB142" i="44"/>
  <c r="AB142" i="53" s="1"/>
  <c r="AF142" i="44"/>
  <c r="Y142" i="44"/>
  <c r="R142" i="44"/>
  <c r="R142" i="53" s="1"/>
  <c r="V142" i="44"/>
  <c r="V142" i="53" s="1"/>
  <c r="H142" i="44"/>
  <c r="H142" i="53" s="1"/>
  <c r="L142" i="44"/>
  <c r="AC142" i="44"/>
  <c r="AC142" i="53" s="1"/>
  <c r="AG142" i="44"/>
  <c r="AG142" i="53" s="1"/>
  <c r="S142" i="44"/>
  <c r="S142" i="53" s="1"/>
  <c r="W142" i="44"/>
  <c r="Z142" i="44"/>
  <c r="AD142" i="44"/>
  <c r="AD142" i="53" s="1"/>
  <c r="T142" i="44"/>
  <c r="T142" i="53" s="1"/>
  <c r="P142" i="44"/>
  <c r="U142" i="44"/>
  <c r="J142" i="44"/>
  <c r="J142" i="53" s="1"/>
  <c r="F142" i="44"/>
  <c r="F142" i="53" s="1"/>
  <c r="K142" i="44"/>
  <c r="AA142" i="44"/>
  <c r="AA142" i="53" s="1"/>
  <c r="G142" i="44"/>
  <c r="G142" i="53" s="1"/>
  <c r="M142" i="44"/>
  <c r="AE142" i="44"/>
  <c r="I142" i="44"/>
  <c r="I142" i="53" s="1"/>
  <c r="N142" i="44"/>
  <c r="N142" i="53" s="1"/>
  <c r="Q142" i="44"/>
  <c r="AY16" i="44"/>
  <c r="AW16" i="44"/>
  <c r="AJ16" i="44"/>
  <c r="AN16" i="44"/>
  <c r="Z16" i="44"/>
  <c r="AD16" i="44"/>
  <c r="AZ16" i="44"/>
  <c r="AV16" i="44"/>
  <c r="AQ16" i="44"/>
  <c r="AK16" i="44"/>
  <c r="AO16" i="44"/>
  <c r="AU16" i="44"/>
  <c r="AR16" i="44"/>
  <c r="AL16" i="44"/>
  <c r="AM16" i="44"/>
  <c r="AI16" i="44"/>
  <c r="AB16" i="44"/>
  <c r="AG16" i="44"/>
  <c r="R16" i="44"/>
  <c r="V16" i="44"/>
  <c r="I16" i="44"/>
  <c r="M16" i="44"/>
  <c r="AA16" i="44"/>
  <c r="AC16" i="44"/>
  <c r="S16" i="44"/>
  <c r="W16" i="44"/>
  <c r="J16" i="44"/>
  <c r="N16" i="44"/>
  <c r="AX16" i="44"/>
  <c r="U16" i="44"/>
  <c r="L16" i="44"/>
  <c r="AS16" i="44"/>
  <c r="AE16" i="44"/>
  <c r="T16" i="44"/>
  <c r="G16" i="44"/>
  <c r="K16" i="44"/>
  <c r="AF16" i="44"/>
  <c r="Q16" i="44"/>
  <c r="H16" i="44"/>
  <c r="AU22" i="44"/>
  <c r="AJ22" i="44"/>
  <c r="AN22" i="44"/>
  <c r="Z22" i="44"/>
  <c r="AD22" i="44"/>
  <c r="AX22" i="44"/>
  <c r="AK22" i="44"/>
  <c r="AO22" i="44"/>
  <c r="AY22" i="44"/>
  <c r="AW22" i="44"/>
  <c r="AR22" i="44"/>
  <c r="AL22" i="44"/>
  <c r="AE22" i="44"/>
  <c r="T22" i="44"/>
  <c r="I22" i="44"/>
  <c r="M22" i="44"/>
  <c r="AQ22" i="44"/>
  <c r="S22" i="44"/>
  <c r="AA22" i="44"/>
  <c r="AF22" i="44"/>
  <c r="Q22" i="44"/>
  <c r="U22" i="44"/>
  <c r="J22" i="44"/>
  <c r="N22" i="44"/>
  <c r="AV22" i="44"/>
  <c r="AI22" i="44"/>
  <c r="W22" i="44"/>
  <c r="L22" i="44"/>
  <c r="AZ22" i="44"/>
  <c r="AS22" i="44"/>
  <c r="AM22" i="44"/>
  <c r="AB22" i="44"/>
  <c r="AG22" i="44"/>
  <c r="R22" i="44"/>
  <c r="V22" i="44"/>
  <c r="G22" i="44"/>
  <c r="K22" i="44"/>
  <c r="AC22" i="44"/>
  <c r="H22" i="44"/>
  <c r="AZ27" i="44"/>
  <c r="AJ27" i="44"/>
  <c r="AN27" i="44"/>
  <c r="AW27" i="44"/>
  <c r="AK27" i="44"/>
  <c r="AO27" i="44"/>
  <c r="AX27" i="44"/>
  <c r="AV27" i="44"/>
  <c r="AR27" i="44"/>
  <c r="AL27" i="44"/>
  <c r="AU27" i="44"/>
  <c r="AS27" i="44"/>
  <c r="AM27" i="44"/>
  <c r="AI27" i="44"/>
  <c r="AC27" i="44"/>
  <c r="AG27" i="44"/>
  <c r="Q27" i="44"/>
  <c r="U27" i="44"/>
  <c r="I27" i="44"/>
  <c r="M27" i="44"/>
  <c r="AF27" i="44"/>
  <c r="T27" i="44"/>
  <c r="L27" i="44"/>
  <c r="AY27" i="44"/>
  <c r="Z27" i="44"/>
  <c r="AD27" i="44"/>
  <c r="R27" i="44"/>
  <c r="V27" i="44"/>
  <c r="J27" i="44"/>
  <c r="N27" i="44"/>
  <c r="AQ27" i="44"/>
  <c r="AA27" i="44"/>
  <c r="AE27" i="44"/>
  <c r="S27" i="44"/>
  <c r="W27" i="44"/>
  <c r="G27" i="44"/>
  <c r="K27" i="44"/>
  <c r="AB27" i="44"/>
  <c r="H27" i="44"/>
  <c r="F34" i="44"/>
  <c r="AX34" i="44"/>
  <c r="AX34" i="53" s="1"/>
  <c r="AV34" i="44"/>
  <c r="AV34" i="53" s="1"/>
  <c r="AQ34" i="44"/>
  <c r="AJ34" i="44"/>
  <c r="AN34" i="44"/>
  <c r="AY34" i="44"/>
  <c r="AU34" i="44"/>
  <c r="AK34" i="44"/>
  <c r="AO34" i="44"/>
  <c r="AZ34" i="44"/>
  <c r="AR34" i="44"/>
  <c r="AR34" i="53" s="1"/>
  <c r="AL34" i="44"/>
  <c r="AB34" i="44"/>
  <c r="AB34" i="53" s="1"/>
  <c r="AF34" i="44"/>
  <c r="Q34" i="44"/>
  <c r="Q34" i="53" s="1"/>
  <c r="U34" i="44"/>
  <c r="I34" i="44"/>
  <c r="I34" i="53" s="1"/>
  <c r="M34" i="44"/>
  <c r="AS34" i="44"/>
  <c r="AM34" i="44"/>
  <c r="AI34" i="44"/>
  <c r="AW34" i="44"/>
  <c r="AC34" i="44"/>
  <c r="AG34" i="44"/>
  <c r="AG34" i="53" s="1"/>
  <c r="R34" i="44"/>
  <c r="R34" i="53" s="1"/>
  <c r="V34" i="44"/>
  <c r="J34" i="44"/>
  <c r="N34" i="44"/>
  <c r="N34" i="53" s="1"/>
  <c r="AA34" i="44"/>
  <c r="AA34" i="53" s="1"/>
  <c r="H34" i="44"/>
  <c r="Z34" i="44"/>
  <c r="Z34" i="53" s="1"/>
  <c r="AD34" i="44"/>
  <c r="S34" i="44"/>
  <c r="S34" i="53" s="1"/>
  <c r="W34" i="44"/>
  <c r="W34" i="53" s="1"/>
  <c r="G34" i="44"/>
  <c r="K34" i="44"/>
  <c r="K34" i="53" s="1"/>
  <c r="AE34" i="44"/>
  <c r="AE34" i="53" s="1"/>
  <c r="T34" i="44"/>
  <c r="L34" i="44"/>
  <c r="AU40" i="44"/>
  <c r="AQ40" i="44"/>
  <c r="AJ40" i="44"/>
  <c r="AN40" i="44"/>
  <c r="AX40" i="44"/>
  <c r="AK40" i="44"/>
  <c r="AO40" i="44"/>
  <c r="AY40" i="44"/>
  <c r="AW40" i="44"/>
  <c r="AR40" i="44"/>
  <c r="AL40" i="44"/>
  <c r="AZ40" i="44"/>
  <c r="AB40" i="44"/>
  <c r="AF40" i="44"/>
  <c r="Q40" i="44"/>
  <c r="U40" i="44"/>
  <c r="I40" i="44"/>
  <c r="M40" i="44"/>
  <c r="AI40" i="44"/>
  <c r="AE40" i="44"/>
  <c r="T40" i="44"/>
  <c r="L40" i="44"/>
  <c r="AS40" i="44"/>
  <c r="AC40" i="44"/>
  <c r="AG40" i="44"/>
  <c r="R40" i="44"/>
  <c r="V40" i="44"/>
  <c r="J40" i="44"/>
  <c r="N40" i="44"/>
  <c r="AV40" i="44"/>
  <c r="AM40" i="44"/>
  <c r="Z40" i="44"/>
  <c r="AD40" i="44"/>
  <c r="S40" i="44"/>
  <c r="W40" i="44"/>
  <c r="G40" i="44"/>
  <c r="K40" i="44"/>
  <c r="AA40" i="44"/>
  <c r="H40" i="44"/>
  <c r="AU45" i="44"/>
  <c r="AQ45" i="44"/>
  <c r="AQ45" i="53" s="1"/>
  <c r="AL45" i="44"/>
  <c r="AX45" i="44"/>
  <c r="AM45" i="44"/>
  <c r="AY45" i="44"/>
  <c r="AY45" i="53" s="1"/>
  <c r="AW45" i="44"/>
  <c r="AW45" i="53" s="1"/>
  <c r="AR45" i="44"/>
  <c r="AJ45" i="44"/>
  <c r="AN45" i="44"/>
  <c r="AK45" i="44"/>
  <c r="AI45" i="44"/>
  <c r="AB45" i="44"/>
  <c r="AF45" i="44"/>
  <c r="Q45" i="44"/>
  <c r="Q45" i="53" s="1"/>
  <c r="U45" i="44"/>
  <c r="U45" i="53" s="1"/>
  <c r="I45" i="44"/>
  <c r="I45" i="53" s="1"/>
  <c r="M45" i="44"/>
  <c r="AV45" i="44"/>
  <c r="AV45" i="53" s="1"/>
  <c r="AE45" i="44"/>
  <c r="T45" i="44"/>
  <c r="L45" i="44"/>
  <c r="AO45" i="44"/>
  <c r="AC45" i="44"/>
  <c r="AG45" i="44"/>
  <c r="R45" i="44"/>
  <c r="R45" i="53" s="1"/>
  <c r="V45" i="44"/>
  <c r="V45" i="53" s="1"/>
  <c r="J45" i="44"/>
  <c r="N45" i="44"/>
  <c r="AZ45" i="44"/>
  <c r="AS45" i="44"/>
  <c r="AS45" i="53" s="1"/>
  <c r="H45" i="44"/>
  <c r="Z45" i="44"/>
  <c r="AD45" i="44"/>
  <c r="AD45" i="53" s="1"/>
  <c r="S45" i="44"/>
  <c r="S45" i="53" s="1"/>
  <c r="W45" i="44"/>
  <c r="W45" i="53" s="1"/>
  <c r="G45" i="44"/>
  <c r="K45" i="44"/>
  <c r="K45" i="53" s="1"/>
  <c r="AA45" i="44"/>
  <c r="AA45" i="53" s="1"/>
  <c r="AU49" i="44"/>
  <c r="AQ49" i="44"/>
  <c r="AL49" i="44"/>
  <c r="AX49" i="44"/>
  <c r="AM49" i="44"/>
  <c r="AY49" i="44"/>
  <c r="AW49" i="44"/>
  <c r="AR49" i="44"/>
  <c r="AJ49" i="44"/>
  <c r="AN49" i="44"/>
  <c r="AS49" i="44"/>
  <c r="AO49" i="44"/>
  <c r="AI49" i="44"/>
  <c r="AB49" i="44"/>
  <c r="AF49" i="44"/>
  <c r="Q49" i="44"/>
  <c r="U49" i="44"/>
  <c r="I49" i="44"/>
  <c r="M49" i="44"/>
  <c r="AZ49" i="44"/>
  <c r="AV49" i="44"/>
  <c r="AA49" i="44"/>
  <c r="AE49" i="44"/>
  <c r="T49" i="44"/>
  <c r="H49" i="44"/>
  <c r="L49" i="44"/>
  <c r="AC49" i="44"/>
  <c r="AG49" i="44"/>
  <c r="R49" i="44"/>
  <c r="V49" i="44"/>
  <c r="J49" i="44"/>
  <c r="N49" i="44"/>
  <c r="Z49" i="44"/>
  <c r="AD49" i="44"/>
  <c r="S49" i="44"/>
  <c r="W49" i="44"/>
  <c r="G49" i="44"/>
  <c r="K49" i="44"/>
  <c r="AK49" i="44"/>
  <c r="AY65" i="44"/>
  <c r="AJ65" i="44"/>
  <c r="AN65" i="44"/>
  <c r="AV65" i="44"/>
  <c r="AZ65" i="44"/>
  <c r="AU65" i="44"/>
  <c r="AW65" i="44"/>
  <c r="AR65" i="44"/>
  <c r="AS65" i="44"/>
  <c r="AK65" i="44"/>
  <c r="AA65" i="44"/>
  <c r="AE65" i="44"/>
  <c r="R65" i="44"/>
  <c r="V65" i="44"/>
  <c r="AL65" i="44"/>
  <c r="AB65" i="44"/>
  <c r="AF65" i="44"/>
  <c r="Y65" i="44"/>
  <c r="S65" i="44"/>
  <c r="W65" i="44"/>
  <c r="AX65" i="44"/>
  <c r="AM65" i="44"/>
  <c r="AI65" i="44"/>
  <c r="AC65" i="44"/>
  <c r="AG65" i="44"/>
  <c r="T65" i="44"/>
  <c r="AD65" i="44"/>
  <c r="P65" i="44"/>
  <c r="I65" i="44"/>
  <c r="M65" i="44"/>
  <c r="F65" i="44"/>
  <c r="AO65" i="44"/>
  <c r="J65" i="44"/>
  <c r="N65" i="44"/>
  <c r="AQ65" i="44"/>
  <c r="Q65" i="44"/>
  <c r="G65" i="44"/>
  <c r="K65" i="44"/>
  <c r="U65" i="44"/>
  <c r="H65" i="44"/>
  <c r="L65" i="44"/>
  <c r="Z65" i="44"/>
  <c r="AX70" i="44"/>
  <c r="AU70" i="44"/>
  <c r="AR70" i="44"/>
  <c r="AQ70" i="44"/>
  <c r="AL70" i="44"/>
  <c r="AY70" i="44"/>
  <c r="AS70" i="44"/>
  <c r="AV70" i="44"/>
  <c r="AZ70" i="44"/>
  <c r="AW70" i="44"/>
  <c r="AK70" i="44"/>
  <c r="AA70" i="44"/>
  <c r="AE70" i="44"/>
  <c r="Y70" i="44"/>
  <c r="S70" i="44"/>
  <c r="W70" i="44"/>
  <c r="AM70" i="44"/>
  <c r="AI70" i="44"/>
  <c r="AB70" i="44"/>
  <c r="AF70" i="44"/>
  <c r="T70" i="44"/>
  <c r="AN70" i="44"/>
  <c r="AC70" i="44"/>
  <c r="AG70" i="44"/>
  <c r="Q70" i="44"/>
  <c r="U70" i="44"/>
  <c r="AO70" i="44"/>
  <c r="AD70" i="44"/>
  <c r="I70" i="44"/>
  <c r="M70" i="44"/>
  <c r="R70" i="44"/>
  <c r="J70" i="44"/>
  <c r="N70" i="44"/>
  <c r="V70" i="44"/>
  <c r="G70" i="44"/>
  <c r="K70" i="44"/>
  <c r="Z70" i="44"/>
  <c r="H70" i="44"/>
  <c r="F70" i="44"/>
  <c r="AJ70" i="44"/>
  <c r="P70" i="44"/>
  <c r="L70" i="44"/>
  <c r="AW75" i="44"/>
  <c r="AU75" i="44"/>
  <c r="AR75" i="44"/>
  <c r="AQ75" i="44"/>
  <c r="AL75" i="44"/>
  <c r="AX75" i="44"/>
  <c r="AS75" i="44"/>
  <c r="AY75" i="44"/>
  <c r="AN75" i="44"/>
  <c r="AA75" i="44"/>
  <c r="AE75" i="44"/>
  <c r="Y75" i="44"/>
  <c r="Q75" i="44"/>
  <c r="U75" i="44"/>
  <c r="AV75" i="44"/>
  <c r="AJ75" i="44"/>
  <c r="AO75" i="44"/>
  <c r="AI75" i="44"/>
  <c r="AB75" i="44"/>
  <c r="AF75" i="44"/>
  <c r="AZ75" i="44"/>
  <c r="AK75" i="44"/>
  <c r="AC75" i="44"/>
  <c r="AG75" i="44"/>
  <c r="AM75" i="44"/>
  <c r="AD75" i="44"/>
  <c r="T75" i="44"/>
  <c r="J75" i="44"/>
  <c r="N75" i="44"/>
  <c r="V75" i="44"/>
  <c r="G75" i="44"/>
  <c r="K75" i="44"/>
  <c r="R75" i="44"/>
  <c r="W75" i="44"/>
  <c r="H75" i="44"/>
  <c r="L75" i="44"/>
  <c r="F75" i="44"/>
  <c r="Z75" i="44"/>
  <c r="M75" i="44"/>
  <c r="P75" i="44"/>
  <c r="I75" i="44"/>
  <c r="S75" i="44"/>
  <c r="AV84" i="44"/>
  <c r="AZ84" i="44"/>
  <c r="AU84" i="44"/>
  <c r="AU84" i="53" s="1"/>
  <c r="AQ84" i="44"/>
  <c r="AM84" i="44"/>
  <c r="AW84" i="44"/>
  <c r="AW84" i="53" s="1"/>
  <c r="AX84" i="44"/>
  <c r="AX84" i="53" s="1"/>
  <c r="AR84" i="44"/>
  <c r="AN84" i="44"/>
  <c r="AN84" i="53" s="1"/>
  <c r="AA84" i="44"/>
  <c r="AA84" i="53" s="1"/>
  <c r="AE84" i="44"/>
  <c r="AE84" i="53" s="1"/>
  <c r="Y84" i="44"/>
  <c r="S84" i="44"/>
  <c r="W84" i="44"/>
  <c r="W84" i="53" s="1"/>
  <c r="AJ84" i="44"/>
  <c r="AO84" i="44"/>
  <c r="AB84" i="44"/>
  <c r="AF84" i="44"/>
  <c r="AF84" i="53" s="1"/>
  <c r="AK84" i="44"/>
  <c r="AI84" i="44"/>
  <c r="AC84" i="44"/>
  <c r="AG84" i="44"/>
  <c r="AD84" i="44"/>
  <c r="AD84" i="53" s="1"/>
  <c r="R84" i="44"/>
  <c r="P84" i="44"/>
  <c r="I84" i="44"/>
  <c r="M84" i="44"/>
  <c r="M84" i="53" s="1"/>
  <c r="F84" i="44"/>
  <c r="F84" i="53" s="1"/>
  <c r="AY84" i="44"/>
  <c r="T84" i="44"/>
  <c r="T84" i="53" s="1"/>
  <c r="J84" i="44"/>
  <c r="J84" i="53" s="1"/>
  <c r="N84" i="44"/>
  <c r="AL84" i="44"/>
  <c r="U84" i="44"/>
  <c r="G84" i="44"/>
  <c r="K84" i="44"/>
  <c r="K84" i="53" s="1"/>
  <c r="L84" i="44"/>
  <c r="AS84" i="44"/>
  <c r="Z84" i="44"/>
  <c r="Z84" i="53" s="1"/>
  <c r="Q84" i="44"/>
  <c r="H84" i="44"/>
  <c r="V84" i="44"/>
  <c r="AY89" i="44"/>
  <c r="AQ89" i="44"/>
  <c r="AK89" i="44"/>
  <c r="AO89" i="44"/>
  <c r="AV89" i="44"/>
  <c r="AZ89" i="44"/>
  <c r="AW89" i="44"/>
  <c r="AR89" i="44"/>
  <c r="AX89" i="44"/>
  <c r="AN89" i="44"/>
  <c r="AA89" i="44"/>
  <c r="AE89" i="44"/>
  <c r="Q89" i="44"/>
  <c r="U89" i="44"/>
  <c r="AS89" i="44"/>
  <c r="AJ89" i="44"/>
  <c r="AI89" i="44"/>
  <c r="AB89" i="44"/>
  <c r="AF89" i="44"/>
  <c r="AU89" i="44"/>
  <c r="AL89" i="44"/>
  <c r="AC89" i="44"/>
  <c r="AG89" i="44"/>
  <c r="AD89" i="44"/>
  <c r="T89" i="44"/>
  <c r="J89" i="44"/>
  <c r="N89" i="44"/>
  <c r="V89" i="44"/>
  <c r="G89" i="44"/>
  <c r="K89" i="44"/>
  <c r="Y89" i="44"/>
  <c r="R89" i="44"/>
  <c r="W89" i="44"/>
  <c r="H89" i="44"/>
  <c r="L89" i="44"/>
  <c r="AM89" i="44"/>
  <c r="P89" i="44"/>
  <c r="I89" i="44"/>
  <c r="S89" i="44"/>
  <c r="M89" i="44"/>
  <c r="Z89" i="44"/>
  <c r="F89" i="44"/>
  <c r="AW96" i="44"/>
  <c r="AK96" i="44"/>
  <c r="AO96" i="44"/>
  <c r="AX96" i="44"/>
  <c r="AU96" i="44"/>
  <c r="AY96" i="44"/>
  <c r="AZ96" i="44"/>
  <c r="AR96" i="44"/>
  <c r="AL96" i="44"/>
  <c r="AA96" i="44"/>
  <c r="AE96" i="44"/>
  <c r="S96" i="44"/>
  <c r="W96" i="44"/>
  <c r="AS96" i="44"/>
  <c r="AQ96" i="44"/>
  <c r="AM96" i="44"/>
  <c r="AB96" i="44"/>
  <c r="AF96" i="44"/>
  <c r="Y96" i="44"/>
  <c r="AN96" i="44"/>
  <c r="AC96" i="44"/>
  <c r="AG96" i="44"/>
  <c r="AI96" i="44"/>
  <c r="AD96" i="44"/>
  <c r="U96" i="44"/>
  <c r="G96" i="44"/>
  <c r="K96" i="44"/>
  <c r="Q96" i="44"/>
  <c r="V96" i="44"/>
  <c r="P96" i="44"/>
  <c r="H96" i="44"/>
  <c r="L96" i="44"/>
  <c r="AV96" i="44"/>
  <c r="R96" i="44"/>
  <c r="I96" i="44"/>
  <c r="M96" i="44"/>
  <c r="F96" i="44"/>
  <c r="AJ96" i="44"/>
  <c r="Z96" i="44"/>
  <c r="J96" i="44"/>
  <c r="T96" i="44"/>
  <c r="N96" i="44"/>
  <c r="AV102" i="44"/>
  <c r="AZ102" i="44"/>
  <c r="AU102" i="44"/>
  <c r="AR102" i="44"/>
  <c r="AK102" i="44"/>
  <c r="AO102" i="44"/>
  <c r="AW102" i="44"/>
  <c r="AX102" i="44"/>
  <c r="AN102" i="44"/>
  <c r="AA102" i="44"/>
  <c r="AE102" i="44"/>
  <c r="Y102" i="44"/>
  <c r="S102" i="44"/>
  <c r="W102" i="44"/>
  <c r="AS102" i="44"/>
  <c r="AQ102" i="44"/>
  <c r="AJ102" i="44"/>
  <c r="AI102" i="44"/>
  <c r="AB102" i="44"/>
  <c r="AF102" i="44"/>
  <c r="AY102" i="44"/>
  <c r="AL102" i="44"/>
  <c r="AC102" i="44"/>
  <c r="AG102" i="44"/>
  <c r="AD102" i="44"/>
  <c r="T102" i="44"/>
  <c r="P102" i="44"/>
  <c r="I102" i="44"/>
  <c r="M102" i="44"/>
  <c r="F102" i="44"/>
  <c r="U102" i="44"/>
  <c r="J102" i="44"/>
  <c r="N102" i="44"/>
  <c r="AM102" i="44"/>
  <c r="Q102" i="44"/>
  <c r="V102" i="44"/>
  <c r="G102" i="44"/>
  <c r="K102" i="44"/>
  <c r="Z102" i="44"/>
  <c r="H102" i="44"/>
  <c r="R102" i="44"/>
  <c r="L102" i="44"/>
  <c r="AX114" i="44"/>
  <c r="AY114" i="44"/>
  <c r="AZ114" i="44"/>
  <c r="AM114" i="44"/>
  <c r="AW114" i="44"/>
  <c r="AR114" i="44"/>
  <c r="AJ114" i="44"/>
  <c r="AN114" i="44"/>
  <c r="AV114" i="44"/>
  <c r="AS114" i="44"/>
  <c r="AQ114" i="44"/>
  <c r="AT114" i="44" s="1"/>
  <c r="AK114" i="44"/>
  <c r="AO114" i="44"/>
  <c r="Z114" i="44"/>
  <c r="AD114" i="44"/>
  <c r="AA114" i="44"/>
  <c r="AE114" i="44"/>
  <c r="AL114" i="44"/>
  <c r="AI114" i="44"/>
  <c r="AB114" i="44"/>
  <c r="AF114" i="44"/>
  <c r="AU114" i="44"/>
  <c r="AG114" i="44"/>
  <c r="Y114" i="44"/>
  <c r="Q114" i="44"/>
  <c r="U114" i="44"/>
  <c r="H114" i="44"/>
  <c r="L114" i="44"/>
  <c r="R114" i="44"/>
  <c r="V114" i="44"/>
  <c r="I114" i="44"/>
  <c r="M114" i="44"/>
  <c r="S114" i="44"/>
  <c r="W114" i="44"/>
  <c r="J114" i="44"/>
  <c r="N114" i="44"/>
  <c r="G114" i="44"/>
  <c r="T114" i="44"/>
  <c r="P114" i="44"/>
  <c r="K114" i="44"/>
  <c r="F114" i="44"/>
  <c r="AC114" i="44"/>
  <c r="AY119" i="44"/>
  <c r="AZ119" i="44"/>
  <c r="AX119" i="44"/>
  <c r="AU119" i="44"/>
  <c r="AS119" i="44"/>
  <c r="AK119" i="44"/>
  <c r="AO119" i="44"/>
  <c r="AQ119" i="44"/>
  <c r="AL119" i="44"/>
  <c r="AW119" i="44"/>
  <c r="AM119" i="44"/>
  <c r="AV119" i="44"/>
  <c r="AR119" i="44"/>
  <c r="Z119" i="44"/>
  <c r="AD119" i="44"/>
  <c r="AJ119" i="44"/>
  <c r="AI119" i="44"/>
  <c r="AA119" i="44"/>
  <c r="AE119" i="44"/>
  <c r="AN119" i="44"/>
  <c r="AB119" i="44"/>
  <c r="AF119" i="44"/>
  <c r="AG119" i="44"/>
  <c r="R119" i="44"/>
  <c r="V119" i="44"/>
  <c r="H119" i="44"/>
  <c r="L119" i="44"/>
  <c r="S119" i="44"/>
  <c r="W119" i="44"/>
  <c r="I119" i="44"/>
  <c r="M119" i="44"/>
  <c r="T119" i="44"/>
  <c r="P119" i="44"/>
  <c r="J119" i="44"/>
  <c r="N119" i="44"/>
  <c r="G119" i="44"/>
  <c r="AC119" i="44"/>
  <c r="K119" i="44"/>
  <c r="F119" i="44"/>
  <c r="Y119" i="44"/>
  <c r="Q119" i="44"/>
  <c r="U119" i="44"/>
  <c r="AX124" i="44"/>
  <c r="AY124" i="44"/>
  <c r="AZ124" i="44"/>
  <c r="AS124" i="44"/>
  <c r="AM124" i="44"/>
  <c r="AW124" i="44"/>
  <c r="AQ124" i="44"/>
  <c r="AV124" i="44"/>
  <c r="AL124" i="44"/>
  <c r="Z124" i="44"/>
  <c r="AD124" i="44"/>
  <c r="AU124" i="44"/>
  <c r="AN124" i="44"/>
  <c r="AI124" i="44"/>
  <c r="AA124" i="44"/>
  <c r="AE124" i="44"/>
  <c r="AR124" i="44"/>
  <c r="AJ124" i="44"/>
  <c r="AO124" i="44"/>
  <c r="AB124" i="44"/>
  <c r="AF124" i="44"/>
  <c r="AG124" i="44"/>
  <c r="Q124" i="44"/>
  <c r="U124" i="44"/>
  <c r="H124" i="44"/>
  <c r="L124" i="44"/>
  <c r="AK124" i="44"/>
  <c r="R124" i="44"/>
  <c r="V124" i="44"/>
  <c r="S124" i="44"/>
  <c r="W124" i="44"/>
  <c r="P124" i="44"/>
  <c r="G124" i="44"/>
  <c r="M124" i="44"/>
  <c r="Y124" i="44"/>
  <c r="I124" i="44"/>
  <c r="N124" i="44"/>
  <c r="F124" i="44"/>
  <c r="T124" i="44"/>
  <c r="J124" i="44"/>
  <c r="AC124" i="44"/>
  <c r="K124" i="44"/>
  <c r="AY133" i="44"/>
  <c r="AY133" i="53" s="1"/>
  <c r="AZ133" i="44"/>
  <c r="AX133" i="44"/>
  <c r="AV133" i="44"/>
  <c r="AV133" i="53" s="1"/>
  <c r="AU133" i="44"/>
  <c r="AU133" i="53" s="1"/>
  <c r="AR133" i="44"/>
  <c r="AQ133" i="44"/>
  <c r="AS133" i="44"/>
  <c r="AS133" i="53" s="1"/>
  <c r="AJ133" i="44"/>
  <c r="AN133" i="44"/>
  <c r="AW133" i="44"/>
  <c r="AK133" i="44"/>
  <c r="AO133" i="44"/>
  <c r="AI133" i="44"/>
  <c r="AL133" i="44"/>
  <c r="AB133" i="44"/>
  <c r="AB133" i="53" s="1"/>
  <c r="AF133" i="44"/>
  <c r="AF133" i="53" s="1"/>
  <c r="Y133" i="44"/>
  <c r="Q133" i="44"/>
  <c r="U133" i="44"/>
  <c r="H133" i="44"/>
  <c r="H133" i="53" s="1"/>
  <c r="L133" i="44"/>
  <c r="AM133" i="44"/>
  <c r="AC133" i="44"/>
  <c r="AC133" i="53" s="1"/>
  <c r="AG133" i="44"/>
  <c r="AG133" i="53" s="1"/>
  <c r="R133" i="44"/>
  <c r="V133" i="44"/>
  <c r="Z133" i="44"/>
  <c r="AD133" i="44"/>
  <c r="AD133" i="53" s="1"/>
  <c r="S133" i="44"/>
  <c r="W133" i="44"/>
  <c r="P133" i="44"/>
  <c r="P133" i="53" s="1"/>
  <c r="AA133" i="44"/>
  <c r="AA133" i="53" s="1"/>
  <c r="G133" i="44"/>
  <c r="M133" i="44"/>
  <c r="AE133" i="44"/>
  <c r="AE133" i="53" s="1"/>
  <c r="I133" i="44"/>
  <c r="I133" i="53" s="1"/>
  <c r="N133" i="44"/>
  <c r="J133" i="44"/>
  <c r="T133" i="44"/>
  <c r="T133" i="53" s="1"/>
  <c r="K133" i="44"/>
  <c r="K133" i="53" s="1"/>
  <c r="F133" i="44"/>
  <c r="AX138" i="44"/>
  <c r="AY138" i="44"/>
  <c r="AZ138" i="44"/>
  <c r="AV138" i="44"/>
  <c r="AQ138" i="44"/>
  <c r="AU138" i="44"/>
  <c r="AR138" i="44"/>
  <c r="AS138" i="44"/>
  <c r="AM138" i="44"/>
  <c r="AJ138" i="44"/>
  <c r="AN138" i="44"/>
  <c r="AI138" i="44"/>
  <c r="AW138" i="44"/>
  <c r="AK138" i="44"/>
  <c r="AO138" i="44"/>
  <c r="AB138" i="44"/>
  <c r="AF138" i="44"/>
  <c r="T138" i="44"/>
  <c r="H138" i="44"/>
  <c r="L138" i="44"/>
  <c r="AC138" i="44"/>
  <c r="AG138" i="44"/>
  <c r="Q138" i="44"/>
  <c r="U138" i="44"/>
  <c r="P138" i="44"/>
  <c r="Z138" i="44"/>
  <c r="AD138" i="44"/>
  <c r="R138" i="44"/>
  <c r="V138" i="44"/>
  <c r="AA138" i="44"/>
  <c r="Y138" i="44"/>
  <c r="G138" i="44"/>
  <c r="M138" i="44"/>
  <c r="AL138" i="44"/>
  <c r="AE138" i="44"/>
  <c r="I138" i="44"/>
  <c r="N138" i="44"/>
  <c r="S138" i="44"/>
  <c r="J138" i="44"/>
  <c r="F138" i="44"/>
  <c r="W138" i="44"/>
  <c r="K138" i="44"/>
  <c r="AZ145" i="44"/>
  <c r="AX145" i="44"/>
  <c r="AY145" i="44"/>
  <c r="AW145" i="44"/>
  <c r="AR145" i="44"/>
  <c r="AV145" i="44"/>
  <c r="AS145" i="44"/>
  <c r="AQ145" i="44"/>
  <c r="AL145" i="44"/>
  <c r="AU145" i="44"/>
  <c r="AM145" i="44"/>
  <c r="AJ145" i="44"/>
  <c r="AN145" i="44"/>
  <c r="AI145" i="44"/>
  <c r="AB145" i="44"/>
  <c r="AF145" i="44"/>
  <c r="Q145" i="44"/>
  <c r="U145" i="44"/>
  <c r="H145" i="44"/>
  <c r="L145" i="44"/>
  <c r="AK145" i="44"/>
  <c r="AC145" i="44"/>
  <c r="AG145" i="44"/>
  <c r="Y145" i="44"/>
  <c r="R145" i="44"/>
  <c r="V145" i="44"/>
  <c r="AO145" i="44"/>
  <c r="Z145" i="44"/>
  <c r="AD145" i="44"/>
  <c r="S145" i="44"/>
  <c r="W145" i="44"/>
  <c r="AA145" i="44"/>
  <c r="P145" i="44"/>
  <c r="G145" i="44"/>
  <c r="M145" i="44"/>
  <c r="AE145" i="44"/>
  <c r="I145" i="44"/>
  <c r="N145" i="44"/>
  <c r="F145" i="44"/>
  <c r="J145" i="44"/>
  <c r="K145" i="44"/>
  <c r="T145" i="44"/>
  <c r="AU151" i="44"/>
  <c r="AX151" i="44"/>
  <c r="AY151" i="44"/>
  <c r="AW151" i="44"/>
  <c r="AS151" i="44"/>
  <c r="AQ151" i="44"/>
  <c r="AV151" i="44"/>
  <c r="AM151" i="44"/>
  <c r="AZ151" i="44"/>
  <c r="AR151" i="44"/>
  <c r="AJ151" i="44"/>
  <c r="AN151" i="44"/>
  <c r="AK151" i="44"/>
  <c r="AO151" i="44"/>
  <c r="AI151" i="44"/>
  <c r="AB151" i="44"/>
  <c r="AF151" i="44"/>
  <c r="R151" i="44"/>
  <c r="V151" i="44"/>
  <c r="AC151" i="44"/>
  <c r="AG151" i="44"/>
  <c r="S151" i="44"/>
  <c r="W151" i="44"/>
  <c r="AL151" i="44"/>
  <c r="Z151" i="44"/>
  <c r="AD151" i="44"/>
  <c r="T151" i="44"/>
  <c r="P151" i="44"/>
  <c r="AA151" i="44"/>
  <c r="Q151" i="44"/>
  <c r="G151" i="44"/>
  <c r="K151" i="44"/>
  <c r="F151" i="44"/>
  <c r="AE151" i="44"/>
  <c r="U151" i="44"/>
  <c r="H151" i="44"/>
  <c r="L151" i="44"/>
  <c r="I151" i="44"/>
  <c r="M151" i="44"/>
  <c r="Y151" i="44"/>
  <c r="J151" i="44"/>
  <c r="N151" i="44"/>
  <c r="AY14" i="44"/>
  <c r="AW14" i="44"/>
  <c r="AR14" i="44"/>
  <c r="AJ14" i="44"/>
  <c r="AN14" i="44"/>
  <c r="Z14" i="44"/>
  <c r="AD14" i="44"/>
  <c r="AZ14" i="44"/>
  <c r="AV14" i="44"/>
  <c r="AS14" i="44"/>
  <c r="AK14" i="44"/>
  <c r="AO14" i="44"/>
  <c r="AU14" i="44"/>
  <c r="AQ14" i="44"/>
  <c r="AL14" i="44"/>
  <c r="AE14" i="44"/>
  <c r="S14" i="44"/>
  <c r="W14" i="44"/>
  <c r="G14" i="44"/>
  <c r="K14" i="44"/>
  <c r="F14" i="44"/>
  <c r="H14" i="44"/>
  <c r="L14" i="44"/>
  <c r="I14" i="44"/>
  <c r="R14" i="44"/>
  <c r="V14" i="44"/>
  <c r="J14" i="44"/>
  <c r="AI14" i="44"/>
  <c r="AA14" i="44"/>
  <c r="AF14" i="44"/>
  <c r="T14" i="44"/>
  <c r="AC14" i="44"/>
  <c r="AX14" i="44"/>
  <c r="AM14" i="44"/>
  <c r="AB14" i="44"/>
  <c r="AG14" i="44"/>
  <c r="Q14" i="44"/>
  <c r="U14" i="44"/>
  <c r="M14" i="44"/>
  <c r="N14" i="44"/>
  <c r="AZ43" i="44"/>
  <c r="AR43" i="44"/>
  <c r="AL43" i="44"/>
  <c r="AW43" i="44"/>
  <c r="AS43" i="44"/>
  <c r="AQ43" i="44"/>
  <c r="AM43" i="44"/>
  <c r="AX43" i="44"/>
  <c r="AV43" i="44"/>
  <c r="AJ43" i="44"/>
  <c r="AN43" i="44"/>
  <c r="AU43" i="44"/>
  <c r="AB43" i="44"/>
  <c r="AF43" i="44"/>
  <c r="T43" i="44"/>
  <c r="I43" i="44"/>
  <c r="M43" i="44"/>
  <c r="AO43" i="44"/>
  <c r="AE43" i="44"/>
  <c r="S43" i="44"/>
  <c r="H43" i="44"/>
  <c r="AI43" i="44"/>
  <c r="AC43" i="44"/>
  <c r="AG43" i="44"/>
  <c r="Q43" i="44"/>
  <c r="U43" i="44"/>
  <c r="J43" i="44"/>
  <c r="N43" i="44"/>
  <c r="AA43" i="44"/>
  <c r="AY43" i="44"/>
  <c r="AK43" i="44"/>
  <c r="Z43" i="44"/>
  <c r="AD43" i="44"/>
  <c r="R43" i="44"/>
  <c r="V43" i="44"/>
  <c r="G43" i="44"/>
  <c r="K43" i="44"/>
  <c r="W43" i="44"/>
  <c r="L43" i="44"/>
  <c r="AV64" i="44"/>
  <c r="AZ64" i="44"/>
  <c r="AR64" i="44"/>
  <c r="AL64" i="44"/>
  <c r="AW64" i="44"/>
  <c r="AS64" i="44"/>
  <c r="AX64" i="44"/>
  <c r="AU64" i="44"/>
  <c r="AQ64" i="44"/>
  <c r="AK64" i="44"/>
  <c r="AA64" i="44"/>
  <c r="AE64" i="44"/>
  <c r="Q64" i="44"/>
  <c r="U64" i="44"/>
  <c r="AY64" i="44"/>
  <c r="AM64" i="44"/>
  <c r="AB64" i="44"/>
  <c r="AF64" i="44"/>
  <c r="R64" i="44"/>
  <c r="V64" i="44"/>
  <c r="AN64" i="44"/>
  <c r="AC64" i="44"/>
  <c r="AG64" i="44"/>
  <c r="Y64" i="44"/>
  <c r="S64" i="44"/>
  <c r="W64" i="44"/>
  <c r="AO64" i="44"/>
  <c r="I64" i="44"/>
  <c r="M64" i="44"/>
  <c r="Z64" i="44"/>
  <c r="T64" i="44"/>
  <c r="P64" i="44"/>
  <c r="J64" i="44"/>
  <c r="N64" i="44"/>
  <c r="F64" i="44"/>
  <c r="AD64" i="44"/>
  <c r="G64" i="44"/>
  <c r="K64" i="44"/>
  <c r="AI64" i="44"/>
  <c r="L64" i="44"/>
  <c r="AJ64" i="44"/>
  <c r="H64" i="44"/>
  <c r="AX82" i="44"/>
  <c r="AR82" i="44"/>
  <c r="AL82" i="44"/>
  <c r="AY82" i="44"/>
  <c r="AY82" i="53" s="1"/>
  <c r="AS82" i="44"/>
  <c r="AV82" i="44"/>
  <c r="AZ82" i="44"/>
  <c r="AZ82" i="53" s="1"/>
  <c r="AU82" i="44"/>
  <c r="AU82" i="53" s="1"/>
  <c r="AJ82" i="44"/>
  <c r="AO82" i="44"/>
  <c r="AA82" i="44"/>
  <c r="AE82" i="44"/>
  <c r="AE82" i="53" s="1"/>
  <c r="Q82" i="44"/>
  <c r="U82" i="44"/>
  <c r="U82" i="53" s="1"/>
  <c r="AW82" i="44"/>
  <c r="AK82" i="44"/>
  <c r="AB82" i="44"/>
  <c r="AB82" i="53" s="1"/>
  <c r="AF82" i="44"/>
  <c r="AM82" i="44"/>
  <c r="AC82" i="44"/>
  <c r="AC82" i="53" s="1"/>
  <c r="AG82" i="44"/>
  <c r="Y82" i="44"/>
  <c r="Y82" i="53" s="1"/>
  <c r="AQ82" i="44"/>
  <c r="R82" i="44"/>
  <c r="R82" i="53" s="1"/>
  <c r="W82" i="44"/>
  <c r="H82" i="44"/>
  <c r="L82" i="44"/>
  <c r="L82" i="53" s="1"/>
  <c r="AN82" i="44"/>
  <c r="AI82" i="44"/>
  <c r="Z82" i="44"/>
  <c r="S82" i="44"/>
  <c r="S82" i="53" s="1"/>
  <c r="P82" i="44"/>
  <c r="P82" i="53" s="1"/>
  <c r="I82" i="44"/>
  <c r="I82" i="53" s="1"/>
  <c r="M82" i="44"/>
  <c r="M82" i="53" s="1"/>
  <c r="F82" i="44"/>
  <c r="F82" i="53" s="1"/>
  <c r="AD82" i="44"/>
  <c r="AD82" i="53" s="1"/>
  <c r="T82" i="44"/>
  <c r="J82" i="44"/>
  <c r="J82" i="53" s="1"/>
  <c r="N82" i="44"/>
  <c r="V82" i="44"/>
  <c r="V82" i="53" s="1"/>
  <c r="G82" i="44"/>
  <c r="G82" i="53" s="1"/>
  <c r="K82" i="44"/>
  <c r="AX113" i="44"/>
  <c r="AY113" i="44"/>
  <c r="AW113" i="44"/>
  <c r="AS113" i="44"/>
  <c r="AK113" i="44"/>
  <c r="AO113" i="44"/>
  <c r="AV113" i="44"/>
  <c r="AL113" i="44"/>
  <c r="AZ113" i="44"/>
  <c r="AU113" i="44"/>
  <c r="AM113" i="44"/>
  <c r="AR113" i="44"/>
  <c r="AJ113" i="44"/>
  <c r="Z113" i="44"/>
  <c r="AD113" i="44"/>
  <c r="AQ113" i="44"/>
  <c r="AT113" i="44" s="1"/>
  <c r="AN113" i="44"/>
  <c r="AA113" i="44"/>
  <c r="AE113" i="44"/>
  <c r="AB113" i="44"/>
  <c r="AF113" i="44"/>
  <c r="T113" i="44"/>
  <c r="P113" i="44"/>
  <c r="H113" i="44"/>
  <c r="L113" i="44"/>
  <c r="AC113" i="44"/>
  <c r="Y113" i="44"/>
  <c r="Q113" i="44"/>
  <c r="U113" i="44"/>
  <c r="I113" i="44"/>
  <c r="M113" i="44"/>
  <c r="AG113" i="44"/>
  <c r="R113" i="44"/>
  <c r="V113" i="44"/>
  <c r="J113" i="44"/>
  <c r="N113" i="44"/>
  <c r="W113" i="44"/>
  <c r="AI113" i="44"/>
  <c r="G113" i="44"/>
  <c r="F113" i="44"/>
  <c r="K113" i="44"/>
  <c r="S113" i="44"/>
  <c r="AX137" i="44"/>
  <c r="AY137" i="44"/>
  <c r="AU137" i="44"/>
  <c r="AS137" i="44"/>
  <c r="AQ137" i="44"/>
  <c r="AW137" i="44"/>
  <c r="AK137" i="44"/>
  <c r="AO137" i="44"/>
  <c r="AL137" i="44"/>
  <c r="AM137" i="44"/>
  <c r="AI137" i="44"/>
  <c r="AB137" i="44"/>
  <c r="AF137" i="44"/>
  <c r="Y137" i="44"/>
  <c r="S137" i="44"/>
  <c r="W137" i="44"/>
  <c r="H137" i="44"/>
  <c r="L137" i="44"/>
  <c r="AZ137" i="44"/>
  <c r="AJ137" i="44"/>
  <c r="AC137" i="44"/>
  <c r="AG137" i="44"/>
  <c r="T137" i="44"/>
  <c r="AV137" i="44"/>
  <c r="AN137" i="44"/>
  <c r="Z137" i="44"/>
  <c r="AD137" i="44"/>
  <c r="Q137" i="44"/>
  <c r="U137" i="44"/>
  <c r="P137" i="44"/>
  <c r="R137" i="44"/>
  <c r="J137" i="44"/>
  <c r="F137" i="44"/>
  <c r="V137" i="44"/>
  <c r="K137" i="44"/>
  <c r="AA137" i="44"/>
  <c r="G137" i="44"/>
  <c r="M137" i="44"/>
  <c r="I137" i="44"/>
  <c r="N137" i="44"/>
  <c r="AE137" i="44"/>
  <c r="AR137" i="44"/>
  <c r="AZ17" i="44"/>
  <c r="AR17" i="44"/>
  <c r="AQ17" i="44"/>
  <c r="AL17" i="44"/>
  <c r="Z17" i="44"/>
  <c r="AD17" i="44"/>
  <c r="AW17" i="44"/>
  <c r="AS17" i="44"/>
  <c r="AM17" i="44"/>
  <c r="AX17" i="44"/>
  <c r="AV17" i="44"/>
  <c r="AJ17" i="44"/>
  <c r="AN17" i="44"/>
  <c r="AY17" i="44"/>
  <c r="AE17" i="44"/>
  <c r="S17" i="44"/>
  <c r="W17" i="44"/>
  <c r="I17" i="44"/>
  <c r="M17" i="44"/>
  <c r="AC17" i="44"/>
  <c r="R17" i="44"/>
  <c r="V17" i="44"/>
  <c r="H17" i="44"/>
  <c r="L17" i="44"/>
  <c r="AK17" i="44"/>
  <c r="AA17" i="44"/>
  <c r="AF17" i="44"/>
  <c r="T17" i="44"/>
  <c r="J17" i="44"/>
  <c r="N17" i="44"/>
  <c r="AU17" i="44"/>
  <c r="AO17" i="44"/>
  <c r="AB17" i="44"/>
  <c r="AG17" i="44"/>
  <c r="Q17" i="44"/>
  <c r="U17" i="44"/>
  <c r="G17" i="44"/>
  <c r="K17" i="44"/>
  <c r="AI17" i="44"/>
  <c r="F23" i="44"/>
  <c r="AX23" i="44"/>
  <c r="AV23" i="44"/>
  <c r="AR23" i="44"/>
  <c r="AL23" i="44"/>
  <c r="AI23" i="44"/>
  <c r="Z23" i="44"/>
  <c r="AD23" i="44"/>
  <c r="AY23" i="44"/>
  <c r="AU23" i="44"/>
  <c r="AS23" i="44"/>
  <c r="AM23" i="44"/>
  <c r="AZ23" i="44"/>
  <c r="AQ23" i="44"/>
  <c r="AJ23" i="44"/>
  <c r="AN23" i="44"/>
  <c r="AO23" i="44"/>
  <c r="AB23" i="44"/>
  <c r="AG23" i="44"/>
  <c r="Q23" i="44"/>
  <c r="U23" i="44"/>
  <c r="I23" i="44"/>
  <c r="M23" i="44"/>
  <c r="AA23" i="44"/>
  <c r="H23" i="44"/>
  <c r="L23" i="44"/>
  <c r="AC23" i="44"/>
  <c r="R23" i="44"/>
  <c r="V23" i="44"/>
  <c r="J23" i="44"/>
  <c r="N23" i="44"/>
  <c r="AF23" i="44"/>
  <c r="AW23" i="44"/>
  <c r="AE23" i="44"/>
  <c r="S23" i="44"/>
  <c r="W23" i="44"/>
  <c r="G23" i="44"/>
  <c r="K23" i="44"/>
  <c r="AK23" i="44"/>
  <c r="T23" i="44"/>
  <c r="AU29" i="44"/>
  <c r="AR29" i="44"/>
  <c r="AL29" i="44"/>
  <c r="AI29" i="44"/>
  <c r="AX29" i="44"/>
  <c r="AS29" i="44"/>
  <c r="AQ29" i="44"/>
  <c r="AM29" i="44"/>
  <c r="AY29" i="44"/>
  <c r="AW29" i="44"/>
  <c r="AJ29" i="44"/>
  <c r="AN29" i="44"/>
  <c r="AB29" i="44"/>
  <c r="AF29" i="44"/>
  <c r="T29" i="44"/>
  <c r="I29" i="44"/>
  <c r="M29" i="44"/>
  <c r="S29" i="44"/>
  <c r="AK29" i="44"/>
  <c r="AC29" i="44"/>
  <c r="AG29" i="44"/>
  <c r="Q29" i="44"/>
  <c r="U29" i="44"/>
  <c r="J29" i="44"/>
  <c r="N29" i="44"/>
  <c r="AA29" i="44"/>
  <c r="L29" i="44"/>
  <c r="AZ29" i="44"/>
  <c r="AO29" i="44"/>
  <c r="Z29" i="44"/>
  <c r="AD29" i="44"/>
  <c r="R29" i="44"/>
  <c r="V29" i="44"/>
  <c r="G29" i="44"/>
  <c r="K29" i="44"/>
  <c r="AV29" i="44"/>
  <c r="AE29" i="44"/>
  <c r="W29" i="44"/>
  <c r="H29" i="44"/>
  <c r="AY31" i="44"/>
  <c r="AW31" i="44"/>
  <c r="AR31" i="44"/>
  <c r="AL31" i="44"/>
  <c r="AZ31" i="44"/>
  <c r="AV31" i="44"/>
  <c r="AS31" i="44"/>
  <c r="AM31" i="44"/>
  <c r="AU31" i="44"/>
  <c r="AJ31" i="44"/>
  <c r="AN31" i="44"/>
  <c r="AQ31" i="44"/>
  <c r="AT31" i="44" s="1"/>
  <c r="AB31" i="44"/>
  <c r="AF31" i="44"/>
  <c r="R31" i="44"/>
  <c r="V31" i="44"/>
  <c r="I31" i="44"/>
  <c r="M31" i="44"/>
  <c r="AE31" i="44"/>
  <c r="L31" i="44"/>
  <c r="AK31" i="44"/>
  <c r="AC31" i="44"/>
  <c r="AG31" i="44"/>
  <c r="S31" i="44"/>
  <c r="W31" i="44"/>
  <c r="J31" i="44"/>
  <c r="N31" i="44"/>
  <c r="AA31" i="44"/>
  <c r="U31" i="44"/>
  <c r="AX31" i="44"/>
  <c r="AO31" i="44"/>
  <c r="AI31" i="44"/>
  <c r="Z31" i="44"/>
  <c r="AD31" i="44"/>
  <c r="T31" i="44"/>
  <c r="G31" i="44"/>
  <c r="K31" i="44"/>
  <c r="Q31" i="44"/>
  <c r="H31" i="44"/>
  <c r="AX36" i="44"/>
  <c r="AX36" i="53" s="1"/>
  <c r="AV36" i="44"/>
  <c r="AR36" i="44"/>
  <c r="AJ36" i="44"/>
  <c r="AN36" i="44"/>
  <c r="AY36" i="44"/>
  <c r="AU36" i="44"/>
  <c r="AS36" i="44"/>
  <c r="AS36" i="53" s="1"/>
  <c r="AK36" i="44"/>
  <c r="AO36" i="44"/>
  <c r="AZ36" i="44"/>
  <c r="AL36" i="44"/>
  <c r="AW36" i="44"/>
  <c r="AW36" i="53" s="1"/>
  <c r="AB36" i="44"/>
  <c r="AF36" i="44"/>
  <c r="S36" i="44"/>
  <c r="S36" i="53" s="1"/>
  <c r="W36" i="44"/>
  <c r="W36" i="53" s="1"/>
  <c r="I36" i="44"/>
  <c r="M36" i="44"/>
  <c r="AA36" i="44"/>
  <c r="AQ36" i="44"/>
  <c r="AQ36" i="53" s="1"/>
  <c r="AM36" i="44"/>
  <c r="AI36" i="44"/>
  <c r="AC36" i="44"/>
  <c r="AG36" i="44"/>
  <c r="AG36" i="53" s="1"/>
  <c r="T36" i="44"/>
  <c r="J36" i="44"/>
  <c r="N36" i="44"/>
  <c r="N36" i="53" s="1"/>
  <c r="AE36" i="44"/>
  <c r="AE36" i="53" s="1"/>
  <c r="R36" i="44"/>
  <c r="R36" i="53" s="1"/>
  <c r="L36" i="44"/>
  <c r="Z36" i="44"/>
  <c r="AD36" i="44"/>
  <c r="AD36" i="53" s="1"/>
  <c r="Q36" i="44"/>
  <c r="U36" i="44"/>
  <c r="U36" i="53" s="1"/>
  <c r="G36" i="44"/>
  <c r="K36" i="44"/>
  <c r="K36" i="53" s="1"/>
  <c r="V36" i="44"/>
  <c r="V36" i="53" s="1"/>
  <c r="H36" i="44"/>
  <c r="AX41" i="44"/>
  <c r="AV41" i="44"/>
  <c r="AR41" i="44"/>
  <c r="AL41" i="44"/>
  <c r="AY41" i="44"/>
  <c r="AU41" i="44"/>
  <c r="AS41" i="44"/>
  <c r="AM41" i="44"/>
  <c r="AZ41" i="44"/>
  <c r="AJ41" i="44"/>
  <c r="AN41" i="44"/>
  <c r="AQ41" i="44"/>
  <c r="AO41" i="44"/>
  <c r="AB41" i="44"/>
  <c r="AF41" i="44"/>
  <c r="R41" i="44"/>
  <c r="V41" i="44"/>
  <c r="I41" i="44"/>
  <c r="M41" i="44"/>
  <c r="AA41" i="44"/>
  <c r="L41" i="44"/>
  <c r="AW41" i="44"/>
  <c r="AC41" i="44"/>
  <c r="AG41" i="44"/>
  <c r="S41" i="44"/>
  <c r="W41" i="44"/>
  <c r="J41" i="44"/>
  <c r="N41" i="44"/>
  <c r="AE41" i="44"/>
  <c r="Q41" i="44"/>
  <c r="H41" i="44"/>
  <c r="AI41" i="44"/>
  <c r="Z41" i="44"/>
  <c r="AD41" i="44"/>
  <c r="T41" i="44"/>
  <c r="G41" i="44"/>
  <c r="K41" i="44"/>
  <c r="AK41" i="44"/>
  <c r="U41" i="44"/>
  <c r="AX51" i="44"/>
  <c r="AU51" i="44"/>
  <c r="AR51" i="44"/>
  <c r="AL51" i="44"/>
  <c r="AY51" i="44"/>
  <c r="AS51" i="44"/>
  <c r="AM51" i="44"/>
  <c r="AZ51" i="44"/>
  <c r="AW51" i="44"/>
  <c r="AJ51" i="44"/>
  <c r="AN51" i="44"/>
  <c r="AA51" i="44"/>
  <c r="AE51" i="44"/>
  <c r="T51" i="44"/>
  <c r="I51" i="44"/>
  <c r="M51" i="44"/>
  <c r="AI51" i="44"/>
  <c r="W51" i="44"/>
  <c r="AQ51" i="44"/>
  <c r="AK51" i="44"/>
  <c r="AB51" i="44"/>
  <c r="AF51" i="44"/>
  <c r="Q51" i="44"/>
  <c r="U51" i="44"/>
  <c r="J51" i="44"/>
  <c r="N51" i="44"/>
  <c r="AD51" i="44"/>
  <c r="S51" i="44"/>
  <c r="L51" i="44"/>
  <c r="AV51" i="44"/>
  <c r="AO51" i="44"/>
  <c r="AC51" i="44"/>
  <c r="AG51" i="44"/>
  <c r="R51" i="44"/>
  <c r="V51" i="44"/>
  <c r="G51" i="44"/>
  <c r="K51" i="44"/>
  <c r="Z51" i="44"/>
  <c r="H51" i="44"/>
  <c r="AZ53" i="44"/>
  <c r="AW53" i="44"/>
  <c r="AR53" i="44"/>
  <c r="AL53" i="44"/>
  <c r="AV53" i="44"/>
  <c r="AS53" i="44"/>
  <c r="AQ53" i="44"/>
  <c r="AM53" i="44"/>
  <c r="AX53" i="44"/>
  <c r="AU53" i="44"/>
  <c r="AJ53" i="44"/>
  <c r="AN53" i="44"/>
  <c r="AA53" i="44"/>
  <c r="AE53" i="44"/>
  <c r="R53" i="44"/>
  <c r="V53" i="44"/>
  <c r="I53" i="44"/>
  <c r="M53" i="44"/>
  <c r="AD53" i="44"/>
  <c r="L53" i="44"/>
  <c r="AK53" i="44"/>
  <c r="AI53" i="44"/>
  <c r="AB53" i="44"/>
  <c r="AF53" i="44"/>
  <c r="S53" i="44"/>
  <c r="W53" i="44"/>
  <c r="J53" i="44"/>
  <c r="N53" i="44"/>
  <c r="AY53" i="44"/>
  <c r="Z53" i="44"/>
  <c r="U53" i="44"/>
  <c r="AO53" i="44"/>
  <c r="AC53" i="44"/>
  <c r="AG53" i="44"/>
  <c r="T53" i="44"/>
  <c r="G53" i="44"/>
  <c r="K53" i="44"/>
  <c r="Q53" i="44"/>
  <c r="H53" i="44"/>
  <c r="AX61" i="44"/>
  <c r="AU61" i="44"/>
  <c r="AR61" i="44"/>
  <c r="AQ61" i="44"/>
  <c r="AJ61" i="44"/>
  <c r="AN61" i="44"/>
  <c r="AY61" i="44"/>
  <c r="AS61" i="44"/>
  <c r="AV61" i="44"/>
  <c r="AZ61" i="44"/>
  <c r="AO61" i="44"/>
  <c r="AA61" i="44"/>
  <c r="AE61" i="44"/>
  <c r="Y61" i="44"/>
  <c r="Q61" i="44"/>
  <c r="U61" i="44"/>
  <c r="AK61" i="44"/>
  <c r="AI61" i="44"/>
  <c r="AB61" i="44"/>
  <c r="AF61" i="44"/>
  <c r="R61" i="44"/>
  <c r="V61" i="44"/>
  <c r="AW61" i="44"/>
  <c r="AL61" i="44"/>
  <c r="AC61" i="44"/>
  <c r="AG61" i="44"/>
  <c r="S61" i="44"/>
  <c r="W61" i="44"/>
  <c r="H61" i="44"/>
  <c r="L61" i="44"/>
  <c r="AM61" i="44"/>
  <c r="Z61" i="44"/>
  <c r="T61" i="44"/>
  <c r="I61" i="44"/>
  <c r="M61" i="44"/>
  <c r="AD61" i="44"/>
  <c r="J61" i="44"/>
  <c r="N61" i="44"/>
  <c r="F61" i="44"/>
  <c r="P61" i="44"/>
  <c r="K61" i="44"/>
  <c r="G61" i="44"/>
  <c r="AX66" i="44"/>
  <c r="AU66" i="44"/>
  <c r="AR66" i="44"/>
  <c r="AQ66" i="44"/>
  <c r="AL66" i="44"/>
  <c r="AY66" i="44"/>
  <c r="AS66" i="44"/>
  <c r="AV66" i="44"/>
  <c r="AZ66" i="44"/>
  <c r="AJ66" i="44"/>
  <c r="AO66" i="44"/>
  <c r="AA66" i="44"/>
  <c r="AE66" i="44"/>
  <c r="Y66" i="44"/>
  <c r="S66" i="44"/>
  <c r="W66" i="44"/>
  <c r="AK66" i="44"/>
  <c r="AI66" i="44"/>
  <c r="AB66" i="44"/>
  <c r="AF66" i="44"/>
  <c r="T66" i="44"/>
  <c r="AM66" i="44"/>
  <c r="AC66" i="44"/>
  <c r="AG66" i="44"/>
  <c r="Q66" i="44"/>
  <c r="U66" i="44"/>
  <c r="R66" i="44"/>
  <c r="I66" i="44"/>
  <c r="M66" i="44"/>
  <c r="AW66" i="44"/>
  <c r="Z66" i="44"/>
  <c r="V66" i="44"/>
  <c r="J66" i="44"/>
  <c r="N66" i="44"/>
  <c r="AN66" i="44"/>
  <c r="AD66" i="44"/>
  <c r="G66" i="44"/>
  <c r="K66" i="44"/>
  <c r="P66" i="44"/>
  <c r="L66" i="44"/>
  <c r="H66" i="44"/>
  <c r="F66" i="44"/>
  <c r="AW71" i="44"/>
  <c r="AJ71" i="44"/>
  <c r="AN71" i="44"/>
  <c r="AX71" i="44"/>
  <c r="AY71" i="44"/>
  <c r="AR71" i="44"/>
  <c r="AU71" i="44"/>
  <c r="AK71" i="44"/>
  <c r="AI71" i="44"/>
  <c r="AA71" i="44"/>
  <c r="AE71" i="44"/>
  <c r="T71" i="44"/>
  <c r="AV71" i="44"/>
  <c r="AS71" i="44"/>
  <c r="AL71" i="44"/>
  <c r="AB71" i="44"/>
  <c r="AF71" i="44"/>
  <c r="Q71" i="44"/>
  <c r="U71" i="44"/>
  <c r="AZ71" i="44"/>
  <c r="AM71" i="44"/>
  <c r="AC71" i="44"/>
  <c r="AG71" i="44"/>
  <c r="R71" i="44"/>
  <c r="AQ71" i="44"/>
  <c r="Y71" i="44"/>
  <c r="V71" i="44"/>
  <c r="I71" i="44"/>
  <c r="M71" i="44"/>
  <c r="AO71" i="44"/>
  <c r="Z71" i="44"/>
  <c r="W71" i="44"/>
  <c r="J71" i="44"/>
  <c r="N71" i="44"/>
  <c r="AD71" i="44"/>
  <c r="P71" i="44"/>
  <c r="G71" i="44"/>
  <c r="K71" i="44"/>
  <c r="F71" i="44"/>
  <c r="L71" i="44"/>
  <c r="S71" i="44"/>
  <c r="H71" i="44"/>
  <c r="AY77" i="44"/>
  <c r="AJ77" i="44"/>
  <c r="AN77" i="44"/>
  <c r="AV77" i="44"/>
  <c r="AZ77" i="44"/>
  <c r="AW77" i="44"/>
  <c r="AR77" i="44"/>
  <c r="AQ77" i="44"/>
  <c r="AM77" i="44"/>
  <c r="AI77" i="44"/>
  <c r="AA77" i="44"/>
  <c r="AE77" i="44"/>
  <c r="T77" i="44"/>
  <c r="AO77" i="44"/>
  <c r="AB77" i="44"/>
  <c r="AF77" i="44"/>
  <c r="AK77" i="44"/>
  <c r="AC77" i="44"/>
  <c r="AG77" i="44"/>
  <c r="AS77" i="44"/>
  <c r="Q77" i="44"/>
  <c r="V77" i="44"/>
  <c r="H77" i="44"/>
  <c r="L77" i="44"/>
  <c r="AX77" i="44"/>
  <c r="AL77" i="44"/>
  <c r="Z77" i="44"/>
  <c r="R77" i="44"/>
  <c r="W77" i="44"/>
  <c r="I77" i="44"/>
  <c r="M77" i="44"/>
  <c r="AD77" i="44"/>
  <c r="S77" i="44"/>
  <c r="P77" i="44"/>
  <c r="J77" i="44"/>
  <c r="N77" i="44"/>
  <c r="F77" i="44"/>
  <c r="G77" i="44"/>
  <c r="Y77" i="44"/>
  <c r="U77" i="44"/>
  <c r="K77" i="44"/>
  <c r="AU77" i="44"/>
  <c r="AY85" i="44"/>
  <c r="AR85" i="44"/>
  <c r="AK85" i="44"/>
  <c r="AO85" i="44"/>
  <c r="AV85" i="44"/>
  <c r="AZ85" i="44"/>
  <c r="AS85" i="44"/>
  <c r="AW85" i="44"/>
  <c r="AX85" i="44"/>
  <c r="AX83" i="44" s="1"/>
  <c r="AM85" i="44"/>
  <c r="AA85" i="44"/>
  <c r="AE85" i="44"/>
  <c r="T85" i="44"/>
  <c r="AQ85" i="44"/>
  <c r="AN85" i="44"/>
  <c r="AN83" i="44" s="1"/>
  <c r="AI85" i="44"/>
  <c r="AB85" i="44"/>
  <c r="AF85" i="44"/>
  <c r="AJ85" i="44"/>
  <c r="AC85" i="44"/>
  <c r="AG85" i="44"/>
  <c r="Q85" i="44"/>
  <c r="V85" i="44"/>
  <c r="I85" i="44"/>
  <c r="M85" i="44"/>
  <c r="Z85" i="44"/>
  <c r="R85" i="44"/>
  <c r="W85" i="44"/>
  <c r="J85" i="44"/>
  <c r="N85" i="44"/>
  <c r="AD85" i="44"/>
  <c r="S85" i="44"/>
  <c r="G85" i="44"/>
  <c r="K85" i="44"/>
  <c r="F85" i="44"/>
  <c r="Y85" i="44"/>
  <c r="P85" i="44"/>
  <c r="H85" i="44"/>
  <c r="AU85" i="44"/>
  <c r="L85" i="44"/>
  <c r="AL85" i="44"/>
  <c r="U85" i="44"/>
  <c r="AX90" i="44"/>
  <c r="AR90" i="44"/>
  <c r="AR90" i="53" s="1"/>
  <c r="AM90" i="44"/>
  <c r="AY90" i="44"/>
  <c r="AS90" i="44"/>
  <c r="AV90" i="44"/>
  <c r="AZ90" i="44"/>
  <c r="AZ90" i="53" s="1"/>
  <c r="AU90" i="44"/>
  <c r="AN90" i="44"/>
  <c r="AN90" i="53" s="1"/>
  <c r="AI90" i="44"/>
  <c r="AA90" i="44"/>
  <c r="AA90" i="53" s="1"/>
  <c r="AE90" i="44"/>
  <c r="R90" i="44"/>
  <c r="R90" i="53" s="1"/>
  <c r="V90" i="44"/>
  <c r="AW90" i="44"/>
  <c r="AW90" i="53" s="1"/>
  <c r="AJ90" i="44"/>
  <c r="AO90" i="44"/>
  <c r="AB90" i="44"/>
  <c r="AF90" i="44"/>
  <c r="AF90" i="53" s="1"/>
  <c r="AQ90" i="44"/>
  <c r="AQ90" i="53" s="1"/>
  <c r="AK90" i="44"/>
  <c r="AK90" i="53" s="1"/>
  <c r="AC90" i="44"/>
  <c r="AC90" i="53" s="1"/>
  <c r="AG90" i="44"/>
  <c r="AG90" i="53" s="1"/>
  <c r="Y90" i="44"/>
  <c r="Y90" i="53" s="1"/>
  <c r="AL90" i="44"/>
  <c r="S90" i="44"/>
  <c r="J90" i="44"/>
  <c r="J90" i="53" s="1"/>
  <c r="N90" i="44"/>
  <c r="F90" i="44"/>
  <c r="Z90" i="44"/>
  <c r="Z90" i="53" s="1"/>
  <c r="T90" i="44"/>
  <c r="T90" i="53" s="1"/>
  <c r="G90" i="44"/>
  <c r="G90" i="53" s="1"/>
  <c r="K90" i="44"/>
  <c r="AD90" i="44"/>
  <c r="U90" i="44"/>
  <c r="U90" i="53" s="1"/>
  <c r="P90" i="44"/>
  <c r="H90" i="44"/>
  <c r="H90" i="53" s="1"/>
  <c r="L90" i="44"/>
  <c r="L90" i="53" s="1"/>
  <c r="Q90" i="44"/>
  <c r="Q90" i="53" s="1"/>
  <c r="M90" i="44"/>
  <c r="M90" i="53" s="1"/>
  <c r="W90" i="44"/>
  <c r="I90" i="44"/>
  <c r="I90" i="53" s="1"/>
  <c r="AV97" i="44"/>
  <c r="AZ97" i="44"/>
  <c r="AU97" i="44"/>
  <c r="AR97" i="44"/>
  <c r="AM97" i="44"/>
  <c r="AW97" i="44"/>
  <c r="AX97" i="44"/>
  <c r="AQ97" i="44"/>
  <c r="AK97" i="44"/>
  <c r="AA97" i="44"/>
  <c r="AE97" i="44"/>
  <c r="Y97" i="44"/>
  <c r="T97" i="44"/>
  <c r="AY97" i="44"/>
  <c r="AL97" i="44"/>
  <c r="AB97" i="44"/>
  <c r="AF97" i="44"/>
  <c r="AS97" i="44"/>
  <c r="AN97" i="44"/>
  <c r="AI97" i="44"/>
  <c r="AC97" i="44"/>
  <c r="AG97" i="44"/>
  <c r="AJ97" i="44"/>
  <c r="S97" i="44"/>
  <c r="P97" i="44"/>
  <c r="G97" i="44"/>
  <c r="K97" i="44"/>
  <c r="AO97" i="44"/>
  <c r="Z97" i="44"/>
  <c r="U97" i="44"/>
  <c r="H97" i="44"/>
  <c r="L97" i="44"/>
  <c r="AD97" i="44"/>
  <c r="Q97" i="44"/>
  <c r="V97" i="44"/>
  <c r="I97" i="44"/>
  <c r="M97" i="44"/>
  <c r="F97" i="44"/>
  <c r="W97" i="44"/>
  <c r="N97" i="44"/>
  <c r="R97" i="44"/>
  <c r="J97" i="44"/>
  <c r="AY110" i="44"/>
  <c r="AZ110" i="44"/>
  <c r="AX110" i="44"/>
  <c r="AV110" i="44"/>
  <c r="AS110" i="44"/>
  <c r="AL110" i="44"/>
  <c r="AU110" i="44"/>
  <c r="AQ110" i="44"/>
  <c r="AM110" i="44"/>
  <c r="AJ110" i="44"/>
  <c r="AN110" i="44"/>
  <c r="Z110" i="44"/>
  <c r="AD110" i="44"/>
  <c r="AW110" i="44"/>
  <c r="AK110" i="44"/>
  <c r="AA110" i="44"/>
  <c r="AE110" i="44"/>
  <c r="AO110" i="44"/>
  <c r="AI110" i="44"/>
  <c r="AB110" i="44"/>
  <c r="AF110" i="44"/>
  <c r="R110" i="44"/>
  <c r="V110" i="44"/>
  <c r="H110" i="44"/>
  <c r="L110" i="44"/>
  <c r="AC110" i="44"/>
  <c r="S110" i="44"/>
  <c r="W110" i="44"/>
  <c r="I110" i="44"/>
  <c r="M110" i="44"/>
  <c r="AR110" i="44"/>
  <c r="AG110" i="44"/>
  <c r="T110" i="44"/>
  <c r="P110" i="44"/>
  <c r="J110" i="44"/>
  <c r="N110" i="44"/>
  <c r="U110" i="44"/>
  <c r="F110" i="44"/>
  <c r="Y110" i="44"/>
  <c r="G110" i="44"/>
  <c r="K110" i="44"/>
  <c r="Q110" i="44"/>
  <c r="AY115" i="44"/>
  <c r="AZ115" i="44"/>
  <c r="AU115" i="44"/>
  <c r="AS115" i="44"/>
  <c r="AK115" i="44"/>
  <c r="AO115" i="44"/>
  <c r="AQ115" i="44"/>
  <c r="AL115" i="44"/>
  <c r="AW115" i="44"/>
  <c r="AM115" i="44"/>
  <c r="AX115" i="44"/>
  <c r="AN115" i="44"/>
  <c r="Z115" i="44"/>
  <c r="AD115" i="44"/>
  <c r="AR115" i="44"/>
  <c r="AI115" i="44"/>
  <c r="AA115" i="44"/>
  <c r="AE115" i="44"/>
  <c r="AV115" i="44"/>
  <c r="AB115" i="44"/>
  <c r="AF115" i="44"/>
  <c r="R115" i="44"/>
  <c r="V115" i="44"/>
  <c r="H115" i="44"/>
  <c r="L115" i="44"/>
  <c r="AC115" i="44"/>
  <c r="S115" i="44"/>
  <c r="W115" i="44"/>
  <c r="I115" i="44"/>
  <c r="M115" i="44"/>
  <c r="AG115" i="44"/>
  <c r="T115" i="44"/>
  <c r="P115" i="44"/>
  <c r="J115" i="44"/>
  <c r="N115" i="44"/>
  <c r="AJ115" i="44"/>
  <c r="Y115" i="44"/>
  <c r="F115" i="44"/>
  <c r="Q115" i="44"/>
  <c r="G115" i="44"/>
  <c r="U115" i="44"/>
  <c r="K115" i="44"/>
  <c r="AZ120" i="44"/>
  <c r="AX120" i="44"/>
  <c r="AV120" i="44"/>
  <c r="AQ120" i="44"/>
  <c r="AM120" i="44"/>
  <c r="AY120" i="44"/>
  <c r="AU120" i="44"/>
  <c r="AR120" i="44"/>
  <c r="AJ120" i="44"/>
  <c r="AS120" i="44"/>
  <c r="AK120" i="44"/>
  <c r="AO120" i="44"/>
  <c r="AN120" i="44"/>
  <c r="AI120" i="44"/>
  <c r="Z120" i="44"/>
  <c r="AD120" i="44"/>
  <c r="AA120" i="44"/>
  <c r="AE120" i="44"/>
  <c r="AB120" i="44"/>
  <c r="AF120" i="44"/>
  <c r="AW120" i="44"/>
  <c r="S120" i="44"/>
  <c r="W120" i="44"/>
  <c r="H120" i="44"/>
  <c r="L120" i="44"/>
  <c r="AC120" i="44"/>
  <c r="T120" i="44"/>
  <c r="P120" i="44"/>
  <c r="AL120" i="44"/>
  <c r="AG120" i="44"/>
  <c r="Y120" i="44"/>
  <c r="Q120" i="44"/>
  <c r="U120" i="44"/>
  <c r="R120" i="44"/>
  <c r="J120" i="44"/>
  <c r="F120" i="44"/>
  <c r="V120" i="44"/>
  <c r="K120" i="44"/>
  <c r="G120" i="44"/>
  <c r="M120" i="44"/>
  <c r="I120" i="44"/>
  <c r="N120" i="44"/>
  <c r="AY126" i="44"/>
  <c r="AZ126" i="44"/>
  <c r="AX126" i="44"/>
  <c r="AU126" i="44"/>
  <c r="AQ126" i="44"/>
  <c r="AJ126" i="44"/>
  <c r="AN126" i="44"/>
  <c r="AR126" i="44"/>
  <c r="AW126" i="44"/>
  <c r="AS126" i="44"/>
  <c r="AV126" i="44"/>
  <c r="AK126" i="44"/>
  <c r="AI126" i="44"/>
  <c r="Z126" i="44"/>
  <c r="AD126" i="44"/>
  <c r="AL126" i="44"/>
  <c r="AA126" i="44"/>
  <c r="AM126" i="44"/>
  <c r="AB126" i="44"/>
  <c r="AF126" i="44"/>
  <c r="R126" i="44"/>
  <c r="V126" i="44"/>
  <c r="H126" i="44"/>
  <c r="L126" i="44"/>
  <c r="AC126" i="44"/>
  <c r="S126" i="44"/>
  <c r="W126" i="44"/>
  <c r="P126" i="44"/>
  <c r="AE126" i="44"/>
  <c r="Y126" i="44"/>
  <c r="T126" i="44"/>
  <c r="AO126" i="44"/>
  <c r="AG126" i="44"/>
  <c r="U126" i="44"/>
  <c r="J126" i="44"/>
  <c r="F126" i="44"/>
  <c r="K126" i="44"/>
  <c r="G126" i="44"/>
  <c r="M126" i="44"/>
  <c r="N126" i="44"/>
  <c r="Q126" i="44"/>
  <c r="I126" i="44"/>
  <c r="AZ134" i="44"/>
  <c r="AX134" i="44"/>
  <c r="AW134" i="44"/>
  <c r="AS134" i="44"/>
  <c r="AQ134" i="44"/>
  <c r="AY134" i="44"/>
  <c r="AV134" i="44"/>
  <c r="AU134" i="44"/>
  <c r="AL134" i="44"/>
  <c r="AI134" i="44"/>
  <c r="AM134" i="44"/>
  <c r="AR134" i="44"/>
  <c r="AJ134" i="44"/>
  <c r="AN134" i="44"/>
  <c r="AB134" i="44"/>
  <c r="AF134" i="44"/>
  <c r="R134" i="44"/>
  <c r="V134" i="44"/>
  <c r="H134" i="44"/>
  <c r="L134" i="44"/>
  <c r="AC134" i="44"/>
  <c r="AG134" i="44"/>
  <c r="S134" i="44"/>
  <c r="W134" i="44"/>
  <c r="P134" i="44"/>
  <c r="AK134" i="44"/>
  <c r="AK132" i="44" s="1"/>
  <c r="Z134" i="44"/>
  <c r="AD134" i="44"/>
  <c r="T134" i="44"/>
  <c r="AO134" i="44"/>
  <c r="Q134" i="44"/>
  <c r="J134" i="44"/>
  <c r="Y134" i="44"/>
  <c r="U134" i="44"/>
  <c r="K134" i="44"/>
  <c r="AA134" i="44"/>
  <c r="G134" i="44"/>
  <c r="M134" i="44"/>
  <c r="F134" i="44"/>
  <c r="I134" i="44"/>
  <c r="AE134" i="44"/>
  <c r="N134" i="44"/>
  <c r="AY139" i="44"/>
  <c r="AY139" i="53" s="1"/>
  <c r="AZ139" i="44"/>
  <c r="AX139" i="44"/>
  <c r="AW139" i="44"/>
  <c r="AS139" i="44"/>
  <c r="AS139" i="53" s="1"/>
  <c r="AV139" i="44"/>
  <c r="AU139" i="44"/>
  <c r="AR139" i="44"/>
  <c r="AR139" i="53" s="1"/>
  <c r="AK139" i="44"/>
  <c r="AO139" i="44"/>
  <c r="AO139" i="53" s="1"/>
  <c r="AI139" i="44"/>
  <c r="AQ139" i="44"/>
  <c r="AQ139" i="53" s="1"/>
  <c r="AL139" i="44"/>
  <c r="AM139" i="44"/>
  <c r="AJ139" i="44"/>
  <c r="AB139" i="44"/>
  <c r="AB139" i="53" s="1"/>
  <c r="AF139" i="44"/>
  <c r="AF139" i="53" s="1"/>
  <c r="Q139" i="44"/>
  <c r="Q139" i="53" s="1"/>
  <c r="U139" i="44"/>
  <c r="P139" i="44"/>
  <c r="H139" i="44"/>
  <c r="H139" i="53" s="1"/>
  <c r="L139" i="44"/>
  <c r="AN139" i="44"/>
  <c r="AC139" i="44"/>
  <c r="AG139" i="44"/>
  <c r="AG139" i="53" s="1"/>
  <c r="R139" i="44"/>
  <c r="R139" i="53" s="1"/>
  <c r="V139" i="44"/>
  <c r="Z139" i="44"/>
  <c r="AD139" i="44"/>
  <c r="AD139" i="53" s="1"/>
  <c r="Y139" i="44"/>
  <c r="S139" i="44"/>
  <c r="S139" i="53" s="1"/>
  <c r="W139" i="44"/>
  <c r="T139" i="44"/>
  <c r="T139" i="53" s="1"/>
  <c r="J139" i="44"/>
  <c r="K139" i="44"/>
  <c r="AA139" i="44"/>
  <c r="AA139" i="53" s="1"/>
  <c r="G139" i="44"/>
  <c r="G139" i="53" s="1"/>
  <c r="M139" i="44"/>
  <c r="M139" i="53" s="1"/>
  <c r="F139" i="44"/>
  <c r="F139" i="53" s="1"/>
  <c r="AE139" i="44"/>
  <c r="AE139" i="53" s="1"/>
  <c r="N139" i="44"/>
  <c r="N139" i="53" s="1"/>
  <c r="I139" i="44"/>
  <c r="AV146" i="44"/>
  <c r="AX146" i="44"/>
  <c r="AU146" i="44"/>
  <c r="AY146" i="44"/>
  <c r="AW146" i="44"/>
  <c r="AS146" i="44"/>
  <c r="AQ146" i="44"/>
  <c r="AZ146" i="44"/>
  <c r="AJ146" i="44"/>
  <c r="AN146" i="44"/>
  <c r="AK146" i="44"/>
  <c r="AO146" i="44"/>
  <c r="AR146" i="44"/>
  <c r="AL146" i="44"/>
  <c r="AI146" i="44"/>
  <c r="AB146" i="44"/>
  <c r="AF146" i="44"/>
  <c r="Y146" i="44"/>
  <c r="R146" i="44"/>
  <c r="V146" i="44"/>
  <c r="H146" i="44"/>
  <c r="L146" i="44"/>
  <c r="AC146" i="44"/>
  <c r="AG146" i="44"/>
  <c r="S146" i="44"/>
  <c r="W146" i="44"/>
  <c r="Z146" i="44"/>
  <c r="AD146" i="44"/>
  <c r="T146" i="44"/>
  <c r="P146" i="44"/>
  <c r="Q146" i="44"/>
  <c r="J146" i="44"/>
  <c r="F146" i="44"/>
  <c r="U146" i="44"/>
  <c r="K146" i="44"/>
  <c r="AA146" i="44"/>
  <c r="G146" i="44"/>
  <c r="M146" i="44"/>
  <c r="I146" i="44"/>
  <c r="AM146" i="44"/>
  <c r="AE146" i="44"/>
  <c r="N146" i="44"/>
  <c r="AZ21" i="44"/>
  <c r="AR21" i="44"/>
  <c r="AQ21" i="44"/>
  <c r="AL21" i="44"/>
  <c r="Z21" i="44"/>
  <c r="AD21" i="44"/>
  <c r="AW21" i="44"/>
  <c r="AS21" i="44"/>
  <c r="AM21" i="44"/>
  <c r="AX21" i="44"/>
  <c r="AV21" i="44"/>
  <c r="AJ21" i="44"/>
  <c r="AN21" i="44"/>
  <c r="AU21" i="44"/>
  <c r="AK21" i="44"/>
  <c r="AI21" i="44"/>
  <c r="AB21" i="44"/>
  <c r="AG21" i="44"/>
  <c r="S21" i="44"/>
  <c r="W21" i="44"/>
  <c r="I21" i="44"/>
  <c r="M21" i="44"/>
  <c r="AF21" i="44"/>
  <c r="L21" i="44"/>
  <c r="AY21" i="44"/>
  <c r="AO21" i="44"/>
  <c r="AC21" i="44"/>
  <c r="T21" i="44"/>
  <c r="J21" i="44"/>
  <c r="N21" i="44"/>
  <c r="AA21" i="44"/>
  <c r="AE21" i="44"/>
  <c r="Q21" i="44"/>
  <c r="U21" i="44"/>
  <c r="G21" i="44"/>
  <c r="K21" i="44"/>
  <c r="R21" i="44"/>
  <c r="V21" i="44"/>
  <c r="H21" i="44"/>
  <c r="AY26" i="44"/>
  <c r="AY25" i="44" s="1"/>
  <c r="AW26" i="44"/>
  <c r="AW25" i="44" s="1"/>
  <c r="AR26" i="44"/>
  <c r="AQ26" i="44"/>
  <c r="AL26" i="44"/>
  <c r="Z26" i="44"/>
  <c r="Z25" i="44" s="1"/>
  <c r="AD26" i="44"/>
  <c r="AD25" i="44" s="1"/>
  <c r="AZ26" i="44"/>
  <c r="AV26" i="44"/>
  <c r="AV25" i="44" s="1"/>
  <c r="AS26" i="44"/>
  <c r="AS25" i="44" s="1"/>
  <c r="AM26" i="44"/>
  <c r="AU26" i="44"/>
  <c r="AJ26" i="44"/>
  <c r="AN26" i="44"/>
  <c r="AX26" i="44"/>
  <c r="AB26" i="44"/>
  <c r="AB25" i="44" s="1"/>
  <c r="AG26" i="44"/>
  <c r="AG25" i="44" s="1"/>
  <c r="T26" i="44"/>
  <c r="T25" i="44" s="1"/>
  <c r="I26" i="44"/>
  <c r="M26" i="44"/>
  <c r="AO26" i="44"/>
  <c r="AA26" i="44"/>
  <c r="AA25" i="44" s="1"/>
  <c r="S26" i="44"/>
  <c r="S25" i="44" s="1"/>
  <c r="H26" i="44"/>
  <c r="H25" i="44" s="1"/>
  <c r="AI26" i="44"/>
  <c r="AC26" i="44"/>
  <c r="Q26" i="44"/>
  <c r="U26" i="44"/>
  <c r="U25" i="44" s="1"/>
  <c r="J26" i="44"/>
  <c r="N26" i="44"/>
  <c r="N25" i="44" s="1"/>
  <c r="AF26" i="44"/>
  <c r="W26" i="44"/>
  <c r="W25" i="44" s="1"/>
  <c r="L26" i="44"/>
  <c r="AK26" i="44"/>
  <c r="AE26" i="44"/>
  <c r="R26" i="44"/>
  <c r="R25" i="44" s="1"/>
  <c r="V26" i="44"/>
  <c r="V25" i="44" s="1"/>
  <c r="G26" i="44"/>
  <c r="G25" i="44" s="1"/>
  <c r="K26" i="44"/>
  <c r="AZ39" i="44"/>
  <c r="AR39" i="44"/>
  <c r="AL39" i="44"/>
  <c r="AW39" i="44"/>
  <c r="AS39" i="44"/>
  <c r="AQ39" i="44"/>
  <c r="AM39" i="44"/>
  <c r="AX39" i="44"/>
  <c r="AV39" i="44"/>
  <c r="AJ39" i="44"/>
  <c r="AN39" i="44"/>
  <c r="AK39" i="44"/>
  <c r="AI39" i="44"/>
  <c r="AB39" i="44"/>
  <c r="AF39" i="44"/>
  <c r="T39" i="44"/>
  <c r="I39" i="44"/>
  <c r="M39" i="44"/>
  <c r="AY39" i="44"/>
  <c r="AU39" i="44"/>
  <c r="AA39" i="44"/>
  <c r="L39" i="44"/>
  <c r="AO39" i="44"/>
  <c r="AC39" i="44"/>
  <c r="AG39" i="44"/>
  <c r="Q39" i="44"/>
  <c r="U39" i="44"/>
  <c r="J39" i="44"/>
  <c r="N39" i="44"/>
  <c r="AE39" i="44"/>
  <c r="S39" i="44"/>
  <c r="H39" i="44"/>
  <c r="Z39" i="44"/>
  <c r="AD39" i="44"/>
  <c r="R39" i="44"/>
  <c r="V39" i="44"/>
  <c r="G39" i="44"/>
  <c r="K39" i="44"/>
  <c r="W39" i="44"/>
  <c r="AZ48" i="44"/>
  <c r="AR48" i="44"/>
  <c r="AJ48" i="44"/>
  <c r="AN48" i="44"/>
  <c r="AW48" i="44"/>
  <c r="AS48" i="44"/>
  <c r="AQ48" i="44"/>
  <c r="AK48" i="44"/>
  <c r="AO48" i="44"/>
  <c r="AX48" i="44"/>
  <c r="AV48" i="44"/>
  <c r="AL48" i="44"/>
  <c r="AU48" i="44"/>
  <c r="AB48" i="44"/>
  <c r="AF48" i="44"/>
  <c r="T48" i="44"/>
  <c r="I48" i="44"/>
  <c r="M48" i="44"/>
  <c r="H48" i="44"/>
  <c r="AI48" i="44"/>
  <c r="AC48" i="44"/>
  <c r="AG48" i="44"/>
  <c r="Q48" i="44"/>
  <c r="U48" i="44"/>
  <c r="J48" i="44"/>
  <c r="N48" i="44"/>
  <c r="AA48" i="44"/>
  <c r="S48" i="44"/>
  <c r="L48" i="44"/>
  <c r="AY48" i="44"/>
  <c r="AM48" i="44"/>
  <c r="Z48" i="44"/>
  <c r="AD48" i="44"/>
  <c r="R48" i="44"/>
  <c r="V48" i="44"/>
  <c r="G48" i="44"/>
  <c r="K48" i="44"/>
  <c r="AE48" i="44"/>
  <c r="W48" i="44"/>
  <c r="AX74" i="44"/>
  <c r="AJ74" i="44"/>
  <c r="AN74" i="44"/>
  <c r="AY74" i="44"/>
  <c r="AY73" i="44" s="1"/>
  <c r="AU74" i="44"/>
  <c r="AV74" i="44"/>
  <c r="AZ74" i="44"/>
  <c r="AR74" i="44"/>
  <c r="AW74" i="44"/>
  <c r="AW73" i="44" s="1"/>
  <c r="AO74" i="44"/>
  <c r="AA74" i="44"/>
  <c r="AA73" i="44" s="1"/>
  <c r="AE74" i="44"/>
  <c r="T74" i="44"/>
  <c r="AQ74" i="44"/>
  <c r="AK74" i="44"/>
  <c r="AB74" i="44"/>
  <c r="AF74" i="44"/>
  <c r="AF73" i="44" s="1"/>
  <c r="Y74" i="44"/>
  <c r="AS74" i="44"/>
  <c r="AL74" i="44"/>
  <c r="AI74" i="44"/>
  <c r="AC74" i="44"/>
  <c r="AG74" i="44"/>
  <c r="Q74" i="44"/>
  <c r="V74" i="44"/>
  <c r="V73" i="44" s="1"/>
  <c r="P74" i="44"/>
  <c r="J74" i="44"/>
  <c r="N74" i="44"/>
  <c r="F74" i="44"/>
  <c r="Z74" i="44"/>
  <c r="Z73" i="44" s="1"/>
  <c r="R74" i="44"/>
  <c r="W74" i="44"/>
  <c r="W73" i="44" s="1"/>
  <c r="G74" i="44"/>
  <c r="K74" i="44"/>
  <c r="AD74" i="44"/>
  <c r="AD73" i="44" s="1"/>
  <c r="S74" i="44"/>
  <c r="S73" i="44" s="1"/>
  <c r="H74" i="44"/>
  <c r="L74" i="44"/>
  <c r="AM74" i="44"/>
  <c r="I74" i="44"/>
  <c r="M74" i="44"/>
  <c r="U74" i="44"/>
  <c r="U73" i="44" s="1"/>
  <c r="AV88" i="44"/>
  <c r="AZ88" i="44"/>
  <c r="AU88" i="44"/>
  <c r="AR88" i="44"/>
  <c r="AM88" i="44"/>
  <c r="AW88" i="44"/>
  <c r="AS88" i="44"/>
  <c r="AX88" i="44"/>
  <c r="AJ88" i="44"/>
  <c r="AO88" i="44"/>
  <c r="AA88" i="44"/>
  <c r="AE88" i="44"/>
  <c r="Y88" i="44"/>
  <c r="T88" i="44"/>
  <c r="AK88" i="44"/>
  <c r="AB88" i="44"/>
  <c r="AF88" i="44"/>
  <c r="AL88" i="44"/>
  <c r="AI88" i="44"/>
  <c r="AC88" i="44"/>
  <c r="AG88" i="44"/>
  <c r="Q88" i="44"/>
  <c r="V88" i="44"/>
  <c r="P88" i="44"/>
  <c r="J88" i="44"/>
  <c r="N88" i="44"/>
  <c r="Z88" i="44"/>
  <c r="R88" i="44"/>
  <c r="W88" i="44"/>
  <c r="G88" i="44"/>
  <c r="K88" i="44"/>
  <c r="F88" i="44"/>
  <c r="AY88" i="44"/>
  <c r="AN88" i="44"/>
  <c r="AD88" i="44"/>
  <c r="S88" i="44"/>
  <c r="H88" i="44"/>
  <c r="L88" i="44"/>
  <c r="AQ88" i="44"/>
  <c r="U88" i="44"/>
  <c r="I88" i="44"/>
  <c r="M88" i="44"/>
  <c r="AW101" i="44"/>
  <c r="AM101" i="44"/>
  <c r="AX101" i="44"/>
  <c r="AU101" i="44"/>
  <c r="AY101" i="44"/>
  <c r="AV101" i="44"/>
  <c r="AS101" i="44"/>
  <c r="AJ101" i="44"/>
  <c r="AO101" i="44"/>
  <c r="AA101" i="44"/>
  <c r="AE101" i="44"/>
  <c r="R101" i="44"/>
  <c r="V101" i="44"/>
  <c r="AZ101" i="44"/>
  <c r="AK101" i="44"/>
  <c r="AB101" i="44"/>
  <c r="AF101" i="44"/>
  <c r="Y101" i="44"/>
  <c r="AQ101" i="44"/>
  <c r="AL101" i="44"/>
  <c r="AI101" i="44"/>
  <c r="AC101" i="44"/>
  <c r="AG101" i="44"/>
  <c r="AR101" i="44"/>
  <c r="U101" i="44"/>
  <c r="I101" i="44"/>
  <c r="M101" i="44"/>
  <c r="AN101" i="44"/>
  <c r="Z101" i="44"/>
  <c r="Q101" i="44"/>
  <c r="W101" i="44"/>
  <c r="P101" i="44"/>
  <c r="J101" i="44"/>
  <c r="N101" i="44"/>
  <c r="AD101" i="44"/>
  <c r="S101" i="44"/>
  <c r="G101" i="44"/>
  <c r="K101" i="44"/>
  <c r="L101" i="44"/>
  <c r="H101" i="44"/>
  <c r="T101" i="44"/>
  <c r="F101" i="44"/>
  <c r="AX123" i="44"/>
  <c r="AX122" i="44" s="1"/>
  <c r="AY123" i="44"/>
  <c r="AY122" i="44" s="1"/>
  <c r="AW123" i="44"/>
  <c r="AW122" i="44" s="1"/>
  <c r="AK123" i="44"/>
  <c r="AO123" i="44"/>
  <c r="AV123" i="44"/>
  <c r="AV122" i="44" s="1"/>
  <c r="AR123" i="44"/>
  <c r="AU123" i="44"/>
  <c r="AS123" i="44"/>
  <c r="AQ123" i="44"/>
  <c r="AZ123" i="44"/>
  <c r="AZ122" i="44" s="1"/>
  <c r="AM123" i="44"/>
  <c r="Z123" i="44"/>
  <c r="AD123" i="44"/>
  <c r="AN123" i="44"/>
  <c r="AA123" i="44"/>
  <c r="AE123" i="44"/>
  <c r="AE122" i="44" s="1"/>
  <c r="AJ123" i="44"/>
  <c r="AI123" i="44"/>
  <c r="AB123" i="44"/>
  <c r="AB122" i="44" s="1"/>
  <c r="AF123" i="44"/>
  <c r="AF122" i="44" s="1"/>
  <c r="AL123" i="44"/>
  <c r="Y123" i="44"/>
  <c r="Y122" i="44" s="1"/>
  <c r="T123" i="44"/>
  <c r="H123" i="44"/>
  <c r="H122" i="44" s="1"/>
  <c r="L123" i="44"/>
  <c r="L122" i="44" s="1"/>
  <c r="AC123" i="44"/>
  <c r="Q123" i="44"/>
  <c r="U123" i="44"/>
  <c r="U122" i="44" s="1"/>
  <c r="AG123" i="44"/>
  <c r="AG122" i="44" s="1"/>
  <c r="R123" i="44"/>
  <c r="R122" i="44" s="1"/>
  <c r="V123" i="44"/>
  <c r="S123" i="44"/>
  <c r="J123" i="44"/>
  <c r="J122" i="44" s="1"/>
  <c r="W123" i="44"/>
  <c r="W122" i="44" s="1"/>
  <c r="K123" i="44"/>
  <c r="P123" i="44"/>
  <c r="P122" i="44" s="1"/>
  <c r="G123" i="44"/>
  <c r="M123" i="44"/>
  <c r="M122" i="44" s="1"/>
  <c r="F123" i="44"/>
  <c r="I123" i="44"/>
  <c r="I122" i="44" s="1"/>
  <c r="N123" i="44"/>
  <c r="AZ131" i="44"/>
  <c r="AZ131" i="53" s="1"/>
  <c r="AX131" i="44"/>
  <c r="AV131" i="44"/>
  <c r="AS131" i="44"/>
  <c r="AL131" i="44"/>
  <c r="AU131" i="44"/>
  <c r="AM131" i="44"/>
  <c r="AR131" i="44"/>
  <c r="AN131" i="44"/>
  <c r="AY131" i="44"/>
  <c r="AW131" i="44"/>
  <c r="AJ131" i="44"/>
  <c r="AO131" i="44"/>
  <c r="AB131" i="44"/>
  <c r="AB131" i="53" s="1"/>
  <c r="AF131" i="44"/>
  <c r="S131" i="44"/>
  <c r="S131" i="53" s="1"/>
  <c r="W131" i="44"/>
  <c r="W131" i="53" s="1"/>
  <c r="P131" i="44"/>
  <c r="H131" i="44"/>
  <c r="L131" i="44"/>
  <c r="AQ131" i="44"/>
  <c r="AI131" i="44"/>
  <c r="AC131" i="44"/>
  <c r="AC131" i="53" s="1"/>
  <c r="AG131" i="44"/>
  <c r="AG131" i="53" s="1"/>
  <c r="Y131" i="44"/>
  <c r="Y131" i="53" s="1"/>
  <c r="T131" i="44"/>
  <c r="Z131" i="44"/>
  <c r="Z131" i="53" s="1"/>
  <c r="AD131" i="44"/>
  <c r="AD131" i="53" s="1"/>
  <c r="Q131" i="44"/>
  <c r="Q131" i="53" s="1"/>
  <c r="U131" i="44"/>
  <c r="R131" i="44"/>
  <c r="J131" i="44"/>
  <c r="F131" i="44"/>
  <c r="F131" i="53" s="1"/>
  <c r="V131" i="44"/>
  <c r="K131" i="44"/>
  <c r="AA131" i="44"/>
  <c r="AA131" i="53" s="1"/>
  <c r="G131" i="44"/>
  <c r="G131" i="53" s="1"/>
  <c r="M131" i="44"/>
  <c r="M131" i="53" s="1"/>
  <c r="AK131" i="44"/>
  <c r="AE131" i="44"/>
  <c r="AE131" i="53" s="1"/>
  <c r="I131" i="44"/>
  <c r="I131" i="53" s="1"/>
  <c r="N131" i="44"/>
  <c r="N131" i="53" s="1"/>
  <c r="AZ150" i="44"/>
  <c r="AW150" i="44"/>
  <c r="AX150" i="44"/>
  <c r="AV150" i="44"/>
  <c r="AR150" i="44"/>
  <c r="AY150" i="44"/>
  <c r="AS150" i="44"/>
  <c r="AQ150" i="44"/>
  <c r="AU150" i="44"/>
  <c r="AK150" i="44"/>
  <c r="AO150" i="44"/>
  <c r="AL150" i="44"/>
  <c r="AM150" i="44"/>
  <c r="AJ150" i="44"/>
  <c r="AB150" i="44"/>
  <c r="AF150" i="44"/>
  <c r="Y150" i="44"/>
  <c r="Q150" i="44"/>
  <c r="U150" i="44"/>
  <c r="H150" i="44"/>
  <c r="L150" i="44"/>
  <c r="AN150" i="44"/>
  <c r="AC150" i="44"/>
  <c r="AG150" i="44"/>
  <c r="R150" i="44"/>
  <c r="V150" i="44"/>
  <c r="AI150" i="44"/>
  <c r="Z150" i="44"/>
  <c r="AD150" i="44"/>
  <c r="S150" i="44"/>
  <c r="W150" i="44"/>
  <c r="J150" i="44"/>
  <c r="K150" i="44"/>
  <c r="F150" i="44"/>
  <c r="AA150" i="44"/>
  <c r="P150" i="44"/>
  <c r="G150" i="44"/>
  <c r="M150" i="44"/>
  <c r="I150" i="44"/>
  <c r="N150" i="44"/>
  <c r="T150" i="44"/>
  <c r="AE150" i="44"/>
  <c r="AX13" i="44"/>
  <c r="AX12" i="44" s="1"/>
  <c r="AV13" i="44"/>
  <c r="AL13" i="44"/>
  <c r="Z13" i="44"/>
  <c r="Z12" i="44" s="1"/>
  <c r="AD13" i="44"/>
  <c r="AY13" i="44"/>
  <c r="AU13" i="44"/>
  <c r="AM13" i="44"/>
  <c r="AZ13" i="44"/>
  <c r="AZ12" i="44" s="1"/>
  <c r="AR13" i="44"/>
  <c r="AJ13" i="44"/>
  <c r="AN13" i="44"/>
  <c r="AW13" i="44"/>
  <c r="AK13" i="44"/>
  <c r="AB13" i="44"/>
  <c r="AB12" i="44" s="1"/>
  <c r="AG13" i="44"/>
  <c r="AG12" i="44" s="1"/>
  <c r="R13" i="44"/>
  <c r="R12" i="44" s="1"/>
  <c r="V13" i="44"/>
  <c r="V12" i="44" s="1"/>
  <c r="G13" i="44"/>
  <c r="K13" i="44"/>
  <c r="K12" i="44" s="1"/>
  <c r="H13" i="44"/>
  <c r="L13" i="44"/>
  <c r="F13" i="44"/>
  <c r="I13" i="44"/>
  <c r="I12" i="44" s="1"/>
  <c r="M13" i="44"/>
  <c r="AA13" i="44"/>
  <c r="N13" i="44"/>
  <c r="AS13" i="44"/>
  <c r="AO13" i="44"/>
  <c r="AO12" i="44" s="1"/>
  <c r="AI13" i="44"/>
  <c r="AC13" i="44"/>
  <c r="S13" i="44"/>
  <c r="W13" i="44"/>
  <c r="U13" i="44"/>
  <c r="U12" i="44" s="1"/>
  <c r="AQ13" i="44"/>
  <c r="AE13" i="44"/>
  <c r="AE12" i="44" s="1"/>
  <c r="T13" i="44"/>
  <c r="AF13" i="44"/>
  <c r="AF12" i="44" s="1"/>
  <c r="Q13" i="44"/>
  <c r="J13" i="44"/>
  <c r="AU18" i="44"/>
  <c r="AJ18" i="44"/>
  <c r="AN18" i="44"/>
  <c r="Z18" i="44"/>
  <c r="AD18" i="44"/>
  <c r="AX18" i="44"/>
  <c r="AK18" i="44"/>
  <c r="AO18" i="44"/>
  <c r="AY18" i="44"/>
  <c r="AW18" i="44"/>
  <c r="AR18" i="44"/>
  <c r="AL18" i="44"/>
  <c r="AB18" i="44"/>
  <c r="AG18" i="44"/>
  <c r="T18" i="44"/>
  <c r="I18" i="44"/>
  <c r="M18" i="44"/>
  <c r="AZ18" i="44"/>
  <c r="AV18" i="44"/>
  <c r="AQ18" i="44"/>
  <c r="AC18" i="44"/>
  <c r="Q18" i="44"/>
  <c r="U18" i="44"/>
  <c r="J18" i="44"/>
  <c r="N18" i="44"/>
  <c r="AM18" i="44"/>
  <c r="AF18" i="44"/>
  <c r="S18" i="44"/>
  <c r="L18" i="44"/>
  <c r="AI18" i="44"/>
  <c r="AE18" i="44"/>
  <c r="R18" i="44"/>
  <c r="V18" i="44"/>
  <c r="G18" i="44"/>
  <c r="K18" i="44"/>
  <c r="AS18" i="44"/>
  <c r="AA18" i="44"/>
  <c r="W18" i="44"/>
  <c r="H18" i="44"/>
  <c r="AY24" i="44"/>
  <c r="AW24" i="44"/>
  <c r="AJ24" i="44"/>
  <c r="AN24" i="44"/>
  <c r="Z24" i="44"/>
  <c r="AD24" i="44"/>
  <c r="AZ24" i="44"/>
  <c r="AV24" i="44"/>
  <c r="AQ24" i="44"/>
  <c r="AK24" i="44"/>
  <c r="AO24" i="44"/>
  <c r="AU24" i="44"/>
  <c r="AR24" i="44"/>
  <c r="AL24" i="44"/>
  <c r="AE24" i="44"/>
  <c r="R24" i="44"/>
  <c r="V24" i="44"/>
  <c r="I24" i="44"/>
  <c r="M24" i="44"/>
  <c r="Q24" i="44"/>
  <c r="AM24" i="44"/>
  <c r="AA24" i="44"/>
  <c r="AF24" i="44"/>
  <c r="S24" i="44"/>
  <c r="W24" i="44"/>
  <c r="J24" i="44"/>
  <c r="N24" i="44"/>
  <c r="AS24" i="44"/>
  <c r="U24" i="44"/>
  <c r="H24" i="44"/>
  <c r="AI24" i="44"/>
  <c r="AB24" i="44"/>
  <c r="AG24" i="44"/>
  <c r="T24" i="44"/>
  <c r="G24" i="44"/>
  <c r="K24" i="44"/>
  <c r="AX24" i="44"/>
  <c r="AC24" i="44"/>
  <c r="L24" i="44"/>
  <c r="AY37" i="44"/>
  <c r="AY35" i="44" s="1"/>
  <c r="AW37" i="44"/>
  <c r="AL37" i="44"/>
  <c r="AI37" i="44"/>
  <c r="AZ37" i="44"/>
  <c r="AV37" i="44"/>
  <c r="AM37" i="44"/>
  <c r="AU37" i="44"/>
  <c r="AR37" i="44"/>
  <c r="AR35" i="44" s="1"/>
  <c r="AQ37" i="44"/>
  <c r="AJ37" i="44"/>
  <c r="AN37" i="44"/>
  <c r="AS37" i="44"/>
  <c r="AB37" i="44"/>
  <c r="AF37" i="44"/>
  <c r="T37" i="44"/>
  <c r="I37" i="44"/>
  <c r="M37" i="44"/>
  <c r="AE37" i="44"/>
  <c r="S37" i="44"/>
  <c r="H37" i="44"/>
  <c r="AC37" i="44"/>
  <c r="AG37" i="44"/>
  <c r="Q37" i="44"/>
  <c r="U37" i="44"/>
  <c r="J37" i="44"/>
  <c r="N37" i="44"/>
  <c r="AO37" i="44"/>
  <c r="AO35" i="44" s="1"/>
  <c r="AX37" i="44"/>
  <c r="AK37" i="44"/>
  <c r="Z37" i="44"/>
  <c r="AD37" i="44"/>
  <c r="R37" i="44"/>
  <c r="V37" i="44"/>
  <c r="G37" i="44"/>
  <c r="K37" i="44"/>
  <c r="AA37" i="44"/>
  <c r="W37" i="44"/>
  <c r="L37" i="44"/>
  <c r="AY42" i="44"/>
  <c r="AW42" i="44"/>
  <c r="AW42" i="53" s="1"/>
  <c r="AJ42" i="44"/>
  <c r="AN42" i="44"/>
  <c r="AI42" i="44"/>
  <c r="AZ42" i="44"/>
  <c r="AV42" i="44"/>
  <c r="AK42" i="44"/>
  <c r="AO42" i="44"/>
  <c r="AU42" i="44"/>
  <c r="AU42" i="53" s="1"/>
  <c r="AR42" i="44"/>
  <c r="AR42" i="53" s="1"/>
  <c r="AQ42" i="44"/>
  <c r="AL42" i="44"/>
  <c r="AB42" i="44"/>
  <c r="AF42" i="44"/>
  <c r="S42" i="44"/>
  <c r="S42" i="53" s="1"/>
  <c r="W42" i="44"/>
  <c r="W42" i="53" s="1"/>
  <c r="I42" i="44"/>
  <c r="M42" i="44"/>
  <c r="AE42" i="44"/>
  <c r="AE42" i="53" s="1"/>
  <c r="R42" i="44"/>
  <c r="AX42" i="44"/>
  <c r="AX42" i="53" s="1"/>
  <c r="AM42" i="44"/>
  <c r="AC42" i="44"/>
  <c r="AC42" i="53" s="1"/>
  <c r="AG42" i="44"/>
  <c r="AG42" i="53" s="1"/>
  <c r="T42" i="44"/>
  <c r="T42" i="53" s="1"/>
  <c r="J42" i="44"/>
  <c r="J42" i="53" s="1"/>
  <c r="N42" i="44"/>
  <c r="N42" i="53" s="1"/>
  <c r="V42" i="44"/>
  <c r="V42" i="53" s="1"/>
  <c r="L42" i="44"/>
  <c r="L42" i="53" s="1"/>
  <c r="AS42" i="44"/>
  <c r="AS42" i="53" s="1"/>
  <c r="Z42" i="44"/>
  <c r="Z42" i="53" s="1"/>
  <c r="AD42" i="44"/>
  <c r="AD42" i="53" s="1"/>
  <c r="Q42" i="44"/>
  <c r="Q42" i="53" s="1"/>
  <c r="U42" i="44"/>
  <c r="G42" i="44"/>
  <c r="G42" i="53" s="1"/>
  <c r="K42" i="44"/>
  <c r="K42" i="53" s="1"/>
  <c r="AA42" i="44"/>
  <c r="H42" i="44"/>
  <c r="AQ54" i="44"/>
  <c r="AJ54" i="44"/>
  <c r="AN54" i="44"/>
  <c r="AX54" i="44"/>
  <c r="AW54" i="44"/>
  <c r="AK54" i="44"/>
  <c r="AO54" i="44"/>
  <c r="AY54" i="44"/>
  <c r="AV54" i="44"/>
  <c r="AR54" i="44"/>
  <c r="AL54" i="44"/>
  <c r="AZ54" i="44"/>
  <c r="AI54" i="44"/>
  <c r="AA54" i="44"/>
  <c r="AE54" i="44"/>
  <c r="S54" i="44"/>
  <c r="W54" i="44"/>
  <c r="I54" i="44"/>
  <c r="M54" i="44"/>
  <c r="Z54" i="44"/>
  <c r="R54" i="44"/>
  <c r="V54" i="44"/>
  <c r="H54" i="44"/>
  <c r="AB54" i="44"/>
  <c r="AF54" i="44"/>
  <c r="T54" i="44"/>
  <c r="J54" i="44"/>
  <c r="N54" i="44"/>
  <c r="AM54" i="44"/>
  <c r="AD54" i="44"/>
  <c r="AU54" i="44"/>
  <c r="AC54" i="44"/>
  <c r="AG54" i="44"/>
  <c r="Q54" i="44"/>
  <c r="U54" i="44"/>
  <c r="G54" i="44"/>
  <c r="K54" i="44"/>
  <c r="AS54" i="44"/>
  <c r="L54" i="44"/>
  <c r="AW62" i="44"/>
  <c r="AL62" i="44"/>
  <c r="AL60" i="44" s="1"/>
  <c r="AX62" i="44"/>
  <c r="AY62" i="44"/>
  <c r="AY60" i="44" s="1"/>
  <c r="AR62" i="44"/>
  <c r="AZ62" i="44"/>
  <c r="AN62" i="44"/>
  <c r="AI62" i="44"/>
  <c r="AA62" i="44"/>
  <c r="AE62" i="44"/>
  <c r="R62" i="44"/>
  <c r="V62" i="44"/>
  <c r="AQ62" i="44"/>
  <c r="AJ62" i="44"/>
  <c r="AO62" i="44"/>
  <c r="AB62" i="44"/>
  <c r="AF62" i="44"/>
  <c r="S62" i="44"/>
  <c r="W62" i="44"/>
  <c r="AK62" i="44"/>
  <c r="AC62" i="44"/>
  <c r="AG62" i="44"/>
  <c r="T62" i="44"/>
  <c r="AV62" i="44"/>
  <c r="AD62" i="44"/>
  <c r="H62" i="44"/>
  <c r="L62" i="44"/>
  <c r="AU62" i="44"/>
  <c r="AS62" i="44"/>
  <c r="I62" i="44"/>
  <c r="M62" i="44"/>
  <c r="AM62" i="44"/>
  <c r="Q62" i="44"/>
  <c r="P62" i="44"/>
  <c r="J62" i="44"/>
  <c r="N62" i="44"/>
  <c r="F62" i="44"/>
  <c r="U62" i="44"/>
  <c r="G62" i="44"/>
  <c r="K62" i="44"/>
  <c r="Z62" i="44"/>
  <c r="Y62" i="44"/>
  <c r="AW67" i="44"/>
  <c r="AJ67" i="44"/>
  <c r="AN67" i="44"/>
  <c r="AX67" i="44"/>
  <c r="AY67" i="44"/>
  <c r="AR67" i="44"/>
  <c r="AV67" i="44"/>
  <c r="AO67" i="44"/>
  <c r="AI67" i="44"/>
  <c r="AA67" i="44"/>
  <c r="AE67" i="44"/>
  <c r="T67" i="44"/>
  <c r="AZ67" i="44"/>
  <c r="AS67" i="44"/>
  <c r="AK67" i="44"/>
  <c r="AB67" i="44"/>
  <c r="AF67" i="44"/>
  <c r="Q67" i="44"/>
  <c r="U67" i="44"/>
  <c r="AU67" i="44"/>
  <c r="AQ67" i="44"/>
  <c r="AL67" i="44"/>
  <c r="AC67" i="44"/>
  <c r="AG67" i="44"/>
  <c r="R67" i="44"/>
  <c r="V67" i="44"/>
  <c r="AD67" i="44"/>
  <c r="I67" i="44"/>
  <c r="M67" i="44"/>
  <c r="J67" i="44"/>
  <c r="N67" i="44"/>
  <c r="Y67" i="44"/>
  <c r="S67" i="44"/>
  <c r="P67" i="44"/>
  <c r="G67" i="44"/>
  <c r="K67" i="44"/>
  <c r="F67" i="44"/>
  <c r="AM67" i="44"/>
  <c r="Z67" i="44"/>
  <c r="H67" i="44"/>
  <c r="W67" i="44"/>
  <c r="L67" i="44"/>
  <c r="AV72" i="44"/>
  <c r="AZ72" i="44"/>
  <c r="AR72" i="44"/>
  <c r="AL72" i="44"/>
  <c r="AW72" i="44"/>
  <c r="AS72" i="44"/>
  <c r="AX72" i="44"/>
  <c r="AU72" i="44"/>
  <c r="AJ72" i="44"/>
  <c r="AO72" i="44"/>
  <c r="AA72" i="44"/>
  <c r="AE72" i="44"/>
  <c r="Q72" i="44"/>
  <c r="U72" i="44"/>
  <c r="AK72" i="44"/>
  <c r="AB72" i="44"/>
  <c r="AF72" i="44"/>
  <c r="AQ72" i="44"/>
  <c r="AM72" i="44"/>
  <c r="AC72" i="44"/>
  <c r="AG72" i="44"/>
  <c r="Y72" i="44"/>
  <c r="AY72" i="44"/>
  <c r="AD72" i="44"/>
  <c r="T72" i="44"/>
  <c r="I72" i="44"/>
  <c r="M72" i="44"/>
  <c r="AI72" i="44"/>
  <c r="V72" i="44"/>
  <c r="P72" i="44"/>
  <c r="J72" i="44"/>
  <c r="N72" i="44"/>
  <c r="F72" i="44"/>
  <c r="AN72" i="44"/>
  <c r="R72" i="44"/>
  <c r="W72" i="44"/>
  <c r="G72" i="44"/>
  <c r="K72" i="44"/>
  <c r="S72" i="44"/>
  <c r="H72" i="44"/>
  <c r="Z72" i="44"/>
  <c r="L72" i="44"/>
  <c r="AW79" i="44"/>
  <c r="AJ79" i="44"/>
  <c r="AN79" i="44"/>
  <c r="AX79" i="44"/>
  <c r="AU79" i="44"/>
  <c r="AY79" i="44"/>
  <c r="AR79" i="44"/>
  <c r="AK79" i="44"/>
  <c r="AA79" i="44"/>
  <c r="AE79" i="44"/>
  <c r="R79" i="44"/>
  <c r="V79" i="44"/>
  <c r="AV79" i="44"/>
  <c r="AL79" i="44"/>
  <c r="AB79" i="44"/>
  <c r="AF79" i="44"/>
  <c r="Y79" i="44"/>
  <c r="AZ79" i="44"/>
  <c r="AS79" i="44"/>
  <c r="AQ79" i="44"/>
  <c r="AT79" i="44" s="1"/>
  <c r="AM79" i="44"/>
  <c r="AI79" i="44"/>
  <c r="AC79" i="44"/>
  <c r="AG79" i="44"/>
  <c r="AO79" i="44"/>
  <c r="AD79" i="44"/>
  <c r="U79" i="44"/>
  <c r="P79" i="44"/>
  <c r="H79" i="44"/>
  <c r="L79" i="44"/>
  <c r="F79" i="44"/>
  <c r="Q79" i="44"/>
  <c r="W79" i="44"/>
  <c r="I79" i="44"/>
  <c r="M79" i="44"/>
  <c r="S79" i="44"/>
  <c r="J79" i="44"/>
  <c r="N79" i="44"/>
  <c r="Z79" i="44"/>
  <c r="T79" i="44"/>
  <c r="G79" i="44"/>
  <c r="K79" i="44"/>
  <c r="AW87" i="44"/>
  <c r="AK87" i="44"/>
  <c r="AO87" i="44"/>
  <c r="AX87" i="44"/>
  <c r="AU87" i="44"/>
  <c r="AY87" i="44"/>
  <c r="AR87" i="44"/>
  <c r="AS87" i="44"/>
  <c r="AQ87" i="44"/>
  <c r="AJ87" i="44"/>
  <c r="AA87" i="44"/>
  <c r="AE87" i="44"/>
  <c r="S87" i="44"/>
  <c r="W87" i="44"/>
  <c r="AV87" i="44"/>
  <c r="AL87" i="44"/>
  <c r="AB87" i="44"/>
  <c r="AF87" i="44"/>
  <c r="Y87" i="44"/>
  <c r="AZ87" i="44"/>
  <c r="AM87" i="44"/>
  <c r="AC87" i="44"/>
  <c r="AG87" i="44"/>
  <c r="AI87" i="44"/>
  <c r="AD87" i="44"/>
  <c r="R87" i="44"/>
  <c r="J87" i="44"/>
  <c r="N87" i="44"/>
  <c r="AN87" i="44"/>
  <c r="T87" i="44"/>
  <c r="P87" i="44"/>
  <c r="G87" i="44"/>
  <c r="K87" i="44"/>
  <c r="U87" i="44"/>
  <c r="H87" i="44"/>
  <c r="L87" i="44"/>
  <c r="F87" i="44"/>
  <c r="Q87" i="44"/>
  <c r="I87" i="44"/>
  <c r="V87" i="44"/>
  <c r="M87" i="44"/>
  <c r="Z87" i="44"/>
  <c r="AW91" i="44"/>
  <c r="AK91" i="44"/>
  <c r="AO91" i="44"/>
  <c r="AX91" i="44"/>
  <c r="AU91" i="44"/>
  <c r="AY91" i="44"/>
  <c r="AR91" i="44"/>
  <c r="AM91" i="44"/>
  <c r="AA91" i="44"/>
  <c r="AE91" i="44"/>
  <c r="S91" i="44"/>
  <c r="W91" i="44"/>
  <c r="AQ91" i="44"/>
  <c r="AN91" i="44"/>
  <c r="AB91" i="44"/>
  <c r="AF91" i="44"/>
  <c r="Y91" i="44"/>
  <c r="AV91" i="44"/>
  <c r="AS91" i="44"/>
  <c r="AJ91" i="44"/>
  <c r="AC91" i="44"/>
  <c r="AG91" i="44"/>
  <c r="AD91" i="44"/>
  <c r="Q91" i="44"/>
  <c r="V91" i="44"/>
  <c r="J91" i="44"/>
  <c r="N91" i="44"/>
  <c r="AL91" i="44"/>
  <c r="R91" i="44"/>
  <c r="P91" i="44"/>
  <c r="G91" i="44"/>
  <c r="K91" i="44"/>
  <c r="T91" i="44"/>
  <c r="H91" i="44"/>
  <c r="L91" i="44"/>
  <c r="AZ91" i="44"/>
  <c r="Z91" i="44"/>
  <c r="I91" i="44"/>
  <c r="F91" i="44"/>
  <c r="M91" i="44"/>
  <c r="U91" i="44"/>
  <c r="AI91" i="44"/>
  <c r="AY99" i="44"/>
  <c r="AQ99" i="44"/>
  <c r="AM99" i="44"/>
  <c r="AM98" i="44" s="1"/>
  <c r="AV99" i="44"/>
  <c r="AZ99" i="44"/>
  <c r="AW99" i="44"/>
  <c r="AS99" i="44"/>
  <c r="AN99" i="44"/>
  <c r="AI99" i="44"/>
  <c r="AA99" i="44"/>
  <c r="AE99" i="44"/>
  <c r="T99" i="44"/>
  <c r="AJ99" i="44"/>
  <c r="AO99" i="44"/>
  <c r="AB99" i="44"/>
  <c r="AF99" i="44"/>
  <c r="AX99" i="44"/>
  <c r="AK99" i="44"/>
  <c r="AC99" i="44"/>
  <c r="AG99" i="44"/>
  <c r="AU99" i="44"/>
  <c r="AD99" i="44"/>
  <c r="Q99" i="44"/>
  <c r="V99" i="44"/>
  <c r="I99" i="44"/>
  <c r="M99" i="44"/>
  <c r="AR99" i="44"/>
  <c r="R99" i="44"/>
  <c r="W99" i="44"/>
  <c r="J99" i="44"/>
  <c r="J98" i="44" s="1"/>
  <c r="N99" i="44"/>
  <c r="F99" i="44"/>
  <c r="AL99" i="44"/>
  <c r="S99" i="44"/>
  <c r="S98" i="44" s="1"/>
  <c r="G99" i="44"/>
  <c r="K99" i="44"/>
  <c r="U99" i="44"/>
  <c r="P99" i="44"/>
  <c r="H99" i="44"/>
  <c r="Z99" i="44"/>
  <c r="Y99" i="44"/>
  <c r="L99" i="44"/>
  <c r="AZ111" i="44"/>
  <c r="AX111" i="44"/>
  <c r="AW111" i="44"/>
  <c r="AQ111" i="44"/>
  <c r="AJ111" i="44"/>
  <c r="AN111" i="44"/>
  <c r="AY111" i="44"/>
  <c r="AV111" i="44"/>
  <c r="AR111" i="44"/>
  <c r="AK111" i="44"/>
  <c r="AO111" i="44"/>
  <c r="AU111" i="44"/>
  <c r="AS111" i="44"/>
  <c r="AL111" i="44"/>
  <c r="Z111" i="44"/>
  <c r="AD111" i="44"/>
  <c r="AI111" i="44"/>
  <c r="AA111" i="44"/>
  <c r="AE111" i="44"/>
  <c r="AB111" i="44"/>
  <c r="AF111" i="44"/>
  <c r="AG111" i="44"/>
  <c r="S111" i="44"/>
  <c r="W111" i="44"/>
  <c r="H111" i="44"/>
  <c r="L111" i="44"/>
  <c r="T111" i="44"/>
  <c r="P111" i="44"/>
  <c r="I111" i="44"/>
  <c r="M111" i="44"/>
  <c r="AM111" i="44"/>
  <c r="Y111" i="44"/>
  <c r="Q111" i="44"/>
  <c r="U111" i="44"/>
  <c r="J111" i="44"/>
  <c r="N111" i="44"/>
  <c r="G111" i="44"/>
  <c r="R111" i="44"/>
  <c r="K111" i="44"/>
  <c r="AC111" i="44"/>
  <c r="V111" i="44"/>
  <c r="F111" i="44"/>
  <c r="AZ116" i="44"/>
  <c r="AX116" i="44"/>
  <c r="AY116" i="44"/>
  <c r="AV116" i="44"/>
  <c r="AQ116" i="44"/>
  <c r="AM116" i="44"/>
  <c r="AU116" i="44"/>
  <c r="AR116" i="44"/>
  <c r="AJ116" i="44"/>
  <c r="AN116" i="44"/>
  <c r="AS116" i="44"/>
  <c r="AK116" i="44"/>
  <c r="AO116" i="44"/>
  <c r="AI116" i="44"/>
  <c r="Z116" i="44"/>
  <c r="AD116" i="44"/>
  <c r="AW116" i="44"/>
  <c r="AL116" i="44"/>
  <c r="AA116" i="44"/>
  <c r="AE116" i="44"/>
  <c r="AB116" i="44"/>
  <c r="AF116" i="44"/>
  <c r="AG116" i="44"/>
  <c r="S116" i="44"/>
  <c r="W116" i="44"/>
  <c r="H116" i="44"/>
  <c r="L116" i="44"/>
  <c r="T116" i="44"/>
  <c r="P116" i="44"/>
  <c r="I116" i="44"/>
  <c r="M116" i="44"/>
  <c r="Y116" i="44"/>
  <c r="Q116" i="44"/>
  <c r="U116" i="44"/>
  <c r="J116" i="44"/>
  <c r="N116" i="44"/>
  <c r="AC116" i="44"/>
  <c r="R116" i="44"/>
  <c r="G116" i="44"/>
  <c r="V116" i="44"/>
  <c r="K116" i="44"/>
  <c r="F116" i="44"/>
  <c r="AX121" i="44"/>
  <c r="AY121" i="44"/>
  <c r="AW121" i="44"/>
  <c r="AS121" i="44"/>
  <c r="AK121" i="44"/>
  <c r="AO121" i="44"/>
  <c r="AV121" i="44"/>
  <c r="AZ121" i="44"/>
  <c r="AU121" i="44"/>
  <c r="AM121" i="44"/>
  <c r="Z121" i="44"/>
  <c r="AD121" i="44"/>
  <c r="AR121" i="44"/>
  <c r="AJ121" i="44"/>
  <c r="AA121" i="44"/>
  <c r="AE121" i="44"/>
  <c r="AL121" i="44"/>
  <c r="AB121" i="44"/>
  <c r="AF121" i="44"/>
  <c r="AG121" i="44"/>
  <c r="T121" i="44"/>
  <c r="P121" i="44"/>
  <c r="H121" i="44"/>
  <c r="L121" i="44"/>
  <c r="AQ121" i="44"/>
  <c r="AI121" i="44"/>
  <c r="Y121" i="44"/>
  <c r="Q121" i="44"/>
  <c r="U121" i="44"/>
  <c r="R121" i="44"/>
  <c r="V121" i="44"/>
  <c r="G121" i="44"/>
  <c r="M121" i="44"/>
  <c r="I121" i="44"/>
  <c r="N121" i="44"/>
  <c r="AC121" i="44"/>
  <c r="S121" i="44"/>
  <c r="J121" i="44"/>
  <c r="W121" i="44"/>
  <c r="F121" i="44"/>
  <c r="AN121" i="44"/>
  <c r="K121" i="44"/>
  <c r="AX128" i="44"/>
  <c r="AY128" i="44"/>
  <c r="AZ128" i="44"/>
  <c r="AW128" i="44"/>
  <c r="AJ128" i="44"/>
  <c r="AN128" i="44"/>
  <c r="AV128" i="44"/>
  <c r="AR128" i="44"/>
  <c r="AU128" i="44"/>
  <c r="AS128" i="44"/>
  <c r="AQ128" i="44"/>
  <c r="AM128" i="44"/>
  <c r="Z128" i="44"/>
  <c r="AD128" i="44"/>
  <c r="AO128" i="44"/>
  <c r="AK128" i="44"/>
  <c r="AI128" i="44"/>
  <c r="AA128" i="44"/>
  <c r="AF128" i="44"/>
  <c r="Y128" i="44"/>
  <c r="T128" i="44"/>
  <c r="H128" i="44"/>
  <c r="L128" i="44"/>
  <c r="AB128" i="44"/>
  <c r="AG128" i="44"/>
  <c r="Q128" i="44"/>
  <c r="U128" i="44"/>
  <c r="AL128" i="44"/>
  <c r="AC128" i="44"/>
  <c r="R128" i="44"/>
  <c r="V128" i="44"/>
  <c r="S128" i="44"/>
  <c r="P128" i="44"/>
  <c r="G128" i="44"/>
  <c r="M128" i="44"/>
  <c r="AE128" i="44"/>
  <c r="W128" i="44"/>
  <c r="I128" i="44"/>
  <c r="N128" i="44"/>
  <c r="J128" i="44"/>
  <c r="F128" i="44"/>
  <c r="K128" i="44"/>
  <c r="AZ136" i="44"/>
  <c r="AX136" i="44"/>
  <c r="AW136" i="44"/>
  <c r="AR136" i="44"/>
  <c r="AY136" i="44"/>
  <c r="AV136" i="44"/>
  <c r="AS136" i="44"/>
  <c r="AQ136" i="44"/>
  <c r="AU136" i="44"/>
  <c r="AM136" i="44"/>
  <c r="AJ136" i="44"/>
  <c r="AN136" i="44"/>
  <c r="AK136" i="44"/>
  <c r="AO136" i="44"/>
  <c r="AL136" i="44"/>
  <c r="AI136" i="44"/>
  <c r="AB136" i="44"/>
  <c r="AF136" i="44"/>
  <c r="R136" i="44"/>
  <c r="V136" i="44"/>
  <c r="H136" i="44"/>
  <c r="L136" i="44"/>
  <c r="AC136" i="44"/>
  <c r="AG136" i="44"/>
  <c r="Y136" i="44"/>
  <c r="S136" i="44"/>
  <c r="W136" i="44"/>
  <c r="Z136" i="44"/>
  <c r="AD136" i="44"/>
  <c r="T136" i="44"/>
  <c r="AA136" i="44"/>
  <c r="P136" i="44"/>
  <c r="G136" i="44"/>
  <c r="M136" i="44"/>
  <c r="AE136" i="44"/>
  <c r="I136" i="44"/>
  <c r="N136" i="44"/>
  <c r="F136" i="44"/>
  <c r="Q136" i="44"/>
  <c r="J136" i="44"/>
  <c r="U136" i="44"/>
  <c r="K136" i="44"/>
  <c r="AZ140" i="44"/>
  <c r="AX140" i="44"/>
  <c r="AY140" i="44"/>
  <c r="AW140" i="44"/>
  <c r="AR140" i="44"/>
  <c r="AV140" i="44"/>
  <c r="AS140" i="44"/>
  <c r="AQ140" i="44"/>
  <c r="AM140" i="44"/>
  <c r="AU140" i="44"/>
  <c r="AJ140" i="44"/>
  <c r="AN140" i="44"/>
  <c r="AK140" i="44"/>
  <c r="AO140" i="44"/>
  <c r="AB140" i="44"/>
  <c r="AF140" i="44"/>
  <c r="R140" i="44"/>
  <c r="V140" i="44"/>
  <c r="H140" i="44"/>
  <c r="L140" i="44"/>
  <c r="AC140" i="44"/>
  <c r="AG140" i="44"/>
  <c r="Y140" i="44"/>
  <c r="S140" i="44"/>
  <c r="W140" i="44"/>
  <c r="AL140" i="44"/>
  <c r="Z140" i="44"/>
  <c r="AD140" i="44"/>
  <c r="T140" i="44"/>
  <c r="AI140" i="44"/>
  <c r="AA140" i="44"/>
  <c r="G140" i="44"/>
  <c r="M140" i="44"/>
  <c r="AE140" i="44"/>
  <c r="Q140" i="44"/>
  <c r="I140" i="44"/>
  <c r="N140" i="44"/>
  <c r="F140" i="44"/>
  <c r="U140" i="44"/>
  <c r="J140" i="44"/>
  <c r="K140" i="44"/>
  <c r="P140" i="44"/>
  <c r="AX148" i="44"/>
  <c r="AV148" i="44"/>
  <c r="AY148" i="44"/>
  <c r="AU148" i="44"/>
  <c r="AZ148" i="44"/>
  <c r="AQ148" i="44"/>
  <c r="AR148" i="44"/>
  <c r="AS148" i="44"/>
  <c r="AW148" i="44"/>
  <c r="AK148" i="44"/>
  <c r="AO148" i="44"/>
  <c r="AL148" i="44"/>
  <c r="AI148" i="44"/>
  <c r="AM148" i="44"/>
  <c r="AM147" i="44" s="1"/>
  <c r="AJ148" i="44"/>
  <c r="AB148" i="44"/>
  <c r="AB147" i="44" s="1"/>
  <c r="AF148" i="44"/>
  <c r="S148" i="44"/>
  <c r="W148" i="44"/>
  <c r="H148" i="44"/>
  <c r="L148" i="44"/>
  <c r="AN148" i="44"/>
  <c r="AC148" i="44"/>
  <c r="AG148" i="44"/>
  <c r="T148" i="44"/>
  <c r="P148" i="44"/>
  <c r="Z148" i="44"/>
  <c r="AD148" i="44"/>
  <c r="Y148" i="44"/>
  <c r="Q148" i="44"/>
  <c r="U148" i="44"/>
  <c r="AA148" i="44"/>
  <c r="G148" i="44"/>
  <c r="M148" i="44"/>
  <c r="AE148" i="44"/>
  <c r="AE147" i="44" s="1"/>
  <c r="I148" i="44"/>
  <c r="I147" i="44" s="1"/>
  <c r="N148" i="44"/>
  <c r="R148" i="44"/>
  <c r="J148" i="44"/>
  <c r="F148" i="44"/>
  <c r="V148" i="44"/>
  <c r="K148" i="44"/>
  <c r="K147" i="44" s="1"/>
  <c r="D92" i="45"/>
  <c r="P29" i="46"/>
  <c r="F37" i="46"/>
  <c r="P49" i="50"/>
  <c r="O142" i="43"/>
  <c r="Y24" i="49"/>
  <c r="D132" i="44"/>
  <c r="F33" i="45"/>
  <c r="Y27" i="50"/>
  <c r="O36" i="43"/>
  <c r="AH129" i="45"/>
  <c r="F40" i="46"/>
  <c r="D92" i="46"/>
  <c r="D122" i="48"/>
  <c r="AH40" i="49"/>
  <c r="X130" i="50"/>
  <c r="O138" i="50"/>
  <c r="AH32" i="43"/>
  <c r="AH36" i="43"/>
  <c r="O32" i="45"/>
  <c r="X32" i="45"/>
  <c r="P22" i="48"/>
  <c r="F18" i="49"/>
  <c r="O30" i="50"/>
  <c r="AH32" i="50"/>
  <c r="X152" i="50"/>
  <c r="F22" i="50"/>
  <c r="O142" i="46"/>
  <c r="O45" i="43"/>
  <c r="X46" i="43"/>
  <c r="O47" i="43"/>
  <c r="X82" i="43"/>
  <c r="AH131" i="43"/>
  <c r="F40" i="44"/>
  <c r="AH46" i="44"/>
  <c r="X47" i="44"/>
  <c r="AH47" i="44"/>
  <c r="O52" i="44"/>
  <c r="O56" i="44"/>
  <c r="O94" i="45"/>
  <c r="AH96" i="45"/>
  <c r="O134" i="45"/>
  <c r="AH34" i="46"/>
  <c r="F45" i="48"/>
  <c r="F47" i="48"/>
  <c r="O56" i="49"/>
  <c r="AH80" i="49"/>
  <c r="D109" i="49"/>
  <c r="AH127" i="50"/>
  <c r="X131" i="50"/>
  <c r="F54" i="49"/>
  <c r="F55" i="48"/>
  <c r="P22" i="50"/>
  <c r="D73" i="51"/>
  <c r="D12" i="43"/>
  <c r="X103" i="43"/>
  <c r="O20" i="45"/>
  <c r="P40" i="45"/>
  <c r="AH48" i="45"/>
  <c r="AH85" i="45"/>
  <c r="D35" i="46"/>
  <c r="F51" i="48"/>
  <c r="F54" i="48"/>
  <c r="O89" i="50"/>
  <c r="AH89" i="50"/>
  <c r="O100" i="50"/>
  <c r="AH103" i="50"/>
  <c r="Y33" i="51"/>
  <c r="AH46" i="46"/>
  <c r="X47" i="46"/>
  <c r="AH47" i="46"/>
  <c r="O48" i="46"/>
  <c r="D135" i="47"/>
  <c r="X52" i="49"/>
  <c r="O82" i="49"/>
  <c r="O41" i="50"/>
  <c r="X34" i="51"/>
  <c r="O144" i="45"/>
  <c r="O145" i="45"/>
  <c r="X145" i="45"/>
  <c r="AH145" i="45"/>
  <c r="X82" i="46"/>
  <c r="P46" i="48"/>
  <c r="O152" i="49"/>
  <c r="X152" i="49"/>
  <c r="X138" i="50"/>
  <c r="P29" i="51"/>
  <c r="P39" i="46"/>
  <c r="O55" i="43"/>
  <c r="E55" i="43" s="1"/>
  <c r="X84" i="43"/>
  <c r="X93" i="43"/>
  <c r="O94" i="43"/>
  <c r="O103" i="43"/>
  <c r="X131" i="43"/>
  <c r="O152" i="43"/>
  <c r="P37" i="44"/>
  <c r="X46" i="44"/>
  <c r="P26" i="47"/>
  <c r="F32" i="47"/>
  <c r="F53" i="48"/>
  <c r="D109" i="50"/>
  <c r="F19" i="43"/>
  <c r="P26" i="43"/>
  <c r="X32" i="43"/>
  <c r="X34" i="43"/>
  <c r="AH34" i="43"/>
  <c r="AH95" i="43"/>
  <c r="X130" i="43"/>
  <c r="O131" i="43"/>
  <c r="AH82" i="43"/>
  <c r="X90" i="43"/>
  <c r="AH129" i="43"/>
  <c r="O139" i="43"/>
  <c r="X139" i="43"/>
  <c r="O143" i="43"/>
  <c r="X143" i="43"/>
  <c r="X144" i="43"/>
  <c r="O30" i="44"/>
  <c r="O104" i="44"/>
  <c r="X129" i="45"/>
  <c r="O93" i="46"/>
  <c r="AH94" i="46"/>
  <c r="X32" i="50"/>
  <c r="O34" i="50"/>
  <c r="D60" i="50"/>
  <c r="P14" i="47"/>
  <c r="P53" i="48"/>
  <c r="O33" i="43"/>
  <c r="E33" i="43" s="1"/>
  <c r="F43" i="43"/>
  <c r="X52" i="44"/>
  <c r="X129" i="44"/>
  <c r="F26" i="46"/>
  <c r="P56" i="46"/>
  <c r="X144" i="46"/>
  <c r="D12" i="47"/>
  <c r="O88" i="49"/>
  <c r="F22" i="43"/>
  <c r="O34" i="43"/>
  <c r="E34" i="43" s="1"/>
  <c r="O42" i="43"/>
  <c r="E42" i="43" s="1"/>
  <c r="AH46" i="43"/>
  <c r="X47" i="43"/>
  <c r="X80" i="43"/>
  <c r="AH80" i="43"/>
  <c r="X81" i="43"/>
  <c r="O82" i="43"/>
  <c r="X94" i="43"/>
  <c r="AH94" i="43"/>
  <c r="X95" i="43"/>
  <c r="X129" i="43"/>
  <c r="O32" i="44"/>
  <c r="P34" i="44"/>
  <c r="X104" i="44"/>
  <c r="AH144" i="44"/>
  <c r="O37" i="45"/>
  <c r="F39" i="45"/>
  <c r="O95" i="45"/>
  <c r="O34" i="46"/>
  <c r="X46" i="46"/>
  <c r="X131" i="46"/>
  <c r="F31" i="47"/>
  <c r="F40" i="47"/>
  <c r="F48" i="48"/>
  <c r="P51" i="48"/>
  <c r="X40" i="49"/>
  <c r="O103" i="49"/>
  <c r="O104" i="49"/>
  <c r="X124" i="49"/>
  <c r="P27" i="51"/>
  <c r="P16" i="44"/>
  <c r="X20" i="44"/>
  <c r="X32" i="44"/>
  <c r="X56" i="44"/>
  <c r="AH37" i="45"/>
  <c r="AH68" i="45"/>
  <c r="X94" i="45"/>
  <c r="AH94" i="45"/>
  <c r="O96" i="45"/>
  <c r="E96" i="45" s="1"/>
  <c r="O117" i="45"/>
  <c r="AH134" i="45"/>
  <c r="X139" i="45"/>
  <c r="O143" i="45"/>
  <c r="X34" i="46"/>
  <c r="X94" i="46"/>
  <c r="AH142" i="46"/>
  <c r="AH143" i="46"/>
  <c r="O145" i="46"/>
  <c r="F33" i="47"/>
  <c r="F46" i="48"/>
  <c r="F16" i="49"/>
  <c r="X56" i="49"/>
  <c r="X81" i="49"/>
  <c r="AH81" i="49"/>
  <c r="O80" i="50"/>
  <c r="X81" i="50"/>
  <c r="AH20" i="44"/>
  <c r="AH30" i="44"/>
  <c r="AH32" i="44"/>
  <c r="O33" i="44"/>
  <c r="E33" i="44" s="1"/>
  <c r="BB33" i="44" s="1"/>
  <c r="O46" i="44"/>
  <c r="O55" i="44"/>
  <c r="E55" i="44" s="1"/>
  <c r="BB55" i="44" s="1"/>
  <c r="AH68" i="44"/>
  <c r="AH80" i="44"/>
  <c r="AH127" i="44"/>
  <c r="AH130" i="44"/>
  <c r="AH32" i="45"/>
  <c r="P33" i="45"/>
  <c r="X47" i="45"/>
  <c r="AH47" i="45"/>
  <c r="O48" i="45"/>
  <c r="O80" i="45"/>
  <c r="O85" i="45"/>
  <c r="AH95" i="45"/>
  <c r="X96" i="45"/>
  <c r="X117" i="45"/>
  <c r="X134" i="45"/>
  <c r="AH143" i="45"/>
  <c r="O46" i="46"/>
  <c r="X48" i="46"/>
  <c r="AH48" i="46"/>
  <c r="O27" i="49"/>
  <c r="O33" i="49"/>
  <c r="E33" i="49" s="1"/>
  <c r="BB33" i="49" s="1"/>
  <c r="AH34" i="49"/>
  <c r="O52" i="49"/>
  <c r="P24" i="51"/>
  <c r="X27" i="49"/>
  <c r="AH32" i="49"/>
  <c r="P54" i="49"/>
  <c r="X75" i="49"/>
  <c r="O81" i="49"/>
  <c r="O124" i="49"/>
  <c r="X129" i="49"/>
  <c r="AH130" i="49"/>
  <c r="O131" i="49"/>
  <c r="X134" i="49"/>
  <c r="AH149" i="49"/>
  <c r="AH47" i="50"/>
  <c r="O55" i="50"/>
  <c r="E55" i="50" s="1"/>
  <c r="BB55" i="50" s="1"/>
  <c r="O151" i="50"/>
  <c r="O152" i="50"/>
  <c r="P16" i="51"/>
  <c r="O37" i="51"/>
  <c r="F24" i="49"/>
  <c r="X32" i="49"/>
  <c r="O34" i="49"/>
  <c r="X37" i="49"/>
  <c r="O55" i="49"/>
  <c r="E55" i="49" s="1"/>
  <c r="BB55" i="49" s="1"/>
  <c r="O75" i="49"/>
  <c r="X82" i="49"/>
  <c r="X103" i="49"/>
  <c r="O129" i="49"/>
  <c r="E129" i="49" s="1"/>
  <c r="BB129" i="49" s="1"/>
  <c r="AH129" i="49"/>
  <c r="O153" i="49"/>
  <c r="X41" i="50"/>
  <c r="AH52" i="50"/>
  <c r="F56" i="50"/>
  <c r="X127" i="50"/>
  <c r="O131" i="50"/>
  <c r="P13" i="51"/>
  <c r="D35" i="51"/>
  <c r="X30" i="50"/>
  <c r="O33" i="50"/>
  <c r="E33" i="50" s="1"/>
  <c r="BB33" i="50" s="1"/>
  <c r="X47" i="50"/>
  <c r="F49" i="50"/>
  <c r="AH78" i="50"/>
  <c r="X80" i="50"/>
  <c r="AH81" i="50"/>
  <c r="O82" i="50"/>
  <c r="E82" i="50" s="1"/>
  <c r="AH82" i="50"/>
  <c r="X89" i="50"/>
  <c r="AH102" i="50"/>
  <c r="O127" i="50"/>
  <c r="O144" i="50"/>
  <c r="O149" i="50"/>
  <c r="X149" i="50"/>
  <c r="AH149" i="50"/>
  <c r="F29" i="51"/>
  <c r="AH34" i="51"/>
  <c r="X37" i="51"/>
  <c r="AH152" i="49"/>
  <c r="AH153" i="49"/>
  <c r="X34" i="50"/>
  <c r="AH34" i="50"/>
  <c r="O47" i="50"/>
  <c r="O54" i="50"/>
  <c r="E54" i="50" s="1"/>
  <c r="BB54" i="50" s="1"/>
  <c r="X82" i="50"/>
  <c r="AH95" i="50"/>
  <c r="X100" i="50"/>
  <c r="AH100" i="50"/>
  <c r="X103" i="50"/>
  <c r="AH129" i="50"/>
  <c r="O130" i="50"/>
  <c r="AH131" i="50"/>
  <c r="D135" i="50"/>
  <c r="X144" i="50"/>
  <c r="X151" i="50"/>
  <c r="AH151" i="50"/>
  <c r="O82" i="51"/>
  <c r="X82" i="51"/>
  <c r="AH131" i="51"/>
  <c r="X134" i="51"/>
  <c r="AH152" i="44"/>
  <c r="AH117" i="44"/>
  <c r="O129" i="44"/>
  <c r="O130" i="44"/>
  <c r="O152" i="44"/>
  <c r="X152" i="44"/>
  <c r="X153" i="44"/>
  <c r="O143" i="44"/>
  <c r="AH78" i="44"/>
  <c r="O94" i="44"/>
  <c r="X95" i="44"/>
  <c r="AH95" i="44"/>
  <c r="O103" i="44"/>
  <c r="O80" i="44"/>
  <c r="X81" i="44"/>
  <c r="AH81" i="44"/>
  <c r="X94" i="44"/>
  <c r="X103" i="44"/>
  <c r="O78" i="44"/>
  <c r="X80" i="44"/>
  <c r="AH94" i="44"/>
  <c r="O100" i="44"/>
  <c r="X100" i="44"/>
  <c r="D109" i="43"/>
  <c r="P48" i="44"/>
  <c r="F48" i="44"/>
  <c r="F40" i="43"/>
  <c r="D73" i="43"/>
  <c r="D92" i="43"/>
  <c r="D141" i="43"/>
  <c r="F39" i="44"/>
  <c r="P39" i="44"/>
  <c r="P41" i="44"/>
  <c r="F41" i="44"/>
  <c r="Y54" i="44"/>
  <c r="D50" i="44"/>
  <c r="P22" i="44"/>
  <c r="F22" i="44"/>
  <c r="D122" i="44"/>
  <c r="D44" i="43"/>
  <c r="D60" i="43"/>
  <c r="Y22" i="44"/>
  <c r="Y23" i="46"/>
  <c r="D109" i="46"/>
  <c r="P13" i="49"/>
  <c r="P13" i="44"/>
  <c r="P13" i="45"/>
  <c r="F16" i="45"/>
  <c r="D38" i="45"/>
  <c r="F41" i="45"/>
  <c r="Y55" i="46"/>
  <c r="D60" i="46"/>
  <c r="P29" i="43"/>
  <c r="P31" i="43"/>
  <c r="D125" i="43"/>
  <c r="F16" i="44"/>
  <c r="F37" i="44"/>
  <c r="D12" i="45"/>
  <c r="F19" i="45"/>
  <c r="F22" i="45"/>
  <c r="P22" i="45"/>
  <c r="D25" i="46"/>
  <c r="F32" i="46"/>
  <c r="P41" i="46"/>
  <c r="F26" i="47"/>
  <c r="F30" i="47"/>
  <c r="P36" i="47"/>
  <c r="P40" i="47"/>
  <c r="D60" i="48"/>
  <c r="F20" i="49"/>
  <c r="P20" i="49"/>
  <c r="D98" i="50"/>
  <c r="P16" i="45"/>
  <c r="Y22" i="45"/>
  <c r="F42" i="46"/>
  <c r="F29" i="43"/>
  <c r="F31" i="43"/>
  <c r="F18" i="45"/>
  <c r="P18" i="45"/>
  <c r="F43" i="45"/>
  <c r="F56" i="45"/>
  <c r="P56" i="45"/>
  <c r="D83" i="45"/>
  <c r="D132" i="45"/>
  <c r="D12" i="46"/>
  <c r="F30" i="46"/>
  <c r="D125" i="46"/>
  <c r="F16" i="47"/>
  <c r="F20" i="47"/>
  <c r="F26" i="51"/>
  <c r="F25" i="51" s="1"/>
  <c r="P33" i="47"/>
  <c r="P41" i="47"/>
  <c r="P56" i="47"/>
  <c r="D98" i="47"/>
  <c r="D60" i="49"/>
  <c r="P31" i="46"/>
  <c r="F18" i="47"/>
  <c r="F24" i="47"/>
  <c r="P24" i="47"/>
  <c r="P31" i="47"/>
  <c r="Y22" i="48"/>
  <c r="D28" i="49"/>
  <c r="D109" i="48"/>
  <c r="P16" i="49"/>
  <c r="D63" i="50"/>
  <c r="D28" i="51"/>
  <c r="F31" i="51"/>
  <c r="P48" i="48"/>
  <c r="P18" i="49"/>
  <c r="Y54" i="49"/>
  <c r="D12" i="51"/>
  <c r="Y21" i="50"/>
  <c r="F30" i="51"/>
  <c r="Y55" i="51"/>
  <c r="D25" i="50"/>
  <c r="P33" i="51"/>
  <c r="F33" i="51"/>
  <c r="P21" i="51"/>
  <c r="F18" i="51"/>
  <c r="P18" i="51"/>
  <c r="F21" i="51"/>
  <c r="Y21" i="51"/>
  <c r="F32" i="51"/>
  <c r="F17" i="47"/>
  <c r="F21" i="47"/>
  <c r="P37" i="47"/>
  <c r="P52" i="48"/>
  <c r="F24" i="43"/>
  <c r="D50" i="43"/>
  <c r="F18" i="44"/>
  <c r="P36" i="44"/>
  <c r="F42" i="44"/>
  <c r="D83" i="44"/>
  <c r="P17" i="45"/>
  <c r="F45" i="45"/>
  <c r="F24" i="46"/>
  <c r="D122" i="46"/>
  <c r="F37" i="47"/>
  <c r="D73" i="47"/>
  <c r="F52" i="48"/>
  <c r="D92" i="48"/>
  <c r="D141" i="48"/>
  <c r="P14" i="49"/>
  <c r="D12" i="49"/>
  <c r="F21" i="43"/>
  <c r="P24" i="43"/>
  <c r="D25" i="43"/>
  <c r="P27" i="43"/>
  <c r="D28" i="43"/>
  <c r="F30" i="43"/>
  <c r="D12" i="44"/>
  <c r="F17" i="44"/>
  <c r="P17" i="44"/>
  <c r="D25" i="44"/>
  <c r="D35" i="44"/>
  <c r="P40" i="44"/>
  <c r="D98" i="44"/>
  <c r="F17" i="45"/>
  <c r="D50" i="45"/>
  <c r="F23" i="46"/>
  <c r="P23" i="46"/>
  <c r="F29" i="46"/>
  <c r="F31" i="46"/>
  <c r="F33" i="46"/>
  <c r="D83" i="46"/>
  <c r="D141" i="46"/>
  <c r="P17" i="47"/>
  <c r="F19" i="47"/>
  <c r="P21" i="47"/>
  <c r="Y23" i="47"/>
  <c r="F39" i="47"/>
  <c r="P39" i="47"/>
  <c r="D76" i="47"/>
  <c r="D28" i="48"/>
  <c r="P49" i="48"/>
  <c r="F49" i="48"/>
  <c r="D83" i="48"/>
  <c r="P53" i="49"/>
  <c r="F53" i="49"/>
  <c r="D50" i="49"/>
  <c r="Y42" i="44"/>
  <c r="P42" i="44"/>
  <c r="F27" i="47"/>
  <c r="D25" i="47"/>
  <c r="F34" i="47"/>
  <c r="P34" i="47"/>
  <c r="F23" i="48"/>
  <c r="P23" i="48"/>
  <c r="F27" i="43"/>
  <c r="D122" i="43"/>
  <c r="P14" i="44"/>
  <c r="P18" i="44"/>
  <c r="F36" i="44"/>
  <c r="F23" i="45"/>
  <c r="D60" i="45"/>
  <c r="D125" i="45"/>
  <c r="F27" i="46"/>
  <c r="D28" i="46"/>
  <c r="D44" i="46"/>
  <c r="F29" i="47"/>
  <c r="F42" i="47"/>
  <c r="D125" i="47"/>
  <c r="F17" i="43"/>
  <c r="F26" i="43"/>
  <c r="P30" i="43"/>
  <c r="D76" i="43"/>
  <c r="F19" i="44"/>
  <c r="P19" i="44"/>
  <c r="D60" i="44"/>
  <c r="D73" i="44"/>
  <c r="D109" i="44"/>
  <c r="P14" i="45"/>
  <c r="P19" i="45"/>
  <c r="Y21" i="45"/>
  <c r="P23" i="45"/>
  <c r="F40" i="45"/>
  <c r="P45" i="45"/>
  <c r="D73" i="45"/>
  <c r="D141" i="45"/>
  <c r="L12" i="46"/>
  <c r="P24" i="46"/>
  <c r="P27" i="46"/>
  <c r="F36" i="46"/>
  <c r="F39" i="46"/>
  <c r="F41" i="46"/>
  <c r="D73" i="46"/>
  <c r="D76" i="46"/>
  <c r="D98" i="46"/>
  <c r="D132" i="46"/>
  <c r="D147" i="46"/>
  <c r="P27" i="47"/>
  <c r="D28" i="47"/>
  <c r="P29" i="47"/>
  <c r="F36" i="47"/>
  <c r="D35" i="47"/>
  <c r="P42" i="47"/>
  <c r="F56" i="47"/>
  <c r="D60" i="47"/>
  <c r="D83" i="47"/>
  <c r="Y21" i="49"/>
  <c r="P21" i="49"/>
  <c r="F21" i="49"/>
  <c r="D92" i="49"/>
  <c r="F48" i="50"/>
  <c r="P48" i="50"/>
  <c r="P39" i="45"/>
  <c r="P41" i="45"/>
  <c r="P43" i="45"/>
  <c r="P26" i="46"/>
  <c r="P30" i="46"/>
  <c r="P32" i="46"/>
  <c r="P37" i="46"/>
  <c r="P35" i="46" s="1"/>
  <c r="P40" i="46"/>
  <c r="P42" i="46"/>
  <c r="D135" i="46"/>
  <c r="P30" i="47"/>
  <c r="P32" i="47"/>
  <c r="F41" i="47"/>
  <c r="P43" i="48"/>
  <c r="F43" i="48"/>
  <c r="Y23" i="49"/>
  <c r="D44" i="49"/>
  <c r="F23" i="50"/>
  <c r="Y23" i="50"/>
  <c r="P23" i="50"/>
  <c r="P13" i="47"/>
  <c r="P16" i="47"/>
  <c r="P18" i="47"/>
  <c r="P20" i="47"/>
  <c r="Y33" i="47"/>
  <c r="D109" i="47"/>
  <c r="D141" i="47"/>
  <c r="D35" i="48"/>
  <c r="Y42" i="48"/>
  <c r="P47" i="48"/>
  <c r="P19" i="49"/>
  <c r="F19" i="49"/>
  <c r="D132" i="47"/>
  <c r="D38" i="48"/>
  <c r="P45" i="48"/>
  <c r="D44" i="48"/>
  <c r="Y54" i="48"/>
  <c r="P54" i="48"/>
  <c r="D73" i="48"/>
  <c r="P17" i="49"/>
  <c r="F17" i="49"/>
  <c r="D76" i="49"/>
  <c r="P55" i="48"/>
  <c r="D125" i="49"/>
  <c r="D141" i="49"/>
  <c r="D12" i="50"/>
  <c r="F31" i="50"/>
  <c r="P31" i="50"/>
  <c r="F42" i="50"/>
  <c r="Y42" i="50"/>
  <c r="AH42" i="50" s="1"/>
  <c r="P42" i="50"/>
  <c r="Y45" i="50"/>
  <c r="D125" i="50"/>
  <c r="D122" i="49"/>
  <c r="F122" i="49"/>
  <c r="F53" i="50"/>
  <c r="P53" i="50"/>
  <c r="P19" i="51"/>
  <c r="F19" i="51"/>
  <c r="D60" i="51"/>
  <c r="F51" i="50"/>
  <c r="P51" i="50"/>
  <c r="P20" i="51"/>
  <c r="F20" i="51"/>
  <c r="P56" i="51"/>
  <c r="F56" i="51"/>
  <c r="P14" i="51"/>
  <c r="D50" i="51"/>
  <c r="D109" i="51"/>
  <c r="P56" i="50"/>
  <c r="D73" i="50"/>
  <c r="P17" i="51"/>
  <c r="D141" i="50"/>
  <c r="D44" i="51"/>
  <c r="F55" i="51"/>
  <c r="P55" i="51"/>
  <c r="F24" i="51"/>
  <c r="Y36" i="51"/>
  <c r="Y35" i="51" s="1"/>
  <c r="Y42" i="51"/>
  <c r="AH42" i="51" s="1"/>
  <c r="D63" i="51"/>
  <c r="Y23" i="51"/>
  <c r="AH23" i="51" s="1"/>
  <c r="P26" i="51"/>
  <c r="P30" i="51"/>
  <c r="P32" i="51"/>
  <c r="D122" i="51"/>
  <c r="D83" i="51"/>
  <c r="D98" i="51"/>
  <c r="D141" i="51"/>
  <c r="O81" i="43"/>
  <c r="E81" i="43" s="1"/>
  <c r="O95" i="43"/>
  <c r="O130" i="43"/>
  <c r="O144" i="43"/>
  <c r="AH152" i="43"/>
  <c r="AH103" i="43"/>
  <c r="AH142" i="43"/>
  <c r="X152" i="43"/>
  <c r="AH133" i="43"/>
  <c r="O90" i="43"/>
  <c r="P13" i="43"/>
  <c r="Y13" i="43"/>
  <c r="D15" i="43"/>
  <c r="F16" i="43"/>
  <c r="P17" i="43"/>
  <c r="Y17" i="43"/>
  <c r="F18" i="43"/>
  <c r="P19" i="43"/>
  <c r="Y19" i="43"/>
  <c r="F20" i="43"/>
  <c r="Y21" i="43"/>
  <c r="P21" i="43"/>
  <c r="P22" i="43"/>
  <c r="O32" i="43"/>
  <c r="E32" i="43" s="1"/>
  <c r="F37" i="43"/>
  <c r="D38" i="43"/>
  <c r="F39" i="43"/>
  <c r="P40" i="43"/>
  <c r="Y40" i="43"/>
  <c r="F41" i="43"/>
  <c r="P43" i="43"/>
  <c r="Y43" i="43"/>
  <c r="P49" i="43"/>
  <c r="F49" i="43"/>
  <c r="Y49" i="43"/>
  <c r="P51" i="43"/>
  <c r="F51" i="43"/>
  <c r="Y51" i="43"/>
  <c r="P53" i="43"/>
  <c r="F53" i="43"/>
  <c r="Y53" i="43"/>
  <c r="D63" i="43"/>
  <c r="O80" i="43"/>
  <c r="AH81" i="43"/>
  <c r="AH84" i="43"/>
  <c r="D86" i="43"/>
  <c r="AH93" i="43"/>
  <c r="D98" i="43"/>
  <c r="D112" i="43"/>
  <c r="O129" i="43"/>
  <c r="E129" i="43" s="1"/>
  <c r="AH130" i="43"/>
  <c r="X133" i="43"/>
  <c r="AH139" i="43"/>
  <c r="X142" i="43"/>
  <c r="P27" i="44"/>
  <c r="F27" i="44"/>
  <c r="Y27" i="44"/>
  <c r="P29" i="44"/>
  <c r="F29" i="44"/>
  <c r="Y29" i="44"/>
  <c r="Y49" i="44"/>
  <c r="Y51" i="44"/>
  <c r="D135" i="44"/>
  <c r="AH103" i="44"/>
  <c r="P34" i="45"/>
  <c r="F34" i="45"/>
  <c r="Y34" i="45"/>
  <c r="P36" i="45"/>
  <c r="F36" i="45"/>
  <c r="Y36" i="45"/>
  <c r="AH46" i="45"/>
  <c r="X80" i="45"/>
  <c r="AH90" i="45"/>
  <c r="O96" i="46"/>
  <c r="D147" i="47"/>
  <c r="P19" i="48"/>
  <c r="F19" i="48"/>
  <c r="P43" i="50"/>
  <c r="F43" i="50"/>
  <c r="Y43" i="50"/>
  <c r="F23" i="43"/>
  <c r="AH45" i="43"/>
  <c r="Y54" i="43"/>
  <c r="P56" i="43"/>
  <c r="O84" i="43"/>
  <c r="D135" i="43"/>
  <c r="D147" i="43"/>
  <c r="O20" i="44"/>
  <c r="E20" i="44" s="1"/>
  <c r="BB20" i="44" s="1"/>
  <c r="P21" i="44"/>
  <c r="Y21" i="44"/>
  <c r="F31" i="44"/>
  <c r="D38" i="44"/>
  <c r="P43" i="44"/>
  <c r="Y43" i="44"/>
  <c r="P45" i="44"/>
  <c r="Y45" i="44"/>
  <c r="F49" i="44"/>
  <c r="P49" i="44"/>
  <c r="F51" i="44"/>
  <c r="P51" i="44"/>
  <c r="AH56" i="44"/>
  <c r="X68" i="44"/>
  <c r="O81" i="44"/>
  <c r="E81" i="44" s="1"/>
  <c r="O95" i="44"/>
  <c r="E95" i="44" s="1"/>
  <c r="AH104" i="44"/>
  <c r="X117" i="44"/>
  <c r="D112" i="44"/>
  <c r="D125" i="44"/>
  <c r="O144" i="44"/>
  <c r="P24" i="45"/>
  <c r="F24" i="45"/>
  <c r="Y24" i="45"/>
  <c r="P26" i="45"/>
  <c r="F26" i="45"/>
  <c r="Y26" i="45"/>
  <c r="D28" i="45"/>
  <c r="P30" i="45"/>
  <c r="F30" i="45"/>
  <c r="Y30" i="45"/>
  <c r="X46" i="45"/>
  <c r="O47" i="45"/>
  <c r="X48" i="45"/>
  <c r="P52" i="45"/>
  <c r="F52" i="45"/>
  <c r="Y52" i="45"/>
  <c r="Y54" i="45"/>
  <c r="P54" i="45"/>
  <c r="F54" i="45"/>
  <c r="O68" i="45"/>
  <c r="X68" i="45"/>
  <c r="AH80" i="45"/>
  <c r="E80" i="45" s="1"/>
  <c r="X85" i="45"/>
  <c r="X90" i="45"/>
  <c r="X95" i="45"/>
  <c r="O129" i="45"/>
  <c r="E129" i="45" s="1"/>
  <c r="BB129" i="45" s="1"/>
  <c r="X93" i="46"/>
  <c r="X95" i="46"/>
  <c r="X143" i="46"/>
  <c r="Y22" i="47"/>
  <c r="D15" i="47"/>
  <c r="P22" i="47"/>
  <c r="F22" i="47"/>
  <c r="P55" i="47"/>
  <c r="F55" i="47"/>
  <c r="Y55" i="47"/>
  <c r="P17" i="48"/>
  <c r="F17" i="48"/>
  <c r="Y19" i="48"/>
  <c r="O37" i="49"/>
  <c r="P14" i="43"/>
  <c r="Y14" i="43"/>
  <c r="P16" i="43"/>
  <c r="Y16" i="43"/>
  <c r="P18" i="43"/>
  <c r="Y18" i="43"/>
  <c r="P20" i="43"/>
  <c r="Y20" i="43"/>
  <c r="X36" i="43"/>
  <c r="P37" i="43"/>
  <c r="Y37" i="43"/>
  <c r="P39" i="43"/>
  <c r="Y39" i="43"/>
  <c r="P41" i="43"/>
  <c r="Y41" i="43"/>
  <c r="X45" i="43"/>
  <c r="P48" i="43"/>
  <c r="F48" i="43"/>
  <c r="Y48" i="43"/>
  <c r="P52" i="43"/>
  <c r="F52" i="43"/>
  <c r="Y52" i="43"/>
  <c r="P54" i="43"/>
  <c r="F54" i="43"/>
  <c r="Y56" i="43"/>
  <c r="D83" i="43"/>
  <c r="O93" i="43"/>
  <c r="O133" i="43"/>
  <c r="AH143" i="43"/>
  <c r="D15" i="44"/>
  <c r="Y23" i="44"/>
  <c r="P23" i="44"/>
  <c r="P24" i="44"/>
  <c r="F24" i="44"/>
  <c r="Y24" i="44"/>
  <c r="P26" i="44"/>
  <c r="F26" i="44"/>
  <c r="Y26" i="44"/>
  <c r="D28" i="44"/>
  <c r="O47" i="44"/>
  <c r="D63" i="44"/>
  <c r="X78" i="44"/>
  <c r="O117" i="44"/>
  <c r="E117" i="44" s="1"/>
  <c r="BB117" i="44" s="1"/>
  <c r="O127" i="44"/>
  <c r="D141" i="44"/>
  <c r="AH143" i="44"/>
  <c r="X149" i="44"/>
  <c r="X20" i="45"/>
  <c r="D35" i="45"/>
  <c r="O42" i="45"/>
  <c r="E42" i="45" s="1"/>
  <c r="BB42" i="45" s="1"/>
  <c r="O46" i="45"/>
  <c r="O90" i="45"/>
  <c r="AH139" i="45"/>
  <c r="O45" i="46"/>
  <c r="AH45" i="46"/>
  <c r="D92" i="47"/>
  <c r="D15" i="48"/>
  <c r="Y22" i="43"/>
  <c r="P23" i="43"/>
  <c r="Y23" i="43"/>
  <c r="D35" i="43"/>
  <c r="O46" i="43"/>
  <c r="E46" i="43" s="1"/>
  <c r="AH47" i="43"/>
  <c r="F56" i="43"/>
  <c r="AH90" i="43"/>
  <c r="D132" i="43"/>
  <c r="AH144" i="43"/>
  <c r="F21" i="44"/>
  <c r="X30" i="44"/>
  <c r="P31" i="44"/>
  <c r="Y31" i="44"/>
  <c r="F43" i="44"/>
  <c r="D44" i="44"/>
  <c r="F45" i="44"/>
  <c r="Y48" i="44"/>
  <c r="AH52" i="44"/>
  <c r="O68" i="44"/>
  <c r="D76" i="44"/>
  <c r="D86" i="44"/>
  <c r="D92" i="44"/>
  <c r="AH100" i="44"/>
  <c r="X127" i="44"/>
  <c r="X130" i="44"/>
  <c r="X144" i="44"/>
  <c r="O149" i="44"/>
  <c r="O153" i="44"/>
  <c r="AH129" i="44"/>
  <c r="X143" i="44"/>
  <c r="AH149" i="44"/>
  <c r="AH153" i="44"/>
  <c r="AH20" i="45"/>
  <c r="D25" i="45"/>
  <c r="P27" i="45"/>
  <c r="F27" i="45"/>
  <c r="Y27" i="45"/>
  <c r="P29" i="45"/>
  <c r="F29" i="45"/>
  <c r="Y29" i="45"/>
  <c r="P31" i="45"/>
  <c r="F31" i="45"/>
  <c r="Y31" i="45"/>
  <c r="X37" i="45"/>
  <c r="D44" i="45"/>
  <c r="P49" i="45"/>
  <c r="F49" i="45"/>
  <c r="Y49" i="45"/>
  <c r="P51" i="45"/>
  <c r="F51" i="45"/>
  <c r="Y51" i="45"/>
  <c r="P53" i="45"/>
  <c r="F53" i="45"/>
  <c r="Y53" i="45"/>
  <c r="D112" i="45"/>
  <c r="X144" i="45"/>
  <c r="AH144" i="45"/>
  <c r="D38" i="46"/>
  <c r="P43" i="46"/>
  <c r="F43" i="46"/>
  <c r="P13" i="48"/>
  <c r="D12" i="48"/>
  <c r="P21" i="48"/>
  <c r="F21" i="48"/>
  <c r="Y21" i="48"/>
  <c r="Y53" i="44"/>
  <c r="P22" i="46"/>
  <c r="F22" i="46"/>
  <c r="X45" i="46"/>
  <c r="P55" i="46"/>
  <c r="F55" i="46"/>
  <c r="D63" i="46"/>
  <c r="AH82" i="46"/>
  <c r="AH93" i="46"/>
  <c r="X142" i="46"/>
  <c r="X145" i="46"/>
  <c r="D38" i="47"/>
  <c r="P43" i="47"/>
  <c r="F43" i="47"/>
  <c r="Y43" i="47"/>
  <c r="P45" i="47"/>
  <c r="F45" i="47"/>
  <c r="Y45" i="47"/>
  <c r="P47" i="47"/>
  <c r="F47" i="47"/>
  <c r="Y47" i="47"/>
  <c r="P49" i="47"/>
  <c r="F49" i="47"/>
  <c r="Y49" i="47"/>
  <c r="P51" i="47"/>
  <c r="F51" i="47"/>
  <c r="Y51" i="47"/>
  <c r="P53" i="47"/>
  <c r="F53" i="47"/>
  <c r="Y53" i="47"/>
  <c r="P24" i="48"/>
  <c r="F24" i="48"/>
  <c r="Y24" i="48"/>
  <c r="P26" i="48"/>
  <c r="F26" i="48"/>
  <c r="Y26" i="48"/>
  <c r="P30" i="48"/>
  <c r="F30" i="48"/>
  <c r="Y30" i="48"/>
  <c r="P32" i="48"/>
  <c r="F32" i="48"/>
  <c r="Y32" i="48"/>
  <c r="P56" i="48"/>
  <c r="F56" i="48"/>
  <c r="Y56" i="48"/>
  <c r="D112" i="48"/>
  <c r="P29" i="50"/>
  <c r="F29" i="50"/>
  <c r="D28" i="50"/>
  <c r="Y29" i="50"/>
  <c r="D147" i="44"/>
  <c r="Y13" i="45"/>
  <c r="Y14" i="45"/>
  <c r="D15" i="45"/>
  <c r="Y16" i="45"/>
  <c r="Y17" i="45"/>
  <c r="Y18" i="45"/>
  <c r="Y19" i="45"/>
  <c r="Y23" i="45"/>
  <c r="Y33" i="45"/>
  <c r="Y56" i="45"/>
  <c r="D63" i="45"/>
  <c r="D76" i="45"/>
  <c r="D98" i="45"/>
  <c r="AH117" i="45"/>
  <c r="X143" i="45"/>
  <c r="P13" i="46"/>
  <c r="Y13" i="46"/>
  <c r="P14" i="46"/>
  <c r="Y14" i="46"/>
  <c r="D15" i="46"/>
  <c r="P16" i="46"/>
  <c r="F16" i="46"/>
  <c r="Y16" i="46"/>
  <c r="P17" i="46"/>
  <c r="F17" i="46"/>
  <c r="Y17" i="46"/>
  <c r="P18" i="46"/>
  <c r="F18" i="46"/>
  <c r="Y18" i="46"/>
  <c r="P19" i="46"/>
  <c r="F19" i="46"/>
  <c r="Y19" i="46"/>
  <c r="P20" i="46"/>
  <c r="F20" i="46"/>
  <c r="Y20" i="46"/>
  <c r="Y21" i="46"/>
  <c r="P21" i="46"/>
  <c r="F21" i="46"/>
  <c r="O47" i="46"/>
  <c r="P49" i="46"/>
  <c r="F49" i="46"/>
  <c r="F44" i="46" s="1"/>
  <c r="Y49" i="46"/>
  <c r="D50" i="46"/>
  <c r="P51" i="46"/>
  <c r="F51" i="46"/>
  <c r="Y51" i="46"/>
  <c r="P52" i="46"/>
  <c r="F52" i="46"/>
  <c r="Y52" i="46"/>
  <c r="P53" i="46"/>
  <c r="F53" i="46"/>
  <c r="Y53" i="46"/>
  <c r="Y54" i="46"/>
  <c r="P54" i="46"/>
  <c r="F54" i="46"/>
  <c r="O82" i="46"/>
  <c r="E82" i="46" s="1"/>
  <c r="D86" i="46"/>
  <c r="O94" i="46"/>
  <c r="AH144" i="46"/>
  <c r="AH145" i="46"/>
  <c r="O95" i="46"/>
  <c r="D63" i="47"/>
  <c r="D86" i="47"/>
  <c r="P14" i="48"/>
  <c r="Y14" i="48"/>
  <c r="Y12" i="48" s="1"/>
  <c r="P16" i="48"/>
  <c r="F16" i="48"/>
  <c r="Y16" i="48"/>
  <c r="P18" i="48"/>
  <c r="F18" i="48"/>
  <c r="Y18" i="48"/>
  <c r="P20" i="48"/>
  <c r="F20" i="48"/>
  <c r="Y20" i="48"/>
  <c r="D125" i="48"/>
  <c r="D135" i="48"/>
  <c r="Y24" i="43"/>
  <c r="Y26" i="43"/>
  <c r="Y27" i="43"/>
  <c r="Y29" i="43"/>
  <c r="Y30" i="43"/>
  <c r="Y31" i="43"/>
  <c r="Y13" i="44"/>
  <c r="Y14" i="44"/>
  <c r="Y16" i="44"/>
  <c r="Y17" i="44"/>
  <c r="Y18" i="44"/>
  <c r="Y19" i="44"/>
  <c r="Y34" i="44"/>
  <c r="Y36" i="44"/>
  <c r="Y37" i="44"/>
  <c r="Y39" i="44"/>
  <c r="Y40" i="44"/>
  <c r="Y41" i="44"/>
  <c r="F53" i="44"/>
  <c r="P53" i="44"/>
  <c r="F54" i="44"/>
  <c r="P54" i="44"/>
  <c r="F21" i="45"/>
  <c r="P21" i="45"/>
  <c r="Y39" i="45"/>
  <c r="Y40" i="45"/>
  <c r="Y41" i="45"/>
  <c r="Y43" i="45"/>
  <c r="Y45" i="45"/>
  <c r="F55" i="45"/>
  <c r="P55" i="45"/>
  <c r="D86" i="45"/>
  <c r="D109" i="45"/>
  <c r="D122" i="45"/>
  <c r="O139" i="45"/>
  <c r="D135" i="45"/>
  <c r="D147" i="45"/>
  <c r="AH95" i="46"/>
  <c r="X96" i="46"/>
  <c r="AH96" i="46"/>
  <c r="D112" i="46"/>
  <c r="AH131" i="46"/>
  <c r="O143" i="46"/>
  <c r="E143" i="46" s="1"/>
  <c r="BB143" i="46" s="1"/>
  <c r="O144" i="46"/>
  <c r="O131" i="46"/>
  <c r="P23" i="47"/>
  <c r="F23" i="47"/>
  <c r="D44" i="47"/>
  <c r="P46" i="47"/>
  <c r="F46" i="47"/>
  <c r="Y46" i="47"/>
  <c r="P48" i="47"/>
  <c r="F48" i="47"/>
  <c r="Y48" i="47"/>
  <c r="D50" i="47"/>
  <c r="P52" i="47"/>
  <c r="F52" i="47"/>
  <c r="Y52" i="47"/>
  <c r="Y54" i="47"/>
  <c r="P54" i="47"/>
  <c r="F54" i="47"/>
  <c r="D122" i="47"/>
  <c r="D25" i="48"/>
  <c r="P27" i="48"/>
  <c r="F27" i="48"/>
  <c r="Y27" i="48"/>
  <c r="P29" i="48"/>
  <c r="F29" i="48"/>
  <c r="Y29" i="48"/>
  <c r="P31" i="48"/>
  <c r="F31" i="48"/>
  <c r="Y31" i="48"/>
  <c r="Y33" i="48"/>
  <c r="P33" i="48"/>
  <c r="F33" i="48"/>
  <c r="D63" i="48"/>
  <c r="D86" i="48"/>
  <c r="D98" i="48"/>
  <c r="D132" i="48"/>
  <c r="P26" i="49"/>
  <c r="D25" i="49"/>
  <c r="Y26" i="49"/>
  <c r="F26" i="49"/>
  <c r="AH84" i="49"/>
  <c r="Y33" i="46"/>
  <c r="Y42" i="46"/>
  <c r="Y56" i="46"/>
  <c r="Y21" i="47"/>
  <c r="Y24" i="47"/>
  <c r="Y26" i="47"/>
  <c r="Y27" i="47"/>
  <c r="Y29" i="47"/>
  <c r="D112" i="47"/>
  <c r="D76" i="48"/>
  <c r="D38" i="49"/>
  <c r="P41" i="49"/>
  <c r="F41" i="49"/>
  <c r="Y41" i="49"/>
  <c r="O84" i="50"/>
  <c r="D86" i="50"/>
  <c r="Y24" i="46"/>
  <c r="Y26" i="46"/>
  <c r="Y27" i="46"/>
  <c r="Y29" i="46"/>
  <c r="Y30" i="46"/>
  <c r="Y31" i="46"/>
  <c r="Y32" i="46"/>
  <c r="Y36" i="46"/>
  <c r="Y37" i="46"/>
  <c r="Y39" i="46"/>
  <c r="Y40" i="46"/>
  <c r="Y41" i="46"/>
  <c r="Y13" i="47"/>
  <c r="Y14" i="47"/>
  <c r="Y16" i="47"/>
  <c r="Y17" i="47"/>
  <c r="Y18" i="47"/>
  <c r="Y19" i="47"/>
  <c r="Y20" i="47"/>
  <c r="P34" i="48"/>
  <c r="F34" i="48"/>
  <c r="Y34" i="48"/>
  <c r="P36" i="48"/>
  <c r="F36" i="48"/>
  <c r="Y36" i="48"/>
  <c r="P37" i="48"/>
  <c r="F37" i="48"/>
  <c r="Y37" i="48"/>
  <c r="P39" i="48"/>
  <c r="F39" i="48"/>
  <c r="Y39" i="48"/>
  <c r="P40" i="48"/>
  <c r="F40" i="48"/>
  <c r="Y40" i="48"/>
  <c r="P41" i="48"/>
  <c r="F41" i="48"/>
  <c r="Y41" i="48"/>
  <c r="P42" i="48"/>
  <c r="F42" i="48"/>
  <c r="O85" i="49"/>
  <c r="O95" i="50"/>
  <c r="Y30" i="47"/>
  <c r="Y31" i="47"/>
  <c r="Y32" i="47"/>
  <c r="Y42" i="47"/>
  <c r="Y56" i="47"/>
  <c r="Y23" i="48"/>
  <c r="Y43" i="48"/>
  <c r="Y45" i="48"/>
  <c r="Y46" i="48"/>
  <c r="Y47" i="48"/>
  <c r="Y48" i="48"/>
  <c r="Y49" i="48"/>
  <c r="D50" i="48"/>
  <c r="Y51" i="48"/>
  <c r="Y52" i="48"/>
  <c r="Y53" i="48"/>
  <c r="Y55" i="48"/>
  <c r="O149" i="49"/>
  <c r="P40" i="50"/>
  <c r="F40" i="50"/>
  <c r="D38" i="50"/>
  <c r="Y40" i="50"/>
  <c r="D76" i="50"/>
  <c r="Y34" i="47"/>
  <c r="Y36" i="47"/>
  <c r="Y37" i="47"/>
  <c r="Y39" i="47"/>
  <c r="Y40" i="47"/>
  <c r="Y41" i="47"/>
  <c r="D147" i="48"/>
  <c r="P24" i="49"/>
  <c r="O100" i="49"/>
  <c r="O130" i="49"/>
  <c r="O134" i="49"/>
  <c r="AH137" i="49"/>
  <c r="X148" i="49"/>
  <c r="X78" i="50"/>
  <c r="X84" i="50"/>
  <c r="X34" i="49"/>
  <c r="F35" i="49"/>
  <c r="O36" i="49"/>
  <c r="Y35" i="49"/>
  <c r="AH36" i="49"/>
  <c r="Y42" i="49"/>
  <c r="P42" i="49"/>
  <c r="F42" i="49"/>
  <c r="X80" i="49"/>
  <c r="X85" i="49"/>
  <c r="AH85" i="49"/>
  <c r="X88" i="49"/>
  <c r="AH88" i="49"/>
  <c r="X99" i="49"/>
  <c r="X130" i="49"/>
  <c r="X131" i="49"/>
  <c r="AH131" i="49"/>
  <c r="O133" i="49"/>
  <c r="F132" i="49"/>
  <c r="AH133" i="49"/>
  <c r="O148" i="49"/>
  <c r="AH148" i="49"/>
  <c r="X149" i="49"/>
  <c r="P27" i="50"/>
  <c r="F27" i="50"/>
  <c r="O52" i="50"/>
  <c r="O51" i="49"/>
  <c r="AH51" i="49"/>
  <c r="O99" i="49"/>
  <c r="AH99" i="49"/>
  <c r="X100" i="49"/>
  <c r="X104" i="49"/>
  <c r="P45" i="50"/>
  <c r="F45" i="50"/>
  <c r="D44" i="50"/>
  <c r="Y22" i="49"/>
  <c r="D15" i="49"/>
  <c r="O32" i="49"/>
  <c r="E32" i="49" s="1"/>
  <c r="BB32" i="49" s="1"/>
  <c r="AH37" i="49"/>
  <c r="O40" i="49"/>
  <c r="E40" i="49" s="1"/>
  <c r="BB40" i="49" s="1"/>
  <c r="D63" i="49"/>
  <c r="AH75" i="49"/>
  <c r="F83" i="49"/>
  <c r="O84" i="49"/>
  <c r="D112" i="49"/>
  <c r="AH124" i="49"/>
  <c r="X137" i="49"/>
  <c r="D135" i="49"/>
  <c r="P24" i="50"/>
  <c r="F24" i="50"/>
  <c r="Y24" i="50"/>
  <c r="P26" i="50"/>
  <c r="F26" i="50"/>
  <c r="Y26" i="50"/>
  <c r="AH30" i="50"/>
  <c r="O32" i="50"/>
  <c r="E32" i="50" s="1"/>
  <c r="BB32" i="50" s="1"/>
  <c r="D35" i="50"/>
  <c r="P37" i="50"/>
  <c r="F37" i="50"/>
  <c r="F35" i="50" s="1"/>
  <c r="Y37" i="50"/>
  <c r="P39" i="50"/>
  <c r="F39" i="50"/>
  <c r="Y39" i="50"/>
  <c r="AH41" i="50"/>
  <c r="O102" i="50"/>
  <c r="D132" i="50"/>
  <c r="F132" i="50"/>
  <c r="O134" i="51"/>
  <c r="F22" i="49"/>
  <c r="P22" i="49"/>
  <c r="AH27" i="49"/>
  <c r="X36" i="49"/>
  <c r="P35" i="49"/>
  <c r="X51" i="49"/>
  <c r="AH52" i="49"/>
  <c r="AH56" i="49"/>
  <c r="O80" i="49"/>
  <c r="E80" i="49" s="1"/>
  <c r="AH82" i="49"/>
  <c r="X84" i="49"/>
  <c r="D86" i="49"/>
  <c r="AH100" i="49"/>
  <c r="AH103" i="49"/>
  <c r="AH104" i="49"/>
  <c r="X133" i="49"/>
  <c r="AH134" i="49"/>
  <c r="O137" i="49"/>
  <c r="D147" i="49"/>
  <c r="X36" i="50"/>
  <c r="P46" i="50"/>
  <c r="F46" i="50"/>
  <c r="Y46" i="50"/>
  <c r="O81" i="50"/>
  <c r="E81" i="50" s="1"/>
  <c r="Y13" i="49"/>
  <c r="Y14" i="49"/>
  <c r="Y16" i="49"/>
  <c r="Y17" i="49"/>
  <c r="Y18" i="49"/>
  <c r="Y19" i="49"/>
  <c r="Y20" i="49"/>
  <c r="F23" i="49"/>
  <c r="P23" i="49"/>
  <c r="F29" i="49"/>
  <c r="P29" i="49"/>
  <c r="F30" i="49"/>
  <c r="P30" i="49"/>
  <c r="F31" i="49"/>
  <c r="P31" i="49"/>
  <c r="F39" i="49"/>
  <c r="P39" i="49"/>
  <c r="F43" i="49"/>
  <c r="P43" i="49"/>
  <c r="F45" i="49"/>
  <c r="P45" i="49"/>
  <c r="F46" i="49"/>
  <c r="P46" i="49"/>
  <c r="F47" i="49"/>
  <c r="P47" i="49"/>
  <c r="F48" i="49"/>
  <c r="P48" i="49"/>
  <c r="F49" i="49"/>
  <c r="P49" i="49"/>
  <c r="Y53" i="49"/>
  <c r="D98" i="49"/>
  <c r="X153" i="49"/>
  <c r="Y22" i="50"/>
  <c r="D15" i="50"/>
  <c r="O36" i="50"/>
  <c r="X52" i="50"/>
  <c r="D50" i="50"/>
  <c r="Y53" i="50"/>
  <c r="Y56" i="50"/>
  <c r="AH80" i="50"/>
  <c r="AH84" i="50"/>
  <c r="X102" i="50"/>
  <c r="O103" i="50"/>
  <c r="E103" i="50" s="1"/>
  <c r="D112" i="50"/>
  <c r="D92" i="51"/>
  <c r="Y29" i="49"/>
  <c r="Y30" i="49"/>
  <c r="Y31" i="49"/>
  <c r="Y39" i="49"/>
  <c r="Y43" i="49"/>
  <c r="Y45" i="49"/>
  <c r="Y46" i="49"/>
  <c r="Y47" i="49"/>
  <c r="Y48" i="49"/>
  <c r="Y49" i="49"/>
  <c r="AH36" i="50"/>
  <c r="O78" i="50"/>
  <c r="X95" i="50"/>
  <c r="D92" i="50"/>
  <c r="D122" i="50"/>
  <c r="AH133" i="50"/>
  <c r="P13" i="50"/>
  <c r="P14" i="50"/>
  <c r="F16" i="50"/>
  <c r="P16" i="50"/>
  <c r="F17" i="50"/>
  <c r="P17" i="50"/>
  <c r="F18" i="50"/>
  <c r="P18" i="50"/>
  <c r="F19" i="50"/>
  <c r="P19" i="50"/>
  <c r="F20" i="50"/>
  <c r="P20" i="50"/>
  <c r="F21" i="50"/>
  <c r="P21" i="50"/>
  <c r="Y31" i="50"/>
  <c r="Y48" i="50"/>
  <c r="Y49" i="50"/>
  <c r="Y51" i="50"/>
  <c r="O129" i="50"/>
  <c r="E129" i="50" s="1"/>
  <c r="BB129" i="50" s="1"/>
  <c r="X129" i="50"/>
  <c r="O133" i="50"/>
  <c r="E133" i="50" s="1"/>
  <c r="BB133" i="50" s="1"/>
  <c r="X133" i="50"/>
  <c r="AH144" i="50"/>
  <c r="AH152" i="50"/>
  <c r="P36" i="51"/>
  <c r="F36" i="51"/>
  <c r="D38" i="51"/>
  <c r="P43" i="51"/>
  <c r="F43" i="51"/>
  <c r="Y43" i="51"/>
  <c r="P45" i="51"/>
  <c r="F45" i="51"/>
  <c r="Y45" i="51"/>
  <c r="P47" i="51"/>
  <c r="F47" i="51"/>
  <c r="Y47" i="51"/>
  <c r="P49" i="51"/>
  <c r="F49" i="51"/>
  <c r="Y49" i="51"/>
  <c r="P51" i="51"/>
  <c r="F51" i="51"/>
  <c r="Y51" i="51"/>
  <c r="P53" i="51"/>
  <c r="F53" i="51"/>
  <c r="Y53" i="51"/>
  <c r="D86" i="51"/>
  <c r="D112" i="51"/>
  <c r="Y13" i="50"/>
  <c r="Y14" i="50"/>
  <c r="Y16" i="50"/>
  <c r="Y17" i="50"/>
  <c r="Y18" i="50"/>
  <c r="Y19" i="50"/>
  <c r="Y20" i="50"/>
  <c r="D147" i="50"/>
  <c r="AH130" i="50"/>
  <c r="AH138" i="50"/>
  <c r="P46" i="51"/>
  <c r="F46" i="51"/>
  <c r="Y46" i="51"/>
  <c r="P48" i="51"/>
  <c r="F48" i="51"/>
  <c r="Y48" i="51"/>
  <c r="P52" i="51"/>
  <c r="F52" i="51"/>
  <c r="Y52" i="51"/>
  <c r="Y54" i="51"/>
  <c r="P54" i="51"/>
  <c r="F54" i="51"/>
  <c r="AH82" i="51"/>
  <c r="Y13" i="51"/>
  <c r="Y14" i="51"/>
  <c r="D15" i="51"/>
  <c r="Y16" i="51"/>
  <c r="Y17" i="51"/>
  <c r="Y18" i="51"/>
  <c r="Y19" i="51"/>
  <c r="F22" i="51"/>
  <c r="D25" i="51"/>
  <c r="Y27" i="51"/>
  <c r="Y29" i="51"/>
  <c r="Y31" i="51"/>
  <c r="O34" i="51"/>
  <c r="AH37" i="51"/>
  <c r="Y56" i="51"/>
  <c r="AH85" i="51"/>
  <c r="Y22" i="51"/>
  <c r="P22" i="51"/>
  <c r="P23" i="51"/>
  <c r="F23" i="51"/>
  <c r="Y24" i="51"/>
  <c r="Y26" i="51"/>
  <c r="Y30" i="51"/>
  <c r="Y32" i="51"/>
  <c r="O85" i="51"/>
  <c r="Y20" i="51"/>
  <c r="F39" i="51"/>
  <c r="P39" i="51"/>
  <c r="F40" i="51"/>
  <c r="P40" i="51"/>
  <c r="F41" i="51"/>
  <c r="P41" i="51"/>
  <c r="F42" i="51"/>
  <c r="P42" i="51"/>
  <c r="X42" i="51" s="1"/>
  <c r="X131" i="51"/>
  <c r="Y39" i="51"/>
  <c r="Y40" i="51"/>
  <c r="Y41" i="51"/>
  <c r="D76" i="51"/>
  <c r="X85" i="51"/>
  <c r="D135" i="51"/>
  <c r="O131" i="51"/>
  <c r="E131" i="51" s="1"/>
  <c r="BB131" i="51" s="1"/>
  <c r="D125" i="51"/>
  <c r="D132" i="51"/>
  <c r="AH134" i="51"/>
  <c r="D147" i="51"/>
  <c r="E96" i="46" l="1"/>
  <c r="E130" i="50"/>
  <c r="BB130" i="50" s="1"/>
  <c r="E47" i="50"/>
  <c r="BB47" i="50" s="1"/>
  <c r="E152" i="50"/>
  <c r="BB152" i="50" s="1"/>
  <c r="E85" i="45"/>
  <c r="E104" i="44"/>
  <c r="E143" i="43"/>
  <c r="E56" i="44"/>
  <c r="BB56" i="44" s="1"/>
  <c r="E47" i="43"/>
  <c r="AL38" i="48"/>
  <c r="E104" i="49"/>
  <c r="E100" i="50"/>
  <c r="AN63" i="45"/>
  <c r="L86" i="46"/>
  <c r="AT138" i="46"/>
  <c r="AT149" i="46"/>
  <c r="N28" i="47"/>
  <c r="AT89" i="47"/>
  <c r="AT69" i="47"/>
  <c r="M38" i="48"/>
  <c r="AT21" i="48"/>
  <c r="AT18" i="50"/>
  <c r="AP71" i="50"/>
  <c r="AT119" i="50"/>
  <c r="E81" i="49"/>
  <c r="E46" i="46"/>
  <c r="BB46" i="46" s="1"/>
  <c r="E80" i="50"/>
  <c r="E103" i="49"/>
  <c r="E82" i="43"/>
  <c r="E131" i="43"/>
  <c r="E20" i="45"/>
  <c r="BB20" i="45" s="1"/>
  <c r="E85" i="49"/>
  <c r="E27" i="49"/>
  <c r="BB27" i="49" s="1"/>
  <c r="E34" i="50"/>
  <c r="BB34" i="50" s="1"/>
  <c r="E32" i="45"/>
  <c r="BB32" i="45" s="1"/>
  <c r="AP121" i="44"/>
  <c r="N83" i="46"/>
  <c r="Y83" i="46"/>
  <c r="AE83" i="46"/>
  <c r="AT113" i="46"/>
  <c r="N109" i="47"/>
  <c r="AE109" i="47"/>
  <c r="AB109" i="47"/>
  <c r="AA109" i="47"/>
  <c r="AD109" i="47"/>
  <c r="AW132" i="48"/>
  <c r="J122" i="48"/>
  <c r="Q122" i="48"/>
  <c r="M122" i="48"/>
  <c r="AZ60" i="48"/>
  <c r="U60" i="48"/>
  <c r="W60" i="48"/>
  <c r="AV35" i="48"/>
  <c r="R92" i="49"/>
  <c r="AF125" i="49"/>
  <c r="S125" i="49"/>
  <c r="I109" i="49"/>
  <c r="W109" i="49"/>
  <c r="AL12" i="49"/>
  <c r="AV38" i="50"/>
  <c r="S25" i="50"/>
  <c r="AV25" i="50"/>
  <c r="R73" i="50"/>
  <c r="AS12" i="50"/>
  <c r="AT27" i="50"/>
  <c r="AR73" i="51"/>
  <c r="AV73" i="51"/>
  <c r="AS60" i="51"/>
  <c r="AT119" i="51"/>
  <c r="AT95" i="51"/>
  <c r="AT134" i="44"/>
  <c r="BA53" i="44"/>
  <c r="AT41" i="44"/>
  <c r="AY28" i="44"/>
  <c r="N65" i="53"/>
  <c r="V65" i="53"/>
  <c r="L83" i="46"/>
  <c r="AG83" i="46"/>
  <c r="K83" i="46"/>
  <c r="AS132" i="46"/>
  <c r="AT37" i="46"/>
  <c r="L109" i="47"/>
  <c r="AR35" i="47"/>
  <c r="AT72" i="47"/>
  <c r="K46" i="53"/>
  <c r="AF46" i="53"/>
  <c r="AS46" i="53"/>
  <c r="T147" i="48"/>
  <c r="V132" i="48"/>
  <c r="AT128" i="48"/>
  <c r="AT33" i="48"/>
  <c r="AT18" i="48"/>
  <c r="T76" i="49"/>
  <c r="AT41" i="49"/>
  <c r="AR109" i="49"/>
  <c r="V50" i="49"/>
  <c r="P92" i="50"/>
  <c r="M38" i="50"/>
  <c r="AF38" i="50"/>
  <c r="T25" i="50"/>
  <c r="AE25" i="50"/>
  <c r="S109" i="50"/>
  <c r="W73" i="50"/>
  <c r="AB92" i="51"/>
  <c r="J60" i="51"/>
  <c r="I60" i="51"/>
  <c r="AE60" i="51"/>
  <c r="K38" i="51"/>
  <c r="AE38" i="51"/>
  <c r="AA38" i="51"/>
  <c r="Z38" i="51"/>
  <c r="AC38" i="51"/>
  <c r="M28" i="51"/>
  <c r="AT81" i="51"/>
  <c r="AT101" i="51"/>
  <c r="AT20" i="51"/>
  <c r="AT124" i="45"/>
  <c r="M83" i="46"/>
  <c r="AT24" i="46"/>
  <c r="AT19" i="46"/>
  <c r="AS60" i="47"/>
  <c r="J38" i="47"/>
  <c r="M38" i="47"/>
  <c r="AD38" i="47"/>
  <c r="H28" i="47"/>
  <c r="Z28" i="47"/>
  <c r="G28" i="47"/>
  <c r="L12" i="47"/>
  <c r="AM12" i="47"/>
  <c r="U109" i="47"/>
  <c r="AT56" i="47"/>
  <c r="AT42" i="47"/>
  <c r="AT32" i="47"/>
  <c r="AT68" i="47"/>
  <c r="AE46" i="53"/>
  <c r="AG46" i="53"/>
  <c r="AG144" i="53"/>
  <c r="AT124" i="47"/>
  <c r="W147" i="48"/>
  <c r="AS132" i="48"/>
  <c r="AA122" i="48"/>
  <c r="AT100" i="48"/>
  <c r="AR73" i="48"/>
  <c r="AS60" i="48"/>
  <c r="T38" i="48"/>
  <c r="K38" i="48"/>
  <c r="AD38" i="48"/>
  <c r="AF28" i="48"/>
  <c r="AL12" i="48"/>
  <c r="AT103" i="48"/>
  <c r="AT37" i="48"/>
  <c r="AT102" i="48"/>
  <c r="V92" i="49"/>
  <c r="AS109" i="49"/>
  <c r="AD109" i="49"/>
  <c r="AB109" i="49"/>
  <c r="S135" i="50"/>
  <c r="G44" i="50"/>
  <c r="AA38" i="50"/>
  <c r="R25" i="50"/>
  <c r="AT104" i="50"/>
  <c r="AT143" i="50"/>
  <c r="AP24" i="50"/>
  <c r="AD73" i="50"/>
  <c r="AC73" i="50"/>
  <c r="AT56" i="50"/>
  <c r="AP115" i="50"/>
  <c r="AD28" i="50"/>
  <c r="J28" i="50"/>
  <c r="AB28" i="50"/>
  <c r="Z28" i="50"/>
  <c r="R147" i="51"/>
  <c r="U92" i="51"/>
  <c r="AR92" i="51"/>
  <c r="K60" i="51"/>
  <c r="W25" i="51"/>
  <c r="AH23" i="47"/>
  <c r="AO147" i="44"/>
  <c r="H42" i="53"/>
  <c r="AF42" i="53"/>
  <c r="AL73" i="44"/>
  <c r="Z139" i="53"/>
  <c r="P139" i="53"/>
  <c r="AO132" i="44"/>
  <c r="AD90" i="53"/>
  <c r="S90" i="53"/>
  <c r="AC36" i="53"/>
  <c r="AA36" i="53"/>
  <c r="N82" i="53"/>
  <c r="AA82" i="53"/>
  <c r="V84" i="53"/>
  <c r="I84" i="53"/>
  <c r="AG84" i="53"/>
  <c r="L45" i="53"/>
  <c r="U34" i="53"/>
  <c r="AS142" i="53"/>
  <c r="U93" i="53"/>
  <c r="H153" i="53"/>
  <c r="S153" i="53"/>
  <c r="AB153" i="53"/>
  <c r="S104" i="53"/>
  <c r="Q104" i="53"/>
  <c r="AE104" i="53"/>
  <c r="M56" i="53"/>
  <c r="G56" i="53"/>
  <c r="W56" i="53"/>
  <c r="M30" i="53"/>
  <c r="AV30" i="53"/>
  <c r="V20" i="53"/>
  <c r="AG20" i="53"/>
  <c r="Y117" i="53"/>
  <c r="AG68" i="53"/>
  <c r="N52" i="53"/>
  <c r="AV52" i="53"/>
  <c r="S127" i="53"/>
  <c r="Q127" i="53"/>
  <c r="P78" i="53"/>
  <c r="H78" i="53"/>
  <c r="AZ78" i="53"/>
  <c r="N149" i="53"/>
  <c r="AC149" i="53"/>
  <c r="V149" i="53"/>
  <c r="AV149" i="53"/>
  <c r="P100" i="53"/>
  <c r="L100" i="53"/>
  <c r="AF100" i="53"/>
  <c r="AD100" i="53"/>
  <c r="AR100" i="53"/>
  <c r="AW100" i="53"/>
  <c r="AX100" i="53"/>
  <c r="AC81" i="53"/>
  <c r="AZ81" i="53"/>
  <c r="Z81" i="53"/>
  <c r="AV130" i="53"/>
  <c r="N130" i="53"/>
  <c r="I130" i="53"/>
  <c r="AE130" i="53"/>
  <c r="AU130" i="53"/>
  <c r="AX130" i="53"/>
  <c r="J103" i="53"/>
  <c r="V103" i="53"/>
  <c r="AZ103" i="53"/>
  <c r="AH42" i="46"/>
  <c r="AC147" i="44"/>
  <c r="AJ147" i="44"/>
  <c r="AJ98" i="44"/>
  <c r="U42" i="53"/>
  <c r="M42" i="53"/>
  <c r="AV42" i="53"/>
  <c r="AN12" i="44"/>
  <c r="J131" i="53"/>
  <c r="AD122" i="44"/>
  <c r="I73" i="44"/>
  <c r="N73" i="44"/>
  <c r="AC139" i="53"/>
  <c r="AB90" i="53"/>
  <c r="Z36" i="53"/>
  <c r="AW82" i="53"/>
  <c r="AS84" i="53"/>
  <c r="AZ45" i="53"/>
  <c r="M45" i="53"/>
  <c r="AF45" i="53"/>
  <c r="AD34" i="53"/>
  <c r="AL34" i="53"/>
  <c r="U142" i="53"/>
  <c r="N93" i="53"/>
  <c r="L93" i="53"/>
  <c r="AB93" i="53"/>
  <c r="AY93" i="53"/>
  <c r="J153" i="53"/>
  <c r="AR153" i="53"/>
  <c r="H104" i="53"/>
  <c r="J30" i="53"/>
  <c r="AB52" i="53"/>
  <c r="Q52" i="53"/>
  <c r="L127" i="53"/>
  <c r="R127" i="53"/>
  <c r="AZ127" i="53"/>
  <c r="AW78" i="53"/>
  <c r="F47" i="53"/>
  <c r="P54" i="53"/>
  <c r="P56" i="53"/>
  <c r="P40" i="53"/>
  <c r="P30" i="53"/>
  <c r="F36" i="53"/>
  <c r="F33" i="53"/>
  <c r="M147" i="44"/>
  <c r="AN147" i="44"/>
  <c r="S147" i="44"/>
  <c r="AK147" i="44"/>
  <c r="AT148" i="44"/>
  <c r="AT140" i="44"/>
  <c r="K135" i="44"/>
  <c r="M135" i="44"/>
  <c r="T135" i="44"/>
  <c r="AO135" i="44"/>
  <c r="AM135" i="44"/>
  <c r="S125" i="44"/>
  <c r="V112" i="44"/>
  <c r="AL109" i="44"/>
  <c r="Z98" i="44"/>
  <c r="R98" i="44"/>
  <c r="V98" i="44"/>
  <c r="AG98" i="44"/>
  <c r="AF98" i="44"/>
  <c r="AN98" i="44"/>
  <c r="AP91" i="44"/>
  <c r="L86" i="44"/>
  <c r="G86" i="44"/>
  <c r="N86" i="44"/>
  <c r="AL86" i="44"/>
  <c r="AS86" i="44"/>
  <c r="AP79" i="44"/>
  <c r="AP72" i="44"/>
  <c r="AA42" i="53"/>
  <c r="I42" i="53"/>
  <c r="AB42" i="53"/>
  <c r="AZ42" i="53"/>
  <c r="AJ12" i="44"/>
  <c r="AK131" i="53"/>
  <c r="K131" i="53"/>
  <c r="R131" i="53"/>
  <c r="H131" i="53"/>
  <c r="AF131" i="53"/>
  <c r="AM131" i="53"/>
  <c r="S122" i="44"/>
  <c r="Z122" i="44"/>
  <c r="X42" i="46"/>
  <c r="W147" i="44"/>
  <c r="L131" i="53"/>
  <c r="Q73" i="44"/>
  <c r="J25" i="44"/>
  <c r="AW139" i="53"/>
  <c r="AV90" i="53"/>
  <c r="Z133" i="53"/>
  <c r="AZ84" i="53"/>
  <c r="Z142" i="53"/>
  <c r="Z93" i="53"/>
  <c r="N104" i="53"/>
  <c r="AY56" i="53"/>
  <c r="AE56" i="53"/>
  <c r="AD56" i="53"/>
  <c r="R30" i="53"/>
  <c r="J117" i="53"/>
  <c r="K68" i="53"/>
  <c r="AH42" i="47"/>
  <c r="P46" i="53"/>
  <c r="AH23" i="44"/>
  <c r="AH22" i="47"/>
  <c r="X42" i="47"/>
  <c r="F30" i="53"/>
  <c r="AH22" i="45"/>
  <c r="AZ152" i="53"/>
  <c r="L152" i="53"/>
  <c r="U152" i="53"/>
  <c r="AS152" i="53"/>
  <c r="AX152" i="53"/>
  <c r="Z55" i="53"/>
  <c r="R55" i="53"/>
  <c r="AF55" i="53"/>
  <c r="K55" i="53"/>
  <c r="AA55" i="53"/>
  <c r="M33" i="53"/>
  <c r="R33" i="53"/>
  <c r="Q33" i="53"/>
  <c r="AF33" i="53"/>
  <c r="G129" i="53"/>
  <c r="V129" i="53"/>
  <c r="AN129" i="53"/>
  <c r="AO122" i="46"/>
  <c r="AC80" i="53"/>
  <c r="AB80" i="53"/>
  <c r="T80" i="53"/>
  <c r="AA60" i="46"/>
  <c r="W32" i="53"/>
  <c r="V32" i="53"/>
  <c r="U32" i="53"/>
  <c r="J147" i="47"/>
  <c r="J132" i="47"/>
  <c r="I132" i="47"/>
  <c r="AT101" i="44"/>
  <c r="AM73" i="44"/>
  <c r="R73" i="44"/>
  <c r="J73" i="44"/>
  <c r="AG73" i="44"/>
  <c r="G38" i="44"/>
  <c r="Z38" i="44"/>
  <c r="N38" i="44"/>
  <c r="AG38" i="44"/>
  <c r="M25" i="44"/>
  <c r="K139" i="53"/>
  <c r="AN139" i="53"/>
  <c r="U139" i="53"/>
  <c r="AJ139" i="53"/>
  <c r="AI139" i="53"/>
  <c r="M125" i="44"/>
  <c r="T125" i="44"/>
  <c r="W125" i="44"/>
  <c r="AD125" i="44"/>
  <c r="AN125" i="44"/>
  <c r="K109" i="44"/>
  <c r="I109" i="44"/>
  <c r="AE109" i="44"/>
  <c r="AM109" i="44"/>
  <c r="K90" i="53"/>
  <c r="F90" i="53"/>
  <c r="AL90" i="53"/>
  <c r="AO90" i="53"/>
  <c r="AS90" i="53"/>
  <c r="AJ83" i="44"/>
  <c r="AS83" i="44"/>
  <c r="S76" i="44"/>
  <c r="W76" i="44"/>
  <c r="Q76" i="44"/>
  <c r="AK76" i="44"/>
  <c r="T76" i="44"/>
  <c r="AM76" i="44"/>
  <c r="M60" i="44"/>
  <c r="AP53" i="44"/>
  <c r="AB50" i="44"/>
  <c r="AP41" i="44"/>
  <c r="H36" i="53"/>
  <c r="AI36" i="53"/>
  <c r="AU36" i="53"/>
  <c r="AR36" i="53"/>
  <c r="AE28" i="44"/>
  <c r="V28" i="44"/>
  <c r="AO28" i="44"/>
  <c r="N28" i="44"/>
  <c r="AG28" i="44"/>
  <c r="AB28" i="44"/>
  <c r="K82" i="53"/>
  <c r="Z82" i="53"/>
  <c r="H82" i="53"/>
  <c r="AF82" i="53"/>
  <c r="AO82" i="53"/>
  <c r="M12" i="44"/>
  <c r="AT138" i="44"/>
  <c r="AL133" i="53"/>
  <c r="AQ133" i="53"/>
  <c r="P98" i="44"/>
  <c r="AV73" i="44"/>
  <c r="AR73" i="44"/>
  <c r="AT49" i="44"/>
  <c r="N45" i="53"/>
  <c r="AG45" i="53"/>
  <c r="AB45" i="53"/>
  <c r="L34" i="53"/>
  <c r="G34" i="53"/>
  <c r="J34" i="53"/>
  <c r="AC34" i="53"/>
  <c r="AT27" i="44"/>
  <c r="AN25" i="44"/>
  <c r="Z15" i="44"/>
  <c r="AE142" i="53"/>
  <c r="W142" i="53"/>
  <c r="AU142" i="53"/>
  <c r="F93" i="53"/>
  <c r="H93" i="53"/>
  <c r="K93" i="53"/>
  <c r="AN93" i="53"/>
  <c r="W15" i="44"/>
  <c r="I153" i="53"/>
  <c r="F153" i="53"/>
  <c r="U153" i="53"/>
  <c r="AE153" i="53"/>
  <c r="AD153" i="53"/>
  <c r="AC153" i="53"/>
  <c r="AN153" i="53"/>
  <c r="AL153" i="53"/>
  <c r="AU153" i="53"/>
  <c r="AW153" i="53"/>
  <c r="J148" i="53"/>
  <c r="AG148" i="53"/>
  <c r="Z148" i="53"/>
  <c r="AD148" i="53"/>
  <c r="U148" i="53"/>
  <c r="AF148" i="53"/>
  <c r="AJ148" i="53"/>
  <c r="Y138" i="53"/>
  <c r="S138" i="53"/>
  <c r="K138" i="53"/>
  <c r="AE138" i="53"/>
  <c r="AI138" i="53"/>
  <c r="AR138" i="53"/>
  <c r="L128" i="53"/>
  <c r="AD128" i="53"/>
  <c r="R128" i="53"/>
  <c r="I128" i="53"/>
  <c r="AA128" i="53"/>
  <c r="AN128" i="53"/>
  <c r="F123" i="53"/>
  <c r="AI123" i="53"/>
  <c r="AC123" i="53"/>
  <c r="AB123" i="53"/>
  <c r="T118" i="53"/>
  <c r="Y118" i="53"/>
  <c r="M114" i="53"/>
  <c r="I114" i="53"/>
  <c r="AA114" i="53"/>
  <c r="P104" i="53"/>
  <c r="V104" i="53"/>
  <c r="K104" i="53"/>
  <c r="AG104" i="53"/>
  <c r="AJ104" i="53"/>
  <c r="Z104" i="53"/>
  <c r="AQ104" i="53"/>
  <c r="AA104" i="53"/>
  <c r="AC99" i="53"/>
  <c r="AK99" i="53"/>
  <c r="P99" i="53"/>
  <c r="AA99" i="53"/>
  <c r="K89" i="53"/>
  <c r="W89" i="53"/>
  <c r="AE89" i="53"/>
  <c r="AJ89" i="53"/>
  <c r="AM79" i="53"/>
  <c r="AG79" i="53"/>
  <c r="AF79" i="53"/>
  <c r="P79" i="53"/>
  <c r="S79" i="53"/>
  <c r="AK79" i="53"/>
  <c r="AA79" i="53"/>
  <c r="K74" i="53"/>
  <c r="S74" i="53"/>
  <c r="AI74" i="53"/>
  <c r="AJ74" i="53"/>
  <c r="F69" i="53"/>
  <c r="Y69" i="53"/>
  <c r="Q65" i="53"/>
  <c r="H65" i="53"/>
  <c r="AC65" i="53"/>
  <c r="AB65" i="53"/>
  <c r="N56" i="53"/>
  <c r="J56" i="53"/>
  <c r="T56" i="53"/>
  <c r="Z56" i="53"/>
  <c r="AN56" i="53"/>
  <c r="AM54" i="53"/>
  <c r="AB54" i="53"/>
  <c r="AF54" i="53"/>
  <c r="AR54" i="53"/>
  <c r="AI54" i="53"/>
  <c r="AD54" i="53"/>
  <c r="M49" i="53"/>
  <c r="AR49" i="53"/>
  <c r="H49" i="53"/>
  <c r="Z49" i="53"/>
  <c r="AO49" i="53"/>
  <c r="L40" i="53"/>
  <c r="K40" i="53"/>
  <c r="AM40" i="53"/>
  <c r="AG40" i="53"/>
  <c r="K30" i="53"/>
  <c r="AA30" i="53"/>
  <c r="AD30" i="53"/>
  <c r="M24" i="53"/>
  <c r="AI24" i="53"/>
  <c r="H24" i="53"/>
  <c r="AE24" i="53"/>
  <c r="AC24" i="53"/>
  <c r="M20" i="53"/>
  <c r="T20" i="53"/>
  <c r="R20" i="53"/>
  <c r="AD20" i="53"/>
  <c r="V16" i="53"/>
  <c r="R16" i="53"/>
  <c r="U16" i="53"/>
  <c r="T16" i="53"/>
  <c r="I146" i="53"/>
  <c r="K146" i="53"/>
  <c r="W146" i="53"/>
  <c r="V146" i="53"/>
  <c r="Q146" i="53"/>
  <c r="J146" i="53"/>
  <c r="AI146" i="53"/>
  <c r="AO146" i="53"/>
  <c r="AM146" i="53"/>
  <c r="F137" i="53"/>
  <c r="AF137" i="53"/>
  <c r="AE137" i="53"/>
  <c r="AC137" i="53"/>
  <c r="T137" i="53"/>
  <c r="AD137" i="53"/>
  <c r="AO137" i="53"/>
  <c r="F121" i="53"/>
  <c r="AA121" i="53"/>
  <c r="Y121" i="53"/>
  <c r="G121" i="53"/>
  <c r="AE121" i="53"/>
  <c r="AC121" i="53"/>
  <c r="M117" i="53"/>
  <c r="K117" i="53"/>
  <c r="R117" i="53"/>
  <c r="AF117" i="53"/>
  <c r="AG102" i="53"/>
  <c r="M102" i="53"/>
  <c r="AK102" i="53"/>
  <c r="Y102" i="53"/>
  <c r="AJ102" i="53"/>
  <c r="AN102" i="53"/>
  <c r="V102" i="53"/>
  <c r="N97" i="53"/>
  <c r="T97" i="53"/>
  <c r="F97" i="53"/>
  <c r="S97" i="53"/>
  <c r="AR97" i="53"/>
  <c r="AG97" i="53"/>
  <c r="AS97" i="53"/>
  <c r="AK88" i="53"/>
  <c r="T88" i="53"/>
  <c r="F88" i="53"/>
  <c r="R88" i="53"/>
  <c r="AL88" i="53"/>
  <c r="F72" i="53"/>
  <c r="R72" i="53"/>
  <c r="Q72" i="53"/>
  <c r="AN72" i="53"/>
  <c r="AB68" i="53"/>
  <c r="V68" i="53"/>
  <c r="Z68" i="53"/>
  <c r="AE68" i="53"/>
  <c r="F64" i="53"/>
  <c r="R64" i="53"/>
  <c r="Q64" i="53"/>
  <c r="AI48" i="53"/>
  <c r="H48" i="53"/>
  <c r="G48" i="53"/>
  <c r="AJ48" i="53"/>
  <c r="M39" i="53"/>
  <c r="AM39" i="53"/>
  <c r="U39" i="53"/>
  <c r="S39" i="53"/>
  <c r="AB39" i="53"/>
  <c r="AL39" i="53"/>
  <c r="AD39" i="53"/>
  <c r="AR39" i="53"/>
  <c r="K29" i="53"/>
  <c r="J29" i="53"/>
  <c r="AA29" i="53"/>
  <c r="H29" i="53"/>
  <c r="AF23" i="53"/>
  <c r="Q23" i="53"/>
  <c r="S23" i="53"/>
  <c r="AA23" i="53"/>
  <c r="AD23" i="53"/>
  <c r="AG23" i="53"/>
  <c r="L19" i="53"/>
  <c r="Z19" i="53"/>
  <c r="V19" i="53"/>
  <c r="AM14" i="53"/>
  <c r="K14" i="53"/>
  <c r="AA14" i="53"/>
  <c r="M52" i="53"/>
  <c r="H52" i="53"/>
  <c r="AM52" i="53"/>
  <c r="AK52" i="53"/>
  <c r="AG52" i="53"/>
  <c r="AJ52" i="53"/>
  <c r="M22" i="53"/>
  <c r="AB22" i="53"/>
  <c r="V22" i="53"/>
  <c r="AA22" i="53"/>
  <c r="AD22" i="53"/>
  <c r="Q22" i="53"/>
  <c r="U13" i="53"/>
  <c r="K13" i="53"/>
  <c r="AI13" i="53"/>
  <c r="S13" i="53"/>
  <c r="N140" i="53"/>
  <c r="M140" i="53"/>
  <c r="AE140" i="53"/>
  <c r="K140" i="53"/>
  <c r="AG140" i="53"/>
  <c r="Z140" i="53"/>
  <c r="AM140" i="53"/>
  <c r="W124" i="53"/>
  <c r="K124" i="53"/>
  <c r="R124" i="53"/>
  <c r="AJ124" i="53"/>
  <c r="AD124" i="53"/>
  <c r="AE124" i="53"/>
  <c r="AS124" i="53"/>
  <c r="AO124" i="53"/>
  <c r="H115" i="53"/>
  <c r="J115" i="53"/>
  <c r="Y115" i="53"/>
  <c r="U115" i="53"/>
  <c r="T115" i="53"/>
  <c r="AC115" i="53"/>
  <c r="R110" i="53"/>
  <c r="Q110" i="53"/>
  <c r="AC110" i="53"/>
  <c r="L91" i="53"/>
  <c r="K91" i="53"/>
  <c r="AD91" i="53"/>
  <c r="M91" i="53"/>
  <c r="Y91" i="53"/>
  <c r="AS91" i="53"/>
  <c r="AR91" i="53"/>
  <c r="AI85" i="53"/>
  <c r="R70" i="53"/>
  <c r="U70" i="53"/>
  <c r="H70" i="53"/>
  <c r="W70" i="53"/>
  <c r="AI61" i="53"/>
  <c r="I43" i="53"/>
  <c r="N43" i="53"/>
  <c r="Q43" i="53"/>
  <c r="AS43" i="53"/>
  <c r="R43" i="53"/>
  <c r="AJ43" i="53"/>
  <c r="S41" i="53"/>
  <c r="H41" i="53"/>
  <c r="AO41" i="53"/>
  <c r="AN41" i="53"/>
  <c r="L31" i="53"/>
  <c r="R31" i="53"/>
  <c r="T31" i="53"/>
  <c r="AA31" i="53"/>
  <c r="AM31" i="53"/>
  <c r="V147" i="44"/>
  <c r="N147" i="44"/>
  <c r="AK135" i="44"/>
  <c r="H98" i="44"/>
  <c r="G98" i="44"/>
  <c r="N98" i="44"/>
  <c r="AR98" i="44"/>
  <c r="AT91" i="44"/>
  <c r="AR86" i="44"/>
  <c r="R42" i="53"/>
  <c r="AO42" i="53"/>
  <c r="AN35" i="44"/>
  <c r="AA12" i="44"/>
  <c r="V131" i="53"/>
  <c r="U131" i="53"/>
  <c r="T131" i="53"/>
  <c r="P131" i="53"/>
  <c r="K122" i="44"/>
  <c r="Q122" i="44"/>
  <c r="T122" i="44"/>
  <c r="AA122" i="44"/>
  <c r="AK122" i="44"/>
  <c r="L73" i="44"/>
  <c r="K73" i="44"/>
  <c r="P73" i="44"/>
  <c r="Y73" i="44"/>
  <c r="K25" i="44"/>
  <c r="AE25" i="44"/>
  <c r="AF25" i="44"/>
  <c r="Q25" i="44"/>
  <c r="AM25" i="44"/>
  <c r="I139" i="53"/>
  <c r="J139" i="53"/>
  <c r="Y139" i="53"/>
  <c r="L139" i="53"/>
  <c r="AS132" i="44"/>
  <c r="P90" i="53"/>
  <c r="N90" i="53"/>
  <c r="AJ90" i="53"/>
  <c r="AE90" i="53"/>
  <c r="Q36" i="53"/>
  <c r="T36" i="53"/>
  <c r="I36" i="53"/>
  <c r="AB36" i="53"/>
  <c r="AV36" i="53"/>
  <c r="W28" i="44"/>
  <c r="R28" i="44"/>
  <c r="AN28" i="44"/>
  <c r="T82" i="53"/>
  <c r="AI82" i="53"/>
  <c r="W82" i="53"/>
  <c r="AG82" i="53"/>
  <c r="Q82" i="53"/>
  <c r="AJ82" i="53"/>
  <c r="AS82" i="53"/>
  <c r="AT43" i="44"/>
  <c r="F133" i="53"/>
  <c r="N133" i="53"/>
  <c r="S133" i="53"/>
  <c r="R133" i="53"/>
  <c r="L133" i="53"/>
  <c r="Y133" i="53"/>
  <c r="AR133" i="53"/>
  <c r="Q84" i="53"/>
  <c r="N84" i="53"/>
  <c r="R84" i="53"/>
  <c r="Y84" i="53"/>
  <c r="AR84" i="53"/>
  <c r="AQ84" i="53"/>
  <c r="H45" i="53"/>
  <c r="J45" i="53"/>
  <c r="AC45" i="53"/>
  <c r="AE45" i="53"/>
  <c r="AR45" i="53"/>
  <c r="AX45" i="53"/>
  <c r="T34" i="53"/>
  <c r="H34" i="53"/>
  <c r="V34" i="53"/>
  <c r="M34" i="53"/>
  <c r="AF34" i="53"/>
  <c r="AZ34" i="53"/>
  <c r="Q142" i="53"/>
  <c r="M142" i="53"/>
  <c r="AF142" i="53"/>
  <c r="S93" i="53"/>
  <c r="M93" i="53"/>
  <c r="AD93" i="53"/>
  <c r="V93" i="53"/>
  <c r="G93" i="53"/>
  <c r="T93" i="53"/>
  <c r="AW93" i="53"/>
  <c r="N153" i="53"/>
  <c r="L153" i="53"/>
  <c r="K153" i="53"/>
  <c r="AA153" i="53"/>
  <c r="Z153" i="53"/>
  <c r="V153" i="53"/>
  <c r="AQ153" i="53"/>
  <c r="V118" i="53"/>
  <c r="W104" i="53"/>
  <c r="R104" i="53"/>
  <c r="G104" i="53"/>
  <c r="AB104" i="53"/>
  <c r="AR104" i="53"/>
  <c r="T104" i="53"/>
  <c r="AL104" i="53"/>
  <c r="Q56" i="53"/>
  <c r="V56" i="53"/>
  <c r="AF56" i="53"/>
  <c r="AB56" i="53"/>
  <c r="AO56" i="53"/>
  <c r="S30" i="53"/>
  <c r="G30" i="53"/>
  <c r="I20" i="53"/>
  <c r="AO20" i="53"/>
  <c r="AK20" i="53"/>
  <c r="AJ20" i="53"/>
  <c r="Z20" i="53"/>
  <c r="W20" i="53"/>
  <c r="AL20" i="53"/>
  <c r="U117" i="53"/>
  <c r="L117" i="53"/>
  <c r="G117" i="53"/>
  <c r="AG117" i="53"/>
  <c r="AB117" i="53"/>
  <c r="S31" i="53"/>
  <c r="M21" i="53"/>
  <c r="J21" i="53"/>
  <c r="W21" i="53"/>
  <c r="I17" i="53"/>
  <c r="H17" i="53"/>
  <c r="N17" i="53"/>
  <c r="W17" i="53"/>
  <c r="AE17" i="53"/>
  <c r="AD17" i="53"/>
  <c r="H151" i="53"/>
  <c r="S151" i="53"/>
  <c r="AD151" i="53"/>
  <c r="AC151" i="53"/>
  <c r="AE151" i="53"/>
  <c r="AM151" i="53"/>
  <c r="AR151" i="53"/>
  <c r="K127" i="53"/>
  <c r="N127" i="53"/>
  <c r="Y127" i="53"/>
  <c r="AG127" i="53"/>
  <c r="AE127" i="53"/>
  <c r="AF127" i="53"/>
  <c r="AK127" i="53"/>
  <c r="AN127" i="53"/>
  <c r="W113" i="53"/>
  <c r="P113" i="53"/>
  <c r="K78" i="53"/>
  <c r="Q78" i="53"/>
  <c r="T78" i="53"/>
  <c r="Y78" i="53"/>
  <c r="AM78" i="53"/>
  <c r="AA78" i="53"/>
  <c r="L53" i="53"/>
  <c r="AF53" i="53"/>
  <c r="S53" i="53"/>
  <c r="AB53" i="53"/>
  <c r="AN53" i="53"/>
  <c r="AD53" i="53"/>
  <c r="AC53" i="53"/>
  <c r="S27" i="53"/>
  <c r="AB27" i="53"/>
  <c r="AM27" i="53"/>
  <c r="AI27" i="53"/>
  <c r="AA150" i="53"/>
  <c r="Q150" i="53"/>
  <c r="I150" i="53"/>
  <c r="AF150" i="53"/>
  <c r="AO150" i="53"/>
  <c r="AN150" i="53"/>
  <c r="AS150" i="53"/>
  <c r="I145" i="53"/>
  <c r="AQ145" i="53"/>
  <c r="Q145" i="53"/>
  <c r="Y145" i="53"/>
  <c r="J145" i="53"/>
  <c r="AN145" i="53"/>
  <c r="AL145" i="53"/>
  <c r="AC136" i="53"/>
  <c r="Q136" i="53"/>
  <c r="G136" i="53"/>
  <c r="AE136" i="53"/>
  <c r="AN136" i="53"/>
  <c r="AI136" i="53"/>
  <c r="F126" i="53"/>
  <c r="S126" i="53"/>
  <c r="AO126" i="53"/>
  <c r="J120" i="53"/>
  <c r="Y120" i="53"/>
  <c r="W120" i="53"/>
  <c r="G120" i="53"/>
  <c r="Z120" i="53"/>
  <c r="AC120" i="53"/>
  <c r="AB120" i="53"/>
  <c r="L116" i="53"/>
  <c r="AA116" i="53"/>
  <c r="U116" i="53"/>
  <c r="K111" i="53"/>
  <c r="I111" i="53"/>
  <c r="H111" i="53"/>
  <c r="AM111" i="53"/>
  <c r="S101" i="53"/>
  <c r="J101" i="53"/>
  <c r="Z101" i="53"/>
  <c r="AF96" i="53"/>
  <c r="AA96" i="53"/>
  <c r="S96" i="53"/>
  <c r="L96" i="53"/>
  <c r="AD96" i="53"/>
  <c r="AK96" i="53"/>
  <c r="AQ96" i="53"/>
  <c r="P87" i="53"/>
  <c r="AB87" i="53"/>
  <c r="AF87" i="53"/>
  <c r="U87" i="53"/>
  <c r="AO87" i="53"/>
  <c r="AJ87" i="53"/>
  <c r="J77" i="53"/>
  <c r="AF77" i="53"/>
  <c r="V77" i="53"/>
  <c r="H77" i="53"/>
  <c r="AN77" i="53"/>
  <c r="W71" i="53"/>
  <c r="Q71" i="53"/>
  <c r="T71" i="53"/>
  <c r="AA71" i="53"/>
  <c r="N67" i="53"/>
  <c r="M67" i="53"/>
  <c r="Y67" i="53"/>
  <c r="U67" i="53"/>
  <c r="G67" i="53"/>
  <c r="Y62" i="53"/>
  <c r="M62" i="53"/>
  <c r="AE62" i="53"/>
  <c r="M18" i="53"/>
  <c r="R18" i="53"/>
  <c r="G18" i="53"/>
  <c r="Z18" i="53"/>
  <c r="AG18" i="53"/>
  <c r="Q149" i="53"/>
  <c r="F149" i="53"/>
  <c r="U149" i="53"/>
  <c r="AO149" i="53"/>
  <c r="R149" i="53"/>
  <c r="AF149" i="53"/>
  <c r="AQ149" i="53"/>
  <c r="AS149" i="53"/>
  <c r="S100" i="53"/>
  <c r="I100" i="53"/>
  <c r="H100" i="53"/>
  <c r="Z100" i="53"/>
  <c r="G100" i="53"/>
  <c r="AI100" i="53"/>
  <c r="N100" i="53"/>
  <c r="AL100" i="53"/>
  <c r="V81" i="53"/>
  <c r="J81" i="53"/>
  <c r="I81" i="53"/>
  <c r="S81" i="53"/>
  <c r="R81" i="53"/>
  <c r="AO81" i="53"/>
  <c r="AN81" i="53"/>
  <c r="AS73" i="45"/>
  <c r="AN73" i="45"/>
  <c r="R44" i="45"/>
  <c r="Z44" i="45"/>
  <c r="AG44" i="45"/>
  <c r="AS44" i="45"/>
  <c r="AN25" i="45"/>
  <c r="AO25" i="45"/>
  <c r="L130" i="53"/>
  <c r="K130" i="53"/>
  <c r="J130" i="53"/>
  <c r="AO130" i="53"/>
  <c r="AF130" i="53"/>
  <c r="AN130" i="53"/>
  <c r="AC130" i="53"/>
  <c r="P141" i="45"/>
  <c r="AF122" i="45"/>
  <c r="AC122" i="45"/>
  <c r="F103" i="53"/>
  <c r="W103" i="53"/>
  <c r="R103" i="53"/>
  <c r="AE103" i="53"/>
  <c r="AQ103" i="53"/>
  <c r="AR103" i="53"/>
  <c r="AO60" i="45"/>
  <c r="Z60" i="45"/>
  <c r="R152" i="53"/>
  <c r="AC152" i="53"/>
  <c r="J68" i="53"/>
  <c r="F68" i="53"/>
  <c r="AO68" i="53"/>
  <c r="R68" i="53"/>
  <c r="AK68" i="53"/>
  <c r="U68" i="53"/>
  <c r="AM68" i="53"/>
  <c r="AA68" i="53"/>
  <c r="I52" i="53"/>
  <c r="AF52" i="53"/>
  <c r="R52" i="53"/>
  <c r="G52" i="53"/>
  <c r="AE52" i="53"/>
  <c r="AD52" i="53"/>
  <c r="AC52" i="53"/>
  <c r="AQ52" i="53"/>
  <c r="G127" i="53"/>
  <c r="AA127" i="53"/>
  <c r="Z127" i="53"/>
  <c r="T127" i="53"/>
  <c r="AB127" i="53"/>
  <c r="F78" i="53"/>
  <c r="N78" i="53"/>
  <c r="I78" i="53"/>
  <c r="AG78" i="53"/>
  <c r="AU78" i="53"/>
  <c r="R78" i="53"/>
  <c r="L149" i="53"/>
  <c r="S149" i="53"/>
  <c r="M149" i="53"/>
  <c r="AE149" i="53"/>
  <c r="AB149" i="53"/>
  <c r="AG100" i="53"/>
  <c r="V100" i="53"/>
  <c r="U100" i="53"/>
  <c r="AO100" i="53"/>
  <c r="J100" i="53"/>
  <c r="AN100" i="53"/>
  <c r="AT149" i="45"/>
  <c r="AT102" i="45"/>
  <c r="AY86" i="45"/>
  <c r="N81" i="53"/>
  <c r="M81" i="53"/>
  <c r="P81" i="53"/>
  <c r="W81" i="53"/>
  <c r="AB81" i="53"/>
  <c r="AE81" i="53"/>
  <c r="T81" i="53"/>
  <c r="AJ73" i="45"/>
  <c r="AD44" i="45"/>
  <c r="G44" i="45"/>
  <c r="AM44" i="45"/>
  <c r="AK25" i="45"/>
  <c r="H130" i="53"/>
  <c r="V130" i="53"/>
  <c r="AM130" i="53"/>
  <c r="N152" i="53"/>
  <c r="AG152" i="53"/>
  <c r="AE152" i="53"/>
  <c r="Q152" i="53"/>
  <c r="AI152" i="53"/>
  <c r="M55" i="53"/>
  <c r="AK55" i="53"/>
  <c r="AR55" i="53"/>
  <c r="AB55" i="53"/>
  <c r="AQ55" i="53"/>
  <c r="G55" i="53"/>
  <c r="AM55" i="53"/>
  <c r="Z33" i="53"/>
  <c r="AI33" i="53"/>
  <c r="AD33" i="53"/>
  <c r="H33" i="53"/>
  <c r="AN33" i="53"/>
  <c r="Q129" i="53"/>
  <c r="R129" i="53"/>
  <c r="AA129" i="53"/>
  <c r="Z129" i="53"/>
  <c r="AJ129" i="53"/>
  <c r="AN122" i="46"/>
  <c r="K109" i="46"/>
  <c r="AM109" i="46"/>
  <c r="AT101" i="46"/>
  <c r="AL80" i="53"/>
  <c r="AF80" i="53"/>
  <c r="Q80" i="53"/>
  <c r="AK80" i="53"/>
  <c r="AS73" i="46"/>
  <c r="Q60" i="46"/>
  <c r="AM60" i="46"/>
  <c r="U50" i="46"/>
  <c r="N25" i="46"/>
  <c r="K25" i="46"/>
  <c r="R25" i="46"/>
  <c r="AW25" i="46"/>
  <c r="AL25" i="46"/>
  <c r="AP99" i="46"/>
  <c r="AB83" i="46"/>
  <c r="AC83" i="46"/>
  <c r="Q83" i="46"/>
  <c r="AD83" i="46"/>
  <c r="AT14" i="46"/>
  <c r="AP151" i="46"/>
  <c r="AT151" i="46"/>
  <c r="AP137" i="46"/>
  <c r="AC32" i="53"/>
  <c r="K32" i="53"/>
  <c r="R32" i="53"/>
  <c r="Q32" i="53"/>
  <c r="AX32" i="53"/>
  <c r="F143" i="53"/>
  <c r="H143" i="53"/>
  <c r="W143" i="53"/>
  <c r="I143" i="53"/>
  <c r="AA143" i="53"/>
  <c r="G132" i="47"/>
  <c r="T132" i="47"/>
  <c r="P132" i="47"/>
  <c r="AE132" i="47"/>
  <c r="AJ132" i="47"/>
  <c r="AM132" i="47"/>
  <c r="M95" i="53"/>
  <c r="Y95" i="53"/>
  <c r="AE95" i="53"/>
  <c r="AL95" i="53"/>
  <c r="P76" i="47"/>
  <c r="N60" i="47"/>
  <c r="I109" i="47"/>
  <c r="AO109" i="47"/>
  <c r="AR109" i="47"/>
  <c r="N94" i="53"/>
  <c r="L94" i="53"/>
  <c r="G94" i="53"/>
  <c r="Q94" i="53"/>
  <c r="AS94" i="53"/>
  <c r="AE94" i="53"/>
  <c r="J47" i="53"/>
  <c r="I47" i="53"/>
  <c r="U47" i="53"/>
  <c r="G47" i="53"/>
  <c r="AK47" i="53"/>
  <c r="AN25" i="47"/>
  <c r="AP24" i="45"/>
  <c r="AE141" i="45"/>
  <c r="Y141" i="45"/>
  <c r="AD141" i="45"/>
  <c r="AR141" i="45"/>
  <c r="AL141" i="45"/>
  <c r="AZ141" i="45"/>
  <c r="AT128" i="45"/>
  <c r="K122" i="45"/>
  <c r="P103" i="53"/>
  <c r="AC103" i="53"/>
  <c r="S103" i="53"/>
  <c r="M103" i="53"/>
  <c r="Z103" i="53"/>
  <c r="AT89" i="45"/>
  <c r="L60" i="45"/>
  <c r="AR60" i="45"/>
  <c r="W60" i="45"/>
  <c r="G152" i="53"/>
  <c r="K152" i="53"/>
  <c r="J152" i="53"/>
  <c r="I152" i="53"/>
  <c r="AA152" i="53"/>
  <c r="AN152" i="53"/>
  <c r="AT101" i="45"/>
  <c r="N55" i="53"/>
  <c r="S55" i="53"/>
  <c r="AS55" i="53"/>
  <c r="AL33" i="53"/>
  <c r="AO33" i="53"/>
  <c r="T33" i="53"/>
  <c r="W33" i="53"/>
  <c r="AM33" i="53"/>
  <c r="O14" i="45"/>
  <c r="AT146" i="45"/>
  <c r="AT62" i="45"/>
  <c r="AT150" i="46"/>
  <c r="S129" i="53"/>
  <c r="AG129" i="53"/>
  <c r="AK129" i="53"/>
  <c r="AJ122" i="46"/>
  <c r="AD109" i="46"/>
  <c r="L80" i="53"/>
  <c r="G80" i="53"/>
  <c r="AV80" i="53"/>
  <c r="R80" i="53"/>
  <c r="AR80" i="53"/>
  <c r="AE80" i="53"/>
  <c r="AQ80" i="53"/>
  <c r="AO73" i="46"/>
  <c r="AD60" i="46"/>
  <c r="AP31" i="46"/>
  <c r="W25" i="46"/>
  <c r="G25" i="46"/>
  <c r="J83" i="46"/>
  <c r="AX83" i="46"/>
  <c r="Z83" i="46"/>
  <c r="AL12" i="46"/>
  <c r="Z32" i="53"/>
  <c r="AG32" i="53"/>
  <c r="AN32" i="53"/>
  <c r="J143" i="53"/>
  <c r="AB143" i="53"/>
  <c r="V143" i="53"/>
  <c r="AR143" i="53"/>
  <c r="AC143" i="53"/>
  <c r="AD143" i="53"/>
  <c r="AM143" i="53"/>
  <c r="AO143" i="53"/>
  <c r="U132" i="47"/>
  <c r="H132" i="47"/>
  <c r="AW132" i="47"/>
  <c r="J122" i="47"/>
  <c r="Q122" i="47"/>
  <c r="AM122" i="47"/>
  <c r="I95" i="53"/>
  <c r="AA95" i="53"/>
  <c r="AS95" i="53"/>
  <c r="AX95" i="53"/>
  <c r="S86" i="47"/>
  <c r="AO83" i="47"/>
  <c r="AS73" i="47"/>
  <c r="AE60" i="47"/>
  <c r="R38" i="47"/>
  <c r="Q38" i="47"/>
  <c r="H38" i="47"/>
  <c r="G38" i="47"/>
  <c r="AB38" i="47"/>
  <c r="M28" i="47"/>
  <c r="AE28" i="47"/>
  <c r="L28" i="47"/>
  <c r="AD28" i="47"/>
  <c r="K28" i="47"/>
  <c r="AG28" i="47"/>
  <c r="P109" i="47"/>
  <c r="T109" i="47"/>
  <c r="AK109" i="47"/>
  <c r="AF109" i="47"/>
  <c r="AM109" i="47"/>
  <c r="AP96" i="47"/>
  <c r="AT45" i="47"/>
  <c r="AT137" i="47"/>
  <c r="R94" i="53"/>
  <c r="H94" i="53"/>
  <c r="V94" i="53"/>
  <c r="AA94" i="53"/>
  <c r="W94" i="53"/>
  <c r="AN94" i="53"/>
  <c r="AR94" i="53"/>
  <c r="AE47" i="53"/>
  <c r="AU47" i="53"/>
  <c r="AM47" i="53"/>
  <c r="AO35" i="47"/>
  <c r="AT13" i="47"/>
  <c r="AT49" i="47"/>
  <c r="AT140" i="47"/>
  <c r="AT111" i="47"/>
  <c r="AT82" i="47"/>
  <c r="M46" i="53"/>
  <c r="L46" i="53"/>
  <c r="AC46" i="53"/>
  <c r="W46" i="53"/>
  <c r="AX46" i="53"/>
  <c r="AZ46" i="53"/>
  <c r="N144" i="53"/>
  <c r="J144" i="53"/>
  <c r="Y144" i="53"/>
  <c r="AS144" i="53"/>
  <c r="AY144" i="53"/>
  <c r="AZ144" i="53"/>
  <c r="N125" i="49"/>
  <c r="AO125" i="49"/>
  <c r="AM125" i="49"/>
  <c r="AO109" i="49"/>
  <c r="AJ109" i="49"/>
  <c r="AT144" i="49"/>
  <c r="AT143" i="49"/>
  <c r="G147" i="51"/>
  <c r="I125" i="51"/>
  <c r="AW125" i="51"/>
  <c r="AT97" i="51"/>
  <c r="AS92" i="51"/>
  <c r="AY44" i="51"/>
  <c r="AO12" i="51"/>
  <c r="AO122" i="51"/>
  <c r="AV25" i="51"/>
  <c r="AT49" i="51"/>
  <c r="AT17" i="51"/>
  <c r="V46" i="53"/>
  <c r="Z46" i="53"/>
  <c r="H46" i="53"/>
  <c r="AR46" i="53"/>
  <c r="AI46" i="53"/>
  <c r="AM46" i="53"/>
  <c r="H144" i="53"/>
  <c r="F144" i="53"/>
  <c r="AF144" i="53"/>
  <c r="AE144" i="53"/>
  <c r="AD144" i="53"/>
  <c r="AM144" i="53"/>
  <c r="AW144" i="53"/>
  <c r="J125" i="49"/>
  <c r="M125" i="49"/>
  <c r="K125" i="49"/>
  <c r="Z125" i="49"/>
  <c r="K109" i="49"/>
  <c r="AE109" i="49"/>
  <c r="AL60" i="49"/>
  <c r="AM12" i="49"/>
  <c r="AK92" i="50"/>
  <c r="AO86" i="50"/>
  <c r="G38" i="50"/>
  <c r="AL38" i="50"/>
  <c r="AK38" i="50"/>
  <c r="K25" i="50"/>
  <c r="L25" i="50"/>
  <c r="J25" i="50"/>
  <c r="AC25" i="50"/>
  <c r="G60" i="51"/>
  <c r="Y60" i="51"/>
  <c r="AR25" i="51"/>
  <c r="J46" i="53"/>
  <c r="AA46" i="53"/>
  <c r="U46" i="53"/>
  <c r="AQ46" i="53"/>
  <c r="L144" i="53"/>
  <c r="T144" i="53"/>
  <c r="AA144" i="53"/>
  <c r="Z144" i="53"/>
  <c r="AN144" i="53"/>
  <c r="AP71" i="47"/>
  <c r="AT54" i="47"/>
  <c r="AT152" i="48"/>
  <c r="N147" i="48"/>
  <c r="V147" i="48"/>
  <c r="AF147" i="48"/>
  <c r="AT143" i="48"/>
  <c r="K132" i="48"/>
  <c r="J132" i="48"/>
  <c r="AL132" i="48"/>
  <c r="S125" i="48"/>
  <c r="K122" i="48"/>
  <c r="U63" i="48"/>
  <c r="AR60" i="48"/>
  <c r="AE60" i="48"/>
  <c r="AT53" i="48"/>
  <c r="T44" i="48"/>
  <c r="AB28" i="48"/>
  <c r="AG28" i="48"/>
  <c r="K28" i="48"/>
  <c r="AD28" i="48"/>
  <c r="O14" i="48"/>
  <c r="AT130" i="48"/>
  <c r="AT88" i="48"/>
  <c r="AT78" i="48"/>
  <c r="AP119" i="48"/>
  <c r="AT145" i="49"/>
  <c r="AP79" i="49"/>
  <c r="S63" i="49"/>
  <c r="AD38" i="49"/>
  <c r="K38" i="49"/>
  <c r="AF38" i="49"/>
  <c r="AF15" i="49"/>
  <c r="T15" i="49"/>
  <c r="L109" i="49"/>
  <c r="AT94" i="49"/>
  <c r="AP127" i="49"/>
  <c r="AP120" i="49"/>
  <c r="AP111" i="49"/>
  <c r="AT97" i="49"/>
  <c r="W135" i="50"/>
  <c r="AA28" i="50"/>
  <c r="H147" i="51"/>
  <c r="S147" i="51"/>
  <c r="AB147" i="51"/>
  <c r="AR147" i="51"/>
  <c r="AT143" i="51"/>
  <c r="J125" i="51"/>
  <c r="Q125" i="51"/>
  <c r="AJ125" i="51"/>
  <c r="AS125" i="51"/>
  <c r="AK125" i="51"/>
  <c r="R112" i="51"/>
  <c r="T98" i="51"/>
  <c r="AT102" i="51"/>
  <c r="S92" i="51"/>
  <c r="AG92" i="51"/>
  <c r="P92" i="51"/>
  <c r="AT80" i="51"/>
  <c r="AP70" i="51"/>
  <c r="U63" i="51"/>
  <c r="W60" i="51"/>
  <c r="T44" i="51"/>
  <c r="W38" i="51"/>
  <c r="AP33" i="51"/>
  <c r="K28" i="51"/>
  <c r="AC28" i="51"/>
  <c r="AE28" i="51"/>
  <c r="S15" i="51"/>
  <c r="O14" i="51"/>
  <c r="AT139" i="51"/>
  <c r="AT65" i="51"/>
  <c r="AT140" i="51"/>
  <c r="AT55" i="51"/>
  <c r="O17" i="51"/>
  <c r="AT40" i="51"/>
  <c r="Y34" i="53"/>
  <c r="Y37" i="53"/>
  <c r="F53" i="53"/>
  <c r="P51" i="53"/>
  <c r="F20" i="53"/>
  <c r="F27" i="53"/>
  <c r="AH42" i="44"/>
  <c r="Y42" i="53"/>
  <c r="P36" i="53"/>
  <c r="D44" i="53"/>
  <c r="L35" i="44"/>
  <c r="L36" i="53"/>
  <c r="J132" i="44"/>
  <c r="J133" i="53"/>
  <c r="M132" i="44"/>
  <c r="M133" i="53"/>
  <c r="W132" i="44"/>
  <c r="W133" i="53"/>
  <c r="V132" i="44"/>
  <c r="V133" i="53"/>
  <c r="Q132" i="44"/>
  <c r="Q133" i="53"/>
  <c r="L83" i="44"/>
  <c r="L84" i="53"/>
  <c r="AC83" i="44"/>
  <c r="AC84" i="53"/>
  <c r="S83" i="44"/>
  <c r="S84" i="53"/>
  <c r="Z44" i="44"/>
  <c r="Z45" i="53"/>
  <c r="T44" i="44"/>
  <c r="T45" i="53"/>
  <c r="K141" i="44"/>
  <c r="K142" i="53"/>
  <c r="L141" i="44"/>
  <c r="L142" i="53"/>
  <c r="AS92" i="44"/>
  <c r="AS93" i="53"/>
  <c r="AA92" i="44"/>
  <c r="AA93" i="53"/>
  <c r="N138" i="53"/>
  <c r="AE128" i="53"/>
  <c r="V122" i="43"/>
  <c r="V123" i="53"/>
  <c r="N122" i="43"/>
  <c r="N123" i="53"/>
  <c r="T99" i="53"/>
  <c r="Y89" i="53"/>
  <c r="AF89" i="53"/>
  <c r="N79" i="53"/>
  <c r="AB73" i="43"/>
  <c r="AB74" i="53"/>
  <c r="T73" i="43"/>
  <c r="T74" i="53"/>
  <c r="AD65" i="53"/>
  <c r="L54" i="53"/>
  <c r="K49" i="53"/>
  <c r="AQ49" i="53"/>
  <c r="V49" i="53"/>
  <c r="U40" i="53"/>
  <c r="AT137" i="43"/>
  <c r="AQ137" i="53"/>
  <c r="K97" i="53"/>
  <c r="W72" i="53"/>
  <c r="AL72" i="53"/>
  <c r="N48" i="53"/>
  <c r="AG39" i="53"/>
  <c r="U23" i="53"/>
  <c r="V35" i="43"/>
  <c r="V37" i="53"/>
  <c r="T22" i="53"/>
  <c r="AJ13" i="53"/>
  <c r="AG132" i="43"/>
  <c r="AG134" i="53"/>
  <c r="Y132" i="43"/>
  <c r="Y134" i="53"/>
  <c r="AE132" i="43"/>
  <c r="AE134" i="53"/>
  <c r="AS132" i="43"/>
  <c r="AS134" i="53"/>
  <c r="H124" i="53"/>
  <c r="J109" i="43"/>
  <c r="J110" i="53"/>
  <c r="AO109" i="43"/>
  <c r="AO110" i="53"/>
  <c r="P91" i="53"/>
  <c r="I83" i="43"/>
  <c r="I85" i="53"/>
  <c r="M83" i="43"/>
  <c r="M85" i="53"/>
  <c r="AR83" i="43"/>
  <c r="AR85" i="53"/>
  <c r="U83" i="43"/>
  <c r="U85" i="53"/>
  <c r="P83" i="43"/>
  <c r="P85" i="53"/>
  <c r="N70" i="53"/>
  <c r="R60" i="43"/>
  <c r="R61" i="53"/>
  <c r="Y60" i="43"/>
  <c r="Y61" i="53"/>
  <c r="I60" i="43"/>
  <c r="I61" i="53"/>
  <c r="W60" i="43"/>
  <c r="W61" i="53"/>
  <c r="AG60" i="43"/>
  <c r="AG61" i="53"/>
  <c r="J31" i="53"/>
  <c r="Q113" i="53"/>
  <c r="N113" i="53"/>
  <c r="W53" i="53"/>
  <c r="H27" i="53"/>
  <c r="I27" i="53"/>
  <c r="G150" i="53"/>
  <c r="M145" i="53"/>
  <c r="M136" i="53"/>
  <c r="V120" i="53"/>
  <c r="AA111" i="53"/>
  <c r="F96" i="53"/>
  <c r="U96" i="53"/>
  <c r="AC96" i="53"/>
  <c r="G87" i="53"/>
  <c r="N87" i="53"/>
  <c r="Z71" i="53"/>
  <c r="AF18" i="53"/>
  <c r="F45" i="53"/>
  <c r="Y52" i="53"/>
  <c r="P35" i="43"/>
  <c r="P37" i="53"/>
  <c r="D147" i="53"/>
  <c r="P43" i="53"/>
  <c r="Y19" i="53"/>
  <c r="F26" i="53"/>
  <c r="P24" i="53"/>
  <c r="P34" i="53"/>
  <c r="P26" i="53"/>
  <c r="D12" i="53"/>
  <c r="N148" i="53"/>
  <c r="W148" i="53"/>
  <c r="Q148" i="53"/>
  <c r="AB147" i="43"/>
  <c r="AB148" i="53"/>
  <c r="AR148" i="53"/>
  <c r="L138" i="53"/>
  <c r="H138" i="53"/>
  <c r="AC138" i="53"/>
  <c r="AG138" i="53"/>
  <c r="R135" i="43"/>
  <c r="R138" i="53"/>
  <c r="G138" i="53"/>
  <c r="H128" i="53"/>
  <c r="G128" i="53"/>
  <c r="AC128" i="53"/>
  <c r="U128" i="53"/>
  <c r="Y128" i="53"/>
  <c r="P123" i="53"/>
  <c r="K122" i="43"/>
  <c r="K123" i="53"/>
  <c r="R122" i="43"/>
  <c r="R123" i="53"/>
  <c r="J123" i="53"/>
  <c r="J118" i="53"/>
  <c r="J114" i="53"/>
  <c r="V114" i="53"/>
  <c r="L114" i="53"/>
  <c r="AI114" i="53"/>
  <c r="K114" i="53"/>
  <c r="Y114" i="53"/>
  <c r="AG114" i="53"/>
  <c r="AF114" i="53"/>
  <c r="AO114" i="53"/>
  <c r="H99" i="53"/>
  <c r="W99" i="53"/>
  <c r="AR99" i="53"/>
  <c r="R89" i="53"/>
  <c r="G89" i="53"/>
  <c r="AG89" i="53"/>
  <c r="J89" i="53"/>
  <c r="Z89" i="53"/>
  <c r="F89" i="53"/>
  <c r="S89" i="53"/>
  <c r="AA89" i="53"/>
  <c r="V79" i="53"/>
  <c r="G79" i="53"/>
  <c r="J79" i="53"/>
  <c r="Z79" i="53"/>
  <c r="T79" i="53"/>
  <c r="L79" i="53"/>
  <c r="Y79" i="53"/>
  <c r="AR79" i="53"/>
  <c r="F74" i="53"/>
  <c r="G73" i="43"/>
  <c r="G74" i="53"/>
  <c r="N73" i="43"/>
  <c r="N74" i="53"/>
  <c r="AF73" i="43"/>
  <c r="AF74" i="53"/>
  <c r="M73" i="43"/>
  <c r="M74" i="53"/>
  <c r="Y73" i="43"/>
  <c r="Y74" i="53"/>
  <c r="AG73" i="43"/>
  <c r="AG74" i="53"/>
  <c r="AQ74" i="53"/>
  <c r="Z69" i="53"/>
  <c r="J69" i="53"/>
  <c r="AG69" i="53"/>
  <c r="U65" i="53"/>
  <c r="M65" i="53"/>
  <c r="AI65" i="53"/>
  <c r="P65" i="53"/>
  <c r="R65" i="53"/>
  <c r="Y24" i="53"/>
  <c r="P23" i="53"/>
  <c r="Y41" i="53"/>
  <c r="P16" i="53"/>
  <c r="Y13" i="53"/>
  <c r="D25" i="53"/>
  <c r="F32" i="53"/>
  <c r="D109" i="53"/>
  <c r="J35" i="44"/>
  <c r="J36" i="53"/>
  <c r="G44" i="44"/>
  <c r="G45" i="53"/>
  <c r="Y141" i="44"/>
  <c r="Y142" i="53"/>
  <c r="T125" i="43"/>
  <c r="T128" i="53"/>
  <c r="L122" i="43"/>
  <c r="L123" i="53"/>
  <c r="AD122" i="43"/>
  <c r="AD123" i="53"/>
  <c r="AA122" i="43"/>
  <c r="AA123" i="53"/>
  <c r="R114" i="53"/>
  <c r="S114" i="53"/>
  <c r="V99" i="53"/>
  <c r="N89" i="53"/>
  <c r="AS89" i="53"/>
  <c r="L73" i="43"/>
  <c r="L74" i="53"/>
  <c r="U54" i="53"/>
  <c r="P102" i="53"/>
  <c r="H88" i="53"/>
  <c r="Y88" i="53"/>
  <c r="AI72" i="53"/>
  <c r="N19" i="53"/>
  <c r="T19" i="53"/>
  <c r="M14" i="53"/>
  <c r="AF35" i="43"/>
  <c r="AF37" i="53"/>
  <c r="AA35" i="43"/>
  <c r="AA37" i="53"/>
  <c r="AS35" i="43"/>
  <c r="AS37" i="53"/>
  <c r="N13" i="53"/>
  <c r="Q13" i="53"/>
  <c r="AT140" i="43"/>
  <c r="AQ140" i="53"/>
  <c r="N132" i="43"/>
  <c r="N134" i="53"/>
  <c r="H132" i="43"/>
  <c r="H134" i="53"/>
  <c r="I109" i="43"/>
  <c r="I110" i="53"/>
  <c r="W109" i="43"/>
  <c r="W110" i="53"/>
  <c r="T43" i="53"/>
  <c r="AA41" i="53"/>
  <c r="AC17" i="53"/>
  <c r="AG151" i="53"/>
  <c r="AF136" i="53"/>
  <c r="T116" i="53"/>
  <c r="AE116" i="53"/>
  <c r="T77" i="53"/>
  <c r="J67" i="53"/>
  <c r="N62" i="53"/>
  <c r="D132" i="53"/>
  <c r="D83" i="53"/>
  <c r="F48" i="53"/>
  <c r="Y18" i="53"/>
  <c r="P45" i="53"/>
  <c r="P53" i="53"/>
  <c r="P22" i="53"/>
  <c r="P13" i="53"/>
  <c r="P31" i="53"/>
  <c r="F40" i="53"/>
  <c r="Y32" i="53"/>
  <c r="Y46" i="53"/>
  <c r="P55" i="53"/>
  <c r="Y27" i="53"/>
  <c r="D35" i="53"/>
  <c r="Y56" i="53"/>
  <c r="F52" i="53"/>
  <c r="P48" i="53"/>
  <c r="Y39" i="53"/>
  <c r="P18" i="53"/>
  <c r="D135" i="53"/>
  <c r="D86" i="53"/>
  <c r="D63" i="53"/>
  <c r="F49" i="53"/>
  <c r="F41" i="53"/>
  <c r="D38" i="53"/>
  <c r="P19" i="53"/>
  <c r="F16" i="53"/>
  <c r="P32" i="53"/>
  <c r="F17" i="53"/>
  <c r="D28" i="53"/>
  <c r="F21" i="53"/>
  <c r="D50" i="53"/>
  <c r="F31" i="53"/>
  <c r="P29" i="53"/>
  <c r="D141" i="53"/>
  <c r="P33" i="53"/>
  <c r="F19" i="53"/>
  <c r="H147" i="44"/>
  <c r="AA98" i="44"/>
  <c r="Y60" i="44"/>
  <c r="AT42" i="44"/>
  <c r="AQ42" i="53"/>
  <c r="AT88" i="44"/>
  <c r="H28" i="44"/>
  <c r="T28" i="44"/>
  <c r="AT96" i="44"/>
  <c r="G148" i="53"/>
  <c r="H147" i="43"/>
  <c r="H148" i="53"/>
  <c r="S148" i="53"/>
  <c r="V148" i="53"/>
  <c r="I147" i="43"/>
  <c r="I148" i="53"/>
  <c r="Y148" i="53"/>
  <c r="AQ148" i="53"/>
  <c r="AX148" i="53"/>
  <c r="F138" i="53"/>
  <c r="T138" i="53"/>
  <c r="AB138" i="53"/>
  <c r="AF138" i="53"/>
  <c r="U138" i="53"/>
  <c r="AD138" i="53"/>
  <c r="AS138" i="53"/>
  <c r="K128" i="53"/>
  <c r="N128" i="53"/>
  <c r="P128" i="53"/>
  <c r="W128" i="53"/>
  <c r="Q128" i="53"/>
  <c r="AF128" i="53"/>
  <c r="AX128" i="53"/>
  <c r="I122" i="43"/>
  <c r="I123" i="53"/>
  <c r="M122" i="43"/>
  <c r="M123" i="53"/>
  <c r="U122" i="43"/>
  <c r="U123" i="53"/>
  <c r="T122" i="43"/>
  <c r="T123" i="53"/>
  <c r="W122" i="43"/>
  <c r="W123" i="53"/>
  <c r="Y122" i="43"/>
  <c r="Y123" i="53"/>
  <c r="AR123" i="53"/>
  <c r="AQ123" i="53"/>
  <c r="AS123" i="53"/>
  <c r="AE118" i="53"/>
  <c r="W118" i="53"/>
  <c r="Z118" i="53"/>
  <c r="F114" i="53"/>
  <c r="H114" i="53"/>
  <c r="U114" i="53"/>
  <c r="G114" i="53"/>
  <c r="AD114" i="53"/>
  <c r="AC114" i="53"/>
  <c r="AB114" i="53"/>
  <c r="I99" i="53"/>
  <c r="AU99" i="53"/>
  <c r="U99" i="53"/>
  <c r="AG98" i="43"/>
  <c r="AG99" i="53"/>
  <c r="N98" i="43"/>
  <c r="N99" i="53"/>
  <c r="S98" i="43"/>
  <c r="S99" i="53"/>
  <c r="AQ99" i="53"/>
  <c r="AV99" i="53"/>
  <c r="H89" i="53"/>
  <c r="U86" i="43"/>
  <c r="U89" i="53"/>
  <c r="AB89" i="53"/>
  <c r="P89" i="53"/>
  <c r="M89" i="53"/>
  <c r="AD89" i="53"/>
  <c r="AR89" i="53"/>
  <c r="R79" i="53"/>
  <c r="AB79" i="53"/>
  <c r="U79" i="53"/>
  <c r="M79" i="53"/>
  <c r="AD79" i="53"/>
  <c r="H79" i="53"/>
  <c r="AC79" i="53"/>
  <c r="AV79" i="53"/>
  <c r="R73" i="43"/>
  <c r="R74" i="53"/>
  <c r="H73" i="43"/>
  <c r="H74" i="53"/>
  <c r="U73" i="43"/>
  <c r="U74" i="53"/>
  <c r="J73" i="43"/>
  <c r="J74" i="53"/>
  <c r="AA73" i="43"/>
  <c r="AA74" i="53"/>
  <c r="I73" i="43"/>
  <c r="I74" i="53"/>
  <c r="AE73" i="43"/>
  <c r="AE74" i="53"/>
  <c r="AS74" i="53"/>
  <c r="AC73" i="43"/>
  <c r="AC74" i="53"/>
  <c r="AY74" i="53"/>
  <c r="V69" i="53"/>
  <c r="AZ69" i="53"/>
  <c r="F65" i="53"/>
  <c r="Z65" i="53"/>
  <c r="I65" i="53"/>
  <c r="W65" i="53"/>
  <c r="K65" i="53"/>
  <c r="Y33" i="53"/>
  <c r="Y48" i="53"/>
  <c r="P20" i="53"/>
  <c r="Y45" i="53"/>
  <c r="D98" i="53"/>
  <c r="Y43" i="53"/>
  <c r="Y17" i="53"/>
  <c r="D125" i="53"/>
  <c r="D73" i="53"/>
  <c r="M35" i="44"/>
  <c r="M36" i="53"/>
  <c r="AF35" i="44"/>
  <c r="AF36" i="53"/>
  <c r="H83" i="44"/>
  <c r="H84" i="53"/>
  <c r="P83" i="44"/>
  <c r="P84" i="53"/>
  <c r="AB83" i="44"/>
  <c r="AB84" i="53"/>
  <c r="P141" i="44"/>
  <c r="P142" i="53"/>
  <c r="R92" i="44"/>
  <c r="R93" i="53"/>
  <c r="M138" i="53"/>
  <c r="AQ138" i="53"/>
  <c r="AG118" i="53"/>
  <c r="AE114" i="53"/>
  <c r="Z99" i="53"/>
  <c r="L89" i="53"/>
  <c r="W69" i="53"/>
  <c r="AE40" i="53"/>
  <c r="K24" i="53"/>
  <c r="S16" i="53"/>
  <c r="M137" i="53"/>
  <c r="J121" i="53"/>
  <c r="AO121" i="53"/>
  <c r="W88" i="53"/>
  <c r="AC72" i="53"/>
  <c r="P64" i="53"/>
  <c r="AE48" i="53"/>
  <c r="AS48" i="53"/>
  <c r="AG48" i="53"/>
  <c r="M29" i="53"/>
  <c r="W19" i="53"/>
  <c r="AB14" i="53"/>
  <c r="M35" i="43"/>
  <c r="M37" i="53"/>
  <c r="R35" i="43"/>
  <c r="R37" i="53"/>
  <c r="Z35" i="43"/>
  <c r="Z37" i="53"/>
  <c r="AC35" i="43"/>
  <c r="AC37" i="53"/>
  <c r="L140" i="53"/>
  <c r="G132" i="43"/>
  <c r="G134" i="53"/>
  <c r="P132" i="43"/>
  <c r="P134" i="53"/>
  <c r="G109" i="43"/>
  <c r="G110" i="53"/>
  <c r="AD110" i="53"/>
  <c r="R83" i="43"/>
  <c r="R85" i="53"/>
  <c r="Q60" i="43"/>
  <c r="Q61" i="53"/>
  <c r="Q31" i="53"/>
  <c r="AF151" i="53"/>
  <c r="AC27" i="53"/>
  <c r="T126" i="53"/>
  <c r="AG101" i="53"/>
  <c r="AE101" i="53"/>
  <c r="AQ101" i="53"/>
  <c r="V71" i="53"/>
  <c r="AB62" i="53"/>
  <c r="P47" i="53"/>
  <c r="Y22" i="53"/>
  <c r="P41" i="53"/>
  <c r="Y14" i="53"/>
  <c r="Y54" i="53"/>
  <c r="Y49" i="53"/>
  <c r="F39" i="53"/>
  <c r="P17" i="53"/>
  <c r="F46" i="53"/>
  <c r="F55" i="53"/>
  <c r="Y36" i="53"/>
  <c r="Y31" i="53"/>
  <c r="Y26" i="53"/>
  <c r="Y47" i="53"/>
  <c r="F56" i="53"/>
  <c r="AH23" i="43"/>
  <c r="Y23" i="53"/>
  <c r="F54" i="53"/>
  <c r="P52" i="53"/>
  <c r="P39" i="53"/>
  <c r="Y20" i="53"/>
  <c r="F23" i="53"/>
  <c r="D112" i="53"/>
  <c r="Y53" i="53"/>
  <c r="P49" i="53"/>
  <c r="Y40" i="53"/>
  <c r="F35" i="43"/>
  <c r="F37" i="53"/>
  <c r="Y21" i="53"/>
  <c r="F18" i="53"/>
  <c r="D15" i="53"/>
  <c r="D76" i="53"/>
  <c r="D122" i="53"/>
  <c r="P42" i="53"/>
  <c r="P27" i="53"/>
  <c r="F42" i="53"/>
  <c r="F24" i="53"/>
  <c r="F15" i="44"/>
  <c r="D60" i="53"/>
  <c r="D92" i="53"/>
  <c r="F22" i="53"/>
  <c r="F43" i="53"/>
  <c r="I98" i="44"/>
  <c r="AZ98" i="44"/>
  <c r="F34" i="53"/>
  <c r="AA148" i="53"/>
  <c r="T148" i="53"/>
  <c r="AE148" i="53"/>
  <c r="R148" i="53"/>
  <c r="P148" i="53"/>
  <c r="AC148" i="53"/>
  <c r="AS148" i="53"/>
  <c r="AV148" i="53"/>
  <c r="I138" i="53"/>
  <c r="J138" i="53"/>
  <c r="P138" i="53"/>
  <c r="AA138" i="53"/>
  <c r="Q138" i="53"/>
  <c r="Z138" i="53"/>
  <c r="AW138" i="53"/>
  <c r="J128" i="53"/>
  <c r="F128" i="53"/>
  <c r="Z128" i="53"/>
  <c r="S128" i="53"/>
  <c r="V128" i="53"/>
  <c r="M128" i="53"/>
  <c r="AG128" i="53"/>
  <c r="AB128" i="53"/>
  <c r="AV128" i="53"/>
  <c r="G123" i="53"/>
  <c r="H122" i="43"/>
  <c r="H123" i="53"/>
  <c r="Q123" i="53"/>
  <c r="Z122" i="43"/>
  <c r="Z123" i="53"/>
  <c r="S122" i="43"/>
  <c r="S123" i="53"/>
  <c r="AG122" i="43"/>
  <c r="AG123" i="53"/>
  <c r="AF122" i="43"/>
  <c r="AF123" i="53"/>
  <c r="AE122" i="43"/>
  <c r="AE123" i="53"/>
  <c r="F118" i="53"/>
  <c r="AF118" i="53"/>
  <c r="N114" i="53"/>
  <c r="P114" i="53"/>
  <c r="Q114" i="53"/>
  <c r="T114" i="53"/>
  <c r="W114" i="53"/>
  <c r="Z114" i="53"/>
  <c r="AD99" i="53"/>
  <c r="R99" i="53"/>
  <c r="Q99" i="53"/>
  <c r="G99" i="53"/>
  <c r="AB99" i="53"/>
  <c r="J99" i="53"/>
  <c r="AF99" i="53"/>
  <c r="AS99" i="53"/>
  <c r="AE99" i="53"/>
  <c r="AC89" i="53"/>
  <c r="Q86" i="43"/>
  <c r="Q89" i="53"/>
  <c r="T89" i="53"/>
  <c r="AQ89" i="53"/>
  <c r="I89" i="53"/>
  <c r="AZ89" i="53"/>
  <c r="K79" i="53"/>
  <c r="F79" i="53"/>
  <c r="Q79" i="53"/>
  <c r="I79" i="53"/>
  <c r="W79" i="53"/>
  <c r="AE79" i="53"/>
  <c r="AD73" i="43"/>
  <c r="AD74" i="53"/>
  <c r="V73" i="43"/>
  <c r="V74" i="53"/>
  <c r="Q74" i="53"/>
  <c r="P74" i="53"/>
  <c r="W74" i="53"/>
  <c r="Z73" i="43"/>
  <c r="Z74" i="53"/>
  <c r="AR74" i="53"/>
  <c r="AF69" i="53"/>
  <c r="AE69" i="53"/>
  <c r="AF65" i="53"/>
  <c r="J65" i="53"/>
  <c r="T65" i="53"/>
  <c r="L65" i="53"/>
  <c r="S65" i="53"/>
  <c r="G65" i="53"/>
  <c r="AL65" i="53"/>
  <c r="AO65" i="53"/>
  <c r="AE65" i="53"/>
  <c r="M54" i="53"/>
  <c r="H54" i="53"/>
  <c r="K54" i="53"/>
  <c r="Q54" i="53"/>
  <c r="I49" i="53"/>
  <c r="J49" i="53"/>
  <c r="W49" i="53"/>
  <c r="G49" i="53"/>
  <c r="R49" i="53"/>
  <c r="Q40" i="53"/>
  <c r="AB40" i="53"/>
  <c r="H40" i="53"/>
  <c r="N40" i="53"/>
  <c r="G40" i="53"/>
  <c r="AA40" i="53"/>
  <c r="AQ40" i="53"/>
  <c r="AC40" i="53"/>
  <c r="I24" i="53"/>
  <c r="AK24" i="53"/>
  <c r="R24" i="53"/>
  <c r="N24" i="53"/>
  <c r="G24" i="53"/>
  <c r="AA24" i="53"/>
  <c r="AD24" i="53"/>
  <c r="W24" i="53"/>
  <c r="AL24" i="53"/>
  <c r="J16" i="53"/>
  <c r="Q16" i="53"/>
  <c r="AO16" i="53"/>
  <c r="H146" i="53"/>
  <c r="L146" i="53"/>
  <c r="Z146" i="53"/>
  <c r="R146" i="53"/>
  <c r="AB146" i="53"/>
  <c r="T146" i="53"/>
  <c r="Y146" i="53"/>
  <c r="L137" i="53"/>
  <c r="H137" i="53"/>
  <c r="P137" i="53"/>
  <c r="AG137" i="53"/>
  <c r="Z137" i="53"/>
  <c r="AK137" i="53"/>
  <c r="AS137" i="53"/>
  <c r="I121" i="53"/>
  <c r="M121" i="53"/>
  <c r="Q121" i="53"/>
  <c r="W121" i="53"/>
  <c r="P121" i="53"/>
  <c r="AD121" i="53"/>
  <c r="AF121" i="53"/>
  <c r="AK121" i="53"/>
  <c r="AN121" i="53"/>
  <c r="AM121" i="53"/>
  <c r="U102" i="53"/>
  <c r="Q102" i="53"/>
  <c r="L102" i="53"/>
  <c r="AF102" i="53"/>
  <c r="AR102" i="53"/>
  <c r="W102" i="53"/>
  <c r="F102" i="53"/>
  <c r="R102" i="53"/>
  <c r="J97" i="53"/>
  <c r="M97" i="53"/>
  <c r="AB97" i="53"/>
  <c r="L97" i="53"/>
  <c r="AF97" i="53"/>
  <c r="G97" i="53"/>
  <c r="Z97" i="53"/>
  <c r="AC97" i="53"/>
  <c r="AF88" i="53"/>
  <c r="Z88" i="53"/>
  <c r="K88" i="53"/>
  <c r="AD88" i="53"/>
  <c r="S88" i="53"/>
  <c r="M88" i="53"/>
  <c r="AG88" i="53"/>
  <c r="AQ88" i="53"/>
  <c r="T72" i="53"/>
  <c r="M72" i="53"/>
  <c r="S72" i="53"/>
  <c r="L72" i="53"/>
  <c r="Y72" i="53"/>
  <c r="K72" i="53"/>
  <c r="AD72" i="53"/>
  <c r="AJ72" i="53"/>
  <c r="J64" i="53"/>
  <c r="W64" i="53"/>
  <c r="L64" i="53"/>
  <c r="K64" i="53"/>
  <c r="M48" i="53"/>
  <c r="J48" i="53"/>
  <c r="S48" i="53"/>
  <c r="V48" i="53"/>
  <c r="W48" i="53"/>
  <c r="AA48" i="53"/>
  <c r="AD48" i="53"/>
  <c r="AR48" i="53"/>
  <c r="AC48" i="53"/>
  <c r="I39" i="53"/>
  <c r="AT39" i="43"/>
  <c r="AQ39" i="53"/>
  <c r="AF39" i="53"/>
  <c r="K39" i="53"/>
  <c r="AS39" i="53"/>
  <c r="Z39" i="53"/>
  <c r="AC39" i="53"/>
  <c r="G29" i="53"/>
  <c r="S29" i="53"/>
  <c r="W29" i="53"/>
  <c r="AQ29" i="53"/>
  <c r="AD29" i="53"/>
  <c r="N23" i="53"/>
  <c r="L23" i="53"/>
  <c r="AB23" i="53"/>
  <c r="AL23" i="53"/>
  <c r="Z23" i="53"/>
  <c r="AC23" i="53"/>
  <c r="Q19" i="53"/>
  <c r="H19" i="53"/>
  <c r="S19" i="53"/>
  <c r="AB19" i="53"/>
  <c r="AO19" i="53"/>
  <c r="R19" i="53"/>
  <c r="Q14" i="53"/>
  <c r="N14" i="53"/>
  <c r="I14" i="53"/>
  <c r="G14" i="53"/>
  <c r="Z14" i="53"/>
  <c r="AR14" i="53"/>
  <c r="AG14" i="53"/>
  <c r="I35" i="43"/>
  <c r="I37" i="53"/>
  <c r="L35" i="43"/>
  <c r="L37" i="53"/>
  <c r="N35" i="43"/>
  <c r="N37" i="53"/>
  <c r="U35" i="43"/>
  <c r="U37" i="53"/>
  <c r="J22" i="53"/>
  <c r="N22" i="53"/>
  <c r="L22" i="53"/>
  <c r="AO22" i="53"/>
  <c r="AN22" i="53"/>
  <c r="Z22" i="53"/>
  <c r="AG22" i="53"/>
  <c r="AF13" i="53"/>
  <c r="AB13" i="53"/>
  <c r="I13" i="53"/>
  <c r="G13" i="53"/>
  <c r="AE13" i="53"/>
  <c r="AM13" i="53"/>
  <c r="AG13" i="53"/>
  <c r="F140" i="53"/>
  <c r="R140" i="53"/>
  <c r="H140" i="53"/>
  <c r="V140" i="53"/>
  <c r="T140" i="53"/>
  <c r="G140" i="53"/>
  <c r="AB140" i="53"/>
  <c r="AI140" i="53"/>
  <c r="AS140" i="53"/>
  <c r="M132" i="43"/>
  <c r="M134" i="53"/>
  <c r="I132" i="43"/>
  <c r="I134" i="53"/>
  <c r="AB132" i="43"/>
  <c r="AB134" i="53"/>
  <c r="AF132" i="43"/>
  <c r="AF134" i="53"/>
  <c r="T132" i="43"/>
  <c r="T134" i="53"/>
  <c r="W132" i="43"/>
  <c r="W134" i="53"/>
  <c r="AA132" i="43"/>
  <c r="AA134" i="53"/>
  <c r="M124" i="53"/>
  <c r="Z124" i="53"/>
  <c r="S124" i="53"/>
  <c r="U124" i="53"/>
  <c r="N124" i="53"/>
  <c r="AG124" i="53"/>
  <c r="AF124" i="53"/>
  <c r="AA124" i="53"/>
  <c r="M115" i="53"/>
  <c r="AA115" i="53"/>
  <c r="P115" i="53"/>
  <c r="Q115" i="53"/>
  <c r="AE115" i="53"/>
  <c r="AL115" i="53"/>
  <c r="AF115" i="53"/>
  <c r="AJ115" i="53"/>
  <c r="F110" i="53"/>
  <c r="K109" i="43"/>
  <c r="K110" i="53"/>
  <c r="T110" i="53"/>
  <c r="S109" i="43"/>
  <c r="S110" i="53"/>
  <c r="L109" i="43"/>
  <c r="L110" i="53"/>
  <c r="AF109" i="43"/>
  <c r="AF110" i="53"/>
  <c r="Z109" i="43"/>
  <c r="Z110" i="53"/>
  <c r="AN110" i="53"/>
  <c r="AL110" i="53"/>
  <c r="AK110" i="53"/>
  <c r="Z91" i="53"/>
  <c r="G91" i="53"/>
  <c r="R91" i="53"/>
  <c r="I91" i="53"/>
  <c r="AG91" i="53"/>
  <c r="W83" i="43"/>
  <c r="W85" i="53"/>
  <c r="L83" i="43"/>
  <c r="L85" i="53"/>
  <c r="Y83" i="43"/>
  <c r="Y85" i="53"/>
  <c r="Q83" i="43"/>
  <c r="Q85" i="53"/>
  <c r="F85" i="53"/>
  <c r="T83" i="43"/>
  <c r="T85" i="53"/>
  <c r="F70" i="53"/>
  <c r="AC70" i="53"/>
  <c r="Q70" i="53"/>
  <c r="T70" i="53"/>
  <c r="K70" i="53"/>
  <c r="S70" i="53"/>
  <c r="AE70" i="53"/>
  <c r="F61" i="53"/>
  <c r="AE60" i="43"/>
  <c r="AE61" i="53"/>
  <c r="N60" i="43"/>
  <c r="N61" i="53"/>
  <c r="AD60" i="43"/>
  <c r="AD61" i="53"/>
  <c r="T61" i="53"/>
  <c r="L61" i="53"/>
  <c r="S60" i="43"/>
  <c r="S61" i="53"/>
  <c r="AK61" i="53"/>
  <c r="AM60" i="43"/>
  <c r="AM61" i="53"/>
  <c r="AC60" i="43"/>
  <c r="AC61" i="53"/>
  <c r="S43" i="53"/>
  <c r="L43" i="53"/>
  <c r="AT43" i="43"/>
  <c r="AQ43" i="53"/>
  <c r="K43" i="53"/>
  <c r="AE43" i="53"/>
  <c r="AD43" i="53"/>
  <c r="AR43" i="53"/>
  <c r="AG43" i="53"/>
  <c r="J41" i="53"/>
  <c r="N41" i="53"/>
  <c r="Q41" i="53"/>
  <c r="AD41" i="53"/>
  <c r="AK41" i="53"/>
  <c r="T41" i="53"/>
  <c r="M31" i="53"/>
  <c r="H31" i="53"/>
  <c r="AB31" i="53"/>
  <c r="AQ31" i="53"/>
  <c r="AG31" i="53"/>
  <c r="U17" i="53"/>
  <c r="S17" i="53"/>
  <c r="V17" i="53"/>
  <c r="R17" i="53"/>
  <c r="AA17" i="53"/>
  <c r="Z17" i="53"/>
  <c r="AN17" i="53"/>
  <c r="L151" i="53"/>
  <c r="F151" i="53"/>
  <c r="K151" i="53"/>
  <c r="P151" i="53"/>
  <c r="AB151" i="53"/>
  <c r="L113" i="53"/>
  <c r="S113" i="53"/>
  <c r="V113" i="53"/>
  <c r="AL113" i="53"/>
  <c r="AO113" i="53"/>
  <c r="AN113" i="53"/>
  <c r="N53" i="53"/>
  <c r="R53" i="53"/>
  <c r="H53" i="53"/>
  <c r="AQ53" i="53"/>
  <c r="Z53" i="53"/>
  <c r="K27" i="53"/>
  <c r="J27" i="53"/>
  <c r="G27" i="53"/>
  <c r="T27" i="53"/>
  <c r="U25" i="43"/>
  <c r="U27" i="53"/>
  <c r="AG150" i="53"/>
  <c r="N150" i="53"/>
  <c r="R150" i="53"/>
  <c r="Y150" i="53"/>
  <c r="T150" i="53"/>
  <c r="W150" i="53"/>
  <c r="AB150" i="53"/>
  <c r="K145" i="53"/>
  <c r="G145" i="53"/>
  <c r="P145" i="53"/>
  <c r="AR145" i="53"/>
  <c r="AF145" i="53"/>
  <c r="AE145" i="53"/>
  <c r="W145" i="53"/>
  <c r="AG145" i="53"/>
  <c r="H136" i="53"/>
  <c r="L136" i="53"/>
  <c r="P136" i="53"/>
  <c r="AG136" i="53"/>
  <c r="AA136" i="53"/>
  <c r="AS136" i="53"/>
  <c r="N126" i="53"/>
  <c r="H126" i="53"/>
  <c r="V126" i="53"/>
  <c r="Q126" i="53"/>
  <c r="M126" i="53"/>
  <c r="AH126" i="43"/>
  <c r="AL126" i="53"/>
  <c r="F120" i="53"/>
  <c r="N120" i="53"/>
  <c r="S120" i="53"/>
  <c r="R120" i="53"/>
  <c r="U120" i="53"/>
  <c r="AN120" i="53"/>
  <c r="AI120" i="53"/>
  <c r="F116" i="53"/>
  <c r="J116" i="53"/>
  <c r="W116" i="53"/>
  <c r="P116" i="53"/>
  <c r="AJ116" i="53"/>
  <c r="Q116" i="53"/>
  <c r="AG116" i="53"/>
  <c r="AF116" i="53"/>
  <c r="AO116" i="53"/>
  <c r="J111" i="53"/>
  <c r="Y111" i="53"/>
  <c r="I101" i="53"/>
  <c r="H101" i="53"/>
  <c r="AC101" i="53"/>
  <c r="G101" i="53"/>
  <c r="AB101" i="53"/>
  <c r="U101" i="53"/>
  <c r="AR101" i="53"/>
  <c r="AA101" i="53"/>
  <c r="N96" i="53"/>
  <c r="M96" i="53"/>
  <c r="AE96" i="53"/>
  <c r="H96" i="53"/>
  <c r="Q96" i="53"/>
  <c r="AS96" i="53"/>
  <c r="AR96" i="53"/>
  <c r="T87" i="53"/>
  <c r="AC87" i="53"/>
  <c r="J87" i="53"/>
  <c r="Z87" i="53"/>
  <c r="Q87" i="53"/>
  <c r="AS87" i="53"/>
  <c r="AE87" i="53"/>
  <c r="AG77" i="53"/>
  <c r="W77" i="53"/>
  <c r="Z77" i="53"/>
  <c r="R77" i="53"/>
  <c r="AL77" i="53"/>
  <c r="AE77" i="53"/>
  <c r="S71" i="53"/>
  <c r="F71" i="53"/>
  <c r="R71" i="53"/>
  <c r="L71" i="53"/>
  <c r="AC71" i="53"/>
  <c r="AG71" i="53"/>
  <c r="AI71" i="53"/>
  <c r="W67" i="53"/>
  <c r="S67" i="53"/>
  <c r="I67" i="53"/>
  <c r="AD67" i="53"/>
  <c r="Q67" i="53"/>
  <c r="T67" i="53"/>
  <c r="AL67" i="53"/>
  <c r="AO67" i="53"/>
  <c r="AE67" i="53"/>
  <c r="AJ67" i="53"/>
  <c r="F62" i="53"/>
  <c r="J62" i="53"/>
  <c r="AF62" i="53"/>
  <c r="Y65" i="53"/>
  <c r="AA65" i="53"/>
  <c r="I54" i="53"/>
  <c r="N54" i="53"/>
  <c r="T54" i="53"/>
  <c r="G54" i="53"/>
  <c r="AE54" i="53"/>
  <c r="AT54" i="43"/>
  <c r="AQ54" i="53"/>
  <c r="AG54" i="53"/>
  <c r="AS50" i="43"/>
  <c r="AS54" i="53"/>
  <c r="N49" i="53"/>
  <c r="S49" i="53"/>
  <c r="T49" i="53"/>
  <c r="Q49" i="53"/>
  <c r="U49" i="53"/>
  <c r="AY49" i="53"/>
  <c r="AW49" i="53"/>
  <c r="AG49" i="53"/>
  <c r="AS49" i="53"/>
  <c r="M40" i="53"/>
  <c r="J40" i="53"/>
  <c r="T40" i="53"/>
  <c r="V40" i="53"/>
  <c r="R38" i="43"/>
  <c r="R40" i="53"/>
  <c r="AD40" i="53"/>
  <c r="W40" i="53"/>
  <c r="AW40" i="53"/>
  <c r="T24" i="53"/>
  <c r="J24" i="53"/>
  <c r="AO24" i="53"/>
  <c r="V24" i="53"/>
  <c r="AN24" i="53"/>
  <c r="Z24" i="53"/>
  <c r="S24" i="53"/>
  <c r="M16" i="53"/>
  <c r="L16" i="53"/>
  <c r="N16" i="53"/>
  <c r="K16" i="53"/>
  <c r="AE16" i="53"/>
  <c r="M146" i="53"/>
  <c r="G146" i="53"/>
  <c r="S146" i="53"/>
  <c r="AD146" i="53"/>
  <c r="AF146" i="53"/>
  <c r="AG146" i="53"/>
  <c r="AT146" i="43"/>
  <c r="AQ146" i="53"/>
  <c r="AR146" i="53"/>
  <c r="N137" i="53"/>
  <c r="J137" i="53"/>
  <c r="W137" i="53"/>
  <c r="V137" i="53"/>
  <c r="U137" i="53"/>
  <c r="K137" i="53"/>
  <c r="AB137" i="53"/>
  <c r="AY137" i="53"/>
  <c r="AX137" i="53"/>
  <c r="N121" i="53"/>
  <c r="L121" i="53"/>
  <c r="AL121" i="53"/>
  <c r="S121" i="53"/>
  <c r="V121" i="53"/>
  <c r="Z121" i="53"/>
  <c r="AB121" i="53"/>
  <c r="AJ121" i="53"/>
  <c r="AB102" i="53"/>
  <c r="I102" i="53"/>
  <c r="H102" i="53"/>
  <c r="K102" i="53"/>
  <c r="S102" i="53"/>
  <c r="N102" i="53"/>
  <c r="AC102" i="53"/>
  <c r="AW102" i="53"/>
  <c r="AS102" i="53"/>
  <c r="U97" i="53"/>
  <c r="Y97" i="53"/>
  <c r="I97" i="53"/>
  <c r="H97" i="53"/>
  <c r="V97" i="53"/>
  <c r="AW97" i="53"/>
  <c r="AZ97" i="53"/>
  <c r="AR88" i="53"/>
  <c r="L88" i="53"/>
  <c r="G88" i="53"/>
  <c r="N88" i="53"/>
  <c r="AC88" i="53"/>
  <c r="I88" i="53"/>
  <c r="AB88" i="53"/>
  <c r="AE88" i="53"/>
  <c r="AS88" i="53"/>
  <c r="N72" i="53"/>
  <c r="AK72" i="53"/>
  <c r="I72" i="53"/>
  <c r="AG72" i="53"/>
  <c r="H72" i="53"/>
  <c r="AF72" i="53"/>
  <c r="G72" i="53"/>
  <c r="AO72" i="53"/>
  <c r="AV72" i="53"/>
  <c r="AE72" i="53"/>
  <c r="M64" i="53"/>
  <c r="S64" i="53"/>
  <c r="G64" i="53"/>
  <c r="AE64" i="53"/>
  <c r="I44" i="43"/>
  <c r="I48" i="53"/>
  <c r="AF44" i="43"/>
  <c r="AF48" i="53"/>
  <c r="AW48" i="53"/>
  <c r="R44" i="43"/>
  <c r="R48" i="53"/>
  <c r="Z44" i="43"/>
  <c r="Z48" i="53"/>
  <c r="U48" i="53"/>
  <c r="AY48" i="53"/>
  <c r="L38" i="43"/>
  <c r="L39" i="53"/>
  <c r="G38" i="43"/>
  <c r="G39" i="53"/>
  <c r="AE38" i="43"/>
  <c r="AE39" i="53"/>
  <c r="AU39" i="53"/>
  <c r="N28" i="43"/>
  <c r="N29" i="53"/>
  <c r="T28" i="43"/>
  <c r="T29" i="53"/>
  <c r="AF28" i="43"/>
  <c r="AF29" i="53"/>
  <c r="R28" i="43"/>
  <c r="R29" i="53"/>
  <c r="AW29" i="53"/>
  <c r="Z29" i="53"/>
  <c r="Q29" i="53"/>
  <c r="M23" i="53"/>
  <c r="H23" i="53"/>
  <c r="J23" i="53"/>
  <c r="K23" i="53"/>
  <c r="AO23" i="53"/>
  <c r="V23" i="53"/>
  <c r="M19" i="53"/>
  <c r="U19" i="53"/>
  <c r="K19" i="53"/>
  <c r="AE19" i="53"/>
  <c r="AX19" i="53"/>
  <c r="AK19" i="53"/>
  <c r="AG19" i="53"/>
  <c r="J14" i="53"/>
  <c r="L14" i="53"/>
  <c r="AC14" i="53"/>
  <c r="J35" i="43"/>
  <c r="J37" i="53"/>
  <c r="S35" i="43"/>
  <c r="S37" i="53"/>
  <c r="H35" i="43"/>
  <c r="H37" i="53"/>
  <c r="K35" i="43"/>
  <c r="K37" i="53"/>
  <c r="AR35" i="43"/>
  <c r="AR37" i="53"/>
  <c r="Q35" i="43"/>
  <c r="Q37" i="53"/>
  <c r="S22" i="53"/>
  <c r="W22" i="53"/>
  <c r="K22" i="53"/>
  <c r="AC22" i="53"/>
  <c r="M13" i="53"/>
  <c r="F13" i="53"/>
  <c r="R12" i="43"/>
  <c r="R13" i="53"/>
  <c r="L13" i="53"/>
  <c r="T13" i="53"/>
  <c r="AA12" i="43"/>
  <c r="AA13" i="53"/>
  <c r="AD12" i="43"/>
  <c r="AD13" i="53"/>
  <c r="AC13" i="53"/>
  <c r="J140" i="53"/>
  <c r="AF140" i="53"/>
  <c r="P140" i="53"/>
  <c r="U140" i="53"/>
  <c r="Y140" i="53"/>
  <c r="W140" i="53"/>
  <c r="J132" i="43"/>
  <c r="J134" i="53"/>
  <c r="V132" i="43"/>
  <c r="V134" i="53"/>
  <c r="U132" i="43"/>
  <c r="U134" i="53"/>
  <c r="Z132" i="43"/>
  <c r="Z134" i="53"/>
  <c r="AD132" i="43"/>
  <c r="AD134" i="53"/>
  <c r="S132" i="43"/>
  <c r="S134" i="53"/>
  <c r="AQ134" i="53"/>
  <c r="G124" i="53"/>
  <c r="I124" i="53"/>
  <c r="P124" i="53"/>
  <c r="Q124" i="53"/>
  <c r="J124" i="53"/>
  <c r="AC124" i="53"/>
  <c r="AB124" i="53"/>
  <c r="AR124" i="53"/>
  <c r="AW124" i="53"/>
  <c r="I115" i="53"/>
  <c r="S115" i="53"/>
  <c r="L115" i="53"/>
  <c r="V115" i="53"/>
  <c r="K115" i="53"/>
  <c r="AD115" i="53"/>
  <c r="AB115" i="53"/>
  <c r="N109" i="43"/>
  <c r="N110" i="53"/>
  <c r="AB109" i="43"/>
  <c r="AB110" i="53"/>
  <c r="AJ110" i="53"/>
  <c r="Y110" i="53"/>
  <c r="H109" i="43"/>
  <c r="H110" i="53"/>
  <c r="AE109" i="43"/>
  <c r="AE110" i="53"/>
  <c r="AM110" i="53"/>
  <c r="H91" i="53"/>
  <c r="AF91" i="53"/>
  <c r="W91" i="53"/>
  <c r="N91" i="53"/>
  <c r="AC91" i="53"/>
  <c r="U91" i="53"/>
  <c r="AB91" i="53"/>
  <c r="AE91" i="53"/>
  <c r="AB83" i="43"/>
  <c r="AB85" i="53"/>
  <c r="H83" i="43"/>
  <c r="H85" i="53"/>
  <c r="AF83" i="43"/>
  <c r="AF85" i="53"/>
  <c r="K83" i="43"/>
  <c r="K85" i="53"/>
  <c r="AE83" i="43"/>
  <c r="AE85" i="53"/>
  <c r="N83" i="43"/>
  <c r="N85" i="53"/>
  <c r="AD83" i="43"/>
  <c r="AD85" i="53"/>
  <c r="AQ85" i="53"/>
  <c r="AG83" i="43"/>
  <c r="AG85" i="53"/>
  <c r="AS83" i="43"/>
  <c r="AS85" i="53"/>
  <c r="J70" i="53"/>
  <c r="M70" i="53"/>
  <c r="AG70" i="53"/>
  <c r="AF70" i="53"/>
  <c r="G70" i="53"/>
  <c r="AD70" i="53"/>
  <c r="AA70" i="53"/>
  <c r="K60" i="43"/>
  <c r="K61" i="53"/>
  <c r="V60" i="43"/>
  <c r="V61" i="53"/>
  <c r="J60" i="43"/>
  <c r="J61" i="53"/>
  <c r="AB60" i="43"/>
  <c r="AB61" i="53"/>
  <c r="H60" i="43"/>
  <c r="H61" i="53"/>
  <c r="AF61" i="53"/>
  <c r="AN60" i="43"/>
  <c r="AN61" i="53"/>
  <c r="AL61" i="53"/>
  <c r="AF43" i="53"/>
  <c r="AB43" i="53"/>
  <c r="H43" i="53"/>
  <c r="AW43" i="53"/>
  <c r="G43" i="53"/>
  <c r="AA43" i="53"/>
  <c r="Z43" i="53"/>
  <c r="AC43" i="53"/>
  <c r="AX43" i="53"/>
  <c r="M41" i="53"/>
  <c r="U41" i="53"/>
  <c r="R41" i="53"/>
  <c r="K41" i="53"/>
  <c r="AB41" i="53"/>
  <c r="AS41" i="53"/>
  <c r="Z41" i="53"/>
  <c r="AQ41" i="53"/>
  <c r="AG41" i="53"/>
  <c r="I31" i="53"/>
  <c r="N31" i="53"/>
  <c r="U31" i="53"/>
  <c r="K31" i="53"/>
  <c r="AZ31" i="53"/>
  <c r="AD31" i="53"/>
  <c r="AC31" i="53"/>
  <c r="AX31" i="53"/>
  <c r="AF21" i="53"/>
  <c r="V21" i="53"/>
  <c r="AE21" i="53"/>
  <c r="Z21" i="53"/>
  <c r="Q17" i="53"/>
  <c r="J17" i="53"/>
  <c r="AF17" i="53"/>
  <c r="K17" i="53"/>
  <c r="AB17" i="53"/>
  <c r="T17" i="53"/>
  <c r="J151" i="53"/>
  <c r="M151" i="53"/>
  <c r="V151" i="53"/>
  <c r="U151" i="53"/>
  <c r="I151" i="53"/>
  <c r="AS151" i="53"/>
  <c r="AZ151" i="53"/>
  <c r="U113" i="53"/>
  <c r="K113" i="53"/>
  <c r="R113" i="53"/>
  <c r="AD113" i="53"/>
  <c r="V53" i="53"/>
  <c r="G53" i="53"/>
  <c r="AE53" i="53"/>
  <c r="AS53" i="53"/>
  <c r="T53" i="53"/>
  <c r="AX53" i="53"/>
  <c r="W27" i="53"/>
  <c r="AR25" i="43"/>
  <c r="AR27" i="53"/>
  <c r="V27" i="53"/>
  <c r="AF27" i="53"/>
  <c r="AE27" i="53"/>
  <c r="AD27" i="53"/>
  <c r="AQ27" i="53"/>
  <c r="Q25" i="43"/>
  <c r="Q27" i="53"/>
  <c r="AY27" i="53"/>
  <c r="F150" i="53"/>
  <c r="H150" i="53"/>
  <c r="P150" i="53"/>
  <c r="AE150" i="53"/>
  <c r="AD150" i="53"/>
  <c r="S150" i="53"/>
  <c r="AR150" i="53"/>
  <c r="AQ150" i="53"/>
  <c r="H141" i="43"/>
  <c r="H145" i="53"/>
  <c r="L141" i="43"/>
  <c r="L145" i="53"/>
  <c r="R141" i="43"/>
  <c r="R145" i="53"/>
  <c r="AB141" i="43"/>
  <c r="AB145" i="53"/>
  <c r="AA145" i="53"/>
  <c r="Z141" i="43"/>
  <c r="Z145" i="53"/>
  <c r="S145" i="53"/>
  <c r="AC141" i="43"/>
  <c r="AC145" i="53"/>
  <c r="AS141" i="43"/>
  <c r="AS145" i="53"/>
  <c r="F136" i="53"/>
  <c r="I135" i="43"/>
  <c r="I136" i="53"/>
  <c r="AB136" i="53"/>
  <c r="S135" i="43"/>
  <c r="S136" i="53"/>
  <c r="AD136" i="53"/>
  <c r="AR135" i="43"/>
  <c r="AR136" i="53"/>
  <c r="K126" i="53"/>
  <c r="L125" i="43"/>
  <c r="L126" i="53"/>
  <c r="R125" i="43"/>
  <c r="R126" i="53"/>
  <c r="I125" i="43"/>
  <c r="I126" i="53"/>
  <c r="AG125" i="43"/>
  <c r="AG126" i="53"/>
  <c r="AU126" i="53"/>
  <c r="AX126" i="53"/>
  <c r="H120" i="53"/>
  <c r="AE120" i="53"/>
  <c r="AA120" i="53"/>
  <c r="Q120" i="53"/>
  <c r="AJ120" i="53"/>
  <c r="H116" i="53"/>
  <c r="N116" i="53"/>
  <c r="S116" i="53"/>
  <c r="V116" i="53"/>
  <c r="K116" i="53"/>
  <c r="AD116" i="53"/>
  <c r="AC116" i="53"/>
  <c r="AB116" i="53"/>
  <c r="U111" i="53"/>
  <c r="M111" i="53"/>
  <c r="AB111" i="53"/>
  <c r="AG111" i="53"/>
  <c r="Y101" i="53"/>
  <c r="AD101" i="53"/>
  <c r="P101" i="53"/>
  <c r="V101" i="53"/>
  <c r="J92" i="43"/>
  <c r="J96" i="53"/>
  <c r="T92" i="43"/>
  <c r="T96" i="53"/>
  <c r="I96" i="53"/>
  <c r="Z92" i="43"/>
  <c r="Z96" i="53"/>
  <c r="V96" i="53"/>
  <c r="K92" i="43"/>
  <c r="K96" i="53"/>
  <c r="Y96" i="53"/>
  <c r="AU96" i="53"/>
  <c r="L87" i="53"/>
  <c r="S86" i="43"/>
  <c r="S87" i="53"/>
  <c r="M87" i="53"/>
  <c r="Y86" i="43"/>
  <c r="Y87" i="53"/>
  <c r="AU87" i="53"/>
  <c r="AQ87" i="53"/>
  <c r="AA86" i="43"/>
  <c r="AA87" i="53"/>
  <c r="K76" i="43"/>
  <c r="K77" i="53"/>
  <c r="S77" i="53"/>
  <c r="M77" i="53"/>
  <c r="Q76" i="43"/>
  <c r="Q77" i="53"/>
  <c r="AA76" i="43"/>
  <c r="AA77" i="53"/>
  <c r="AF71" i="53"/>
  <c r="N71" i="53"/>
  <c r="M71" i="53"/>
  <c r="Y71" i="53"/>
  <c r="H71" i="53"/>
  <c r="K71" i="53"/>
  <c r="AB71" i="53"/>
  <c r="AZ71" i="53"/>
  <c r="AN71" i="53"/>
  <c r="AF67" i="53"/>
  <c r="Z67" i="53"/>
  <c r="V67" i="53"/>
  <c r="L67" i="53"/>
  <c r="AC67" i="53"/>
  <c r="AG67" i="53"/>
  <c r="AA67" i="53"/>
  <c r="G62" i="53"/>
  <c r="AG65" i="53"/>
  <c r="R54" i="53"/>
  <c r="V54" i="53"/>
  <c r="W54" i="53"/>
  <c r="J54" i="53"/>
  <c r="S54" i="53"/>
  <c r="AC54" i="53"/>
  <c r="AF49" i="53"/>
  <c r="AB49" i="53"/>
  <c r="L49" i="53"/>
  <c r="AD49" i="53"/>
  <c r="AC49" i="53"/>
  <c r="AV49" i="53"/>
  <c r="I40" i="53"/>
  <c r="AR40" i="53"/>
  <c r="AF40" i="53"/>
  <c r="Z40" i="53"/>
  <c r="S40" i="53"/>
  <c r="AS40" i="53"/>
  <c r="AZ40" i="53"/>
  <c r="U24" i="53"/>
  <c r="AB24" i="53"/>
  <c r="AF24" i="53"/>
  <c r="L24" i="53"/>
  <c r="Q24" i="53"/>
  <c r="AJ24" i="53"/>
  <c r="AM24" i="53"/>
  <c r="AG24" i="53"/>
  <c r="I16" i="53"/>
  <c r="W16" i="53"/>
  <c r="F146" i="53"/>
  <c r="P146" i="53"/>
  <c r="U146" i="53"/>
  <c r="N146" i="53"/>
  <c r="AC146" i="53"/>
  <c r="AS146" i="53"/>
  <c r="AA137" i="53"/>
  <c r="I137" i="53"/>
  <c r="S137" i="53"/>
  <c r="R137" i="53"/>
  <c r="Q137" i="53"/>
  <c r="G137" i="53"/>
  <c r="Y137" i="53"/>
  <c r="AW137" i="53"/>
  <c r="AR137" i="53"/>
  <c r="H121" i="53"/>
  <c r="U121" i="53"/>
  <c r="T121" i="53"/>
  <c r="K121" i="53"/>
  <c r="R121" i="53"/>
  <c r="AG121" i="53"/>
  <c r="AI121" i="53"/>
  <c r="AQ102" i="53"/>
  <c r="T102" i="53"/>
  <c r="G102" i="53"/>
  <c r="AD102" i="53"/>
  <c r="J102" i="53"/>
  <c r="AE102" i="53"/>
  <c r="AU102" i="53"/>
  <c r="Q97" i="53"/>
  <c r="AD97" i="53"/>
  <c r="P97" i="53"/>
  <c r="W97" i="53"/>
  <c r="R97" i="53"/>
  <c r="AU97" i="53"/>
  <c r="AQ97" i="53"/>
  <c r="U88" i="53"/>
  <c r="Q88" i="53"/>
  <c r="P88" i="53"/>
  <c r="J88" i="53"/>
  <c r="V88" i="53"/>
  <c r="AA88" i="53"/>
  <c r="AX88" i="53"/>
  <c r="J72" i="53"/>
  <c r="P72" i="53"/>
  <c r="AB72" i="53"/>
  <c r="V72" i="53"/>
  <c r="Z72" i="53"/>
  <c r="U72" i="53"/>
  <c r="AM72" i="53"/>
  <c r="AA72" i="53"/>
  <c r="N64" i="53"/>
  <c r="V64" i="53"/>
  <c r="U64" i="53"/>
  <c r="T48" i="53"/>
  <c r="L48" i="53"/>
  <c r="AQ48" i="53"/>
  <c r="K48" i="53"/>
  <c r="AB48" i="53"/>
  <c r="Q48" i="53"/>
  <c r="J39" i="53"/>
  <c r="Q39" i="53"/>
  <c r="H39" i="53"/>
  <c r="N39" i="53"/>
  <c r="T39" i="53"/>
  <c r="AA39" i="53"/>
  <c r="AX39" i="53"/>
  <c r="R39" i="53"/>
  <c r="V29" i="53"/>
  <c r="I29" i="53"/>
  <c r="AE29" i="53"/>
  <c r="L29" i="53"/>
  <c r="AG29" i="53"/>
  <c r="AV29" i="53"/>
  <c r="T23" i="53"/>
  <c r="W23" i="53"/>
  <c r="G23" i="53"/>
  <c r="AE23" i="53"/>
  <c r="R23" i="53"/>
  <c r="I19" i="53"/>
  <c r="J19" i="53"/>
  <c r="AF19" i="53"/>
  <c r="G19" i="53"/>
  <c r="AA19" i="53"/>
  <c r="AD19" i="53"/>
  <c r="AC19" i="53"/>
  <c r="F14" i="53"/>
  <c r="H14" i="53"/>
  <c r="AE14" i="53"/>
  <c r="T35" i="43"/>
  <c r="T37" i="53"/>
  <c r="AB35" i="43"/>
  <c r="AB37" i="53"/>
  <c r="W35" i="43"/>
  <c r="W37" i="53"/>
  <c r="G35" i="43"/>
  <c r="G37" i="53"/>
  <c r="AE35" i="43"/>
  <c r="AE37" i="53"/>
  <c r="AD35" i="43"/>
  <c r="AD37" i="53"/>
  <c r="AU37" i="53"/>
  <c r="AG35" i="43"/>
  <c r="AG37" i="53"/>
  <c r="AQ37" i="53"/>
  <c r="AF22" i="53"/>
  <c r="R22" i="53"/>
  <c r="H22" i="53"/>
  <c r="G22" i="53"/>
  <c r="AE22" i="53"/>
  <c r="U22" i="53"/>
  <c r="V13" i="53"/>
  <c r="J13" i="53"/>
  <c r="AK13" i="53"/>
  <c r="H13" i="53"/>
  <c r="AO13" i="53"/>
  <c r="AN13" i="53"/>
  <c r="Z13" i="53"/>
  <c r="W13" i="53"/>
  <c r="AL13" i="53"/>
  <c r="I140" i="53"/>
  <c r="AA140" i="53"/>
  <c r="Q140" i="53"/>
  <c r="AC140" i="53"/>
  <c r="S140" i="53"/>
  <c r="AD140" i="53"/>
  <c r="AW140" i="53"/>
  <c r="AR140" i="53"/>
  <c r="F134" i="53"/>
  <c r="K132" i="43"/>
  <c r="K134" i="53"/>
  <c r="R132" i="43"/>
  <c r="R134" i="53"/>
  <c r="Q132" i="43"/>
  <c r="Q134" i="53"/>
  <c r="L132" i="43"/>
  <c r="L134" i="53"/>
  <c r="AC132" i="43"/>
  <c r="AC134" i="53"/>
  <c r="AR132" i="43"/>
  <c r="AR134" i="53"/>
  <c r="F124" i="53"/>
  <c r="V124" i="53"/>
  <c r="Y124" i="53"/>
  <c r="T124" i="53"/>
  <c r="AQ124" i="53"/>
  <c r="AV124" i="53"/>
  <c r="N115" i="53"/>
  <c r="F115" i="53"/>
  <c r="W115" i="53"/>
  <c r="R115" i="53"/>
  <c r="G115" i="53"/>
  <c r="Z115" i="53"/>
  <c r="AG115" i="53"/>
  <c r="M110" i="53"/>
  <c r="AI110" i="53"/>
  <c r="P110" i="53"/>
  <c r="V110" i="53"/>
  <c r="U110" i="53"/>
  <c r="AA109" i="43"/>
  <c r="AA110" i="53"/>
  <c r="AG110" i="53"/>
  <c r="T91" i="53"/>
  <c r="F91" i="53"/>
  <c r="S91" i="53"/>
  <c r="J91" i="53"/>
  <c r="Q91" i="53"/>
  <c r="AQ91" i="53"/>
  <c r="AA91" i="53"/>
  <c r="AW91" i="53"/>
  <c r="S83" i="43"/>
  <c r="S85" i="53"/>
  <c r="V83" i="43"/>
  <c r="V85" i="53"/>
  <c r="AA83" i="43"/>
  <c r="AA85" i="53"/>
  <c r="G83" i="43"/>
  <c r="G85" i="53"/>
  <c r="Z83" i="43"/>
  <c r="Z85" i="53"/>
  <c r="J83" i="43"/>
  <c r="J85" i="53"/>
  <c r="AC83" i="43"/>
  <c r="AC85" i="53"/>
  <c r="AU85" i="53"/>
  <c r="Y70" i="53"/>
  <c r="V70" i="53"/>
  <c r="I70" i="53"/>
  <c r="AB70" i="53"/>
  <c r="L70" i="53"/>
  <c r="Z70" i="53"/>
  <c r="P70" i="53"/>
  <c r="G61" i="53"/>
  <c r="Z60" i="43"/>
  <c r="Z61" i="53"/>
  <c r="U61" i="53"/>
  <c r="M60" i="43"/>
  <c r="M61" i="53"/>
  <c r="AO61" i="53"/>
  <c r="P61" i="53"/>
  <c r="AA61" i="53"/>
  <c r="AJ60" i="43"/>
  <c r="AJ61" i="53"/>
  <c r="M43" i="53"/>
  <c r="W43" i="53"/>
  <c r="J43" i="53"/>
  <c r="U43" i="53"/>
  <c r="I41" i="53"/>
  <c r="L41" i="53"/>
  <c r="AF41" i="53"/>
  <c r="G41" i="53"/>
  <c r="AE41" i="53"/>
  <c r="AR41" i="53"/>
  <c r="AC41" i="53"/>
  <c r="V31" i="53"/>
  <c r="AW31" i="53"/>
  <c r="AF31" i="53"/>
  <c r="G31" i="53"/>
  <c r="AE31" i="53"/>
  <c r="Z31" i="53"/>
  <c r="W31" i="53"/>
  <c r="AG21" i="53"/>
  <c r="M17" i="53"/>
  <c r="L17" i="53"/>
  <c r="G17" i="53"/>
  <c r="AG17" i="53"/>
  <c r="N151" i="53"/>
  <c r="G151" i="53"/>
  <c r="W151" i="53"/>
  <c r="R151" i="53"/>
  <c r="Q151" i="53"/>
  <c r="T151" i="53"/>
  <c r="Y151" i="53"/>
  <c r="AQ151" i="53"/>
  <c r="AW151" i="53"/>
  <c r="F113" i="53"/>
  <c r="J113" i="53"/>
  <c r="G113" i="53"/>
  <c r="I53" i="53"/>
  <c r="J53" i="53"/>
  <c r="AU53" i="53"/>
  <c r="U53" i="53"/>
  <c r="AA53" i="53"/>
  <c r="AV53" i="53"/>
  <c r="AR53" i="53"/>
  <c r="AG53" i="53"/>
  <c r="AY53" i="53"/>
  <c r="R27" i="53"/>
  <c r="AX27" i="53"/>
  <c r="N27" i="53"/>
  <c r="AA27" i="53"/>
  <c r="Z27" i="53"/>
  <c r="M27" i="53"/>
  <c r="AG27" i="53"/>
  <c r="AS27" i="53"/>
  <c r="J150" i="53"/>
  <c r="V150" i="53"/>
  <c r="U150" i="53"/>
  <c r="Z150" i="53"/>
  <c r="AC150" i="53"/>
  <c r="AV150" i="53"/>
  <c r="AZ150" i="53"/>
  <c r="V145" i="53"/>
  <c r="F145" i="53"/>
  <c r="U145" i="53"/>
  <c r="T145" i="53"/>
  <c r="N145" i="53"/>
  <c r="AD145" i="53"/>
  <c r="R136" i="53"/>
  <c r="N136" i="53"/>
  <c r="J136" i="53"/>
  <c r="U136" i="53"/>
  <c r="T136" i="53"/>
  <c r="K136" i="53"/>
  <c r="Y136" i="53"/>
  <c r="Z136" i="53"/>
  <c r="AQ136" i="53"/>
  <c r="AZ136" i="53"/>
  <c r="J126" i="53"/>
  <c r="AE126" i="53"/>
  <c r="P126" i="53"/>
  <c r="W126" i="53"/>
  <c r="AF126" i="53"/>
  <c r="AA126" i="53"/>
  <c r="Z126" i="53"/>
  <c r="L120" i="53"/>
  <c r="M120" i="53"/>
  <c r="T120" i="53"/>
  <c r="P120" i="53"/>
  <c r="K120" i="53"/>
  <c r="AD120" i="53"/>
  <c r="AG120" i="53"/>
  <c r="AF120" i="53"/>
  <c r="M116" i="53"/>
  <c r="I116" i="53"/>
  <c r="Y116" i="53"/>
  <c r="R116" i="53"/>
  <c r="G116" i="53"/>
  <c r="Z116" i="53"/>
  <c r="F111" i="53"/>
  <c r="N111" i="53"/>
  <c r="G111" i="53"/>
  <c r="L111" i="53"/>
  <c r="AE111" i="53"/>
  <c r="Z111" i="53"/>
  <c r="T101" i="53"/>
  <c r="W101" i="53"/>
  <c r="F101" i="53"/>
  <c r="R101" i="53"/>
  <c r="N101" i="53"/>
  <c r="AF101" i="53"/>
  <c r="AS101" i="53"/>
  <c r="AV101" i="53"/>
  <c r="P96" i="53"/>
  <c r="W96" i="53"/>
  <c r="R96" i="53"/>
  <c r="G96" i="53"/>
  <c r="AB96" i="53"/>
  <c r="AV96" i="53"/>
  <c r="AG96" i="53"/>
  <c r="H87" i="53"/>
  <c r="K87" i="53"/>
  <c r="AG87" i="53"/>
  <c r="F87" i="53"/>
  <c r="R87" i="53"/>
  <c r="I87" i="53"/>
  <c r="AD87" i="53"/>
  <c r="AZ87" i="53"/>
  <c r="AR87" i="53"/>
  <c r="AX77" i="53"/>
  <c r="P77" i="53"/>
  <c r="N77" i="53"/>
  <c r="I77" i="53"/>
  <c r="L77" i="53"/>
  <c r="AZ77" i="53"/>
  <c r="P71" i="53"/>
  <c r="J71" i="53"/>
  <c r="AD71" i="53"/>
  <c r="U71" i="53"/>
  <c r="G71" i="53"/>
  <c r="AE71" i="53"/>
  <c r="P67" i="53"/>
  <c r="F67" i="53"/>
  <c r="R67" i="53"/>
  <c r="H67" i="53"/>
  <c r="K67" i="53"/>
  <c r="AB67" i="53"/>
  <c r="W119" i="53"/>
  <c r="N119" i="53"/>
  <c r="S119" i="53"/>
  <c r="R119" i="53"/>
  <c r="K119" i="53"/>
  <c r="AE119" i="53"/>
  <c r="AG119" i="53"/>
  <c r="L75" i="53"/>
  <c r="Y75" i="53"/>
  <c r="AF75" i="53"/>
  <c r="V75" i="53"/>
  <c r="AK75" i="53"/>
  <c r="J75" i="53"/>
  <c r="M75" i="53"/>
  <c r="AB75" i="53"/>
  <c r="AC75" i="53"/>
  <c r="AC66" i="53"/>
  <c r="F66" i="53"/>
  <c r="U66" i="53"/>
  <c r="AF66" i="53"/>
  <c r="G66" i="53"/>
  <c r="AD66" i="53"/>
  <c r="W51" i="53"/>
  <c r="AK51" i="53"/>
  <c r="H51" i="53"/>
  <c r="Q51" i="53"/>
  <c r="S51" i="53"/>
  <c r="AA51" i="53"/>
  <c r="AM51" i="53"/>
  <c r="V51" i="53"/>
  <c r="AL51" i="53"/>
  <c r="N26" i="53"/>
  <c r="G26" i="53"/>
  <c r="U26" i="53"/>
  <c r="AB26" i="53"/>
  <c r="AI26" i="53"/>
  <c r="AS26" i="53"/>
  <c r="Z26" i="53"/>
  <c r="T26" i="53"/>
  <c r="P147" i="45"/>
  <c r="Q147" i="45"/>
  <c r="AC147" i="45"/>
  <c r="L109" i="45"/>
  <c r="N109" i="45"/>
  <c r="AG109" i="45"/>
  <c r="AC92" i="45"/>
  <c r="G92" i="45"/>
  <c r="AG92" i="45"/>
  <c r="AV92" i="45"/>
  <c r="AJ92" i="45"/>
  <c r="Z92" i="45"/>
  <c r="AT31" i="45"/>
  <c r="M135" i="46"/>
  <c r="AK135" i="46"/>
  <c r="K135" i="46"/>
  <c r="AG135" i="46"/>
  <c r="AC135" i="46"/>
  <c r="AJ135" i="46"/>
  <c r="W125" i="46"/>
  <c r="W129" i="53"/>
  <c r="AP124" i="46"/>
  <c r="AC86" i="46"/>
  <c r="G86" i="46"/>
  <c r="W86" i="46"/>
  <c r="AS86" i="46"/>
  <c r="AM86" i="46"/>
  <c r="AA86" i="46"/>
  <c r="W76" i="46"/>
  <c r="W80" i="53"/>
  <c r="AP53" i="46"/>
  <c r="AP43" i="46"/>
  <c r="Q38" i="46"/>
  <c r="T38" i="46"/>
  <c r="AT152" i="46"/>
  <c r="Y125" i="46"/>
  <c r="AM98" i="46"/>
  <c r="AD98" i="46"/>
  <c r="R63" i="46"/>
  <c r="S63" i="46"/>
  <c r="N50" i="46"/>
  <c r="AG50" i="46"/>
  <c r="T50" i="46"/>
  <c r="S50" i="46"/>
  <c r="AP14" i="46"/>
  <c r="K125" i="46"/>
  <c r="AB125" i="46"/>
  <c r="AW125" i="46"/>
  <c r="AN125" i="46"/>
  <c r="AM125" i="46"/>
  <c r="AK125" i="46"/>
  <c r="AL109" i="46"/>
  <c r="BA81" i="46"/>
  <c r="AT81" i="46"/>
  <c r="AY50" i="46"/>
  <c r="AO25" i="46"/>
  <c r="AK25" i="46"/>
  <c r="Z12" i="46"/>
  <c r="AC76" i="46"/>
  <c r="J76" i="46"/>
  <c r="S28" i="47"/>
  <c r="H76" i="47"/>
  <c r="J76" i="47"/>
  <c r="T28" i="48"/>
  <c r="AT55" i="48"/>
  <c r="AT95" i="49"/>
  <c r="AT90" i="49"/>
  <c r="S38" i="49"/>
  <c r="AM38" i="49"/>
  <c r="M28" i="49"/>
  <c r="Z28" i="49"/>
  <c r="AT138" i="49"/>
  <c r="AT153" i="50"/>
  <c r="V112" i="50"/>
  <c r="AB112" i="50"/>
  <c r="U63" i="50"/>
  <c r="Z63" i="50"/>
  <c r="AT48" i="50"/>
  <c r="AW44" i="50"/>
  <c r="T44" i="50"/>
  <c r="AO44" i="50"/>
  <c r="AR38" i="50"/>
  <c r="O17" i="50"/>
  <c r="BA140" i="50"/>
  <c r="AP104" i="50"/>
  <c r="AP40" i="50"/>
  <c r="AS38" i="50"/>
  <c r="M28" i="50"/>
  <c r="AT104" i="51"/>
  <c r="AT90" i="51"/>
  <c r="I62" i="53"/>
  <c r="Z62" i="53"/>
  <c r="AD62" i="53"/>
  <c r="AS62" i="53"/>
  <c r="AR62" i="53"/>
  <c r="I18" i="53"/>
  <c r="L18" i="53"/>
  <c r="AK18" i="53"/>
  <c r="V18" i="53"/>
  <c r="AC18" i="53"/>
  <c r="M119" i="53"/>
  <c r="H119" i="53"/>
  <c r="AA119" i="53"/>
  <c r="U119" i="53"/>
  <c r="G119" i="53"/>
  <c r="AD119" i="53"/>
  <c r="AC119" i="53"/>
  <c r="AO119" i="53"/>
  <c r="AM119" i="53"/>
  <c r="AA75" i="53"/>
  <c r="R75" i="53"/>
  <c r="AQ75" i="53"/>
  <c r="U75" i="53"/>
  <c r="I75" i="53"/>
  <c r="AR75" i="53"/>
  <c r="AM75" i="53"/>
  <c r="Y66" i="53"/>
  <c r="Q66" i="53"/>
  <c r="L66" i="53"/>
  <c r="Z66" i="53"/>
  <c r="P66" i="53"/>
  <c r="AE66" i="53"/>
  <c r="T51" i="53"/>
  <c r="AB51" i="53"/>
  <c r="AD51" i="53"/>
  <c r="AQ51" i="53"/>
  <c r="R51" i="53"/>
  <c r="H26" i="53"/>
  <c r="W26" i="53"/>
  <c r="K26" i="53"/>
  <c r="AG26" i="53"/>
  <c r="AA15" i="45"/>
  <c r="AF15" i="45"/>
  <c r="AE15" i="45"/>
  <c r="J15" i="45"/>
  <c r="H147" i="45"/>
  <c r="V147" i="45"/>
  <c r="S147" i="45"/>
  <c r="AE147" i="45"/>
  <c r="AF147" i="45"/>
  <c r="Q109" i="45"/>
  <c r="J109" i="45"/>
  <c r="AM109" i="45"/>
  <c r="W92" i="45"/>
  <c r="AR92" i="45"/>
  <c r="AF92" i="45"/>
  <c r="P92" i="45"/>
  <c r="U63" i="45"/>
  <c r="T63" i="45"/>
  <c r="AK63" i="45"/>
  <c r="N50" i="45"/>
  <c r="H50" i="45"/>
  <c r="AB50" i="45"/>
  <c r="G50" i="45"/>
  <c r="AS38" i="45"/>
  <c r="Q135" i="45"/>
  <c r="T135" i="45"/>
  <c r="AE135" i="45"/>
  <c r="S135" i="45"/>
  <c r="AD135" i="45"/>
  <c r="Q125" i="45"/>
  <c r="U112" i="45"/>
  <c r="M112" i="45"/>
  <c r="G98" i="45"/>
  <c r="I98" i="45"/>
  <c r="AE98" i="45"/>
  <c r="AR98" i="45"/>
  <c r="K76" i="45"/>
  <c r="J38" i="45"/>
  <c r="R38" i="45"/>
  <c r="AM38" i="45"/>
  <c r="M28" i="45"/>
  <c r="H28" i="45"/>
  <c r="T125" i="45"/>
  <c r="S125" i="45"/>
  <c r="V98" i="45"/>
  <c r="R86" i="45"/>
  <c r="M73" i="45"/>
  <c r="U73" i="45"/>
  <c r="AG73" i="45"/>
  <c r="S73" i="45"/>
  <c r="R73" i="45"/>
  <c r="AL73" i="45"/>
  <c r="Q25" i="45"/>
  <c r="W25" i="45"/>
  <c r="R25" i="45"/>
  <c r="Y135" i="45"/>
  <c r="AP72" i="45"/>
  <c r="AM60" i="45"/>
  <c r="AA12" i="45"/>
  <c r="K12" i="45"/>
  <c r="AK12" i="45"/>
  <c r="AN12" i="45"/>
  <c r="AG12" i="45"/>
  <c r="I135" i="46"/>
  <c r="AP115" i="46"/>
  <c r="R86" i="46"/>
  <c r="AB38" i="46"/>
  <c r="AE38" i="46"/>
  <c r="Z98" i="46"/>
  <c r="AG63" i="46"/>
  <c r="L50" i="46"/>
  <c r="AD50" i="46"/>
  <c r="I125" i="46"/>
  <c r="L125" i="46"/>
  <c r="N125" i="46"/>
  <c r="AE125" i="46"/>
  <c r="AJ25" i="46"/>
  <c r="AA12" i="46"/>
  <c r="AG12" i="46"/>
  <c r="AA122" i="46"/>
  <c r="AD122" i="46"/>
  <c r="P83" i="46"/>
  <c r="AT85" i="46"/>
  <c r="J73" i="46"/>
  <c r="AD73" i="46"/>
  <c r="AE73" i="46"/>
  <c r="AP37" i="46"/>
  <c r="AP20" i="46"/>
  <c r="V147" i="46"/>
  <c r="J132" i="46"/>
  <c r="AC132" i="46"/>
  <c r="AE132" i="46"/>
  <c r="Z132" i="46"/>
  <c r="AB35" i="46"/>
  <c r="U35" i="46"/>
  <c r="M35" i="46"/>
  <c r="AD35" i="46"/>
  <c r="AA35" i="46"/>
  <c r="AS35" i="46"/>
  <c r="AR38" i="47"/>
  <c r="AT149" i="47"/>
  <c r="Y76" i="47"/>
  <c r="M76" i="47"/>
  <c r="AM76" i="47"/>
  <c r="AR76" i="47"/>
  <c r="AM60" i="47"/>
  <c r="Q44" i="47"/>
  <c r="AD44" i="47"/>
  <c r="S44" i="47"/>
  <c r="AO44" i="47"/>
  <c r="AT127" i="47"/>
  <c r="T83" i="47"/>
  <c r="AD83" i="47"/>
  <c r="L73" i="47"/>
  <c r="Y73" i="47"/>
  <c r="AT52" i="47"/>
  <c r="AT27" i="47"/>
  <c r="AB12" i="47"/>
  <c r="AT81" i="47"/>
  <c r="AP102" i="47"/>
  <c r="R35" i="47"/>
  <c r="AA35" i="47"/>
  <c r="AE147" i="48"/>
  <c r="AF38" i="48"/>
  <c r="S38" i="48"/>
  <c r="AJ38" i="48"/>
  <c r="AR135" i="48"/>
  <c r="L135" i="48"/>
  <c r="S135" i="48"/>
  <c r="T135" i="48"/>
  <c r="AA135" i="48"/>
  <c r="AP17" i="48"/>
  <c r="AP153" i="48"/>
  <c r="AT124" i="48"/>
  <c r="AJ122" i="48"/>
  <c r="AT101" i="48"/>
  <c r="AT91" i="48"/>
  <c r="AT62" i="48"/>
  <c r="AM28" i="48"/>
  <c r="J112" i="48"/>
  <c r="H98" i="48"/>
  <c r="AJ98" i="48"/>
  <c r="AF83" i="48"/>
  <c r="I83" i="48"/>
  <c r="AC83" i="48"/>
  <c r="Z83" i="48"/>
  <c r="AM73" i="48"/>
  <c r="W73" i="48"/>
  <c r="I73" i="48"/>
  <c r="AE73" i="48"/>
  <c r="AC73" i="48"/>
  <c r="AP65" i="48"/>
  <c r="W44" i="48"/>
  <c r="AP22" i="48"/>
  <c r="AF12" i="48"/>
  <c r="AB12" i="48"/>
  <c r="AN12" i="48"/>
  <c r="M125" i="48"/>
  <c r="AP116" i="48"/>
  <c r="AF92" i="48"/>
  <c r="AF35" i="48"/>
  <c r="I35" i="48"/>
  <c r="S35" i="48"/>
  <c r="J35" i="48"/>
  <c r="U35" i="48"/>
  <c r="AL35" i="48"/>
  <c r="AC25" i="48"/>
  <c r="R25" i="48"/>
  <c r="S25" i="48"/>
  <c r="AE109" i="48"/>
  <c r="AR109" i="48"/>
  <c r="H109" i="48"/>
  <c r="M109" i="48"/>
  <c r="AD109" i="48"/>
  <c r="AA109" i="48"/>
  <c r="G86" i="48"/>
  <c r="U86" i="48"/>
  <c r="U44" i="48"/>
  <c r="N63" i="49"/>
  <c r="I38" i="49"/>
  <c r="AE38" i="49"/>
  <c r="AL38" i="49"/>
  <c r="H15" i="49"/>
  <c r="V15" i="49"/>
  <c r="Z15" i="49"/>
  <c r="AT151" i="49"/>
  <c r="AP67" i="49"/>
  <c r="K147" i="49"/>
  <c r="M147" i="49"/>
  <c r="AF147" i="49"/>
  <c r="R147" i="49"/>
  <c r="AS147" i="49"/>
  <c r="T135" i="49"/>
  <c r="P92" i="49"/>
  <c r="I92" i="49"/>
  <c r="AC92" i="49"/>
  <c r="AS92" i="49"/>
  <c r="K86" i="49"/>
  <c r="U86" i="49"/>
  <c r="S86" i="49"/>
  <c r="AB86" i="49"/>
  <c r="Z86" i="49"/>
  <c r="L60" i="49"/>
  <c r="I60" i="49"/>
  <c r="Y60" i="49"/>
  <c r="AN60" i="49"/>
  <c r="AK60" i="49"/>
  <c r="G50" i="49"/>
  <c r="AC50" i="49"/>
  <c r="AT48" i="49"/>
  <c r="AT43" i="49"/>
  <c r="Q28" i="49"/>
  <c r="AJ12" i="49"/>
  <c r="Y98" i="51"/>
  <c r="AE98" i="51"/>
  <c r="AG98" i="51"/>
  <c r="R98" i="51"/>
  <c r="H44" i="51"/>
  <c r="I44" i="51"/>
  <c r="U44" i="51"/>
  <c r="AA15" i="51"/>
  <c r="AO141" i="51"/>
  <c r="AN141" i="51"/>
  <c r="AR141" i="51"/>
  <c r="M109" i="51"/>
  <c r="K109" i="51"/>
  <c r="W109" i="51"/>
  <c r="R109" i="51"/>
  <c r="AO109" i="51"/>
  <c r="V92" i="51"/>
  <c r="R92" i="51"/>
  <c r="M86" i="51"/>
  <c r="M73" i="51"/>
  <c r="W73" i="51"/>
  <c r="J73" i="51"/>
  <c r="Z73" i="51"/>
  <c r="T73" i="51"/>
  <c r="AO73" i="51"/>
  <c r="AB73" i="51"/>
  <c r="AT42" i="51"/>
  <c r="AP22" i="51"/>
  <c r="K12" i="51"/>
  <c r="AM12" i="51"/>
  <c r="AL12" i="51"/>
  <c r="W12" i="51"/>
  <c r="R141" i="51"/>
  <c r="N122" i="51"/>
  <c r="S122" i="51"/>
  <c r="AB122" i="51"/>
  <c r="H122" i="51"/>
  <c r="Z122" i="51"/>
  <c r="AC122" i="51"/>
  <c r="AP72" i="51"/>
  <c r="AD50" i="51"/>
  <c r="AR50" i="51"/>
  <c r="AN44" i="51"/>
  <c r="S28" i="51"/>
  <c r="I25" i="51"/>
  <c r="AD25" i="51"/>
  <c r="AK25" i="51"/>
  <c r="W112" i="51"/>
  <c r="AO92" i="51"/>
  <c r="AF76" i="51"/>
  <c r="Q76" i="51"/>
  <c r="K62" i="53"/>
  <c r="AA62" i="53"/>
  <c r="L62" i="53"/>
  <c r="S18" i="53"/>
  <c r="H18" i="53"/>
  <c r="AE18" i="53"/>
  <c r="U18" i="53"/>
  <c r="J119" i="53"/>
  <c r="F119" i="53"/>
  <c r="P119" i="53"/>
  <c r="Q119" i="53"/>
  <c r="T119" i="53"/>
  <c r="Z119" i="53"/>
  <c r="AF119" i="53"/>
  <c r="T98" i="43"/>
  <c r="T100" i="53"/>
  <c r="H75" i="53"/>
  <c r="S73" i="43"/>
  <c r="S75" i="53"/>
  <c r="K75" i="53"/>
  <c r="AE75" i="53"/>
  <c r="Q75" i="53"/>
  <c r="P75" i="53"/>
  <c r="AS75" i="53"/>
  <c r="V66" i="53"/>
  <c r="J66" i="53"/>
  <c r="M66" i="53"/>
  <c r="AG66" i="53"/>
  <c r="H66" i="53"/>
  <c r="W66" i="53"/>
  <c r="AA66" i="53"/>
  <c r="I51" i="53"/>
  <c r="N51" i="53"/>
  <c r="AF50" i="43"/>
  <c r="AF51" i="53"/>
  <c r="Z51" i="53"/>
  <c r="AR51" i="53"/>
  <c r="AG51" i="53"/>
  <c r="S25" i="43"/>
  <c r="S26" i="53"/>
  <c r="R25" i="43"/>
  <c r="R26" i="53"/>
  <c r="V26" i="53"/>
  <c r="AE26" i="53"/>
  <c r="M25" i="43"/>
  <c r="M26" i="53"/>
  <c r="AC25" i="43"/>
  <c r="AC26" i="53"/>
  <c r="H109" i="45"/>
  <c r="Y109" i="45"/>
  <c r="N92" i="45"/>
  <c r="L38" i="45"/>
  <c r="Q38" i="45"/>
  <c r="AR122" i="45"/>
  <c r="AC12" i="45"/>
  <c r="AT54" i="46"/>
  <c r="I12" i="46"/>
  <c r="AC12" i="46"/>
  <c r="AR83" i="46"/>
  <c r="M132" i="46"/>
  <c r="S132" i="46"/>
  <c r="L132" i="46"/>
  <c r="AA132" i="46"/>
  <c r="T35" i="46"/>
  <c r="I35" i="46"/>
  <c r="Z35" i="46"/>
  <c r="L76" i="47"/>
  <c r="S76" i="47"/>
  <c r="M44" i="47"/>
  <c r="L44" i="47"/>
  <c r="AG44" i="47"/>
  <c r="AR44" i="47"/>
  <c r="Q141" i="47"/>
  <c r="AT103" i="47"/>
  <c r="AT94" i="47"/>
  <c r="AQ94" i="53"/>
  <c r="P83" i="47"/>
  <c r="Z83" i="47"/>
  <c r="AC73" i="47"/>
  <c r="H73" i="47"/>
  <c r="AE73" i="47"/>
  <c r="K73" i="47"/>
  <c r="Z12" i="47"/>
  <c r="S12" i="47"/>
  <c r="AC12" i="47"/>
  <c r="AT101" i="47"/>
  <c r="N135" i="48"/>
  <c r="AR122" i="48"/>
  <c r="AS122" i="48"/>
  <c r="AC141" i="48"/>
  <c r="U141" i="48"/>
  <c r="AR98" i="48"/>
  <c r="H83" i="48"/>
  <c r="V83" i="48"/>
  <c r="G73" i="48"/>
  <c r="H73" i="48"/>
  <c r="S73" i="48"/>
  <c r="U73" i="48"/>
  <c r="AD73" i="48"/>
  <c r="J12" i="48"/>
  <c r="AC12" i="48"/>
  <c r="AG12" i="48"/>
  <c r="AB92" i="48"/>
  <c r="AA35" i="48"/>
  <c r="Q35" i="48"/>
  <c r="N25" i="48"/>
  <c r="AD25" i="48"/>
  <c r="AB25" i="48"/>
  <c r="K25" i="48"/>
  <c r="N109" i="48"/>
  <c r="AF109" i="48"/>
  <c r="Q86" i="48"/>
  <c r="G141" i="49"/>
  <c r="V141" i="49"/>
  <c r="Z141" i="49"/>
  <c r="AT91" i="49"/>
  <c r="H28" i="49"/>
  <c r="AB28" i="49"/>
  <c r="G28" i="49"/>
  <c r="K125" i="50"/>
  <c r="P125" i="50"/>
  <c r="L125" i="50"/>
  <c r="Y125" i="50"/>
  <c r="AC125" i="50"/>
  <c r="W98" i="50"/>
  <c r="Y98" i="50"/>
  <c r="AR98" i="50"/>
  <c r="W92" i="50"/>
  <c r="R92" i="50"/>
  <c r="H92" i="50"/>
  <c r="AB92" i="50"/>
  <c r="P86" i="50"/>
  <c r="G86" i="50"/>
  <c r="J86" i="50"/>
  <c r="AF86" i="50"/>
  <c r="AC86" i="50"/>
  <c r="J76" i="50"/>
  <c r="M76" i="50"/>
  <c r="G76" i="50"/>
  <c r="Z76" i="50"/>
  <c r="AB76" i="50"/>
  <c r="AV76" i="50"/>
  <c r="Q44" i="50"/>
  <c r="AD44" i="50"/>
  <c r="AB44" i="50"/>
  <c r="H44" i="50"/>
  <c r="M44" i="50"/>
  <c r="AE44" i="50"/>
  <c r="G147" i="50"/>
  <c r="Z147" i="50"/>
  <c r="K141" i="50"/>
  <c r="AD141" i="50"/>
  <c r="Z141" i="50"/>
  <c r="T141" i="50"/>
  <c r="R141" i="50"/>
  <c r="AS141" i="50"/>
  <c r="T135" i="50"/>
  <c r="Z135" i="50"/>
  <c r="W109" i="50"/>
  <c r="Z109" i="50"/>
  <c r="R109" i="50"/>
  <c r="Q109" i="50"/>
  <c r="S63" i="50"/>
  <c r="AF60" i="50"/>
  <c r="L60" i="50"/>
  <c r="W60" i="50"/>
  <c r="AE60" i="50"/>
  <c r="R50" i="50"/>
  <c r="I50" i="50"/>
  <c r="T28" i="50"/>
  <c r="AV28" i="50"/>
  <c r="AT146" i="50"/>
  <c r="AF122" i="50"/>
  <c r="G122" i="50"/>
  <c r="AB122" i="50"/>
  <c r="M122" i="50"/>
  <c r="S122" i="50"/>
  <c r="AV122" i="50"/>
  <c r="AW122" i="50"/>
  <c r="AT42" i="50"/>
  <c r="U12" i="50"/>
  <c r="AE12" i="50"/>
  <c r="J12" i="50"/>
  <c r="S12" i="50"/>
  <c r="H62" i="53"/>
  <c r="AG62" i="53"/>
  <c r="J18" i="53"/>
  <c r="AB18" i="53"/>
  <c r="T18" i="53"/>
  <c r="W18" i="53"/>
  <c r="K18" i="53"/>
  <c r="AA18" i="53"/>
  <c r="AD18" i="53"/>
  <c r="Q18" i="53"/>
  <c r="I119" i="53"/>
  <c r="L119" i="53"/>
  <c r="V119" i="53"/>
  <c r="Y119" i="53"/>
  <c r="AB119" i="53"/>
  <c r="W75" i="53"/>
  <c r="F75" i="53"/>
  <c r="G75" i="53"/>
  <c r="Z75" i="53"/>
  <c r="N75" i="53"/>
  <c r="AD75" i="53"/>
  <c r="T75" i="53"/>
  <c r="AG75" i="53"/>
  <c r="R66" i="53"/>
  <c r="I66" i="53"/>
  <c r="AB66" i="53"/>
  <c r="T66" i="53"/>
  <c r="K66" i="53"/>
  <c r="S66" i="53"/>
  <c r="U51" i="53"/>
  <c r="J51" i="53"/>
  <c r="G51" i="53"/>
  <c r="AE51" i="53"/>
  <c r="AS51" i="53"/>
  <c r="AZ51" i="53"/>
  <c r="AC51" i="53"/>
  <c r="J26" i="53"/>
  <c r="L26" i="53"/>
  <c r="AF26" i="53"/>
  <c r="Q26" i="53"/>
  <c r="AA26" i="53"/>
  <c r="AQ26" i="53"/>
  <c r="AD26" i="53"/>
  <c r="AR26" i="53"/>
  <c r="I26" i="53"/>
  <c r="AT152" i="45"/>
  <c r="AQ152" i="53"/>
  <c r="Y55" i="53"/>
  <c r="L147" i="47"/>
  <c r="AR147" i="47"/>
  <c r="AS147" i="47"/>
  <c r="AT143" i="47"/>
  <c r="AT143" i="53" s="1"/>
  <c r="AQ143" i="53"/>
  <c r="AT139" i="49"/>
  <c r="V112" i="49"/>
  <c r="V98" i="49"/>
  <c r="K98" i="49"/>
  <c r="S98" i="49"/>
  <c r="AC98" i="49"/>
  <c r="AF98" i="49"/>
  <c r="AS98" i="49"/>
  <c r="I44" i="49"/>
  <c r="Q44" i="49"/>
  <c r="N135" i="49"/>
  <c r="R135" i="49"/>
  <c r="I135" i="49"/>
  <c r="AT96" i="49"/>
  <c r="BA96" i="49"/>
  <c r="W44" i="49"/>
  <c r="AA63" i="50"/>
  <c r="T125" i="51"/>
  <c r="K125" i="51"/>
  <c r="AG125" i="51"/>
  <c r="AT45" i="51"/>
  <c r="AF44" i="51"/>
  <c r="AT47" i="51"/>
  <c r="AT94" i="51"/>
  <c r="AG16" i="53"/>
  <c r="AG113" i="53"/>
  <c r="AG64" i="53"/>
  <c r="E84" i="49"/>
  <c r="E84" i="50"/>
  <c r="U133" i="53"/>
  <c r="U84" i="53"/>
  <c r="G133" i="53"/>
  <c r="G84" i="53"/>
  <c r="G36" i="53"/>
  <c r="E133" i="43"/>
  <c r="BB133" i="43" s="1"/>
  <c r="E84" i="43"/>
  <c r="BB84" i="43" s="1"/>
  <c r="AR127" i="53"/>
  <c r="AR76" i="48"/>
  <c r="AT127" i="51"/>
  <c r="AT78" i="49"/>
  <c r="AQ78" i="53"/>
  <c r="AQ128" i="53"/>
  <c r="AT129" i="46"/>
  <c r="AQ129" i="53"/>
  <c r="AT131" i="44"/>
  <c r="AQ131" i="53"/>
  <c r="AR128" i="53"/>
  <c r="AR30" i="53"/>
  <c r="AR31" i="53"/>
  <c r="AS78" i="53"/>
  <c r="AR126" i="53"/>
  <c r="AS125" i="43"/>
  <c r="AS126" i="53"/>
  <c r="AQ77" i="53"/>
  <c r="AS81" i="53"/>
  <c r="AQ81" i="53"/>
  <c r="AQ130" i="53"/>
  <c r="AR130" i="53"/>
  <c r="AQ33" i="53"/>
  <c r="AS129" i="53"/>
  <c r="AS80" i="53"/>
  <c r="AT128" i="47"/>
  <c r="AT79" i="47"/>
  <c r="AT31" i="50"/>
  <c r="AR131" i="53"/>
  <c r="AS131" i="53"/>
  <c r="AQ82" i="53"/>
  <c r="AQ79" i="53"/>
  <c r="AS29" i="53"/>
  <c r="AS127" i="53"/>
  <c r="AQ126" i="53"/>
  <c r="AS77" i="53"/>
  <c r="AR77" i="53"/>
  <c r="AR81" i="53"/>
  <c r="AS33" i="53"/>
  <c r="AR129" i="53"/>
  <c r="AQ32" i="53"/>
  <c r="AT31" i="49"/>
  <c r="AR82" i="53"/>
  <c r="AS34" i="53"/>
  <c r="AQ34" i="53"/>
  <c r="AS128" i="53"/>
  <c r="AS79" i="53"/>
  <c r="AS28" i="43"/>
  <c r="AS30" i="53"/>
  <c r="AR29" i="53"/>
  <c r="AS31" i="53"/>
  <c r="AR78" i="53"/>
  <c r="AT131" i="45"/>
  <c r="AS130" i="53"/>
  <c r="AT31" i="46"/>
  <c r="AR32" i="53"/>
  <c r="AR125" i="49"/>
  <c r="AT29" i="49"/>
  <c r="AQ30" i="53"/>
  <c r="AT127" i="43"/>
  <c r="AQ127" i="53"/>
  <c r="AP78" i="47"/>
  <c r="AC78" i="53"/>
  <c r="AC125" i="48"/>
  <c r="AC28" i="47"/>
  <c r="AC28" i="49"/>
  <c r="AC30" i="53"/>
  <c r="AC127" i="53"/>
  <c r="AD127" i="53"/>
  <c r="AD76" i="47"/>
  <c r="AD78" i="53"/>
  <c r="Z30" i="53"/>
  <c r="Z28" i="43"/>
  <c r="Z78" i="53"/>
  <c r="Y30" i="53"/>
  <c r="E78" i="50"/>
  <c r="BB78" i="50" s="1"/>
  <c r="E127" i="50"/>
  <c r="BB127" i="50" s="1"/>
  <c r="W127" i="53"/>
  <c r="W76" i="47"/>
  <c r="W78" i="53"/>
  <c r="W30" i="53"/>
  <c r="V127" i="53"/>
  <c r="E30" i="50"/>
  <c r="BB30" i="50" s="1"/>
  <c r="V78" i="53"/>
  <c r="V30" i="53"/>
  <c r="I30" i="53"/>
  <c r="I127" i="53"/>
  <c r="AI126" i="53"/>
  <c r="AD126" i="53"/>
  <c r="AD77" i="53"/>
  <c r="AC125" i="43"/>
  <c r="AC126" i="53"/>
  <c r="AC29" i="53"/>
  <c r="AC77" i="53"/>
  <c r="AB77" i="53"/>
  <c r="AB126" i="53"/>
  <c r="AB29" i="53"/>
  <c r="Y126" i="53"/>
  <c r="Y29" i="53"/>
  <c r="Y77" i="53"/>
  <c r="U29" i="53"/>
  <c r="U125" i="47"/>
  <c r="U77" i="53"/>
  <c r="U126" i="53"/>
  <c r="U28" i="50"/>
  <c r="G77" i="53"/>
  <c r="G126" i="53"/>
  <c r="F77" i="53"/>
  <c r="F29" i="53"/>
  <c r="V39" i="53"/>
  <c r="V87" i="53"/>
  <c r="W136" i="53"/>
  <c r="W86" i="50"/>
  <c r="W87" i="53"/>
  <c r="W86" i="51"/>
  <c r="W41" i="53"/>
  <c r="W138" i="53"/>
  <c r="AJ64" i="53"/>
  <c r="AJ113" i="53"/>
  <c r="AJ16" i="53"/>
  <c r="AO66" i="53"/>
  <c r="AP115" i="45"/>
  <c r="AO112" i="49"/>
  <c r="AP66" i="51"/>
  <c r="AO112" i="51"/>
  <c r="AP66" i="45"/>
  <c r="AP18" i="45"/>
  <c r="AT116" i="47"/>
  <c r="AT19" i="47"/>
  <c r="AT19" i="50"/>
  <c r="AD112" i="50"/>
  <c r="AC15" i="50"/>
  <c r="AH21" i="51"/>
  <c r="AB15" i="45"/>
  <c r="AB15" i="51"/>
  <c r="AH21" i="43"/>
  <c r="AA118" i="53"/>
  <c r="Y64" i="53"/>
  <c r="I63" i="46"/>
  <c r="I63" i="50"/>
  <c r="H21" i="53"/>
  <c r="L27" i="53"/>
  <c r="L124" i="53"/>
  <c r="L73" i="50"/>
  <c r="AK12" i="43"/>
  <c r="AK14" i="53"/>
  <c r="AN109" i="43"/>
  <c r="AI62" i="53"/>
  <c r="AK12" i="49"/>
  <c r="AP14" i="43"/>
  <c r="AI14" i="53"/>
  <c r="AJ109" i="43"/>
  <c r="AK111" i="53"/>
  <c r="AN62" i="53"/>
  <c r="AK60" i="45"/>
  <c r="AJ12" i="45"/>
  <c r="AJ12" i="48"/>
  <c r="AN109" i="50"/>
  <c r="AL109" i="50"/>
  <c r="AK60" i="50"/>
  <c r="AJ60" i="51"/>
  <c r="AJ12" i="43"/>
  <c r="AJ14" i="53"/>
  <c r="AL111" i="53"/>
  <c r="AN111" i="53"/>
  <c r="AK62" i="53"/>
  <c r="AL14" i="53"/>
  <c r="AI111" i="53"/>
  <c r="AJ111" i="53"/>
  <c r="AN60" i="46"/>
  <c r="AP111" i="47"/>
  <c r="AP62" i="48"/>
  <c r="AP62" i="51"/>
  <c r="AN12" i="43"/>
  <c r="AN14" i="53"/>
  <c r="AM62" i="53"/>
  <c r="AL62" i="53"/>
  <c r="AJ62" i="53"/>
  <c r="AN60" i="45"/>
  <c r="AM60" i="51"/>
  <c r="AX89" i="53"/>
  <c r="AX79" i="53"/>
  <c r="BA56" i="43"/>
  <c r="AU56" i="53"/>
  <c r="AZ38" i="43"/>
  <c r="AZ39" i="53"/>
  <c r="AX28" i="43"/>
  <c r="AX29" i="53"/>
  <c r="AV140" i="53"/>
  <c r="AZ132" i="43"/>
  <c r="AZ134" i="53"/>
  <c r="AX91" i="53"/>
  <c r="AX150" i="53"/>
  <c r="BA136" i="43"/>
  <c r="AU136" i="53"/>
  <c r="BA101" i="43"/>
  <c r="AU101" i="53"/>
  <c r="AW101" i="53"/>
  <c r="AZ96" i="53"/>
  <c r="AV86" i="43"/>
  <c r="AV87" i="53"/>
  <c r="AU138" i="53"/>
  <c r="AZ125" i="43"/>
  <c r="AZ128" i="53"/>
  <c r="AV122" i="43"/>
  <c r="AV123" i="53"/>
  <c r="AY89" i="53"/>
  <c r="AU74" i="53"/>
  <c r="AW73" i="43"/>
  <c r="AW74" i="53"/>
  <c r="AX54" i="53"/>
  <c r="AX146" i="53"/>
  <c r="AZ137" i="53"/>
  <c r="AV97" i="53"/>
  <c r="AV48" i="53"/>
  <c r="AZ140" i="53"/>
  <c r="AV83" i="43"/>
  <c r="AV85" i="53"/>
  <c r="AV43" i="53"/>
  <c r="AU41" i="53"/>
  <c r="AZ41" i="53"/>
  <c r="AY96" i="53"/>
  <c r="BA95" i="47"/>
  <c r="AU95" i="53"/>
  <c r="BA89" i="49"/>
  <c r="AW147" i="44"/>
  <c r="AZ135" i="44"/>
  <c r="AZ125" i="44"/>
  <c r="AY42" i="53"/>
  <c r="AY131" i="53"/>
  <c r="AU131" i="53"/>
  <c r="AX131" i="53"/>
  <c r="AV139" i="53"/>
  <c r="AZ139" i="53"/>
  <c r="AU90" i="53"/>
  <c r="AY90" i="53"/>
  <c r="AY36" i="53"/>
  <c r="AX82" i="53"/>
  <c r="AZ133" i="53"/>
  <c r="AW34" i="53"/>
  <c r="AY34" i="53"/>
  <c r="AZ142" i="53"/>
  <c r="AY142" i="53"/>
  <c r="AZ93" i="53"/>
  <c r="AZ153" i="53"/>
  <c r="AX153" i="53"/>
  <c r="AW148" i="53"/>
  <c r="AY148" i="53"/>
  <c r="AV138" i="53"/>
  <c r="AX138" i="53"/>
  <c r="AW128" i="53"/>
  <c r="AU128" i="53"/>
  <c r="AY122" i="43"/>
  <c r="AY123" i="53"/>
  <c r="AZ122" i="43"/>
  <c r="AZ123" i="53"/>
  <c r="AZ104" i="53"/>
  <c r="AX99" i="53"/>
  <c r="AY99" i="53"/>
  <c r="AV89" i="53"/>
  <c r="AU89" i="53"/>
  <c r="AU79" i="53"/>
  <c r="AW79" i="53"/>
  <c r="AW56" i="53"/>
  <c r="AY50" i="43"/>
  <c r="AY54" i="53"/>
  <c r="AW54" i="53"/>
  <c r="AZ54" i="53"/>
  <c r="AU49" i="53"/>
  <c r="AY40" i="53"/>
  <c r="AX40" i="53"/>
  <c r="AZ30" i="53"/>
  <c r="AY30" i="53"/>
  <c r="AU146" i="53"/>
  <c r="AY146" i="53"/>
  <c r="AZ146" i="53"/>
  <c r="AV137" i="53"/>
  <c r="AX102" i="53"/>
  <c r="AV102" i="53"/>
  <c r="AX97" i="53"/>
  <c r="AY97" i="53"/>
  <c r="AY88" i="53"/>
  <c r="AV88" i="53"/>
  <c r="AU48" i="53"/>
  <c r="AW39" i="53"/>
  <c r="AY39" i="53"/>
  <c r="AU29" i="53"/>
  <c r="AU52" i="53"/>
  <c r="AX52" i="53"/>
  <c r="AW35" i="43"/>
  <c r="AW37" i="53"/>
  <c r="AY140" i="53"/>
  <c r="AW132" i="43"/>
  <c r="AW134" i="53"/>
  <c r="AX132" i="43"/>
  <c r="AX134" i="53"/>
  <c r="AU124" i="53"/>
  <c r="AX124" i="53"/>
  <c r="AV91" i="53"/>
  <c r="AU91" i="53"/>
  <c r="AY91" i="53"/>
  <c r="AW83" i="43"/>
  <c r="AW85" i="53"/>
  <c r="AZ83" i="43"/>
  <c r="AZ85" i="53"/>
  <c r="AY83" i="43"/>
  <c r="AY85" i="53"/>
  <c r="AU43" i="53"/>
  <c r="AY41" i="53"/>
  <c r="AY31" i="53"/>
  <c r="AV31" i="53"/>
  <c r="AV151" i="53"/>
  <c r="AU151" i="53"/>
  <c r="AZ53" i="53"/>
  <c r="AW27" i="53"/>
  <c r="AZ27" i="53"/>
  <c r="AU150" i="53"/>
  <c r="AX145" i="53"/>
  <c r="AU145" i="53"/>
  <c r="AY126" i="53"/>
  <c r="AY101" i="53"/>
  <c r="AZ101" i="53"/>
  <c r="AX96" i="53"/>
  <c r="AX87" i="53"/>
  <c r="AU149" i="53"/>
  <c r="AY149" i="53"/>
  <c r="AV100" i="53"/>
  <c r="AZ138" i="53"/>
  <c r="AY128" i="53"/>
  <c r="BA104" i="43"/>
  <c r="AU104" i="53"/>
  <c r="BA30" i="43"/>
  <c r="AU30" i="53"/>
  <c r="AY35" i="43"/>
  <c r="AY37" i="53"/>
  <c r="AZ91" i="53"/>
  <c r="AZ43" i="53"/>
  <c r="AW41" i="53"/>
  <c r="AY151" i="53"/>
  <c r="AY141" i="43"/>
  <c r="AY145" i="53"/>
  <c r="AW86" i="43"/>
  <c r="AW87" i="53"/>
  <c r="BA77" i="43"/>
  <c r="AU77" i="53"/>
  <c r="AY98" i="44"/>
  <c r="AW123" i="53"/>
  <c r="AV54" i="53"/>
  <c r="AX49" i="53"/>
  <c r="AV35" i="43"/>
  <c r="AV37" i="53"/>
  <c r="AV132" i="43"/>
  <c r="AV134" i="53"/>
  <c r="AY132" i="43"/>
  <c r="AY134" i="53"/>
  <c r="AZ124" i="53"/>
  <c r="AW150" i="53"/>
  <c r="AW145" i="53"/>
  <c r="AW136" i="53"/>
  <c r="AW126" i="53"/>
  <c r="AY75" i="53"/>
  <c r="AV147" i="44"/>
  <c r="AV98" i="44"/>
  <c r="AZ86" i="44"/>
  <c r="AX86" i="44"/>
  <c r="BA54" i="44"/>
  <c r="BA150" i="44"/>
  <c r="AW131" i="53"/>
  <c r="AV131" i="53"/>
  <c r="AZ73" i="44"/>
  <c r="AZ25" i="44"/>
  <c r="BA139" i="44"/>
  <c r="AU139" i="53"/>
  <c r="AX139" i="53"/>
  <c r="AX125" i="44"/>
  <c r="AX90" i="53"/>
  <c r="BA85" i="44"/>
  <c r="AX76" i="44"/>
  <c r="AX50" i="44"/>
  <c r="AZ36" i="53"/>
  <c r="AV82" i="53"/>
  <c r="BA151" i="44"/>
  <c r="AW132" i="44"/>
  <c r="AW133" i="53"/>
  <c r="AX132" i="44"/>
  <c r="AX133" i="53"/>
  <c r="AY83" i="44"/>
  <c r="AY84" i="53"/>
  <c r="AV84" i="53"/>
  <c r="AU45" i="53"/>
  <c r="BA34" i="44"/>
  <c r="AU34" i="53"/>
  <c r="BA27" i="44"/>
  <c r="AW142" i="53"/>
  <c r="AU93" i="53"/>
  <c r="AZ148" i="53"/>
  <c r="AU148" i="53"/>
  <c r="AY138" i="53"/>
  <c r="AU123" i="53"/>
  <c r="AX122" i="43"/>
  <c r="AX123" i="53"/>
  <c r="AW99" i="53"/>
  <c r="AZ99" i="53"/>
  <c r="AW89" i="53"/>
  <c r="AY79" i="53"/>
  <c r="AZ79" i="53"/>
  <c r="AX74" i="53"/>
  <c r="AV73" i="43"/>
  <c r="AV74" i="53"/>
  <c r="AZ73" i="43"/>
  <c r="AZ74" i="53"/>
  <c r="AZ56" i="53"/>
  <c r="AU54" i="53"/>
  <c r="AZ49" i="53"/>
  <c r="AV40" i="53"/>
  <c r="AU40" i="53"/>
  <c r="AX30" i="53"/>
  <c r="AW30" i="53"/>
  <c r="AW146" i="53"/>
  <c r="AV146" i="53"/>
  <c r="AU137" i="53"/>
  <c r="AY102" i="53"/>
  <c r="AZ102" i="53"/>
  <c r="AW88" i="53"/>
  <c r="AU88" i="53"/>
  <c r="AZ88" i="53"/>
  <c r="AX48" i="53"/>
  <c r="AZ48" i="53"/>
  <c r="AV39" i="53"/>
  <c r="AY29" i="53"/>
  <c r="AZ29" i="53"/>
  <c r="AY52" i="53"/>
  <c r="AW52" i="53"/>
  <c r="AZ35" i="43"/>
  <c r="AZ37" i="53"/>
  <c r="AX35" i="43"/>
  <c r="AX37" i="53"/>
  <c r="AX140" i="53"/>
  <c r="AU140" i="53"/>
  <c r="AU134" i="53"/>
  <c r="AY124" i="53"/>
  <c r="AX83" i="43"/>
  <c r="AX85" i="53"/>
  <c r="AY43" i="53"/>
  <c r="AX41" i="53"/>
  <c r="AV41" i="53"/>
  <c r="AU31" i="53"/>
  <c r="AX151" i="53"/>
  <c r="AV127" i="53"/>
  <c r="AY127" i="53"/>
  <c r="AY78" i="53"/>
  <c r="AX78" i="53"/>
  <c r="AW53" i="53"/>
  <c r="AV27" i="53"/>
  <c r="AU27" i="53"/>
  <c r="AY150" i="53"/>
  <c r="AV145" i="53"/>
  <c r="AZ145" i="53"/>
  <c r="AV136" i="53"/>
  <c r="AX136" i="53"/>
  <c r="AY136" i="53"/>
  <c r="AV126" i="53"/>
  <c r="AZ126" i="53"/>
  <c r="AX101" i="53"/>
  <c r="AW96" i="53"/>
  <c r="AY87" i="53"/>
  <c r="AW77" i="53"/>
  <c r="AV77" i="53"/>
  <c r="AY77" i="53"/>
  <c r="AZ149" i="53"/>
  <c r="AW75" i="53"/>
  <c r="AZ75" i="53"/>
  <c r="AW51" i="53"/>
  <c r="AV26" i="53"/>
  <c r="AW26" i="53"/>
  <c r="AV81" i="53"/>
  <c r="AX103" i="53"/>
  <c r="AV152" i="53"/>
  <c r="AY33" i="53"/>
  <c r="AZ86" i="46"/>
  <c r="BA103" i="46"/>
  <c r="AZ98" i="46"/>
  <c r="BA33" i="46"/>
  <c r="AY125" i="46"/>
  <c r="BA151" i="46"/>
  <c r="BA77" i="46"/>
  <c r="BA40" i="46"/>
  <c r="AV32" i="53"/>
  <c r="AU143" i="53"/>
  <c r="AY143" i="53"/>
  <c r="AY132" i="47"/>
  <c r="AY95" i="53"/>
  <c r="AV83" i="47"/>
  <c r="AV73" i="47"/>
  <c r="AV94" i="53"/>
  <c r="AY47" i="53"/>
  <c r="AW47" i="53"/>
  <c r="BA79" i="49"/>
  <c r="BA146" i="49"/>
  <c r="BA128" i="50"/>
  <c r="AX75" i="53"/>
  <c r="AU75" i="53"/>
  <c r="AX51" i="53"/>
  <c r="AV51" i="53"/>
  <c r="AZ25" i="43"/>
  <c r="AZ26" i="53"/>
  <c r="AW81" i="53"/>
  <c r="AX81" i="53"/>
  <c r="AZ73" i="45"/>
  <c r="AZ44" i="45"/>
  <c r="AW44" i="45"/>
  <c r="AZ130" i="53"/>
  <c r="AU103" i="53"/>
  <c r="AY60" i="45"/>
  <c r="AW152" i="53"/>
  <c r="AZ55" i="53"/>
  <c r="AY55" i="53"/>
  <c r="AX55" i="53"/>
  <c r="AV33" i="53"/>
  <c r="AW33" i="53"/>
  <c r="AX12" i="45"/>
  <c r="BA114" i="45"/>
  <c r="AW60" i="45"/>
  <c r="AY12" i="45"/>
  <c r="AV129" i="53"/>
  <c r="AW129" i="53"/>
  <c r="AZ129" i="53"/>
  <c r="AY80" i="53"/>
  <c r="AU80" i="53"/>
  <c r="AY60" i="46"/>
  <c r="AY83" i="46"/>
  <c r="AW32" i="53"/>
  <c r="AX143" i="53"/>
  <c r="BA138" i="47"/>
  <c r="AX132" i="47"/>
  <c r="AZ95" i="53"/>
  <c r="AW95" i="53"/>
  <c r="AY86" i="47"/>
  <c r="AV44" i="47"/>
  <c r="AY38" i="47"/>
  <c r="BA19" i="47"/>
  <c r="AY109" i="47"/>
  <c r="AX76" i="47"/>
  <c r="AW135" i="47"/>
  <c r="AW98" i="47"/>
  <c r="AV98" i="47"/>
  <c r="AY94" i="53"/>
  <c r="AZ73" i="47"/>
  <c r="AZ50" i="47"/>
  <c r="AZ47" i="53"/>
  <c r="BA22" i="47"/>
  <c r="AU46" i="53"/>
  <c r="AW46" i="53"/>
  <c r="AV144" i="53"/>
  <c r="BA138" i="48"/>
  <c r="AX132" i="48"/>
  <c r="AV122" i="48"/>
  <c r="AY122" i="48"/>
  <c r="BA130" i="48"/>
  <c r="AZ44" i="48"/>
  <c r="AY83" i="48"/>
  <c r="AZ109" i="48"/>
  <c r="AW125" i="49"/>
  <c r="AY125" i="49"/>
  <c r="AY28" i="49"/>
  <c r="AY25" i="50"/>
  <c r="BA150" i="50"/>
  <c r="AV125" i="50"/>
  <c r="AW98" i="50"/>
  <c r="AX86" i="50"/>
  <c r="BA96" i="50"/>
  <c r="AV147" i="50"/>
  <c r="AV141" i="50"/>
  <c r="AX141" i="50"/>
  <c r="AZ141" i="50"/>
  <c r="BA124" i="50"/>
  <c r="AV60" i="50"/>
  <c r="AY28" i="50"/>
  <c r="AW28" i="50"/>
  <c r="AZ73" i="51"/>
  <c r="AY25" i="51"/>
  <c r="AV75" i="53"/>
  <c r="AU51" i="53"/>
  <c r="AY51" i="53"/>
  <c r="AU26" i="53"/>
  <c r="AY26" i="53"/>
  <c r="AX26" i="53"/>
  <c r="BA140" i="45"/>
  <c r="BA102" i="45"/>
  <c r="AZ50" i="45"/>
  <c r="AX92" i="45"/>
  <c r="AW130" i="53"/>
  <c r="AY130" i="53"/>
  <c r="BA54" i="45"/>
  <c r="AW122" i="45"/>
  <c r="AY103" i="53"/>
  <c r="AV103" i="53"/>
  <c r="BA82" i="45"/>
  <c r="AX76" i="45"/>
  <c r="AV60" i="45"/>
  <c r="AX38" i="45"/>
  <c r="BA152" i="45"/>
  <c r="AU152" i="53"/>
  <c r="AY152" i="53"/>
  <c r="BA126" i="45"/>
  <c r="BA55" i="45"/>
  <c r="AU55" i="53"/>
  <c r="AV55" i="53"/>
  <c r="AW55" i="53"/>
  <c r="BA33" i="45"/>
  <c r="AU33" i="53"/>
  <c r="AX33" i="53"/>
  <c r="BA124" i="45"/>
  <c r="AX147" i="46"/>
  <c r="BA140" i="46"/>
  <c r="AZ135" i="46"/>
  <c r="AU129" i="53"/>
  <c r="AV86" i="46"/>
  <c r="AX86" i="46"/>
  <c r="BA152" i="46"/>
  <c r="BA127" i="46"/>
  <c r="BA153" i="46"/>
  <c r="BA149" i="46"/>
  <c r="AV132" i="46"/>
  <c r="BA56" i="46"/>
  <c r="AY35" i="46"/>
  <c r="AW132" i="46"/>
  <c r="AX35" i="46"/>
  <c r="AZ32" i="53"/>
  <c r="AW143" i="53"/>
  <c r="AZ135" i="47"/>
  <c r="AY122" i="47"/>
  <c r="AV95" i="53"/>
  <c r="BA80" i="47"/>
  <c r="BA75" i="47"/>
  <c r="AY44" i="47"/>
  <c r="AZ28" i="47"/>
  <c r="AV28" i="47"/>
  <c r="AW109" i="47"/>
  <c r="AY92" i="47"/>
  <c r="BA103" i="47"/>
  <c r="AW94" i="53"/>
  <c r="AY83" i="47"/>
  <c r="AX47" i="53"/>
  <c r="BA126" i="47"/>
  <c r="BA88" i="47"/>
  <c r="BA78" i="47"/>
  <c r="AY46" i="53"/>
  <c r="BA41" i="47"/>
  <c r="AY35" i="47"/>
  <c r="AX35" i="47"/>
  <c r="AZ35" i="47"/>
  <c r="AX144" i="53"/>
  <c r="BA124" i="47"/>
  <c r="BA40" i="47"/>
  <c r="AW122" i="48"/>
  <c r="BA104" i="48"/>
  <c r="AX73" i="48"/>
  <c r="BA39" i="48"/>
  <c r="AV38" i="48"/>
  <c r="AV28" i="48"/>
  <c r="AX28" i="48"/>
  <c r="AY135" i="48"/>
  <c r="AZ135" i="48"/>
  <c r="BA144" i="48"/>
  <c r="BA134" i="48"/>
  <c r="BA30" i="48"/>
  <c r="AZ73" i="48"/>
  <c r="BA47" i="48"/>
  <c r="BA32" i="48"/>
  <c r="AY125" i="48"/>
  <c r="AW50" i="48"/>
  <c r="AZ25" i="48"/>
  <c r="AY25" i="48"/>
  <c r="AY44" i="48"/>
  <c r="BA102" i="49"/>
  <c r="BA95" i="49"/>
  <c r="BA46" i="49"/>
  <c r="BA41" i="49"/>
  <c r="AW38" i="49"/>
  <c r="BA144" i="49"/>
  <c r="BA143" i="49"/>
  <c r="BA138" i="49"/>
  <c r="BA127" i="49"/>
  <c r="BA97" i="49"/>
  <c r="AV86" i="49"/>
  <c r="AZ50" i="49"/>
  <c r="AZ125" i="50"/>
  <c r="AW109" i="50"/>
  <c r="AW73" i="50"/>
  <c r="AY73" i="50"/>
  <c r="BA19" i="50"/>
  <c r="AY147" i="51"/>
  <c r="AZ135" i="51"/>
  <c r="AV125" i="51"/>
  <c r="AY125" i="51"/>
  <c r="BA97" i="51"/>
  <c r="AZ86" i="51"/>
  <c r="AX38" i="51"/>
  <c r="AW28" i="51"/>
  <c r="AY98" i="51"/>
  <c r="AZ44" i="51"/>
  <c r="AV141" i="51"/>
  <c r="AV122" i="51"/>
  <c r="BA91" i="51"/>
  <c r="AX73" i="51"/>
  <c r="AW73" i="51"/>
  <c r="BA47" i="51"/>
  <c r="BA32" i="51"/>
  <c r="AY28" i="51"/>
  <c r="BA27" i="51"/>
  <c r="BA144" i="51"/>
  <c r="AZ147" i="51"/>
  <c r="BA145" i="51"/>
  <c r="AW122" i="51"/>
  <c r="AZ25" i="51"/>
  <c r="AY76" i="51"/>
  <c r="BA40" i="51"/>
  <c r="T64" i="53"/>
  <c r="T113" i="53"/>
  <c r="AO12" i="49"/>
  <c r="AO12" i="46"/>
  <c r="AO12" i="48"/>
  <c r="AO111" i="53"/>
  <c r="AO12" i="43"/>
  <c r="AO14" i="53"/>
  <c r="AO62" i="53"/>
  <c r="AP62" i="49"/>
  <c r="AP14" i="49"/>
  <c r="V60" i="47"/>
  <c r="V60" i="48"/>
  <c r="V62" i="53"/>
  <c r="V109" i="45"/>
  <c r="V109" i="48"/>
  <c r="V12" i="50"/>
  <c r="V109" i="43"/>
  <c r="U60" i="50"/>
  <c r="T109" i="43"/>
  <c r="T60" i="48"/>
  <c r="T60" i="43"/>
  <c r="T109" i="51"/>
  <c r="L101" i="53"/>
  <c r="L150" i="53"/>
  <c r="M148" i="53"/>
  <c r="K148" i="53"/>
  <c r="K98" i="43"/>
  <c r="K99" i="53"/>
  <c r="K51" i="53"/>
  <c r="F99" i="53"/>
  <c r="AX60" i="48"/>
  <c r="BA111" i="48"/>
  <c r="AX60" i="50"/>
  <c r="AX60" i="46"/>
  <c r="AX109" i="47"/>
  <c r="AT69" i="50"/>
  <c r="AT118" i="46"/>
  <c r="AN69" i="53"/>
  <c r="AN21" i="53"/>
  <c r="AM132" i="44"/>
  <c r="AM133" i="53"/>
  <c r="AL83" i="44"/>
  <c r="AL84" i="53"/>
  <c r="AM83" i="44"/>
  <c r="AM84" i="53"/>
  <c r="AJ44" i="44"/>
  <c r="AJ45" i="53"/>
  <c r="AO92" i="44"/>
  <c r="AO93" i="53"/>
  <c r="AJ38" i="43"/>
  <c r="AJ40" i="53"/>
  <c r="AN97" i="53"/>
  <c r="AO29" i="53"/>
  <c r="AN124" i="53"/>
  <c r="AL87" i="53"/>
  <c r="AM77" i="53"/>
  <c r="AP32" i="46"/>
  <c r="AI32" i="53"/>
  <c r="BB143" i="43"/>
  <c r="BB47" i="43"/>
  <c r="AL42" i="53"/>
  <c r="AI42" i="53"/>
  <c r="AI131" i="53"/>
  <c r="AM139" i="53"/>
  <c r="AM36" i="53"/>
  <c r="AN133" i="53"/>
  <c r="AI84" i="53"/>
  <c r="AI45" i="53"/>
  <c r="AN142" i="53"/>
  <c r="AL93" i="53"/>
  <c r="AJ153" i="53"/>
  <c r="AO138" i="53"/>
  <c r="AL138" i="53"/>
  <c r="AO128" i="53"/>
  <c r="AK122" i="43"/>
  <c r="AK123" i="53"/>
  <c r="AO122" i="43"/>
  <c r="AO123" i="53"/>
  <c r="AN122" i="43"/>
  <c r="AN123" i="53"/>
  <c r="AM122" i="43"/>
  <c r="AM123" i="53"/>
  <c r="AN104" i="53"/>
  <c r="AM99" i="53"/>
  <c r="AO99" i="53"/>
  <c r="AN79" i="53"/>
  <c r="AO73" i="43"/>
  <c r="AO74" i="53"/>
  <c r="AL56" i="53"/>
  <c r="AJ56" i="53"/>
  <c r="AL54" i="53"/>
  <c r="AL49" i="53"/>
  <c r="AI30" i="53"/>
  <c r="AL30" i="53"/>
  <c r="AM137" i="53"/>
  <c r="AI137" i="53"/>
  <c r="AL102" i="53"/>
  <c r="AN88" i="53"/>
  <c r="AI29" i="53"/>
  <c r="AL35" i="43"/>
  <c r="AL37" i="53"/>
  <c r="AI37" i="53"/>
  <c r="AN140" i="53"/>
  <c r="AK124" i="53"/>
  <c r="AJ91" i="53"/>
  <c r="AL83" i="43"/>
  <c r="AL85" i="53"/>
  <c r="AL41" i="53"/>
  <c r="AJ41" i="53"/>
  <c r="AK31" i="53"/>
  <c r="AI31" i="53"/>
  <c r="AL151" i="53"/>
  <c r="AJ127" i="53"/>
  <c r="AK150" i="53"/>
  <c r="BB32" i="43"/>
  <c r="BB33" i="43"/>
  <c r="AM44" i="44"/>
  <c r="AM45" i="53"/>
  <c r="AK128" i="53"/>
  <c r="AN54" i="53"/>
  <c r="AL132" i="43"/>
  <c r="AL134" i="53"/>
  <c r="AN91" i="53"/>
  <c r="AO83" i="43"/>
  <c r="AO85" i="53"/>
  <c r="AN83" i="43"/>
  <c r="AN85" i="53"/>
  <c r="AM83" i="43"/>
  <c r="AM85" i="53"/>
  <c r="AM43" i="53"/>
  <c r="AK43" i="53"/>
  <c r="AM41" i="53"/>
  <c r="AM150" i="53"/>
  <c r="AN126" i="53"/>
  <c r="AP129" i="46"/>
  <c r="AI129" i="53"/>
  <c r="AP127" i="46"/>
  <c r="BB46" i="43"/>
  <c r="AO36" i="53"/>
  <c r="AI133" i="53"/>
  <c r="AO84" i="53"/>
  <c r="AL142" i="53"/>
  <c r="AJ93" i="53"/>
  <c r="AO153" i="53"/>
  <c r="AO148" i="53"/>
  <c r="AN138" i="53"/>
  <c r="AI128" i="53"/>
  <c r="AL123" i="53"/>
  <c r="AL99" i="53"/>
  <c r="AI99" i="53"/>
  <c r="AL73" i="43"/>
  <c r="AL74" i="53"/>
  <c r="AJ54" i="53"/>
  <c r="AK49" i="53"/>
  <c r="AK146" i="53"/>
  <c r="AI39" i="53"/>
  <c r="AN29" i="53"/>
  <c r="AO35" i="43"/>
  <c r="AO37" i="53"/>
  <c r="AN35" i="43"/>
  <c r="AN35" i="53" s="1"/>
  <c r="AN37" i="53"/>
  <c r="AO132" i="43"/>
  <c r="AO134" i="53"/>
  <c r="AK91" i="53"/>
  <c r="AJ83" i="43"/>
  <c r="AJ85" i="53"/>
  <c r="AO31" i="53"/>
  <c r="AK151" i="53"/>
  <c r="AI127" i="53"/>
  <c r="AN78" i="53"/>
  <c r="AL78" i="53"/>
  <c r="AI53" i="53"/>
  <c r="AJ53" i="53"/>
  <c r="AL53" i="53"/>
  <c r="AN27" i="53"/>
  <c r="AL25" i="43"/>
  <c r="AL27" i="53"/>
  <c r="AO27" i="53"/>
  <c r="AJ150" i="53"/>
  <c r="AI145" i="53"/>
  <c r="AK136" i="53"/>
  <c r="AJ136" i="53"/>
  <c r="AL136" i="53"/>
  <c r="AM126" i="53"/>
  <c r="AK126" i="53"/>
  <c r="AJ126" i="53"/>
  <c r="AI101" i="53"/>
  <c r="AL96" i="53"/>
  <c r="AN96" i="53"/>
  <c r="AI87" i="53"/>
  <c r="AK87" i="53"/>
  <c r="AO77" i="53"/>
  <c r="AJ77" i="53"/>
  <c r="AI149" i="53"/>
  <c r="AM100" i="53"/>
  <c r="AK100" i="53"/>
  <c r="AO75" i="53"/>
  <c r="AI75" i="53"/>
  <c r="AL75" i="53"/>
  <c r="AO51" i="53"/>
  <c r="AN51" i="53"/>
  <c r="AL26" i="53"/>
  <c r="AO26" i="53"/>
  <c r="AN26" i="53"/>
  <c r="AP127" i="45"/>
  <c r="AK81" i="53"/>
  <c r="AJ81" i="53"/>
  <c r="AP56" i="45"/>
  <c r="AO44" i="45"/>
  <c r="AJ147" i="45"/>
  <c r="AO92" i="45"/>
  <c r="AM92" i="45"/>
  <c r="AK50" i="45"/>
  <c r="AM50" i="45"/>
  <c r="AP130" i="45"/>
  <c r="AI130" i="53"/>
  <c r="AJ130" i="53"/>
  <c r="AP40" i="45"/>
  <c r="AN141" i="45"/>
  <c r="AJ135" i="45"/>
  <c r="AL98" i="45"/>
  <c r="AP89" i="45"/>
  <c r="AJ38" i="45"/>
  <c r="AK152" i="53"/>
  <c r="AL55" i="53"/>
  <c r="AI55" i="53"/>
  <c r="AK33" i="53"/>
  <c r="AJ33" i="53"/>
  <c r="AP146" i="45"/>
  <c r="AO129" i="53"/>
  <c r="AM80" i="53"/>
  <c r="AJ73" i="46"/>
  <c r="AO132" i="46"/>
  <c r="AP85" i="46"/>
  <c r="AM132" i="46"/>
  <c r="AO32" i="53"/>
  <c r="AO147" i="47"/>
  <c r="AJ147" i="47"/>
  <c r="AN83" i="47"/>
  <c r="AP53" i="47"/>
  <c r="AL38" i="47"/>
  <c r="AK76" i="47"/>
  <c r="AN76" i="47"/>
  <c r="AL47" i="53"/>
  <c r="AJ25" i="47"/>
  <c r="AP55" i="47"/>
  <c r="AN46" i="53"/>
  <c r="AO147" i="48"/>
  <c r="AM132" i="48"/>
  <c r="AN122" i="48"/>
  <c r="AP95" i="48"/>
  <c r="AP85" i="48"/>
  <c r="AN73" i="48"/>
  <c r="AO28" i="48"/>
  <c r="AJ28" i="48"/>
  <c r="AP145" i="48"/>
  <c r="AK135" i="48"/>
  <c r="AL76" i="48"/>
  <c r="AO76" i="48"/>
  <c r="AP91" i="48"/>
  <c r="AP81" i="48"/>
  <c r="AP30" i="48"/>
  <c r="AP151" i="48"/>
  <c r="AP142" i="48"/>
  <c r="AJ141" i="48"/>
  <c r="AN25" i="48"/>
  <c r="AP140" i="48"/>
  <c r="AP26" i="48"/>
  <c r="AK86" i="48"/>
  <c r="AK44" i="48"/>
  <c r="AN147" i="49"/>
  <c r="AM76" i="49"/>
  <c r="AM73" i="51"/>
  <c r="AP53" i="51"/>
  <c r="AP100" i="51"/>
  <c r="AN25" i="51"/>
  <c r="AM25" i="51"/>
  <c r="BB131" i="43"/>
  <c r="BB55" i="43"/>
  <c r="AL98" i="44"/>
  <c r="AM42" i="53"/>
  <c r="AJ42" i="53"/>
  <c r="AJ131" i="53"/>
  <c r="AL25" i="44"/>
  <c r="AN132" i="44"/>
  <c r="AI90" i="53"/>
  <c r="AL36" i="53"/>
  <c r="AJ36" i="53"/>
  <c r="AM82" i="53"/>
  <c r="AL82" i="53"/>
  <c r="AK133" i="53"/>
  <c r="AN45" i="53"/>
  <c r="AM34" i="53"/>
  <c r="AK34" i="53"/>
  <c r="AJ34" i="53"/>
  <c r="AM142" i="53"/>
  <c r="AK142" i="53"/>
  <c r="AI93" i="53"/>
  <c r="AM153" i="53"/>
  <c r="AM148" i="53"/>
  <c r="AL148" i="53"/>
  <c r="AN148" i="53"/>
  <c r="AM138" i="53"/>
  <c r="AL128" i="53"/>
  <c r="AM104" i="53"/>
  <c r="AK104" i="53"/>
  <c r="AO104" i="53"/>
  <c r="AJ99" i="53"/>
  <c r="AO89" i="53"/>
  <c r="AM89" i="53"/>
  <c r="AL89" i="53"/>
  <c r="AN89" i="53"/>
  <c r="AI79" i="53"/>
  <c r="AL79" i="53"/>
  <c r="AO79" i="53"/>
  <c r="AM74" i="53"/>
  <c r="AN74" i="53"/>
  <c r="AI56" i="53"/>
  <c r="AK54" i="53"/>
  <c r="AN49" i="53"/>
  <c r="AJ49" i="53"/>
  <c r="AM49" i="53"/>
  <c r="AK40" i="53"/>
  <c r="AO40" i="53"/>
  <c r="AN40" i="53"/>
  <c r="AK30" i="53"/>
  <c r="AJ30" i="53"/>
  <c r="AJ146" i="53"/>
  <c r="AJ137" i="53"/>
  <c r="AI102" i="53"/>
  <c r="AO102" i="53"/>
  <c r="AM102" i="53"/>
  <c r="AM97" i="53"/>
  <c r="AK97" i="53"/>
  <c r="AJ97" i="53"/>
  <c r="AI88" i="53"/>
  <c r="AO88" i="53"/>
  <c r="AM88" i="53"/>
  <c r="AK48" i="53"/>
  <c r="AN48" i="53"/>
  <c r="AK39" i="53"/>
  <c r="AJ39" i="53"/>
  <c r="AK29" i="53"/>
  <c r="AM29" i="53"/>
  <c r="AL52" i="53"/>
  <c r="AO52" i="53"/>
  <c r="AN52" i="53"/>
  <c r="AK140" i="53"/>
  <c r="AJ132" i="43"/>
  <c r="AJ134" i="53"/>
  <c r="AI134" i="53"/>
  <c r="AI124" i="53"/>
  <c r="AM124" i="53"/>
  <c r="AI91" i="53"/>
  <c r="AO91" i="53"/>
  <c r="AM91" i="53"/>
  <c r="AK83" i="43"/>
  <c r="AK85" i="53"/>
  <c r="AP43" i="43"/>
  <c r="AI43" i="53"/>
  <c r="AL43" i="53"/>
  <c r="AO43" i="53"/>
  <c r="AN43" i="53"/>
  <c r="AI41" i="53"/>
  <c r="AJ31" i="53"/>
  <c r="AL31" i="53"/>
  <c r="AJ151" i="53"/>
  <c r="AM127" i="53"/>
  <c r="AO78" i="53"/>
  <c r="AK78" i="53"/>
  <c r="AJ27" i="53"/>
  <c r="AI150" i="53"/>
  <c r="AJ145" i="53"/>
  <c r="AM145" i="53"/>
  <c r="AK145" i="53"/>
  <c r="AL101" i="53"/>
  <c r="AJ101" i="53"/>
  <c r="AO96" i="53"/>
  <c r="AI96" i="53"/>
  <c r="AM96" i="53"/>
  <c r="AN87" i="53"/>
  <c r="AI77" i="53"/>
  <c r="AK149" i="53"/>
  <c r="AJ149" i="53"/>
  <c r="AL149" i="53"/>
  <c r="AJ75" i="53"/>
  <c r="AI51" i="53"/>
  <c r="AM26" i="53"/>
  <c r="AM81" i="53"/>
  <c r="AL81" i="53"/>
  <c r="AI81" i="53"/>
  <c r="AM141" i="45"/>
  <c r="AI103" i="53"/>
  <c r="AK103" i="53"/>
  <c r="AJ103" i="53"/>
  <c r="AO152" i="53"/>
  <c r="AJ55" i="53"/>
  <c r="AI80" i="53"/>
  <c r="AN80" i="53"/>
  <c r="AO80" i="53"/>
  <c r="AM32" i="53"/>
  <c r="AL147" i="47"/>
  <c r="AP143" i="47"/>
  <c r="AI143" i="53"/>
  <c r="AK122" i="47"/>
  <c r="AN95" i="53"/>
  <c r="AI95" i="53"/>
  <c r="AJ73" i="47"/>
  <c r="AL94" i="53"/>
  <c r="AO94" i="53"/>
  <c r="AO47" i="53"/>
  <c r="AO25" i="47"/>
  <c r="AO46" i="53"/>
  <c r="AL144" i="53"/>
  <c r="AI144" i="53"/>
  <c r="AL122" i="48"/>
  <c r="AP128" i="49"/>
  <c r="AP89" i="49"/>
  <c r="AP78" i="49"/>
  <c r="AO44" i="49"/>
  <c r="AJ44" i="49"/>
  <c r="AP31" i="49"/>
  <c r="AP136" i="49"/>
  <c r="AK25" i="50"/>
  <c r="AN76" i="48"/>
  <c r="AP140" i="49"/>
  <c r="AJ38" i="49"/>
  <c r="AJ76" i="49"/>
  <c r="AP30" i="49"/>
  <c r="AP143" i="51"/>
  <c r="AM98" i="51"/>
  <c r="AL44" i="51"/>
  <c r="AL141" i="51"/>
  <c r="AP52" i="51"/>
  <c r="AP89" i="51"/>
  <c r="AP145" i="51"/>
  <c r="AP54" i="51"/>
  <c r="BB129" i="43"/>
  <c r="BB34" i="43"/>
  <c r="AL147" i="44"/>
  <c r="AO98" i="44"/>
  <c r="AK42" i="53"/>
  <c r="AN42" i="53"/>
  <c r="AO131" i="53"/>
  <c r="AN131" i="53"/>
  <c r="AL131" i="53"/>
  <c r="AP48" i="44"/>
  <c r="AL139" i="53"/>
  <c r="AK139" i="53"/>
  <c r="AM90" i="53"/>
  <c r="AK36" i="53"/>
  <c r="AN36" i="53"/>
  <c r="AN82" i="53"/>
  <c r="AK82" i="53"/>
  <c r="AO133" i="53"/>
  <c r="AJ133" i="53"/>
  <c r="AK84" i="53"/>
  <c r="AJ84" i="53"/>
  <c r="AO45" i="53"/>
  <c r="AK45" i="53"/>
  <c r="AL45" i="53"/>
  <c r="AP34" i="44"/>
  <c r="AI34" i="53"/>
  <c r="AO34" i="53"/>
  <c r="AN34" i="53"/>
  <c r="AO142" i="53"/>
  <c r="AJ142" i="53"/>
  <c r="AK93" i="53"/>
  <c r="AM93" i="53"/>
  <c r="AP153" i="43"/>
  <c r="AI153" i="53"/>
  <c r="AI148" i="53"/>
  <c r="AK148" i="53"/>
  <c r="AK138" i="53"/>
  <c r="AJ138" i="53"/>
  <c r="AM128" i="53"/>
  <c r="AJ128" i="53"/>
  <c r="AJ122" i="43"/>
  <c r="AJ123" i="53"/>
  <c r="AP104" i="43"/>
  <c r="AI104" i="53"/>
  <c r="AN98" i="43"/>
  <c r="AN99" i="53"/>
  <c r="AK89" i="53"/>
  <c r="AI89" i="53"/>
  <c r="AJ79" i="53"/>
  <c r="AK73" i="43"/>
  <c r="AK74" i="53"/>
  <c r="AM56" i="53"/>
  <c r="AK56" i="53"/>
  <c r="AO54" i="53"/>
  <c r="AI49" i="53"/>
  <c r="AP40" i="43"/>
  <c r="AI40" i="53"/>
  <c r="AL40" i="53"/>
  <c r="AM30" i="53"/>
  <c r="AO28" i="43"/>
  <c r="AO30" i="53"/>
  <c r="AN28" i="43"/>
  <c r="AN30" i="53"/>
  <c r="AN146" i="53"/>
  <c r="AL137" i="53"/>
  <c r="AN135" i="43"/>
  <c r="AN137" i="53"/>
  <c r="AP97" i="43"/>
  <c r="AI97" i="53"/>
  <c r="AO97" i="53"/>
  <c r="AJ88" i="53"/>
  <c r="AL48" i="53"/>
  <c r="AO44" i="43"/>
  <c r="AO48" i="53"/>
  <c r="AM44" i="43"/>
  <c r="AM48" i="53"/>
  <c r="AO39" i="53"/>
  <c r="AN39" i="53"/>
  <c r="AJ29" i="53"/>
  <c r="AL28" i="43"/>
  <c r="AL29" i="53"/>
  <c r="AP52" i="43"/>
  <c r="AI52" i="53"/>
  <c r="AK35" i="43"/>
  <c r="AK37" i="53"/>
  <c r="AJ35" i="43"/>
  <c r="AJ37" i="53"/>
  <c r="AM35" i="43"/>
  <c r="AM37" i="53"/>
  <c r="AO140" i="53"/>
  <c r="AJ140" i="53"/>
  <c r="AL140" i="53"/>
  <c r="AN132" i="43"/>
  <c r="AN134" i="53"/>
  <c r="AM132" i="43"/>
  <c r="AM134" i="53"/>
  <c r="AK132" i="43"/>
  <c r="AK134" i="53"/>
  <c r="AL124" i="53"/>
  <c r="AL91" i="53"/>
  <c r="AN31" i="53"/>
  <c r="AP151" i="43"/>
  <c r="AI151" i="53"/>
  <c r="AO151" i="53"/>
  <c r="AN151" i="53"/>
  <c r="AL127" i="53"/>
  <c r="AO125" i="43"/>
  <c r="AO127" i="53"/>
  <c r="AP78" i="43"/>
  <c r="AI78" i="53"/>
  <c r="AJ78" i="53"/>
  <c r="AO53" i="53"/>
  <c r="AK53" i="53"/>
  <c r="AM53" i="53"/>
  <c r="AK27" i="53"/>
  <c r="AL150" i="53"/>
  <c r="AO141" i="43"/>
  <c r="AO145" i="53"/>
  <c r="AO136" i="53"/>
  <c r="AM135" i="43"/>
  <c r="AM136" i="53"/>
  <c r="AK101" i="53"/>
  <c r="AO101" i="53"/>
  <c r="AM101" i="53"/>
  <c r="AN101" i="53"/>
  <c r="AJ92" i="43"/>
  <c r="AJ96" i="53"/>
  <c r="AM86" i="43"/>
  <c r="AM87" i="53"/>
  <c r="AK77" i="53"/>
  <c r="AN149" i="53"/>
  <c r="AM149" i="53"/>
  <c r="AJ100" i="53"/>
  <c r="AN73" i="43"/>
  <c r="AN75" i="53"/>
  <c r="AJ51" i="53"/>
  <c r="AK26" i="53"/>
  <c r="AJ25" i="43"/>
  <c r="AJ26" i="53"/>
  <c r="AK130" i="53"/>
  <c r="AM103" i="53"/>
  <c r="AN103" i="53"/>
  <c r="AJ152" i="53"/>
  <c r="AM152" i="53"/>
  <c r="AN55" i="53"/>
  <c r="AM129" i="53"/>
  <c r="AM83" i="46"/>
  <c r="AO35" i="46"/>
  <c r="AM35" i="46"/>
  <c r="AL32" i="53"/>
  <c r="AK32" i="53"/>
  <c r="AJ32" i="53"/>
  <c r="AL143" i="53"/>
  <c r="AK143" i="53"/>
  <c r="AN122" i="47"/>
  <c r="AM95" i="53"/>
  <c r="AK83" i="47"/>
  <c r="AJ38" i="47"/>
  <c r="AM38" i="47"/>
  <c r="AP33" i="47"/>
  <c r="AO28" i="47"/>
  <c r="AJ76" i="47"/>
  <c r="AK44" i="47"/>
  <c r="AM94" i="53"/>
  <c r="AI94" i="53"/>
  <c r="AJ94" i="53"/>
  <c r="AP47" i="47"/>
  <c r="AI47" i="53"/>
  <c r="AP42" i="47"/>
  <c r="AP139" i="47"/>
  <c r="AL46" i="53"/>
  <c r="AJ46" i="53"/>
  <c r="AK144" i="53"/>
  <c r="AJ144" i="53"/>
  <c r="AP54" i="47"/>
  <c r="AJ73" i="48"/>
  <c r="AP55" i="48"/>
  <c r="AL73" i="48"/>
  <c r="AP56" i="48"/>
  <c r="AJ35" i="48"/>
  <c r="AM35" i="48"/>
  <c r="AP54" i="48"/>
  <c r="AL125" i="49"/>
  <c r="AP42" i="49"/>
  <c r="AK28" i="49"/>
  <c r="AN28" i="49"/>
  <c r="AJ44" i="50"/>
  <c r="AJ25" i="50"/>
  <c r="AO25" i="50"/>
  <c r="AP143" i="50"/>
  <c r="AO125" i="50"/>
  <c r="AL98" i="50"/>
  <c r="AM92" i="50"/>
  <c r="AO135" i="50"/>
  <c r="AP75" i="50"/>
  <c r="AP53" i="50"/>
  <c r="AN50" i="50"/>
  <c r="AJ50" i="50"/>
  <c r="AJ28" i="50"/>
  <c r="AK122" i="50"/>
  <c r="AP49" i="43"/>
  <c r="AL146" i="53"/>
  <c r="AL97" i="53"/>
  <c r="AL44" i="43"/>
  <c r="AP146" i="49"/>
  <c r="AL21" i="53"/>
  <c r="AP21" i="48"/>
  <c r="AP69" i="51"/>
  <c r="AV65" i="53"/>
  <c r="AY16" i="53"/>
  <c r="AV117" i="53"/>
  <c r="AV64" i="53"/>
  <c r="AX23" i="53"/>
  <c r="AV115" i="53"/>
  <c r="AZ70" i="53"/>
  <c r="AX120" i="53"/>
  <c r="AY116" i="53"/>
  <c r="AV18" i="53"/>
  <c r="BA115" i="49"/>
  <c r="BA65" i="49"/>
  <c r="AW114" i="53"/>
  <c r="AV24" i="53"/>
  <c r="AY68" i="53"/>
  <c r="AW23" i="53"/>
  <c r="AY22" i="53"/>
  <c r="BA67" i="44"/>
  <c r="AY118" i="53"/>
  <c r="AY69" i="53"/>
  <c r="AX117" i="53"/>
  <c r="AY72" i="53"/>
  <c r="AY64" i="53"/>
  <c r="AY23" i="53"/>
  <c r="AY19" i="53"/>
  <c r="AX22" i="53"/>
  <c r="AU22" i="53"/>
  <c r="AW70" i="53"/>
  <c r="AZ113" i="53"/>
  <c r="AW120" i="53"/>
  <c r="AZ66" i="53"/>
  <c r="BA119" i="47"/>
  <c r="AZ112" i="50"/>
  <c r="BA18" i="50"/>
  <c r="AW111" i="53"/>
  <c r="AX62" i="53"/>
  <c r="AW62" i="53"/>
  <c r="BA14" i="50"/>
  <c r="AZ111" i="53"/>
  <c r="AW12" i="44"/>
  <c r="AW110" i="53"/>
  <c r="AY62" i="53"/>
  <c r="AZ60" i="46"/>
  <c r="BA13" i="47"/>
  <c r="AZ12" i="46"/>
  <c r="AW12" i="50"/>
  <c r="AX14" i="53"/>
  <c r="AZ13" i="53"/>
  <c r="AZ109" i="43"/>
  <c r="AZ110" i="53"/>
  <c r="AV60" i="46"/>
  <c r="AY12" i="44"/>
  <c r="AV12" i="44"/>
  <c r="AW12" i="43"/>
  <c r="AW14" i="53"/>
  <c r="AV13" i="53"/>
  <c r="AW13" i="53"/>
  <c r="AU13" i="53"/>
  <c r="AX109" i="43"/>
  <c r="AX110" i="53"/>
  <c r="AV61" i="53"/>
  <c r="AX111" i="53"/>
  <c r="AV62" i="53"/>
  <c r="BA110" i="45"/>
  <c r="AV109" i="45"/>
  <c r="AZ60" i="45"/>
  <c r="BA14" i="45"/>
  <c r="BA62" i="45"/>
  <c r="AZ109" i="47"/>
  <c r="BA14" i="48"/>
  <c r="AW60" i="48"/>
  <c r="AX12" i="48"/>
  <c r="AX109" i="48"/>
  <c r="AX109" i="49"/>
  <c r="AY109" i="49"/>
  <c r="AX12" i="49"/>
  <c r="AV109" i="51"/>
  <c r="AW109" i="51"/>
  <c r="AX109" i="51"/>
  <c r="AZ12" i="43"/>
  <c r="AZ14" i="53"/>
  <c r="AU14" i="53"/>
  <c r="AV14" i="53"/>
  <c r="AY12" i="43"/>
  <c r="AY13" i="53"/>
  <c r="AV109" i="43"/>
  <c r="AV110" i="53"/>
  <c r="BA61" i="43"/>
  <c r="AU61" i="53"/>
  <c r="AZ60" i="43"/>
  <c r="AZ62" i="53"/>
  <c r="AY14" i="53"/>
  <c r="AU110" i="53"/>
  <c r="AW61" i="53"/>
  <c r="AU111" i="53"/>
  <c r="AV111" i="53"/>
  <c r="AY109" i="44"/>
  <c r="AX13" i="53"/>
  <c r="AY109" i="43"/>
  <c r="AY110" i="53"/>
  <c r="AY61" i="53"/>
  <c r="AX61" i="53"/>
  <c r="AZ61" i="53"/>
  <c r="AY111" i="53"/>
  <c r="AU62" i="53"/>
  <c r="AX109" i="45"/>
  <c r="AY109" i="46"/>
  <c r="BA14" i="46"/>
  <c r="BA111" i="46"/>
  <c r="AW109" i="46"/>
  <c r="AX12" i="46"/>
  <c r="AV12" i="46"/>
  <c r="AW12" i="46"/>
  <c r="AV109" i="47"/>
  <c r="BA110" i="49"/>
  <c r="AZ109" i="49"/>
  <c r="AV60" i="51"/>
  <c r="AZ60" i="51"/>
  <c r="AX118" i="53"/>
  <c r="AV69" i="53"/>
  <c r="AV20" i="53"/>
  <c r="AX16" i="53"/>
  <c r="AZ117" i="53"/>
  <c r="AX72" i="53"/>
  <c r="AU64" i="53"/>
  <c r="AX64" i="53"/>
  <c r="AV23" i="53"/>
  <c r="AZ22" i="53"/>
  <c r="AX115" i="53"/>
  <c r="AV70" i="53"/>
  <c r="AU21" i="53"/>
  <c r="AW17" i="53"/>
  <c r="AZ120" i="53"/>
  <c r="AW67" i="53"/>
  <c r="AZ119" i="53"/>
  <c r="AV66" i="53"/>
  <c r="BA114" i="47"/>
  <c r="BA19" i="49"/>
  <c r="BA17" i="44"/>
  <c r="AU118" i="53"/>
  <c r="AW118" i="53"/>
  <c r="AZ118" i="53"/>
  <c r="AV114" i="53"/>
  <c r="AX114" i="53"/>
  <c r="AU69" i="53"/>
  <c r="AW69" i="53"/>
  <c r="AX24" i="53"/>
  <c r="AW16" i="53"/>
  <c r="AU16" i="53"/>
  <c r="AV16" i="53"/>
  <c r="AZ121" i="53"/>
  <c r="AW117" i="53"/>
  <c r="AZ72" i="53"/>
  <c r="AV68" i="53"/>
  <c r="AX68" i="53"/>
  <c r="AW64" i="53"/>
  <c r="AU23" i="53"/>
  <c r="AZ23" i="53"/>
  <c r="AZ19" i="53"/>
  <c r="AV22" i="53"/>
  <c r="AW22" i="53"/>
  <c r="AZ115" i="53"/>
  <c r="AX70" i="53"/>
  <c r="AV21" i="53"/>
  <c r="AY21" i="53"/>
  <c r="AV17" i="53"/>
  <c r="AX113" i="53"/>
  <c r="AU120" i="53"/>
  <c r="AX116" i="53"/>
  <c r="AZ116" i="53"/>
  <c r="AW71" i="53"/>
  <c r="AX71" i="53"/>
  <c r="AY18" i="53"/>
  <c r="AZ18" i="53"/>
  <c r="AW119" i="53"/>
  <c r="AX119" i="53"/>
  <c r="AY66" i="53"/>
  <c r="AW66" i="53"/>
  <c r="AV63" i="45"/>
  <c r="AY15" i="45"/>
  <c r="BA17" i="45"/>
  <c r="BA70" i="47"/>
  <c r="BA23" i="47"/>
  <c r="BA72" i="47"/>
  <c r="BA68" i="47"/>
  <c r="BA115" i="47"/>
  <c r="AV112" i="48"/>
  <c r="AZ15" i="48"/>
  <c r="BA117" i="48"/>
  <c r="BA69" i="48"/>
  <c r="BA65" i="48"/>
  <c r="BA68" i="49"/>
  <c r="AZ63" i="49"/>
  <c r="BA24" i="49"/>
  <c r="AY15" i="49"/>
  <c r="AV15" i="49"/>
  <c r="AX112" i="51"/>
  <c r="AY15" i="51"/>
  <c r="BA69" i="51"/>
  <c r="AV63" i="51"/>
  <c r="BA114" i="51"/>
  <c r="BA17" i="51"/>
  <c r="BA114" i="43"/>
  <c r="AU114" i="53"/>
  <c r="AZ65" i="53"/>
  <c r="BA20" i="43"/>
  <c r="AU20" i="53"/>
  <c r="AZ16" i="53"/>
  <c r="BA117" i="43"/>
  <c r="AU117" i="53"/>
  <c r="AV19" i="53"/>
  <c r="AY115" i="53"/>
  <c r="BA17" i="43"/>
  <c r="AU17" i="53"/>
  <c r="AV120" i="53"/>
  <c r="AV71" i="53"/>
  <c r="AY71" i="53"/>
  <c r="BA67" i="43"/>
  <c r="AU67" i="53"/>
  <c r="BA18" i="43"/>
  <c r="AU18" i="53"/>
  <c r="BA119" i="43"/>
  <c r="AU119" i="53"/>
  <c r="BA118" i="48"/>
  <c r="AV118" i="53"/>
  <c r="AU65" i="53"/>
  <c r="AW65" i="53"/>
  <c r="AZ20" i="53"/>
  <c r="AW20" i="53"/>
  <c r="AU121" i="53"/>
  <c r="AW121" i="53"/>
  <c r="AW72" i="53"/>
  <c r="AW115" i="53"/>
  <c r="AU70" i="53"/>
  <c r="AX21" i="53"/>
  <c r="AZ17" i="53"/>
  <c r="AX17" i="53"/>
  <c r="AW113" i="53"/>
  <c r="AV67" i="53"/>
  <c r="AV119" i="53"/>
  <c r="AU66" i="53"/>
  <c r="BA72" i="44"/>
  <c r="BA24" i="44"/>
  <c r="BA71" i="44"/>
  <c r="BA64" i="44"/>
  <c r="BA118" i="44"/>
  <c r="AZ114" i="53"/>
  <c r="AY114" i="53"/>
  <c r="AX69" i="53"/>
  <c r="AY65" i="53"/>
  <c r="AX65" i="53"/>
  <c r="AZ24" i="53"/>
  <c r="AY24" i="53"/>
  <c r="AU24" i="53"/>
  <c r="AW24" i="53"/>
  <c r="AY20" i="53"/>
  <c r="AX20" i="53"/>
  <c r="AY121" i="53"/>
  <c r="AV121" i="53"/>
  <c r="AX121" i="53"/>
  <c r="AY117" i="53"/>
  <c r="AU72" i="53"/>
  <c r="BA68" i="43"/>
  <c r="AU68" i="53"/>
  <c r="AZ68" i="53"/>
  <c r="AW68" i="53"/>
  <c r="AZ64" i="53"/>
  <c r="AW19" i="53"/>
  <c r="AU19" i="53"/>
  <c r="AU115" i="53"/>
  <c r="AY70" i="53"/>
  <c r="AW21" i="53"/>
  <c r="AZ21" i="53"/>
  <c r="AY17" i="53"/>
  <c r="AU113" i="53"/>
  <c r="AV113" i="53"/>
  <c r="AY113" i="53"/>
  <c r="AY120" i="53"/>
  <c r="AW116" i="53"/>
  <c r="AU116" i="53"/>
  <c r="AV116" i="53"/>
  <c r="AU71" i="53"/>
  <c r="AZ67" i="53"/>
  <c r="AX67" i="53"/>
  <c r="AY67" i="53"/>
  <c r="AW18" i="53"/>
  <c r="AX18" i="53"/>
  <c r="AY119" i="53"/>
  <c r="AX66" i="53"/>
  <c r="BA70" i="46"/>
  <c r="BA17" i="46"/>
  <c r="AW63" i="46"/>
  <c r="BA23" i="46"/>
  <c r="BA120" i="46"/>
  <c r="BA18" i="46"/>
  <c r="AX63" i="49"/>
  <c r="BA69" i="49"/>
  <c r="BA17" i="49"/>
  <c r="AW112" i="50"/>
  <c r="BA72" i="50"/>
  <c r="BA64" i="50"/>
  <c r="BA21" i="50"/>
  <c r="AW15" i="50"/>
  <c r="AT121" i="44"/>
  <c r="AQ65" i="53"/>
  <c r="AR20" i="53"/>
  <c r="AR16" i="53"/>
  <c r="AS117" i="53"/>
  <c r="AR117" i="53"/>
  <c r="AS72" i="53"/>
  <c r="AS64" i="53"/>
  <c r="AQ23" i="53"/>
  <c r="AS19" i="53"/>
  <c r="AQ115" i="53"/>
  <c r="AR70" i="53"/>
  <c r="AS17" i="53"/>
  <c r="AS120" i="53"/>
  <c r="AR18" i="53"/>
  <c r="AT70" i="45"/>
  <c r="AR63" i="45"/>
  <c r="AT67" i="45"/>
  <c r="AT17" i="45"/>
  <c r="AT119" i="46"/>
  <c r="AT70" i="46"/>
  <c r="AT117" i="46"/>
  <c r="AT114" i="46"/>
  <c r="AT69" i="46"/>
  <c r="AT118" i="47"/>
  <c r="AT120" i="48"/>
  <c r="AT68" i="48"/>
  <c r="AT117" i="48"/>
  <c r="AT22" i="48"/>
  <c r="AT72" i="48"/>
  <c r="AT67" i="48"/>
  <c r="AT24" i="48"/>
  <c r="AT118" i="49"/>
  <c r="AT24" i="49"/>
  <c r="AT116" i="49"/>
  <c r="AT66" i="49"/>
  <c r="AT116" i="51"/>
  <c r="AT23" i="51"/>
  <c r="AT24" i="51"/>
  <c r="AR69" i="53"/>
  <c r="AR120" i="53"/>
  <c r="AS111" i="53"/>
  <c r="AR71" i="53"/>
  <c r="AT111" i="46"/>
  <c r="AR12" i="49"/>
  <c r="AT71" i="44"/>
  <c r="AS63" i="43"/>
  <c r="AS65" i="53"/>
  <c r="AS24" i="53"/>
  <c r="AR68" i="53"/>
  <c r="AS23" i="53"/>
  <c r="AR22" i="53"/>
  <c r="AR115" i="53"/>
  <c r="AR109" i="43"/>
  <c r="AR110" i="53"/>
  <c r="AR60" i="43"/>
  <c r="AR61" i="53"/>
  <c r="AT67" i="43"/>
  <c r="AQ67" i="53"/>
  <c r="AS109" i="47"/>
  <c r="AT67" i="50"/>
  <c r="AT19" i="44"/>
  <c r="AR118" i="53"/>
  <c r="AS114" i="53"/>
  <c r="AQ69" i="53"/>
  <c r="AR65" i="53"/>
  <c r="AR24" i="53"/>
  <c r="AR121" i="53"/>
  <c r="AR72" i="53"/>
  <c r="AR19" i="53"/>
  <c r="AQ19" i="53"/>
  <c r="AQ110" i="53"/>
  <c r="AS60" i="43"/>
  <c r="AS61" i="53"/>
  <c r="AS21" i="53"/>
  <c r="AS113" i="53"/>
  <c r="AR113" i="53"/>
  <c r="AQ116" i="53"/>
  <c r="AS116" i="53"/>
  <c r="AS67" i="53"/>
  <c r="AR67" i="53"/>
  <c r="AQ18" i="53"/>
  <c r="AS18" i="53"/>
  <c r="AT119" i="43"/>
  <c r="AQ119" i="53"/>
  <c r="AT67" i="49"/>
  <c r="AT19" i="49"/>
  <c r="AT70" i="49"/>
  <c r="AT70" i="51"/>
  <c r="AT21" i="51"/>
  <c r="AR64" i="53"/>
  <c r="AR21" i="53"/>
  <c r="AS71" i="53"/>
  <c r="AQ66" i="53"/>
  <c r="AT72" i="44"/>
  <c r="AT118" i="43"/>
  <c r="AQ118" i="53"/>
  <c r="AT24" i="43"/>
  <c r="AQ24" i="53"/>
  <c r="AS20" i="53"/>
  <c r="AS121" i="53"/>
  <c r="AT121" i="43"/>
  <c r="AQ121" i="53"/>
  <c r="AT68" i="43"/>
  <c r="AQ68" i="53"/>
  <c r="AS12" i="43"/>
  <c r="AS14" i="53"/>
  <c r="AQ13" i="53"/>
  <c r="AS115" i="53"/>
  <c r="AT70" i="43"/>
  <c r="AQ70" i="53"/>
  <c r="AT21" i="43"/>
  <c r="AQ21" i="53"/>
  <c r="AT113" i="43"/>
  <c r="AQ113" i="53"/>
  <c r="AR66" i="53"/>
  <c r="AT113" i="50"/>
  <c r="AS63" i="44"/>
  <c r="AT21" i="44"/>
  <c r="AS109" i="44"/>
  <c r="AR60" i="44"/>
  <c r="AT65" i="44"/>
  <c r="AS118" i="53"/>
  <c r="AT114" i="43"/>
  <c r="AQ114" i="53"/>
  <c r="AR114" i="53"/>
  <c r="AS69" i="53"/>
  <c r="AQ20" i="53"/>
  <c r="AQ16" i="53"/>
  <c r="AS16" i="53"/>
  <c r="AT117" i="43"/>
  <c r="AQ117" i="53"/>
  <c r="AT72" i="43"/>
  <c r="AQ72" i="53"/>
  <c r="AQ64" i="53"/>
  <c r="AR23" i="53"/>
  <c r="AQ22" i="53"/>
  <c r="AS22" i="53"/>
  <c r="AR13" i="53"/>
  <c r="AS13" i="53"/>
  <c r="AS109" i="43"/>
  <c r="AS110" i="53"/>
  <c r="AS70" i="53"/>
  <c r="AQ61" i="53"/>
  <c r="AT17" i="43"/>
  <c r="AQ17" i="53"/>
  <c r="AR17" i="53"/>
  <c r="AT120" i="43"/>
  <c r="AQ120" i="53"/>
  <c r="AR116" i="53"/>
  <c r="AR111" i="53"/>
  <c r="AT71" i="43"/>
  <c r="AQ71" i="53"/>
  <c r="AS119" i="53"/>
  <c r="AR119" i="53"/>
  <c r="AS66" i="53"/>
  <c r="AT121" i="45"/>
  <c r="AR109" i="45"/>
  <c r="AR60" i="46"/>
  <c r="AT21" i="46"/>
  <c r="AR15" i="46"/>
  <c r="AT64" i="46"/>
  <c r="AT23" i="46"/>
  <c r="AR63" i="50"/>
  <c r="AT71" i="50"/>
  <c r="AT24" i="50"/>
  <c r="AT117" i="51"/>
  <c r="AQ14" i="53"/>
  <c r="AT111" i="43"/>
  <c r="AQ111" i="53"/>
  <c r="AT62" i="43"/>
  <c r="AQ62" i="53"/>
  <c r="W139" i="53"/>
  <c r="W90" i="53"/>
  <c r="W39" i="53"/>
  <c r="W86" i="47"/>
  <c r="AF14" i="53"/>
  <c r="AF111" i="53"/>
  <c r="AF60" i="43"/>
  <c r="AF109" i="44"/>
  <c r="AF60" i="46"/>
  <c r="AD111" i="53"/>
  <c r="AD109" i="44"/>
  <c r="AD14" i="53"/>
  <c r="AC109" i="45"/>
  <c r="AC109" i="46"/>
  <c r="AC60" i="47"/>
  <c r="AC109" i="49"/>
  <c r="AC60" i="49"/>
  <c r="AC60" i="51"/>
  <c r="AC111" i="53"/>
  <c r="AC60" i="46"/>
  <c r="AC12" i="44"/>
  <c r="AC109" i="43"/>
  <c r="AC62" i="53"/>
  <c r="AC109" i="47"/>
  <c r="AH21" i="47"/>
  <c r="AH21" i="46"/>
  <c r="AH21" i="49"/>
  <c r="AD118" i="53"/>
  <c r="AD21" i="53"/>
  <c r="AD69" i="53"/>
  <c r="AC69" i="53"/>
  <c r="AC118" i="53"/>
  <c r="AC21" i="53"/>
  <c r="AB69" i="53"/>
  <c r="AB15" i="50"/>
  <c r="AH21" i="48"/>
  <c r="AB118" i="53"/>
  <c r="AB21" i="53"/>
  <c r="AA21" i="53"/>
  <c r="AA69" i="53"/>
  <c r="Y51" i="53"/>
  <c r="E99" i="49"/>
  <c r="BB99" i="49" s="1"/>
  <c r="E148" i="49"/>
  <c r="BB148" i="49" s="1"/>
  <c r="Y99" i="53"/>
  <c r="U60" i="45"/>
  <c r="U12" i="45"/>
  <c r="U12" i="48"/>
  <c r="U109" i="48"/>
  <c r="U12" i="49"/>
  <c r="U62" i="53"/>
  <c r="U60" i="46"/>
  <c r="U14" i="53"/>
  <c r="U109" i="45"/>
  <c r="U60" i="51"/>
  <c r="T60" i="51"/>
  <c r="T109" i="44"/>
  <c r="T14" i="53"/>
  <c r="T111" i="53"/>
  <c r="T62" i="53"/>
  <c r="T109" i="46"/>
  <c r="S62" i="53"/>
  <c r="S109" i="46"/>
  <c r="S14" i="53"/>
  <c r="S12" i="44"/>
  <c r="S60" i="44"/>
  <c r="S111" i="53"/>
  <c r="R111" i="53"/>
  <c r="R14" i="53"/>
  <c r="R62" i="53"/>
  <c r="R60" i="46"/>
  <c r="R109" i="49"/>
  <c r="R60" i="51"/>
  <c r="Q62" i="53"/>
  <c r="Q109" i="49"/>
  <c r="Q111" i="53"/>
  <c r="Q12" i="44"/>
  <c r="Q60" i="44"/>
  <c r="Q109" i="43"/>
  <c r="Q12" i="46"/>
  <c r="Q109" i="47"/>
  <c r="P14" i="53"/>
  <c r="P109" i="43"/>
  <c r="P111" i="53"/>
  <c r="P62" i="53"/>
  <c r="P60" i="46"/>
  <c r="F51" i="53"/>
  <c r="F148" i="53"/>
  <c r="O53" i="47"/>
  <c r="K53" i="53"/>
  <c r="K98" i="44"/>
  <c r="K50" i="44"/>
  <c r="K150" i="53"/>
  <c r="K101" i="53"/>
  <c r="M51" i="53"/>
  <c r="M99" i="53"/>
  <c r="K98" i="48"/>
  <c r="K52" i="53"/>
  <c r="L99" i="53"/>
  <c r="L148" i="53"/>
  <c r="L51" i="53"/>
  <c r="K147" i="43"/>
  <c r="K149" i="53"/>
  <c r="K100" i="53"/>
  <c r="O53" i="51"/>
  <c r="O53" i="44"/>
  <c r="M53" i="53"/>
  <c r="M101" i="53"/>
  <c r="M150" i="53"/>
  <c r="Q98" i="43"/>
  <c r="Q101" i="53"/>
  <c r="Q98" i="49"/>
  <c r="Q98" i="50"/>
  <c r="Q147" i="50"/>
  <c r="Q53" i="53"/>
  <c r="AE146" i="53"/>
  <c r="AE44" i="45"/>
  <c r="AE97" i="53"/>
  <c r="AE92" i="45"/>
  <c r="AE49" i="53"/>
  <c r="AA49" i="53"/>
  <c r="AA141" i="45"/>
  <c r="AA146" i="53"/>
  <c r="AA97" i="53"/>
  <c r="AA141" i="43"/>
  <c r="Z102" i="53"/>
  <c r="Z98" i="49"/>
  <c r="Z54" i="53"/>
  <c r="Z151" i="53"/>
  <c r="AA102" i="53"/>
  <c r="AA54" i="53"/>
  <c r="AA151" i="53"/>
  <c r="AA147" i="49"/>
  <c r="AA50" i="51"/>
  <c r="W100" i="53"/>
  <c r="W98" i="51"/>
  <c r="E100" i="49"/>
  <c r="BB100" i="49" s="1"/>
  <c r="W149" i="53"/>
  <c r="V43" i="53"/>
  <c r="V91" i="53"/>
  <c r="BB42" i="43"/>
  <c r="V90" i="53"/>
  <c r="V139" i="53"/>
  <c r="V38" i="49"/>
  <c r="V41" i="53"/>
  <c r="V86" i="46"/>
  <c r="V135" i="51"/>
  <c r="E89" i="50"/>
  <c r="BB89" i="50" s="1"/>
  <c r="V86" i="44"/>
  <c r="V138" i="53"/>
  <c r="V89" i="53"/>
  <c r="V38" i="43"/>
  <c r="V136" i="53"/>
  <c r="V38" i="50"/>
  <c r="V86" i="47"/>
  <c r="AM19" i="53"/>
  <c r="AN19" i="53"/>
  <c r="AJ70" i="53"/>
  <c r="AP70" i="49"/>
  <c r="AO118" i="53"/>
  <c r="AK114" i="53"/>
  <c r="AK65" i="53"/>
  <c r="AN68" i="53"/>
  <c r="AO64" i="53"/>
  <c r="AK22" i="53"/>
  <c r="AI22" i="53"/>
  <c r="AO17" i="53"/>
  <c r="AK116" i="53"/>
  <c r="AK67" i="53"/>
  <c r="AM18" i="53"/>
  <c r="AK119" i="53"/>
  <c r="AM66" i="53"/>
  <c r="AP65" i="47"/>
  <c r="AP119" i="47"/>
  <c r="AK15" i="50"/>
  <c r="AN118" i="53"/>
  <c r="AJ118" i="53"/>
  <c r="AK118" i="53"/>
  <c r="AN114" i="53"/>
  <c r="AJ114" i="53"/>
  <c r="AL69" i="53"/>
  <c r="AO69" i="53"/>
  <c r="AN65" i="53"/>
  <c r="AK16" i="53"/>
  <c r="AL16" i="53"/>
  <c r="AL117" i="53"/>
  <c r="AO117" i="53"/>
  <c r="AN117" i="53"/>
  <c r="AM117" i="53"/>
  <c r="AJ68" i="53"/>
  <c r="AK64" i="53"/>
  <c r="AM64" i="53"/>
  <c r="AK23" i="53"/>
  <c r="AN23" i="53"/>
  <c r="AM22" i="53"/>
  <c r="AL22" i="53"/>
  <c r="AO115" i="53"/>
  <c r="AM115" i="53"/>
  <c r="AK70" i="53"/>
  <c r="AL70" i="53"/>
  <c r="AM21" i="53"/>
  <c r="AO21" i="53"/>
  <c r="AM17" i="53"/>
  <c r="AL17" i="53"/>
  <c r="AK17" i="53"/>
  <c r="AL120" i="53"/>
  <c r="AO120" i="53"/>
  <c r="AN116" i="53"/>
  <c r="AL71" i="53"/>
  <c r="AO71" i="53"/>
  <c r="AJ71" i="53"/>
  <c r="AI119" i="53"/>
  <c r="AJ119" i="53"/>
  <c r="AN66" i="53"/>
  <c r="AL66" i="53"/>
  <c r="AO112" i="47"/>
  <c r="AN112" i="47"/>
  <c r="AP65" i="51"/>
  <c r="AM65" i="53"/>
  <c r="AM23" i="53"/>
  <c r="AM113" i="53"/>
  <c r="AJ18" i="53"/>
  <c r="AP21" i="45"/>
  <c r="AP118" i="43"/>
  <c r="AI118" i="53"/>
  <c r="AM118" i="53"/>
  <c r="AL114" i="53"/>
  <c r="AJ69" i="53"/>
  <c r="AM20" i="53"/>
  <c r="AL68" i="53"/>
  <c r="AP23" i="43"/>
  <c r="AI23" i="53"/>
  <c r="AJ19" i="53"/>
  <c r="AJ22" i="53"/>
  <c r="AM70" i="53"/>
  <c r="AJ21" i="53"/>
  <c r="AJ17" i="53"/>
  <c r="AK113" i="53"/>
  <c r="AM120" i="53"/>
  <c r="AL116" i="53"/>
  <c r="AL18" i="53"/>
  <c r="AN119" i="53"/>
  <c r="AP65" i="49"/>
  <c r="AP65" i="44"/>
  <c r="AP22" i="44"/>
  <c r="AL118" i="53"/>
  <c r="AM114" i="53"/>
  <c r="AI69" i="53"/>
  <c r="AM69" i="53"/>
  <c r="AK69" i="53"/>
  <c r="AJ65" i="53"/>
  <c r="AN20" i="53"/>
  <c r="AN16" i="53"/>
  <c r="AM16" i="53"/>
  <c r="AK117" i="53"/>
  <c r="AJ117" i="53"/>
  <c r="AN64" i="53"/>
  <c r="AL64" i="53"/>
  <c r="AJ23" i="53"/>
  <c r="AL19" i="53"/>
  <c r="AK115" i="53"/>
  <c r="AN115" i="53"/>
  <c r="AI70" i="53"/>
  <c r="AO70" i="53"/>
  <c r="AN70" i="53"/>
  <c r="AI21" i="53"/>
  <c r="AK21" i="53"/>
  <c r="AK120" i="53"/>
  <c r="AM116" i="53"/>
  <c r="AM71" i="53"/>
  <c r="AK71" i="53"/>
  <c r="AM67" i="53"/>
  <c r="AN67" i="53"/>
  <c r="AO18" i="53"/>
  <c r="AN18" i="53"/>
  <c r="AL119" i="53"/>
  <c r="AK66" i="53"/>
  <c r="AJ66" i="53"/>
  <c r="AP21" i="46"/>
  <c r="AP17" i="46"/>
  <c r="AO63" i="46"/>
  <c r="AP21" i="49"/>
  <c r="AL112" i="50"/>
  <c r="AP64" i="50"/>
  <c r="AP18" i="50"/>
  <c r="AI18" i="53"/>
  <c r="AP117" i="43"/>
  <c r="AI117" i="53"/>
  <c r="AI66" i="53"/>
  <c r="AI116" i="53"/>
  <c r="AI67" i="53"/>
  <c r="AI68" i="53"/>
  <c r="AI19" i="53"/>
  <c r="AP115" i="43"/>
  <c r="AI115" i="53"/>
  <c r="AP17" i="43"/>
  <c r="AI17" i="53"/>
  <c r="AI16" i="53"/>
  <c r="AP64" i="43"/>
  <c r="AI64" i="53"/>
  <c r="AI113" i="53"/>
  <c r="AF64" i="53"/>
  <c r="AF112" i="43"/>
  <c r="AF113" i="53"/>
  <c r="AF16" i="53"/>
  <c r="AE113" i="53"/>
  <c r="AD64" i="53"/>
  <c r="AD15" i="43"/>
  <c r="AD16" i="53"/>
  <c r="AC113" i="53"/>
  <c r="AC15" i="43"/>
  <c r="AC16" i="53"/>
  <c r="AC64" i="53"/>
  <c r="AB15" i="43"/>
  <c r="AB16" i="53"/>
  <c r="AB113" i="53"/>
  <c r="AB64" i="53"/>
  <c r="AA112" i="43"/>
  <c r="AA113" i="53"/>
  <c r="AA16" i="53"/>
  <c r="AA64" i="53"/>
  <c r="Z16" i="53"/>
  <c r="Z64" i="53"/>
  <c r="Z113" i="53"/>
  <c r="Y16" i="53"/>
  <c r="Y113" i="53"/>
  <c r="Y63" i="46"/>
  <c r="W12" i="44"/>
  <c r="W14" i="53"/>
  <c r="W111" i="53"/>
  <c r="W62" i="53"/>
  <c r="W109" i="46"/>
  <c r="V14" i="53"/>
  <c r="V111" i="53"/>
  <c r="V12" i="45"/>
  <c r="V109" i="47"/>
  <c r="V12" i="47"/>
  <c r="V60" i="49"/>
  <c r="V12" i="46"/>
  <c r="U118" i="53"/>
  <c r="U21" i="53"/>
  <c r="U69" i="53"/>
  <c r="T21" i="53"/>
  <c r="T69" i="53"/>
  <c r="S69" i="53"/>
  <c r="S21" i="53"/>
  <c r="S118" i="53"/>
  <c r="R112" i="43"/>
  <c r="R21" i="53"/>
  <c r="R118" i="53"/>
  <c r="R69" i="53"/>
  <c r="Q118" i="53"/>
  <c r="Q69" i="53"/>
  <c r="Q63" i="48"/>
  <c r="Q21" i="53"/>
  <c r="P21" i="53"/>
  <c r="P118" i="53"/>
  <c r="P63" i="50"/>
  <c r="P69" i="53"/>
  <c r="N118" i="53"/>
  <c r="N69" i="53"/>
  <c r="N21" i="53"/>
  <c r="M69" i="53"/>
  <c r="M118" i="53"/>
  <c r="L118" i="53"/>
  <c r="L69" i="53"/>
  <c r="L112" i="45"/>
  <c r="L21" i="53"/>
  <c r="K118" i="53"/>
  <c r="K21" i="53"/>
  <c r="K112" i="50"/>
  <c r="K63" i="46"/>
  <c r="K69" i="53"/>
  <c r="H112" i="44"/>
  <c r="H118" i="53"/>
  <c r="H69" i="53"/>
  <c r="G118" i="53"/>
  <c r="G69" i="53"/>
  <c r="G21" i="53"/>
  <c r="I118" i="53"/>
  <c r="I21" i="53"/>
  <c r="I69" i="53"/>
  <c r="I22" i="53"/>
  <c r="I71" i="53"/>
  <c r="I15" i="44"/>
  <c r="I63" i="49"/>
  <c r="I23" i="53"/>
  <c r="I63" i="44"/>
  <c r="I120" i="53"/>
  <c r="N18" i="53"/>
  <c r="N66" i="53"/>
  <c r="M113" i="53"/>
  <c r="I64" i="53"/>
  <c r="I113" i="53"/>
  <c r="H113" i="53"/>
  <c r="H64" i="53"/>
  <c r="H16" i="53"/>
  <c r="G16" i="53"/>
  <c r="AT93" i="51"/>
  <c r="AQ92" i="51"/>
  <c r="AT92" i="51" s="1"/>
  <c r="I147" i="51"/>
  <c r="L147" i="51"/>
  <c r="AD147" i="51"/>
  <c r="AL125" i="51"/>
  <c r="AH111" i="51"/>
  <c r="J92" i="51"/>
  <c r="N92" i="51"/>
  <c r="M92" i="51"/>
  <c r="T92" i="51"/>
  <c r="AB28" i="51"/>
  <c r="AP153" i="51"/>
  <c r="H98" i="51"/>
  <c r="AT67" i="51"/>
  <c r="L44" i="51"/>
  <c r="R15" i="51"/>
  <c r="AZ15" i="51"/>
  <c r="AB141" i="51"/>
  <c r="G86" i="51"/>
  <c r="J86" i="51"/>
  <c r="AC73" i="51"/>
  <c r="AP42" i="51"/>
  <c r="I12" i="51"/>
  <c r="AP103" i="51"/>
  <c r="AE135" i="51"/>
  <c r="AN135" i="51"/>
  <c r="R125" i="51"/>
  <c r="BA128" i="51"/>
  <c r="W122" i="51"/>
  <c r="AX122" i="51"/>
  <c r="AI83" i="51"/>
  <c r="AP83" i="51" s="1"/>
  <c r="AP84" i="51"/>
  <c r="AV76" i="51"/>
  <c r="K63" i="51"/>
  <c r="V63" i="51"/>
  <c r="AX63" i="51"/>
  <c r="M50" i="51"/>
  <c r="AO44" i="51"/>
  <c r="U38" i="51"/>
  <c r="BA41" i="51"/>
  <c r="AG112" i="51"/>
  <c r="I112" i="51"/>
  <c r="Z112" i="51"/>
  <c r="AN76" i="51"/>
  <c r="AE76" i="51"/>
  <c r="E85" i="51"/>
  <c r="AH22" i="51"/>
  <c r="E34" i="51"/>
  <c r="BB34" i="51" s="1"/>
  <c r="E134" i="51"/>
  <c r="BB134" i="51" s="1"/>
  <c r="AP152" i="51"/>
  <c r="N147" i="51"/>
  <c r="AS147" i="51"/>
  <c r="V147" i="51"/>
  <c r="AE147" i="51"/>
  <c r="K147" i="51"/>
  <c r="AC147" i="51"/>
  <c r="Z147" i="51"/>
  <c r="AN147" i="51"/>
  <c r="AU147" i="51"/>
  <c r="BA148" i="51"/>
  <c r="AI135" i="51"/>
  <c r="AP138" i="51"/>
  <c r="AT138" i="51"/>
  <c r="BA130" i="51"/>
  <c r="Y125" i="51"/>
  <c r="AC125" i="51"/>
  <c r="AE125" i="51"/>
  <c r="P125" i="51"/>
  <c r="AD125" i="51"/>
  <c r="AF125" i="51"/>
  <c r="AT126" i="51"/>
  <c r="AQ125" i="51"/>
  <c r="AP120" i="51"/>
  <c r="AU112" i="51"/>
  <c r="BA116" i="51"/>
  <c r="AP111" i="51"/>
  <c r="AP102" i="51"/>
  <c r="Y92" i="51"/>
  <c r="L92" i="51"/>
  <c r="I92" i="51"/>
  <c r="AE92" i="51"/>
  <c r="AP93" i="51"/>
  <c r="AI92" i="51"/>
  <c r="AK86" i="51"/>
  <c r="P86" i="51"/>
  <c r="AP88" i="51"/>
  <c r="AV86" i="51"/>
  <c r="W76" i="51"/>
  <c r="AT75" i="51"/>
  <c r="AT66" i="51"/>
  <c r="AP61" i="51"/>
  <c r="AI60" i="51"/>
  <c r="H60" i="51"/>
  <c r="V60" i="51"/>
  <c r="AA60" i="51"/>
  <c r="Q50" i="51"/>
  <c r="BA48" i="51"/>
  <c r="S38" i="51"/>
  <c r="G38" i="51"/>
  <c r="L38" i="51"/>
  <c r="N38" i="51"/>
  <c r="AF38" i="51"/>
  <c r="AR38" i="51"/>
  <c r="AU35" i="51"/>
  <c r="BA35" i="51" s="1"/>
  <c r="BA36" i="51"/>
  <c r="BA33" i="51"/>
  <c r="I28" i="51"/>
  <c r="G28" i="51"/>
  <c r="H28" i="51"/>
  <c r="N28" i="51"/>
  <c r="AD28" i="51"/>
  <c r="AR28" i="51"/>
  <c r="AM28" i="51"/>
  <c r="AA28" i="51"/>
  <c r="BA29" i="51"/>
  <c r="W15" i="51"/>
  <c r="AP14" i="51"/>
  <c r="AX12" i="51"/>
  <c r="BA127" i="51"/>
  <c r="S98" i="51"/>
  <c r="AT39" i="51"/>
  <c r="AQ38" i="51"/>
  <c r="AF86" i="51"/>
  <c r="AV44" i="51"/>
  <c r="AK28" i="51"/>
  <c r="AP18" i="51"/>
  <c r="AV12" i="51"/>
  <c r="AP13" i="51"/>
  <c r="AI12" i="51"/>
  <c r="R135" i="51"/>
  <c r="AL135" i="51"/>
  <c r="AO76" i="51"/>
  <c r="M63" i="51"/>
  <c r="H63" i="51"/>
  <c r="AI63" i="51"/>
  <c r="AP64" i="51"/>
  <c r="K50" i="51"/>
  <c r="AX44" i="51"/>
  <c r="G25" i="51"/>
  <c r="AP149" i="51"/>
  <c r="Y112" i="51"/>
  <c r="AY112" i="51"/>
  <c r="N76" i="51"/>
  <c r="M76" i="51"/>
  <c r="R76" i="51"/>
  <c r="R50" i="51"/>
  <c r="J147" i="51"/>
  <c r="U147" i="51"/>
  <c r="AG147" i="51"/>
  <c r="AP148" i="51"/>
  <c r="AQ147" i="51"/>
  <c r="AT147" i="51" s="1"/>
  <c r="AT148" i="51"/>
  <c r="AL147" i="51"/>
  <c r="AJ147" i="51"/>
  <c r="AV147" i="51"/>
  <c r="AM141" i="51"/>
  <c r="BA143" i="51"/>
  <c r="T135" i="51"/>
  <c r="BA138" i="51"/>
  <c r="AP130" i="51"/>
  <c r="N125" i="51"/>
  <c r="Z125" i="51"/>
  <c r="AB125" i="51"/>
  <c r="AR125" i="51"/>
  <c r="AT120" i="51"/>
  <c r="AP116" i="51"/>
  <c r="AT111" i="51"/>
  <c r="BA102" i="51"/>
  <c r="AZ98" i="51"/>
  <c r="AY92" i="51"/>
  <c r="AC92" i="51"/>
  <c r="K92" i="51"/>
  <c r="H92" i="51"/>
  <c r="AA92" i="51"/>
  <c r="Q92" i="51"/>
  <c r="AN92" i="51"/>
  <c r="AV92" i="51"/>
  <c r="AL86" i="51"/>
  <c r="AT88" i="51"/>
  <c r="AP80" i="51"/>
  <c r="BA80" i="51"/>
  <c r="BA75" i="51"/>
  <c r="AP75" i="51"/>
  <c r="AT61" i="51"/>
  <c r="AQ60" i="51"/>
  <c r="P60" i="51"/>
  <c r="BA61" i="51"/>
  <c r="AU60" i="51"/>
  <c r="AR60" i="51"/>
  <c r="U50" i="51"/>
  <c r="BA53" i="51"/>
  <c r="AP48" i="51"/>
  <c r="M38" i="51"/>
  <c r="AL38" i="51"/>
  <c r="H38" i="51"/>
  <c r="J38" i="51"/>
  <c r="AB38" i="51"/>
  <c r="AY38" i="51"/>
  <c r="AK38" i="51"/>
  <c r="AT33" i="51"/>
  <c r="V28" i="51"/>
  <c r="R28" i="51"/>
  <c r="J28" i="51"/>
  <c r="Z28" i="51"/>
  <c r="U28" i="51"/>
  <c r="AL28" i="51"/>
  <c r="AZ28" i="51"/>
  <c r="AP19" i="51"/>
  <c r="AX15" i="51"/>
  <c r="AU15" i="51"/>
  <c r="BA19" i="51"/>
  <c r="AQ12" i="51"/>
  <c r="AT14" i="51"/>
  <c r="AU12" i="51"/>
  <c r="BA14" i="51"/>
  <c r="AT153" i="51"/>
  <c r="U135" i="51"/>
  <c r="Q135" i="51"/>
  <c r="AN125" i="51"/>
  <c r="M98" i="51"/>
  <c r="AN98" i="51"/>
  <c r="J98" i="51"/>
  <c r="K98" i="51"/>
  <c r="AJ98" i="51"/>
  <c r="U98" i="51"/>
  <c r="AI98" i="51"/>
  <c r="AP99" i="51"/>
  <c r="AS98" i="51"/>
  <c r="Z98" i="51"/>
  <c r="AP67" i="51"/>
  <c r="AZ63" i="51"/>
  <c r="Z44" i="51"/>
  <c r="AD44" i="51"/>
  <c r="K44" i="51"/>
  <c r="N44" i="51"/>
  <c r="AC44" i="51"/>
  <c r="BA45" i="51"/>
  <c r="J15" i="51"/>
  <c r="AE15" i="51"/>
  <c r="H15" i="51"/>
  <c r="BA16" i="51"/>
  <c r="AJ15" i="51"/>
  <c r="Z15" i="51"/>
  <c r="U15" i="51"/>
  <c r="AO15" i="51"/>
  <c r="F15" i="51"/>
  <c r="P141" i="51"/>
  <c r="Y141" i="51"/>
  <c r="Q141" i="51"/>
  <c r="T141" i="51"/>
  <c r="AA141" i="51"/>
  <c r="AG141" i="51"/>
  <c r="AS141" i="51"/>
  <c r="AZ141" i="51"/>
  <c r="AW135" i="51"/>
  <c r="W125" i="51"/>
  <c r="BA124" i="51"/>
  <c r="BA115" i="51"/>
  <c r="H109" i="51"/>
  <c r="I109" i="51"/>
  <c r="Q109" i="51"/>
  <c r="J109" i="51"/>
  <c r="AK109" i="51"/>
  <c r="Z109" i="51"/>
  <c r="AF109" i="51"/>
  <c r="AT110" i="51"/>
  <c r="AQ109" i="51"/>
  <c r="AR109" i="51"/>
  <c r="AP101" i="51"/>
  <c r="AU38" i="51"/>
  <c r="BA39" i="51"/>
  <c r="AQ35" i="51"/>
  <c r="AT35" i="51" s="1"/>
  <c r="AT36" i="51"/>
  <c r="AP36" i="51"/>
  <c r="AI35" i="51"/>
  <c r="AP35" i="51" s="1"/>
  <c r="AE44" i="51"/>
  <c r="AS15" i="51"/>
  <c r="G15" i="51"/>
  <c r="AG15" i="51"/>
  <c r="AP146" i="51"/>
  <c r="L141" i="51"/>
  <c r="AA109" i="51"/>
  <c r="AJ86" i="51"/>
  <c r="AA86" i="51"/>
  <c r="AY73" i="51"/>
  <c r="BA42" i="51"/>
  <c r="AI147" i="51"/>
  <c r="AP150" i="51"/>
  <c r="L135" i="51"/>
  <c r="M135" i="51"/>
  <c r="AX135" i="51"/>
  <c r="AU122" i="51"/>
  <c r="BA123" i="51"/>
  <c r="BA78" i="51"/>
  <c r="AF63" i="51"/>
  <c r="AA63" i="51"/>
  <c r="W63" i="51"/>
  <c r="AF50" i="51"/>
  <c r="AQ25" i="51"/>
  <c r="AT26" i="51"/>
  <c r="AM147" i="51"/>
  <c r="K112" i="51"/>
  <c r="J112" i="51"/>
  <c r="AW112" i="51"/>
  <c r="J76" i="51"/>
  <c r="F12" i="51"/>
  <c r="E82" i="51"/>
  <c r="E37" i="51"/>
  <c r="BB37" i="51" s="1"/>
  <c r="AT152" i="51"/>
  <c r="BA152" i="51"/>
  <c r="P147" i="51"/>
  <c r="Q147" i="51"/>
  <c r="AA147" i="51"/>
  <c r="M147" i="51"/>
  <c r="AO147" i="51"/>
  <c r="AK147" i="51"/>
  <c r="W147" i="51"/>
  <c r="AF147" i="51"/>
  <c r="AX147" i="51"/>
  <c r="AT130" i="51"/>
  <c r="M125" i="51"/>
  <c r="H125" i="51"/>
  <c r="U125" i="51"/>
  <c r="L125" i="51"/>
  <c r="AA125" i="51"/>
  <c r="G125" i="51"/>
  <c r="AI125" i="51"/>
  <c r="AP126" i="51"/>
  <c r="AM125" i="51"/>
  <c r="AO125" i="51"/>
  <c r="BA126" i="51"/>
  <c r="AU125" i="51"/>
  <c r="AZ125" i="51"/>
  <c r="BA120" i="51"/>
  <c r="V112" i="51"/>
  <c r="AU109" i="51"/>
  <c r="BA111" i="51"/>
  <c r="AP97" i="51"/>
  <c r="G92" i="51"/>
  <c r="AZ92" i="51"/>
  <c r="AD92" i="51"/>
  <c r="W92" i="51"/>
  <c r="BA93" i="51"/>
  <c r="AU92" i="51"/>
  <c r="Z92" i="51"/>
  <c r="AM92" i="51"/>
  <c r="AF92" i="51"/>
  <c r="AJ92" i="51"/>
  <c r="AW92" i="51"/>
  <c r="AO86" i="51"/>
  <c r="BA88" i="51"/>
  <c r="BA70" i="51"/>
  <c r="BA66" i="51"/>
  <c r="AT53" i="51"/>
  <c r="AT48" i="51"/>
  <c r="AP43" i="51"/>
  <c r="BA43" i="51"/>
  <c r="AT43" i="51"/>
  <c r="I38" i="51"/>
  <c r="AI38" i="51"/>
  <c r="AP39" i="51"/>
  <c r="V38" i="51"/>
  <c r="AM38" i="51"/>
  <c r="AD38" i="51"/>
  <c r="AG38" i="51"/>
  <c r="AV38" i="51"/>
  <c r="L28" i="51"/>
  <c r="AG28" i="51"/>
  <c r="AI28" i="51"/>
  <c r="AP29" i="51"/>
  <c r="AF28" i="51"/>
  <c r="Q28" i="51"/>
  <c r="AT29" i="51"/>
  <c r="AP23" i="51"/>
  <c r="BA23" i="51"/>
  <c r="AT19" i="51"/>
  <c r="BA153" i="51"/>
  <c r="BA139" i="51"/>
  <c r="AP139" i="51"/>
  <c r="AP127" i="51"/>
  <c r="AB98" i="51"/>
  <c r="L98" i="51"/>
  <c r="I98" i="51"/>
  <c r="G98" i="51"/>
  <c r="AR98" i="51"/>
  <c r="Q98" i="51"/>
  <c r="V98" i="51"/>
  <c r="AV98" i="51"/>
  <c r="AP81" i="51"/>
  <c r="BA81" i="51"/>
  <c r="M44" i="51"/>
  <c r="AM44" i="51"/>
  <c r="G44" i="51"/>
  <c r="J44" i="51"/>
  <c r="AI44" i="51"/>
  <c r="AP45" i="51"/>
  <c r="AB44" i="51"/>
  <c r="AW44" i="51"/>
  <c r="AA98" i="51"/>
  <c r="N98" i="51"/>
  <c r="AW98" i="51"/>
  <c r="AF98" i="51"/>
  <c r="AC98" i="51"/>
  <c r="AQ98" i="51"/>
  <c r="AT99" i="51"/>
  <c r="AD98" i="51"/>
  <c r="AU98" i="51"/>
  <c r="BA99" i="51"/>
  <c r="BA67" i="51"/>
  <c r="Q44" i="51"/>
  <c r="AA44" i="51"/>
  <c r="AG44" i="51"/>
  <c r="AR44" i="51"/>
  <c r="AK44" i="51"/>
  <c r="AP16" i="51"/>
  <c r="L15" i="51"/>
  <c r="T15" i="51"/>
  <c r="AN15" i="51"/>
  <c r="AD15" i="51"/>
  <c r="AW15" i="51"/>
  <c r="AC15" i="51"/>
  <c r="AV15" i="51"/>
  <c r="BA151" i="51"/>
  <c r="AT146" i="51"/>
  <c r="M141" i="51"/>
  <c r="I141" i="51"/>
  <c r="K141" i="51"/>
  <c r="U141" i="51"/>
  <c r="H141" i="51"/>
  <c r="AE141" i="51"/>
  <c r="AJ141" i="51"/>
  <c r="AW141" i="51"/>
  <c r="BA142" i="51"/>
  <c r="AU141" i="51"/>
  <c r="BA137" i="51"/>
  <c r="AT129" i="51"/>
  <c r="AT124" i="51"/>
  <c r="AP119" i="51"/>
  <c r="S109" i="51"/>
  <c r="AI109" i="51"/>
  <c r="AP110" i="51"/>
  <c r="G109" i="51"/>
  <c r="N109" i="51"/>
  <c r="AC109" i="51"/>
  <c r="AD109" i="51"/>
  <c r="Y109" i="51"/>
  <c r="BA110" i="51"/>
  <c r="AM109" i="51"/>
  <c r="AL109" i="51"/>
  <c r="AT96" i="51"/>
  <c r="BA96" i="51"/>
  <c r="AT91" i="51"/>
  <c r="AQ86" i="51"/>
  <c r="AT87" i="51"/>
  <c r="I86" i="51"/>
  <c r="AM86" i="51"/>
  <c r="U86" i="51"/>
  <c r="S86" i="51"/>
  <c r="Y86" i="51"/>
  <c r="AW86" i="51"/>
  <c r="AT79" i="51"/>
  <c r="L73" i="51"/>
  <c r="AD73" i="51"/>
  <c r="S73" i="51"/>
  <c r="K73" i="51"/>
  <c r="AP74" i="51"/>
  <c r="AI73" i="51"/>
  <c r="Y73" i="51"/>
  <c r="AK73" i="51"/>
  <c r="U73" i="51"/>
  <c r="AL73" i="51"/>
  <c r="AM63" i="51"/>
  <c r="AP56" i="51"/>
  <c r="BA52" i="51"/>
  <c r="W44" i="51"/>
  <c r="AP47" i="51"/>
  <c r="AT32" i="51"/>
  <c r="AT22" i="51"/>
  <c r="BA18" i="51"/>
  <c r="AT18" i="51"/>
  <c r="T12" i="51"/>
  <c r="J12" i="51"/>
  <c r="AG12" i="51"/>
  <c r="BA13" i="51"/>
  <c r="AT13" i="51"/>
  <c r="S12" i="51"/>
  <c r="AY12" i="51"/>
  <c r="AP144" i="51"/>
  <c r="AT121" i="51"/>
  <c r="BA121" i="51"/>
  <c r="BA103" i="51"/>
  <c r="AO60" i="51"/>
  <c r="AL60" i="51"/>
  <c r="BA49" i="51"/>
  <c r="AP30" i="51"/>
  <c r="AN28" i="51"/>
  <c r="BA20" i="51"/>
  <c r="BA150" i="51"/>
  <c r="W141" i="51"/>
  <c r="AT145" i="51"/>
  <c r="AP140" i="51"/>
  <c r="AA135" i="51"/>
  <c r="N135" i="51"/>
  <c r="AC135" i="51"/>
  <c r="AK135" i="51"/>
  <c r="AG135" i="51"/>
  <c r="I135" i="51"/>
  <c r="AS135" i="51"/>
  <c r="AJ135" i="51"/>
  <c r="AU135" i="51"/>
  <c r="BA136" i="51"/>
  <c r="I122" i="51"/>
  <c r="T122" i="51"/>
  <c r="AM122" i="51"/>
  <c r="AP123" i="51"/>
  <c r="AI122" i="51"/>
  <c r="P122" i="51"/>
  <c r="AL122" i="51"/>
  <c r="AP118" i="51"/>
  <c r="BA118" i="51"/>
  <c r="AK112" i="51"/>
  <c r="AO98" i="51"/>
  <c r="AL98" i="51"/>
  <c r="AP95" i="51"/>
  <c r="AX92" i="51"/>
  <c r="AP90" i="51"/>
  <c r="AY86" i="51"/>
  <c r="AT78" i="51"/>
  <c r="BA72" i="51"/>
  <c r="AT68" i="51"/>
  <c r="I63" i="51"/>
  <c r="AE63" i="51"/>
  <c r="G63" i="51"/>
  <c r="AK63" i="51"/>
  <c r="AB63" i="51"/>
  <c r="R63" i="51"/>
  <c r="S63" i="51"/>
  <c r="AU63" i="51"/>
  <c r="BA64" i="51"/>
  <c r="I50" i="51"/>
  <c r="L50" i="51"/>
  <c r="G50" i="51"/>
  <c r="W50" i="51"/>
  <c r="Z50" i="51"/>
  <c r="AM50" i="51"/>
  <c r="AI50" i="51"/>
  <c r="AP51" i="51"/>
  <c r="AV50" i="51"/>
  <c r="V44" i="51"/>
  <c r="AU44" i="51"/>
  <c r="BA46" i="51"/>
  <c r="AJ44" i="51"/>
  <c r="AP46" i="51"/>
  <c r="Q38" i="51"/>
  <c r="BA31" i="51"/>
  <c r="V25" i="51"/>
  <c r="L25" i="51"/>
  <c r="T25" i="51"/>
  <c r="N25" i="51"/>
  <c r="AE25" i="51"/>
  <c r="AU25" i="51"/>
  <c r="BA26" i="51"/>
  <c r="AF25" i="51"/>
  <c r="AS25" i="51"/>
  <c r="AL15" i="51"/>
  <c r="AI132" i="51"/>
  <c r="AP132" i="51" s="1"/>
  <c r="AP133" i="51"/>
  <c r="AQ132" i="51"/>
  <c r="AT132" i="51" s="1"/>
  <c r="AT133" i="51"/>
  <c r="U112" i="51"/>
  <c r="AN112" i="51"/>
  <c r="H112" i="51"/>
  <c r="S112" i="51"/>
  <c r="Q112" i="51"/>
  <c r="AF112" i="51"/>
  <c r="AQ112" i="51"/>
  <c r="AT113" i="51"/>
  <c r="BA113" i="51"/>
  <c r="AV112" i="51"/>
  <c r="AK92" i="51"/>
  <c r="AL92" i="51"/>
  <c r="BA94" i="51"/>
  <c r="S76" i="51"/>
  <c r="L76" i="51"/>
  <c r="AP77" i="51"/>
  <c r="AI76" i="51"/>
  <c r="I76" i="51"/>
  <c r="AJ76" i="51"/>
  <c r="AG76" i="51"/>
  <c r="AS76" i="51"/>
  <c r="Y76" i="51"/>
  <c r="AZ76" i="51"/>
  <c r="AT71" i="51"/>
  <c r="BA54" i="51"/>
  <c r="BA24" i="51"/>
  <c r="H86" i="51"/>
  <c r="AE86" i="51"/>
  <c r="AR86" i="51"/>
  <c r="AB86" i="51"/>
  <c r="AG86" i="51"/>
  <c r="AS86" i="51"/>
  <c r="AD86" i="51"/>
  <c r="AU86" i="51"/>
  <c r="BA87" i="51"/>
  <c r="V76" i="51"/>
  <c r="BA79" i="51"/>
  <c r="H73" i="51"/>
  <c r="P73" i="51"/>
  <c r="AG73" i="51"/>
  <c r="G73" i="51"/>
  <c r="AE73" i="51"/>
  <c r="Q73" i="51"/>
  <c r="AT69" i="51"/>
  <c r="BA65" i="51"/>
  <c r="BA56" i="51"/>
  <c r="AS50" i="51"/>
  <c r="AT52" i="51"/>
  <c r="AN50" i="51"/>
  <c r="AZ50" i="51"/>
  <c r="S44" i="51"/>
  <c r="R38" i="51"/>
  <c r="AP32" i="51"/>
  <c r="S25" i="51"/>
  <c r="AP27" i="51"/>
  <c r="AT27" i="51"/>
  <c r="AB12" i="51"/>
  <c r="AF12" i="51"/>
  <c r="AC12" i="51"/>
  <c r="AE12" i="51"/>
  <c r="AR12" i="51"/>
  <c r="AD12" i="51"/>
  <c r="AD57" i="51" s="1"/>
  <c r="AD7" i="51" s="1"/>
  <c r="AX141" i="51"/>
  <c r="T86" i="51"/>
  <c r="BA89" i="51"/>
  <c r="AT89" i="51"/>
  <c r="AK60" i="51"/>
  <c r="AT62" i="51"/>
  <c r="AS28" i="51"/>
  <c r="AQ28" i="51"/>
  <c r="AT30" i="51"/>
  <c r="AO28" i="51"/>
  <c r="AX28" i="51"/>
  <c r="AJ28" i="51"/>
  <c r="AP20" i="51"/>
  <c r="AT150" i="51"/>
  <c r="S141" i="51"/>
  <c r="G135" i="51"/>
  <c r="AP136" i="51"/>
  <c r="P135" i="51"/>
  <c r="AO135" i="51"/>
  <c r="W135" i="51"/>
  <c r="AF135" i="51"/>
  <c r="AD135" i="51"/>
  <c r="AQ135" i="51"/>
  <c r="AT136" i="51"/>
  <c r="AP128" i="51"/>
  <c r="AX125" i="51"/>
  <c r="J122" i="51"/>
  <c r="AF122" i="51"/>
  <c r="M122" i="51"/>
  <c r="V122" i="51"/>
  <c r="U122" i="51"/>
  <c r="AE122" i="51"/>
  <c r="Y122" i="51"/>
  <c r="AZ122" i="51"/>
  <c r="AP114" i="51"/>
  <c r="AT114" i="51"/>
  <c r="AP104" i="51"/>
  <c r="AT100" i="51"/>
  <c r="BA100" i="51"/>
  <c r="Q86" i="51"/>
  <c r="BA90" i="51"/>
  <c r="AQ83" i="51"/>
  <c r="AT83" i="51" s="1"/>
  <c r="AT84" i="51"/>
  <c r="AK76" i="51"/>
  <c r="AT72" i="51"/>
  <c r="N63" i="51"/>
  <c r="T63" i="51"/>
  <c r="AL63" i="51"/>
  <c r="AG63" i="51"/>
  <c r="AQ63" i="51"/>
  <c r="AT64" i="51"/>
  <c r="AD63" i="51"/>
  <c r="AY63" i="51"/>
  <c r="BA55" i="51"/>
  <c r="AP55" i="51"/>
  <c r="H50" i="51"/>
  <c r="T50" i="51"/>
  <c r="S50" i="51"/>
  <c r="V50" i="51"/>
  <c r="N50" i="51"/>
  <c r="AC50" i="51"/>
  <c r="AO50" i="51"/>
  <c r="AU50" i="51"/>
  <c r="BA51" i="51"/>
  <c r="AL50" i="51"/>
  <c r="AY50" i="51"/>
  <c r="R44" i="51"/>
  <c r="AQ44" i="51"/>
  <c r="AT46" i="51"/>
  <c r="AT31" i="51"/>
  <c r="Q25" i="51"/>
  <c r="AJ25" i="51"/>
  <c r="H25" i="51"/>
  <c r="J25" i="51"/>
  <c r="AA25" i="51"/>
  <c r="AG25" i="51"/>
  <c r="AB25" i="51"/>
  <c r="AW25" i="51"/>
  <c r="BA21" i="51"/>
  <c r="AP21" i="51"/>
  <c r="AR15" i="51"/>
  <c r="AI15" i="51"/>
  <c r="AP17" i="51"/>
  <c r="AM15" i="51"/>
  <c r="AT149" i="51"/>
  <c r="BA133" i="51"/>
  <c r="AU132" i="51"/>
  <c r="BA132" i="51" s="1"/>
  <c r="AP117" i="51"/>
  <c r="BA117" i="51"/>
  <c r="AI112" i="51"/>
  <c r="AP113" i="51"/>
  <c r="G112" i="51"/>
  <c r="AE112" i="51"/>
  <c r="AC112" i="51"/>
  <c r="AA112" i="51"/>
  <c r="AB112" i="51"/>
  <c r="AM112" i="51"/>
  <c r="AA76" i="51"/>
  <c r="G76" i="51"/>
  <c r="H76" i="51"/>
  <c r="AQ76" i="51"/>
  <c r="AT77" i="51"/>
  <c r="P76" i="51"/>
  <c r="AR76" i="51"/>
  <c r="AC76" i="51"/>
  <c r="AW76" i="51"/>
  <c r="AD76" i="51"/>
  <c r="BA77" i="51"/>
  <c r="AU76" i="51"/>
  <c r="BA71" i="51"/>
  <c r="T38" i="51"/>
  <c r="AS38" i="51"/>
  <c r="AO38" i="51"/>
  <c r="AZ38" i="51"/>
  <c r="AP24" i="51"/>
  <c r="V15" i="51"/>
  <c r="I15" i="51"/>
  <c r="K15" i="51"/>
  <c r="AF15" i="51"/>
  <c r="AQ15" i="51"/>
  <c r="AT16" i="51"/>
  <c r="Q15" i="51"/>
  <c r="AK15" i="51"/>
  <c r="AP151" i="51"/>
  <c r="AT151" i="51"/>
  <c r="BA146" i="51"/>
  <c r="G141" i="51"/>
  <c r="N141" i="51"/>
  <c r="J141" i="51"/>
  <c r="AK141" i="51"/>
  <c r="Z141" i="51"/>
  <c r="AF141" i="51"/>
  <c r="AD141" i="51"/>
  <c r="AI141" i="51"/>
  <c r="AP142" i="51"/>
  <c r="AC141" i="51"/>
  <c r="AT142" i="51"/>
  <c r="AQ141" i="51"/>
  <c r="AY141" i="51"/>
  <c r="AM135" i="51"/>
  <c r="AP137" i="51"/>
  <c r="Y135" i="51"/>
  <c r="AT137" i="51"/>
  <c r="S125" i="51"/>
  <c r="AP129" i="51"/>
  <c r="BA129" i="51"/>
  <c r="AP124" i="51"/>
  <c r="BA119" i="51"/>
  <c r="AP115" i="51"/>
  <c r="AT115" i="51"/>
  <c r="L109" i="51"/>
  <c r="U109" i="51"/>
  <c r="AG109" i="51"/>
  <c r="AE109" i="51"/>
  <c r="P109" i="51"/>
  <c r="V109" i="51"/>
  <c r="AZ109" i="51"/>
  <c r="AB109" i="51"/>
  <c r="AJ109" i="51"/>
  <c r="AS109" i="51"/>
  <c r="AY109" i="51"/>
  <c r="BA101" i="51"/>
  <c r="AP96" i="51"/>
  <c r="AP91" i="51"/>
  <c r="V86" i="51"/>
  <c r="K86" i="51"/>
  <c r="AI86" i="51"/>
  <c r="AP87" i="51"/>
  <c r="L86" i="51"/>
  <c r="R86" i="51"/>
  <c r="N86" i="51"/>
  <c r="AN86" i="51"/>
  <c r="AC86" i="51"/>
  <c r="Z86" i="51"/>
  <c r="AX86" i="51"/>
  <c r="AP79" i="51"/>
  <c r="R73" i="51"/>
  <c r="I73" i="51"/>
  <c r="N73" i="51"/>
  <c r="V73" i="51"/>
  <c r="AT74" i="51"/>
  <c r="AQ73" i="51"/>
  <c r="AT73" i="51" s="1"/>
  <c r="AA73" i="51"/>
  <c r="BA74" i="51"/>
  <c r="AU73" i="51"/>
  <c r="AF73" i="51"/>
  <c r="AR63" i="51"/>
  <c r="AJ63" i="51"/>
  <c r="AN63" i="51"/>
  <c r="AS63" i="51"/>
  <c r="AT56" i="51"/>
  <c r="AJ50" i="51"/>
  <c r="T28" i="51"/>
  <c r="AL25" i="51"/>
  <c r="BA22" i="51"/>
  <c r="U12" i="51"/>
  <c r="Q12" i="51"/>
  <c r="AA12" i="51"/>
  <c r="AW12" i="51"/>
  <c r="Z12" i="51"/>
  <c r="AZ12" i="51"/>
  <c r="V141" i="51"/>
  <c r="AT144" i="51"/>
  <c r="AP121" i="51"/>
  <c r="AT103" i="51"/>
  <c r="BA62" i="51"/>
  <c r="AW60" i="51"/>
  <c r="AP49" i="51"/>
  <c r="AU28" i="51"/>
  <c r="BA30" i="51"/>
  <c r="T147" i="51"/>
  <c r="BA140" i="51"/>
  <c r="K135" i="51"/>
  <c r="H135" i="51"/>
  <c r="J135" i="51"/>
  <c r="AV135" i="51"/>
  <c r="S135" i="51"/>
  <c r="AB135" i="51"/>
  <c r="Z135" i="51"/>
  <c r="AR135" i="51"/>
  <c r="AY135" i="51"/>
  <c r="V125" i="51"/>
  <c r="AT128" i="51"/>
  <c r="AD122" i="51"/>
  <c r="K122" i="51"/>
  <c r="G122" i="51"/>
  <c r="R122" i="51"/>
  <c r="L122" i="51"/>
  <c r="Q122" i="51"/>
  <c r="AA122" i="51"/>
  <c r="AG122" i="51"/>
  <c r="AT123" i="51"/>
  <c r="AQ122" i="51"/>
  <c r="AT122" i="51" s="1"/>
  <c r="AY122" i="51"/>
  <c r="AT118" i="51"/>
  <c r="AS112" i="51"/>
  <c r="AR112" i="51"/>
  <c r="BA104" i="51"/>
  <c r="P98" i="51"/>
  <c r="AK98" i="51"/>
  <c r="AX98" i="51"/>
  <c r="BA95" i="51"/>
  <c r="AU83" i="51"/>
  <c r="BA83" i="51" s="1"/>
  <c r="BA84" i="51"/>
  <c r="AP78" i="51"/>
  <c r="AL76" i="51"/>
  <c r="AP68" i="51"/>
  <c r="BA68" i="51"/>
  <c r="Q63" i="51"/>
  <c r="AO63" i="51"/>
  <c r="J63" i="51"/>
  <c r="J105" i="51" s="1"/>
  <c r="J8" i="51" s="1"/>
  <c r="Y63" i="51"/>
  <c r="L63" i="51"/>
  <c r="P63" i="51"/>
  <c r="AC63" i="51"/>
  <c r="AW63" i="51"/>
  <c r="Z63" i="51"/>
  <c r="AG50" i="51"/>
  <c r="AB50" i="51"/>
  <c r="J50" i="51"/>
  <c r="AX50" i="51"/>
  <c r="AK50" i="51"/>
  <c r="AE50" i="51"/>
  <c r="AT51" i="51"/>
  <c r="AQ50" i="51"/>
  <c r="AT50" i="51" s="1"/>
  <c r="AW50" i="51"/>
  <c r="AS44" i="51"/>
  <c r="AT41" i="51"/>
  <c r="AP41" i="51"/>
  <c r="W28" i="51"/>
  <c r="AP31" i="51"/>
  <c r="AV28" i="51"/>
  <c r="M25" i="51"/>
  <c r="Z25" i="51"/>
  <c r="K25" i="51"/>
  <c r="U25" i="51"/>
  <c r="R25" i="51"/>
  <c r="AO25" i="51"/>
  <c r="AC25" i="51"/>
  <c r="AP26" i="51"/>
  <c r="AI25" i="51"/>
  <c r="AX25" i="51"/>
  <c r="Y147" i="51"/>
  <c r="BA149" i="51"/>
  <c r="AW147" i="51"/>
  <c r="L112" i="51"/>
  <c r="P112" i="51"/>
  <c r="N112" i="51"/>
  <c r="M112" i="51"/>
  <c r="T112" i="51"/>
  <c r="AJ112" i="51"/>
  <c r="AD112" i="51"/>
  <c r="AL112" i="51"/>
  <c r="AZ112" i="51"/>
  <c r="AP94" i="51"/>
  <c r="K76" i="51"/>
  <c r="AM76" i="51"/>
  <c r="AB76" i="51"/>
  <c r="T76" i="51"/>
  <c r="U76" i="51"/>
  <c r="Z76" i="51"/>
  <c r="AX76" i="51"/>
  <c r="AP71" i="51"/>
  <c r="AT54" i="51"/>
  <c r="AN38" i="51"/>
  <c r="AJ38" i="51"/>
  <c r="AP40" i="51"/>
  <c r="AW38" i="51"/>
  <c r="AP13" i="50"/>
  <c r="AI12" i="50"/>
  <c r="BA117" i="50"/>
  <c r="AU92" i="50"/>
  <c r="BA94" i="50"/>
  <c r="AK63" i="50"/>
  <c r="AS44" i="50"/>
  <c r="AP21" i="50"/>
  <c r="M125" i="50"/>
  <c r="AT111" i="50"/>
  <c r="G98" i="50"/>
  <c r="AN98" i="50"/>
  <c r="AQ92" i="50"/>
  <c r="AT93" i="50"/>
  <c r="AE92" i="50"/>
  <c r="AL76" i="50"/>
  <c r="AK76" i="50"/>
  <c r="AA76" i="50"/>
  <c r="AV15" i="50"/>
  <c r="Z15" i="50"/>
  <c r="AQ15" i="50"/>
  <c r="AT16" i="50"/>
  <c r="U147" i="50"/>
  <c r="AE147" i="50"/>
  <c r="AJ147" i="50"/>
  <c r="AW147" i="50"/>
  <c r="W141" i="50"/>
  <c r="AO141" i="50"/>
  <c r="AB135" i="50"/>
  <c r="AC135" i="50"/>
  <c r="AS135" i="50"/>
  <c r="AG109" i="50"/>
  <c r="AB109" i="50"/>
  <c r="AQ109" i="50"/>
  <c r="AT110" i="50"/>
  <c r="AT91" i="50"/>
  <c r="AZ73" i="50"/>
  <c r="Y63" i="50"/>
  <c r="J60" i="50"/>
  <c r="AU60" i="50"/>
  <c r="BA61" i="50"/>
  <c r="AO50" i="50"/>
  <c r="BA31" i="50"/>
  <c r="O14" i="50"/>
  <c r="E36" i="50"/>
  <c r="BB36" i="50" s="1"/>
  <c r="AH21" i="50"/>
  <c r="E151" i="50"/>
  <c r="BB151" i="50" s="1"/>
  <c r="AT145" i="50"/>
  <c r="BA139" i="50"/>
  <c r="AQ135" i="50"/>
  <c r="AT139" i="50"/>
  <c r="AI125" i="50"/>
  <c r="AP128" i="50"/>
  <c r="AT128" i="50"/>
  <c r="AP121" i="50"/>
  <c r="BA121" i="50"/>
  <c r="AT117" i="50"/>
  <c r="I112" i="50"/>
  <c r="L112" i="50"/>
  <c r="G112" i="50"/>
  <c r="AG112" i="50"/>
  <c r="R112" i="50"/>
  <c r="AO112" i="50"/>
  <c r="AP113" i="50"/>
  <c r="AI112" i="50"/>
  <c r="Z112" i="50"/>
  <c r="AX112" i="50"/>
  <c r="AT101" i="50"/>
  <c r="BA101" i="50"/>
  <c r="AL92" i="50"/>
  <c r="AT94" i="50"/>
  <c r="AT68" i="50"/>
  <c r="G63" i="50"/>
  <c r="AN63" i="50"/>
  <c r="Q63" i="50"/>
  <c r="T63" i="50"/>
  <c r="AM63" i="50"/>
  <c r="AL63" i="50"/>
  <c r="AG63" i="50"/>
  <c r="AY63" i="50"/>
  <c r="V44" i="50"/>
  <c r="AN44" i="50"/>
  <c r="AZ44" i="50"/>
  <c r="L38" i="50"/>
  <c r="T38" i="50"/>
  <c r="H38" i="50"/>
  <c r="S38" i="50"/>
  <c r="U38" i="50"/>
  <c r="AM38" i="50"/>
  <c r="Z25" i="50"/>
  <c r="AP26" i="50"/>
  <c r="AU25" i="50"/>
  <c r="BA26" i="50"/>
  <c r="AP17" i="50"/>
  <c r="AL15" i="50"/>
  <c r="BA104" i="50"/>
  <c r="AT65" i="50"/>
  <c r="BA65" i="50"/>
  <c r="AO38" i="50"/>
  <c r="AP150" i="50"/>
  <c r="AT150" i="50"/>
  <c r="BA143" i="50"/>
  <c r="AT137" i="50"/>
  <c r="G125" i="50"/>
  <c r="W125" i="50"/>
  <c r="I125" i="50"/>
  <c r="H125" i="50"/>
  <c r="AF125" i="50"/>
  <c r="AP126" i="50"/>
  <c r="AW125" i="50"/>
  <c r="AL125" i="50"/>
  <c r="AY125" i="50"/>
  <c r="AT120" i="50"/>
  <c r="T112" i="50"/>
  <c r="AP116" i="50"/>
  <c r="AP111" i="50"/>
  <c r="BA111" i="50"/>
  <c r="J98" i="50"/>
  <c r="M98" i="50"/>
  <c r="L98" i="50"/>
  <c r="AF98" i="50"/>
  <c r="P98" i="50"/>
  <c r="AE98" i="50"/>
  <c r="AK98" i="50"/>
  <c r="AJ98" i="50"/>
  <c r="AG98" i="50"/>
  <c r="AY98" i="50"/>
  <c r="AZ98" i="50"/>
  <c r="Z92" i="50"/>
  <c r="J92" i="50"/>
  <c r="M92" i="50"/>
  <c r="AN92" i="50"/>
  <c r="T92" i="50"/>
  <c r="BA93" i="50"/>
  <c r="AA92" i="50"/>
  <c r="AR92" i="50"/>
  <c r="T86" i="50"/>
  <c r="AB86" i="50"/>
  <c r="V86" i="50"/>
  <c r="U86" i="50"/>
  <c r="AN86" i="50"/>
  <c r="AM86" i="50"/>
  <c r="AS86" i="50"/>
  <c r="AU86" i="50"/>
  <c r="BA87" i="50"/>
  <c r="T76" i="50"/>
  <c r="I76" i="50"/>
  <c r="R76" i="50"/>
  <c r="P76" i="50"/>
  <c r="AG76" i="50"/>
  <c r="AQ76" i="50"/>
  <c r="AT77" i="50"/>
  <c r="AN76" i="50"/>
  <c r="AM76" i="50"/>
  <c r="AX76" i="50"/>
  <c r="AP67" i="50"/>
  <c r="AP62" i="50"/>
  <c r="AT62" i="50"/>
  <c r="BA62" i="50"/>
  <c r="K44" i="50"/>
  <c r="AG44" i="50"/>
  <c r="N44" i="50"/>
  <c r="AQ44" i="50"/>
  <c r="AT45" i="50"/>
  <c r="I44" i="50"/>
  <c r="AA44" i="50"/>
  <c r="AY44" i="50"/>
  <c r="AI44" i="50"/>
  <c r="AP45" i="50"/>
  <c r="BA45" i="50"/>
  <c r="AU44" i="50"/>
  <c r="AT37" i="50"/>
  <c r="AQ35" i="50"/>
  <c r="AT35" i="50" s="1"/>
  <c r="AT20" i="50"/>
  <c r="BA20" i="50"/>
  <c r="V15" i="50"/>
  <c r="AP16" i="50"/>
  <c r="AI15" i="50"/>
  <c r="Q15" i="50"/>
  <c r="J15" i="50"/>
  <c r="I15" i="50"/>
  <c r="G15" i="50"/>
  <c r="Q92" i="50"/>
  <c r="J73" i="50"/>
  <c r="M73" i="50"/>
  <c r="Y73" i="50"/>
  <c r="AI73" i="50"/>
  <c r="AP74" i="50"/>
  <c r="AQ73" i="50"/>
  <c r="AT74" i="50"/>
  <c r="BA56" i="50"/>
  <c r="BA22" i="50"/>
  <c r="AF147" i="50"/>
  <c r="AB147" i="50"/>
  <c r="N147" i="50"/>
  <c r="AA147" i="50"/>
  <c r="S147" i="50"/>
  <c r="AO147" i="50"/>
  <c r="AC147" i="50"/>
  <c r="AR147" i="50"/>
  <c r="AZ147" i="50"/>
  <c r="N141" i="50"/>
  <c r="L141" i="50"/>
  <c r="S141" i="50"/>
  <c r="M141" i="50"/>
  <c r="AE141" i="50"/>
  <c r="AN141" i="50"/>
  <c r="AP142" i="50"/>
  <c r="AI141" i="50"/>
  <c r="AW141" i="50"/>
  <c r="AY141" i="50"/>
  <c r="Q135" i="50"/>
  <c r="M135" i="50"/>
  <c r="AE135" i="50"/>
  <c r="AN135" i="50"/>
  <c r="V135" i="50"/>
  <c r="AJ135" i="50"/>
  <c r="AI135" i="50"/>
  <c r="AP136" i="50"/>
  <c r="AK135" i="50"/>
  <c r="AZ135" i="50"/>
  <c r="AP124" i="50"/>
  <c r="P112" i="50"/>
  <c r="AQ112" i="50"/>
  <c r="AT115" i="50"/>
  <c r="J109" i="50"/>
  <c r="M109" i="50"/>
  <c r="L109" i="50"/>
  <c r="T109" i="50"/>
  <c r="AC109" i="50"/>
  <c r="AE109" i="50"/>
  <c r="AJ109" i="50"/>
  <c r="AS109" i="50"/>
  <c r="AR109" i="50"/>
  <c r="BA85" i="50"/>
  <c r="AU83" i="50"/>
  <c r="BA83" i="50" s="1"/>
  <c r="AN73" i="50"/>
  <c r="BA75" i="50"/>
  <c r="BA70" i="50"/>
  <c r="AP70" i="50"/>
  <c r="AI63" i="50"/>
  <c r="AP66" i="50"/>
  <c r="AU63" i="50"/>
  <c r="BA66" i="50"/>
  <c r="AO60" i="50"/>
  <c r="AQ60" i="50"/>
  <c r="AT61" i="50"/>
  <c r="H60" i="50"/>
  <c r="K60" i="50"/>
  <c r="S60" i="50"/>
  <c r="V60" i="50"/>
  <c r="AA60" i="50"/>
  <c r="AD60" i="50"/>
  <c r="AG60" i="50"/>
  <c r="AS60" i="50"/>
  <c r="AW60" i="50"/>
  <c r="W50" i="50"/>
  <c r="L50" i="50"/>
  <c r="K50" i="50"/>
  <c r="AF50" i="50"/>
  <c r="AE50" i="50"/>
  <c r="AC50" i="50"/>
  <c r="T50" i="50"/>
  <c r="AT51" i="50"/>
  <c r="AQ50" i="50"/>
  <c r="AL50" i="50"/>
  <c r="AK50" i="50"/>
  <c r="BA43" i="50"/>
  <c r="AP31" i="50"/>
  <c r="AZ28" i="50"/>
  <c r="AG28" i="50"/>
  <c r="W28" i="50"/>
  <c r="AN28" i="50"/>
  <c r="AI28" i="50"/>
  <c r="AP29" i="50"/>
  <c r="R28" i="50"/>
  <c r="AM28" i="50"/>
  <c r="AL28" i="50"/>
  <c r="AX28" i="50"/>
  <c r="AT23" i="50"/>
  <c r="U15" i="50"/>
  <c r="V122" i="50"/>
  <c r="L122" i="50"/>
  <c r="U122" i="50"/>
  <c r="N122" i="50"/>
  <c r="I122" i="50"/>
  <c r="AE122" i="50"/>
  <c r="AD122" i="50"/>
  <c r="AG122" i="50"/>
  <c r="AN122" i="50"/>
  <c r="AX122" i="50"/>
  <c r="AZ122" i="50"/>
  <c r="AP118" i="50"/>
  <c r="AT114" i="50"/>
  <c r="BA114" i="50"/>
  <c r="AT90" i="50"/>
  <c r="BA90" i="50"/>
  <c r="BA69" i="50"/>
  <c r="AT49" i="50"/>
  <c r="AP49" i="50"/>
  <c r="BA49" i="50"/>
  <c r="U25" i="50"/>
  <c r="AI25" i="50"/>
  <c r="AP27" i="50"/>
  <c r="R12" i="50"/>
  <c r="Q12" i="50"/>
  <c r="AG12" i="50"/>
  <c r="AA12" i="50"/>
  <c r="AC12" i="50"/>
  <c r="K12" i="50"/>
  <c r="AD12" i="50"/>
  <c r="AK12" i="50"/>
  <c r="AJ12" i="50"/>
  <c r="AM12" i="50"/>
  <c r="AA112" i="50"/>
  <c r="AY112" i="50"/>
  <c r="BA46" i="50"/>
  <c r="AQ25" i="50"/>
  <c r="AT26" i="50"/>
  <c r="AB125" i="50"/>
  <c r="BA126" i="50"/>
  <c r="AU125" i="50"/>
  <c r="AO98" i="50"/>
  <c r="N92" i="50"/>
  <c r="AP87" i="50"/>
  <c r="AI86" i="50"/>
  <c r="V76" i="50"/>
  <c r="AX44" i="50"/>
  <c r="K15" i="50"/>
  <c r="AU15" i="50"/>
  <c r="BA16" i="50"/>
  <c r="AT134" i="50"/>
  <c r="AQ132" i="50"/>
  <c r="AT132" i="50" s="1"/>
  <c r="AG147" i="50"/>
  <c r="I135" i="50"/>
  <c r="P135" i="50"/>
  <c r="S112" i="50"/>
  <c r="Q50" i="50"/>
  <c r="AM50" i="50"/>
  <c r="V28" i="50"/>
  <c r="E52" i="50"/>
  <c r="BB52" i="50" s="1"/>
  <c r="E95" i="50"/>
  <c r="BB95" i="50" s="1"/>
  <c r="O53" i="50"/>
  <c r="E149" i="50"/>
  <c r="BB149" i="50" s="1"/>
  <c r="E131" i="50"/>
  <c r="BB131" i="50" s="1"/>
  <c r="AP153" i="50"/>
  <c r="BA153" i="50"/>
  <c r="BA145" i="50"/>
  <c r="AP139" i="50"/>
  <c r="AT121" i="50"/>
  <c r="U112" i="50"/>
  <c r="H112" i="50"/>
  <c r="N112" i="50"/>
  <c r="AC112" i="50"/>
  <c r="AN112" i="50"/>
  <c r="AM112" i="50"/>
  <c r="BA113" i="50"/>
  <c r="AU112" i="50"/>
  <c r="AP94" i="50"/>
  <c r="AW92" i="50"/>
  <c r="AL86" i="50"/>
  <c r="BA88" i="50"/>
  <c r="AT79" i="50"/>
  <c r="AP72" i="50"/>
  <c r="AP68" i="50"/>
  <c r="BA68" i="50"/>
  <c r="AF63" i="50"/>
  <c r="H63" i="50"/>
  <c r="V63" i="50"/>
  <c r="N63" i="50"/>
  <c r="AJ63" i="50"/>
  <c r="AE63" i="50"/>
  <c r="AT64" i="50"/>
  <c r="AC63" i="50"/>
  <c r="AZ63" i="50"/>
  <c r="R44" i="50"/>
  <c r="Q38" i="50"/>
  <c r="AD38" i="50"/>
  <c r="AG38" i="50"/>
  <c r="I38" i="50"/>
  <c r="AB38" i="50"/>
  <c r="AW38" i="50"/>
  <c r="BA39" i="50"/>
  <c r="AU38" i="50"/>
  <c r="AY15" i="50"/>
  <c r="AM15" i="50"/>
  <c r="AR15" i="50"/>
  <c r="AT17" i="50"/>
  <c r="AP140" i="50"/>
  <c r="R38" i="50"/>
  <c r="AN38" i="50"/>
  <c r="BA40" i="50"/>
  <c r="V147" i="50"/>
  <c r="AP137" i="50"/>
  <c r="BA137" i="50"/>
  <c r="AD125" i="50"/>
  <c r="N125" i="50"/>
  <c r="S125" i="50"/>
  <c r="V125" i="50"/>
  <c r="U125" i="50"/>
  <c r="AM125" i="50"/>
  <c r="AK125" i="50"/>
  <c r="AE125" i="50"/>
  <c r="AN125" i="50"/>
  <c r="AQ125" i="50"/>
  <c r="AT126" i="50"/>
  <c r="AX125" i="50"/>
  <c r="AP120" i="50"/>
  <c r="BA120" i="50"/>
  <c r="BA116" i="50"/>
  <c r="S98" i="50"/>
  <c r="I98" i="50"/>
  <c r="H98" i="50"/>
  <c r="T98" i="50"/>
  <c r="AA98" i="50"/>
  <c r="AD98" i="50"/>
  <c r="AT99" i="50"/>
  <c r="AQ98" i="50"/>
  <c r="AC98" i="50"/>
  <c r="BA99" i="50"/>
  <c r="AU98" i="50"/>
  <c r="AV98" i="50"/>
  <c r="G92" i="50"/>
  <c r="I92" i="50"/>
  <c r="AD92" i="50"/>
  <c r="AG92" i="50"/>
  <c r="AZ92" i="50"/>
  <c r="AS92" i="50"/>
  <c r="AI92" i="50"/>
  <c r="AP93" i="50"/>
  <c r="AY92" i="50"/>
  <c r="L86" i="50"/>
  <c r="S86" i="50"/>
  <c r="R86" i="50"/>
  <c r="Q86" i="50"/>
  <c r="AE86" i="50"/>
  <c r="AD86" i="50"/>
  <c r="AJ86" i="50"/>
  <c r="AT87" i="50"/>
  <c r="AQ86" i="50"/>
  <c r="AY86" i="50"/>
  <c r="AR76" i="50"/>
  <c r="W76" i="50"/>
  <c r="L76" i="50"/>
  <c r="AD76" i="50"/>
  <c r="U76" i="50"/>
  <c r="AC76" i="50"/>
  <c r="Y76" i="50"/>
  <c r="AJ76" i="50"/>
  <c r="AS76" i="50"/>
  <c r="AW76" i="50"/>
  <c r="BA71" i="50"/>
  <c r="AC44" i="50"/>
  <c r="AR44" i="50"/>
  <c r="Z44" i="50"/>
  <c r="W44" i="50"/>
  <c r="AV44" i="50"/>
  <c r="AP37" i="50"/>
  <c r="AI35" i="50"/>
  <c r="AP35" i="50" s="1"/>
  <c r="BA24" i="50"/>
  <c r="AP20" i="50"/>
  <c r="R15" i="50"/>
  <c r="AX15" i="50"/>
  <c r="AE15" i="50"/>
  <c r="W15" i="50"/>
  <c r="L15" i="50"/>
  <c r="T15" i="50"/>
  <c r="T57" i="50" s="1"/>
  <c r="T7" i="50" s="1"/>
  <c r="AN15" i="50"/>
  <c r="AP134" i="50"/>
  <c r="AI132" i="50"/>
  <c r="AP132" i="50" s="1"/>
  <c r="K73" i="50"/>
  <c r="H73" i="50"/>
  <c r="AU73" i="50"/>
  <c r="BA74" i="50"/>
  <c r="AT22" i="50"/>
  <c r="AP22" i="50"/>
  <c r="M147" i="50"/>
  <c r="L147" i="50"/>
  <c r="J147" i="50"/>
  <c r="AI147" i="50"/>
  <c r="AP148" i="50"/>
  <c r="Y147" i="50"/>
  <c r="AK147" i="50"/>
  <c r="AM147" i="50"/>
  <c r="AT148" i="50"/>
  <c r="AQ147" i="50"/>
  <c r="AU147" i="50"/>
  <c r="BA148" i="50"/>
  <c r="J141" i="50"/>
  <c r="H141" i="50"/>
  <c r="G141" i="50"/>
  <c r="AG141" i="50"/>
  <c r="AF141" i="50"/>
  <c r="I141" i="50"/>
  <c r="AA141" i="50"/>
  <c r="AJ141" i="50"/>
  <c r="AL141" i="50"/>
  <c r="AR141" i="50"/>
  <c r="Y135" i="50"/>
  <c r="AF135" i="50"/>
  <c r="L135" i="50"/>
  <c r="AA135" i="50"/>
  <c r="N135" i="50"/>
  <c r="R135" i="50"/>
  <c r="AL135" i="50"/>
  <c r="AV135" i="50"/>
  <c r="AY135" i="50"/>
  <c r="AT124" i="50"/>
  <c r="AP119" i="50"/>
  <c r="Y112" i="50"/>
  <c r="I109" i="50"/>
  <c r="H109" i="50"/>
  <c r="AU109" i="50"/>
  <c r="BA110" i="50"/>
  <c r="AD109" i="50"/>
  <c r="AK109" i="50"/>
  <c r="AA109" i="50"/>
  <c r="AV109" i="50"/>
  <c r="AY109" i="50"/>
  <c r="BA97" i="50"/>
  <c r="AP91" i="50"/>
  <c r="BA91" i="50"/>
  <c r="AP85" i="50"/>
  <c r="AI83" i="50"/>
  <c r="AP83" i="50" s="1"/>
  <c r="AJ73" i="50"/>
  <c r="M60" i="50"/>
  <c r="I60" i="50"/>
  <c r="T60" i="50"/>
  <c r="G60" i="50"/>
  <c r="AZ60" i="50"/>
  <c r="R60" i="50"/>
  <c r="Z60" i="50"/>
  <c r="AC60" i="50"/>
  <c r="AR60" i="50"/>
  <c r="S50" i="50"/>
  <c r="BA53" i="50"/>
  <c r="AT53" i="50"/>
  <c r="G50" i="50"/>
  <c r="AB50" i="50"/>
  <c r="N50" i="50"/>
  <c r="AA50" i="50"/>
  <c r="J50" i="50"/>
  <c r="AD50" i="50"/>
  <c r="AS50" i="50"/>
  <c r="AR50" i="50"/>
  <c r="BA51" i="50"/>
  <c r="AU50" i="50"/>
  <c r="AT43" i="50"/>
  <c r="H28" i="50"/>
  <c r="K28" i="50"/>
  <c r="AC28" i="50"/>
  <c r="S28" i="50"/>
  <c r="L28" i="50"/>
  <c r="AE28" i="50"/>
  <c r="AS28" i="50"/>
  <c r="AT29" i="50"/>
  <c r="AQ28" i="50"/>
  <c r="AO28" i="50"/>
  <c r="AP23" i="50"/>
  <c r="AP19" i="50"/>
  <c r="AP14" i="50"/>
  <c r="AP146" i="50"/>
  <c r="H122" i="50"/>
  <c r="Q122" i="50"/>
  <c r="J122" i="50"/>
  <c r="P122" i="50"/>
  <c r="AA122" i="50"/>
  <c r="Z122" i="50"/>
  <c r="AC122" i="50"/>
  <c r="AJ122" i="50"/>
  <c r="AL122" i="50"/>
  <c r="AY122" i="50"/>
  <c r="AP114" i="50"/>
  <c r="AR112" i="50"/>
  <c r="AP69" i="50"/>
  <c r="AP42" i="50"/>
  <c r="Q25" i="50"/>
  <c r="AL25" i="50"/>
  <c r="AR25" i="50"/>
  <c r="AF12" i="50"/>
  <c r="I12" i="50"/>
  <c r="AL12" i="50"/>
  <c r="AR12" i="50"/>
  <c r="Z12" i="50"/>
  <c r="AU12" i="50"/>
  <c r="BA13" i="50"/>
  <c r="AV12" i="50"/>
  <c r="F15" i="50"/>
  <c r="E41" i="50"/>
  <c r="BB41" i="50" s="1"/>
  <c r="AP79" i="50"/>
  <c r="K63" i="50"/>
  <c r="AB63" i="50"/>
  <c r="AI38" i="50"/>
  <c r="AP39" i="50"/>
  <c r="R98" i="50"/>
  <c r="I86" i="50"/>
  <c r="AV86" i="50"/>
  <c r="AU76" i="50"/>
  <c r="BA77" i="50"/>
  <c r="BA134" i="50"/>
  <c r="AU132" i="50"/>
  <c r="BA132" i="50" s="1"/>
  <c r="W147" i="50"/>
  <c r="G135" i="50"/>
  <c r="AR135" i="50"/>
  <c r="G109" i="50"/>
  <c r="AS73" i="50"/>
  <c r="AL60" i="50"/>
  <c r="H50" i="50"/>
  <c r="AZ50" i="50"/>
  <c r="BA123" i="50"/>
  <c r="AU122" i="50"/>
  <c r="AT118" i="50"/>
  <c r="AY38" i="50"/>
  <c r="AM25" i="50"/>
  <c r="AH22" i="50"/>
  <c r="E102" i="50"/>
  <c r="X42" i="50"/>
  <c r="AH23" i="50"/>
  <c r="E144" i="50"/>
  <c r="BB144" i="50" s="1"/>
  <c r="E138" i="50"/>
  <c r="BB138" i="50" s="1"/>
  <c r="AP145" i="50"/>
  <c r="AP117" i="50"/>
  <c r="M112" i="50"/>
  <c r="Q112" i="50"/>
  <c r="J112" i="50"/>
  <c r="AF112" i="50"/>
  <c r="AE112" i="50"/>
  <c r="AV112" i="50"/>
  <c r="AJ112" i="50"/>
  <c r="AP101" i="50"/>
  <c r="AO92" i="50"/>
  <c r="Y92" i="50"/>
  <c r="AP88" i="50"/>
  <c r="BA79" i="50"/>
  <c r="AT72" i="50"/>
  <c r="L63" i="50"/>
  <c r="R63" i="50"/>
  <c r="J63" i="50"/>
  <c r="M63" i="50"/>
  <c r="AD63" i="50"/>
  <c r="AW63" i="50"/>
  <c r="AO63" i="50"/>
  <c r="AV63" i="50"/>
  <c r="BA48" i="50"/>
  <c r="AP48" i="50"/>
  <c r="AP46" i="50"/>
  <c r="AT46" i="50"/>
  <c r="K38" i="50"/>
  <c r="Z38" i="50"/>
  <c r="N38" i="50"/>
  <c r="AC57" i="50"/>
  <c r="AC7" i="50" s="1"/>
  <c r="AT39" i="50"/>
  <c r="AZ38" i="50"/>
  <c r="AX25" i="50"/>
  <c r="I25" i="50"/>
  <c r="AB25" i="50"/>
  <c r="AT21" i="50"/>
  <c r="BA17" i="50"/>
  <c r="AT140" i="50"/>
  <c r="AS63" i="50"/>
  <c r="AP65" i="50"/>
  <c r="AJ38" i="50"/>
  <c r="AX38" i="50"/>
  <c r="AQ38" i="50"/>
  <c r="AT40" i="50"/>
  <c r="R147" i="50"/>
  <c r="AX147" i="50"/>
  <c r="Y141" i="50"/>
  <c r="AM135" i="50"/>
  <c r="J125" i="50"/>
  <c r="Z125" i="50"/>
  <c r="R125" i="50"/>
  <c r="Q125" i="50"/>
  <c r="AG125" i="50"/>
  <c r="AR125" i="50"/>
  <c r="AA125" i="50"/>
  <c r="AJ125" i="50"/>
  <c r="AS125" i="50"/>
  <c r="AK112" i="50"/>
  <c r="AT116" i="50"/>
  <c r="S154" i="50"/>
  <c r="S9" i="50" s="1"/>
  <c r="Y109" i="50"/>
  <c r="AH111" i="50"/>
  <c r="N98" i="50"/>
  <c r="U98" i="50"/>
  <c r="K98" i="50"/>
  <c r="AB98" i="50"/>
  <c r="AP99" i="50"/>
  <c r="AI98" i="50"/>
  <c r="Z98" i="50"/>
  <c r="AS98" i="50"/>
  <c r="AM98" i="50"/>
  <c r="AX98" i="50"/>
  <c r="K92" i="50"/>
  <c r="S92" i="50"/>
  <c r="V92" i="50"/>
  <c r="U92" i="50"/>
  <c r="L92" i="50"/>
  <c r="AJ92" i="50"/>
  <c r="AC92" i="50"/>
  <c r="AF92" i="50"/>
  <c r="AV92" i="50"/>
  <c r="AX92" i="50"/>
  <c r="H86" i="50"/>
  <c r="K86" i="50"/>
  <c r="N86" i="50"/>
  <c r="M86" i="50"/>
  <c r="Y86" i="50"/>
  <c r="AA86" i="50"/>
  <c r="Z86" i="50"/>
  <c r="AG86" i="50"/>
  <c r="AR86" i="50"/>
  <c r="AZ86" i="50"/>
  <c r="AI76" i="50"/>
  <c r="AP77" i="50"/>
  <c r="N76" i="50"/>
  <c r="S76" i="50"/>
  <c r="H76" i="50"/>
  <c r="K76" i="50"/>
  <c r="Q76" i="50"/>
  <c r="AO76" i="50"/>
  <c r="AF76" i="50"/>
  <c r="AE76" i="50"/>
  <c r="AY76" i="50"/>
  <c r="AZ76" i="50"/>
  <c r="AX63" i="50"/>
  <c r="BA67" i="50"/>
  <c r="L44" i="50"/>
  <c r="U44" i="50"/>
  <c r="AM44" i="50"/>
  <c r="AF44" i="50"/>
  <c r="J44" i="50"/>
  <c r="S44" i="50"/>
  <c r="AL44" i="50"/>
  <c r="AK44" i="50"/>
  <c r="BA37" i="50"/>
  <c r="AU35" i="50"/>
  <c r="S15" i="50"/>
  <c r="AF15" i="50"/>
  <c r="AA15" i="50"/>
  <c r="AG15" i="50"/>
  <c r="H15" i="50"/>
  <c r="AD15" i="50"/>
  <c r="AO15" i="50"/>
  <c r="AJ15" i="50"/>
  <c r="AS15" i="50"/>
  <c r="AP96" i="50"/>
  <c r="AT96" i="50"/>
  <c r="AP56" i="50"/>
  <c r="I147" i="50"/>
  <c r="H147" i="50"/>
  <c r="K147" i="50"/>
  <c r="T147" i="50"/>
  <c r="P147" i="50"/>
  <c r="AD147" i="50"/>
  <c r="AN147" i="50"/>
  <c r="AL147" i="50"/>
  <c r="AS147" i="50"/>
  <c r="AY147" i="50"/>
  <c r="P141" i="50"/>
  <c r="Q141" i="50"/>
  <c r="AC141" i="50"/>
  <c r="AB141" i="50"/>
  <c r="V141" i="50"/>
  <c r="AK141" i="50"/>
  <c r="AM141" i="50"/>
  <c r="AQ141" i="50"/>
  <c r="AT142" i="50"/>
  <c r="AU141" i="50"/>
  <c r="BA142" i="50"/>
  <c r="U135" i="50"/>
  <c r="H135" i="50"/>
  <c r="K135" i="50"/>
  <c r="AD135" i="50"/>
  <c r="J135" i="50"/>
  <c r="AG135" i="50"/>
  <c r="AT136" i="50"/>
  <c r="BA136" i="50"/>
  <c r="AU135" i="50"/>
  <c r="AW135" i="50"/>
  <c r="AX135" i="50"/>
  <c r="AR122" i="50"/>
  <c r="BA119" i="50"/>
  <c r="W112" i="50"/>
  <c r="BA115" i="50"/>
  <c r="N109" i="50"/>
  <c r="P109" i="50"/>
  <c r="V109" i="50"/>
  <c r="U109" i="50"/>
  <c r="K109" i="50"/>
  <c r="AO109" i="50"/>
  <c r="AF109" i="50"/>
  <c r="AP110" i="50"/>
  <c r="AI109" i="50"/>
  <c r="AZ109" i="50"/>
  <c r="AX109" i="50"/>
  <c r="AP97" i="50"/>
  <c r="AT85" i="50"/>
  <c r="AQ83" i="50"/>
  <c r="AT83" i="50" s="1"/>
  <c r="AT75" i="50"/>
  <c r="AM73" i="50"/>
  <c r="AR73" i="50"/>
  <c r="AQ63" i="50"/>
  <c r="AT66" i="50"/>
  <c r="W63" i="50"/>
  <c r="Q60" i="50"/>
  <c r="AB60" i="50"/>
  <c r="N60" i="50"/>
  <c r="Y60" i="50"/>
  <c r="AJ60" i="50"/>
  <c r="AI60" i="50"/>
  <c r="AP61" i="50"/>
  <c r="AY60" i="50"/>
  <c r="AG50" i="50"/>
  <c r="V50" i="50"/>
  <c r="AI50" i="50"/>
  <c r="AP51" i="50"/>
  <c r="U50" i="50"/>
  <c r="AV50" i="50"/>
  <c r="M50" i="50"/>
  <c r="Z50" i="50"/>
  <c r="AW50" i="50"/>
  <c r="AY50" i="50"/>
  <c r="AX50" i="50"/>
  <c r="AP43" i="50"/>
  <c r="G28" i="50"/>
  <c r="N28" i="50"/>
  <c r="AF28" i="50"/>
  <c r="I28" i="50"/>
  <c r="AU28" i="50"/>
  <c r="BA29" i="50"/>
  <c r="AR28" i="50"/>
  <c r="AK28" i="50"/>
  <c r="BA23" i="50"/>
  <c r="AZ15" i="50"/>
  <c r="AN12" i="50"/>
  <c r="BA146" i="50"/>
  <c r="R122" i="50"/>
  <c r="K122" i="50"/>
  <c r="Y122" i="50"/>
  <c r="T122" i="50"/>
  <c r="W122" i="50"/>
  <c r="AM122" i="50"/>
  <c r="AI122" i="50"/>
  <c r="AP123" i="50"/>
  <c r="AQ122" i="50"/>
  <c r="AT123" i="50"/>
  <c r="AS122" i="50"/>
  <c r="BA118" i="50"/>
  <c r="AS112" i="50"/>
  <c r="AP90" i="50"/>
  <c r="BA42" i="50"/>
  <c r="BA27" i="50"/>
  <c r="AB12" i="50"/>
  <c r="W12" i="50"/>
  <c r="AQ12" i="50"/>
  <c r="AT13" i="50"/>
  <c r="AY12" i="50"/>
  <c r="AX12" i="50"/>
  <c r="E34" i="49"/>
  <c r="BB34" i="49" s="1"/>
  <c r="F15" i="49"/>
  <c r="K63" i="49"/>
  <c r="AF63" i="49"/>
  <c r="AD63" i="49"/>
  <c r="L112" i="49"/>
  <c r="S112" i="49"/>
  <c r="AA112" i="49"/>
  <c r="AQ112" i="49"/>
  <c r="AT113" i="49"/>
  <c r="U98" i="49"/>
  <c r="V44" i="49"/>
  <c r="I141" i="49"/>
  <c r="AJ141" i="49"/>
  <c r="AI135" i="49"/>
  <c r="AP138" i="49"/>
  <c r="AU109" i="49"/>
  <c r="BA111" i="49"/>
  <c r="M86" i="49"/>
  <c r="R76" i="49"/>
  <c r="AF76" i="49"/>
  <c r="AE60" i="49"/>
  <c r="AW50" i="49"/>
  <c r="AY12" i="49"/>
  <c r="H135" i="49"/>
  <c r="AX135" i="49"/>
  <c r="AP74" i="49"/>
  <c r="AI73" i="49"/>
  <c r="AP73" i="49" s="1"/>
  <c r="AH22" i="49"/>
  <c r="E134" i="49"/>
  <c r="BB134" i="49" s="1"/>
  <c r="E149" i="49"/>
  <c r="BB149" i="49" s="1"/>
  <c r="F50" i="49"/>
  <c r="O53" i="49"/>
  <c r="E75" i="49"/>
  <c r="BB75" i="49" s="1"/>
  <c r="E52" i="49"/>
  <c r="BB52" i="49" s="1"/>
  <c r="E88" i="49"/>
  <c r="BB88" i="49" s="1"/>
  <c r="E152" i="49"/>
  <c r="BB152" i="49" s="1"/>
  <c r="BA145" i="49"/>
  <c r="BA140" i="49"/>
  <c r="AP114" i="49"/>
  <c r="AT114" i="49"/>
  <c r="AT102" i="49"/>
  <c r="AT68" i="49"/>
  <c r="G63" i="49"/>
  <c r="J63" i="49"/>
  <c r="AC63" i="49"/>
  <c r="U63" i="49"/>
  <c r="AB63" i="49"/>
  <c r="AE63" i="49"/>
  <c r="V63" i="49"/>
  <c r="Z63" i="49"/>
  <c r="AU63" i="49"/>
  <c r="BA64" i="49"/>
  <c r="AQ44" i="49"/>
  <c r="AT46" i="49"/>
  <c r="AX44" i="49"/>
  <c r="AP46" i="49"/>
  <c r="AP41" i="49"/>
  <c r="L38" i="49"/>
  <c r="AG38" i="49"/>
  <c r="M38" i="49"/>
  <c r="G38" i="49"/>
  <c r="AB38" i="49"/>
  <c r="N38" i="49"/>
  <c r="AA38" i="49"/>
  <c r="AR38" i="49"/>
  <c r="AU38" i="49"/>
  <c r="BA39" i="49"/>
  <c r="AV38" i="49"/>
  <c r="S15" i="49"/>
  <c r="R15" i="49"/>
  <c r="U15" i="49"/>
  <c r="L15" i="49"/>
  <c r="J15" i="49"/>
  <c r="AG15" i="49"/>
  <c r="AL15" i="49"/>
  <c r="AK15" i="49"/>
  <c r="AP16" i="49"/>
  <c r="AW15" i="49"/>
  <c r="V125" i="49"/>
  <c r="I125" i="49"/>
  <c r="AD125" i="49"/>
  <c r="P125" i="49"/>
  <c r="G125" i="49"/>
  <c r="AK125" i="49"/>
  <c r="AG125" i="49"/>
  <c r="AJ125" i="49"/>
  <c r="BA126" i="49"/>
  <c r="AU125" i="49"/>
  <c r="AV125" i="49"/>
  <c r="AG109" i="49"/>
  <c r="P109" i="49"/>
  <c r="AT69" i="49"/>
  <c r="AT17" i="49"/>
  <c r="BA151" i="49"/>
  <c r="Q141" i="49"/>
  <c r="AT128" i="49"/>
  <c r="BA121" i="49"/>
  <c r="H112" i="49"/>
  <c r="K112" i="49"/>
  <c r="Y112" i="49"/>
  <c r="N112" i="49"/>
  <c r="AD112" i="49"/>
  <c r="R112" i="49"/>
  <c r="AK112" i="49"/>
  <c r="AW112" i="49"/>
  <c r="I98" i="49"/>
  <c r="AE98" i="49"/>
  <c r="G98" i="49"/>
  <c r="J98" i="49"/>
  <c r="AM98" i="49"/>
  <c r="AL98" i="49"/>
  <c r="AO98" i="49"/>
  <c r="AB98" i="49"/>
  <c r="AW98" i="49"/>
  <c r="BA101" i="49"/>
  <c r="AU98" i="49"/>
  <c r="AY92" i="49"/>
  <c r="BA71" i="49"/>
  <c r="W63" i="49"/>
  <c r="BA62" i="49"/>
  <c r="AW60" i="49"/>
  <c r="AT54" i="49"/>
  <c r="AT49" i="49"/>
  <c r="L44" i="49"/>
  <c r="AE44" i="49"/>
  <c r="T44" i="49"/>
  <c r="R44" i="49"/>
  <c r="M44" i="49"/>
  <c r="N44" i="49"/>
  <c r="AG44" i="49"/>
  <c r="BA45" i="49"/>
  <c r="AU44" i="49"/>
  <c r="AR44" i="49"/>
  <c r="AV28" i="49"/>
  <c r="AT23" i="49"/>
  <c r="BA23" i="49"/>
  <c r="AX15" i="49"/>
  <c r="AQ12" i="49"/>
  <c r="AT14" i="49"/>
  <c r="P141" i="49"/>
  <c r="AC141" i="49"/>
  <c r="AF141" i="49"/>
  <c r="AE141" i="49"/>
  <c r="R141" i="49"/>
  <c r="AW141" i="49"/>
  <c r="AK141" i="49"/>
  <c r="AT142" i="49"/>
  <c r="AQ141" i="49"/>
  <c r="AT115" i="49"/>
  <c r="AT65" i="49"/>
  <c r="AT42" i="49"/>
  <c r="I28" i="49"/>
  <c r="AO28" i="49"/>
  <c r="T28" i="49"/>
  <c r="N28" i="49"/>
  <c r="AD28" i="49"/>
  <c r="AJ28" i="49"/>
  <c r="AZ28" i="49"/>
  <c r="AI28" i="49"/>
  <c r="AP29" i="49"/>
  <c r="G147" i="49"/>
  <c r="N147" i="49"/>
  <c r="I147" i="49"/>
  <c r="W147" i="49"/>
  <c r="AI147" i="49"/>
  <c r="AP150" i="49"/>
  <c r="Y147" i="49"/>
  <c r="P147" i="49"/>
  <c r="AC147" i="49"/>
  <c r="AO147" i="49"/>
  <c r="AR147" i="49"/>
  <c r="BA150" i="49"/>
  <c r="AU147" i="49"/>
  <c r="AP143" i="49"/>
  <c r="U125" i="49"/>
  <c r="AT127" i="49"/>
  <c r="AU112" i="49"/>
  <c r="BA116" i="49"/>
  <c r="AP97" i="49"/>
  <c r="AU92" i="49"/>
  <c r="BA93" i="49"/>
  <c r="J92" i="49"/>
  <c r="U92" i="49"/>
  <c r="K92" i="49"/>
  <c r="AL92" i="49"/>
  <c r="AO92" i="49"/>
  <c r="AA92" i="49"/>
  <c r="AD92" i="49"/>
  <c r="AW92" i="49"/>
  <c r="AV92" i="49"/>
  <c r="AK86" i="49"/>
  <c r="Q86" i="49"/>
  <c r="I86" i="49"/>
  <c r="L86" i="49"/>
  <c r="AC86" i="49"/>
  <c r="AN86" i="49"/>
  <c r="AA86" i="49"/>
  <c r="AI86" i="49"/>
  <c r="AP87" i="49"/>
  <c r="AW86" i="49"/>
  <c r="M76" i="49"/>
  <c r="AE76" i="49"/>
  <c r="W76" i="49"/>
  <c r="N76" i="49"/>
  <c r="Y76" i="49"/>
  <c r="AL76" i="49"/>
  <c r="AO76" i="49"/>
  <c r="AB76" i="49"/>
  <c r="AZ76" i="49"/>
  <c r="AS76" i="49"/>
  <c r="AP66" i="49"/>
  <c r="BA66" i="49"/>
  <c r="H60" i="49"/>
  <c r="AO60" i="49"/>
  <c r="AJ60" i="49"/>
  <c r="U60" i="49"/>
  <c r="AD60" i="49"/>
  <c r="W60" i="49"/>
  <c r="R60" i="49"/>
  <c r="AV60" i="49"/>
  <c r="AX60" i="49"/>
  <c r="M50" i="49"/>
  <c r="L50" i="49"/>
  <c r="AD50" i="49"/>
  <c r="S50" i="49"/>
  <c r="U50" i="49"/>
  <c r="I50" i="49"/>
  <c r="AF50" i="49"/>
  <c r="AN50" i="49"/>
  <c r="AM50" i="49"/>
  <c r="AL50" i="49"/>
  <c r="AY44" i="49"/>
  <c r="BA48" i="49"/>
  <c r="BA43" i="49"/>
  <c r="AM28" i="49"/>
  <c r="AL28" i="49"/>
  <c r="AQ28" i="49"/>
  <c r="AT30" i="49"/>
  <c r="AT18" i="49"/>
  <c r="BA18" i="49"/>
  <c r="AE12" i="49"/>
  <c r="AT13" i="49"/>
  <c r="V12" i="49"/>
  <c r="AD12" i="49"/>
  <c r="BA13" i="49"/>
  <c r="AF12" i="49"/>
  <c r="AW12" i="49"/>
  <c r="AD135" i="49"/>
  <c r="S135" i="49"/>
  <c r="J135" i="49"/>
  <c r="Z135" i="49"/>
  <c r="U135" i="49"/>
  <c r="AG135" i="49"/>
  <c r="AN135" i="49"/>
  <c r="AE135" i="49"/>
  <c r="AS135" i="49"/>
  <c r="AP119" i="49"/>
  <c r="AP96" i="49"/>
  <c r="AT74" i="49"/>
  <c r="AQ73" i="49"/>
  <c r="AT73" i="49" s="1"/>
  <c r="S44" i="49"/>
  <c r="BA21" i="49"/>
  <c r="AY63" i="49"/>
  <c r="AI109" i="49"/>
  <c r="AP110" i="49"/>
  <c r="AC112" i="49"/>
  <c r="AZ112" i="49"/>
  <c r="AT101" i="49"/>
  <c r="AQ98" i="49"/>
  <c r="AO141" i="49"/>
  <c r="AR63" i="49"/>
  <c r="AL147" i="49"/>
  <c r="Q112" i="49"/>
  <c r="H92" i="49"/>
  <c r="AP93" i="49"/>
  <c r="AI92" i="49"/>
  <c r="AX92" i="49"/>
  <c r="AG86" i="49"/>
  <c r="AC76" i="49"/>
  <c r="AY76" i="49"/>
  <c r="AR60" i="49"/>
  <c r="AY50" i="49"/>
  <c r="AX28" i="49"/>
  <c r="AA12" i="49"/>
  <c r="AW135" i="49"/>
  <c r="E51" i="49"/>
  <c r="BB51" i="49" s="1"/>
  <c r="X42" i="49"/>
  <c r="E36" i="49"/>
  <c r="BB36" i="49" s="1"/>
  <c r="E130" i="49"/>
  <c r="BB130" i="49" s="1"/>
  <c r="E37" i="49"/>
  <c r="BB37" i="49" s="1"/>
  <c r="E124" i="49"/>
  <c r="BB124" i="49" s="1"/>
  <c r="E82" i="49"/>
  <c r="BB82" i="49" s="1"/>
  <c r="U141" i="49"/>
  <c r="AV141" i="49"/>
  <c r="AP123" i="49"/>
  <c r="AI122" i="49"/>
  <c r="AP122" i="49" s="1"/>
  <c r="AT123" i="49"/>
  <c r="AQ122" i="49"/>
  <c r="AT122" i="49" s="1"/>
  <c r="BA118" i="49"/>
  <c r="AS112" i="49"/>
  <c r="AR112" i="49"/>
  <c r="AP95" i="49"/>
  <c r="AP90" i="49"/>
  <c r="AP72" i="49"/>
  <c r="BA72" i="49"/>
  <c r="Q63" i="49"/>
  <c r="AG63" i="49"/>
  <c r="L63" i="49"/>
  <c r="AM63" i="49"/>
  <c r="AA63" i="49"/>
  <c r="R63" i="49"/>
  <c r="AI63" i="49"/>
  <c r="AP64" i="49"/>
  <c r="AW63" i="49"/>
  <c r="AL63" i="49"/>
  <c r="AS44" i="49"/>
  <c r="H38" i="49"/>
  <c r="AC38" i="49"/>
  <c r="U38" i="49"/>
  <c r="AK38" i="49"/>
  <c r="J38" i="49"/>
  <c r="AZ38" i="49"/>
  <c r="AY38" i="49"/>
  <c r="AX38" i="49"/>
  <c r="AP20" i="49"/>
  <c r="K15" i="49"/>
  <c r="AE15" i="49"/>
  <c r="Q15" i="49"/>
  <c r="W15" i="49"/>
  <c r="AC15" i="49"/>
  <c r="AU15" i="49"/>
  <c r="BA16" i="49"/>
  <c r="AQ15" i="49"/>
  <c r="AT16" i="49"/>
  <c r="AZ15" i="49"/>
  <c r="AT146" i="49"/>
  <c r="AI125" i="49"/>
  <c r="AP126" i="49"/>
  <c r="T125" i="49"/>
  <c r="W125" i="49"/>
  <c r="V109" i="49"/>
  <c r="AT110" i="49"/>
  <c r="AQ109" i="49"/>
  <c r="AP69" i="49"/>
  <c r="AO15" i="49"/>
  <c r="O17" i="49"/>
  <c r="AR15" i="49"/>
  <c r="AP151" i="49"/>
  <c r="AP144" i="49"/>
  <c r="AX141" i="49"/>
  <c r="AP139" i="49"/>
  <c r="AX125" i="49"/>
  <c r="AP121" i="49"/>
  <c r="AP117" i="49"/>
  <c r="AT117" i="49"/>
  <c r="G112" i="49"/>
  <c r="AF112" i="49"/>
  <c r="J112" i="49"/>
  <c r="M112" i="49"/>
  <c r="AB112" i="49"/>
  <c r="BA113" i="49"/>
  <c r="AY112" i="49"/>
  <c r="AV112" i="49"/>
  <c r="AL112" i="49"/>
  <c r="R98" i="49"/>
  <c r="L98" i="49"/>
  <c r="AA98" i="49"/>
  <c r="T98" i="49"/>
  <c r="P98" i="49"/>
  <c r="Y98" i="49"/>
  <c r="AR98" i="49"/>
  <c r="AK98" i="49"/>
  <c r="AN98" i="49"/>
  <c r="AZ98" i="49"/>
  <c r="AM92" i="49"/>
  <c r="AP94" i="49"/>
  <c r="BA94" i="49"/>
  <c r="BA67" i="49"/>
  <c r="AP54" i="49"/>
  <c r="BA54" i="49"/>
  <c r="AP49" i="49"/>
  <c r="BA49" i="49"/>
  <c r="H44" i="49"/>
  <c r="AA44" i="49"/>
  <c r="K44" i="49"/>
  <c r="AD44" i="49"/>
  <c r="AF44" i="49"/>
  <c r="J44" i="49"/>
  <c r="AC44" i="49"/>
  <c r="AZ44" i="49"/>
  <c r="AW44" i="49"/>
  <c r="BA31" i="49"/>
  <c r="AP19" i="49"/>
  <c r="O14" i="49"/>
  <c r="AG141" i="49"/>
  <c r="N141" i="49"/>
  <c r="AB141" i="49"/>
  <c r="AA141" i="49"/>
  <c r="Y141" i="49"/>
  <c r="AI141" i="49"/>
  <c r="AP142" i="49"/>
  <c r="AS141" i="49"/>
  <c r="AR141" i="49"/>
  <c r="AZ141" i="49"/>
  <c r="AP115" i="49"/>
  <c r="AP91" i="49"/>
  <c r="AK63" i="49"/>
  <c r="AO63" i="49"/>
  <c r="AN63" i="49"/>
  <c r="R28" i="49"/>
  <c r="AE28" i="49"/>
  <c r="V28" i="49"/>
  <c r="J28" i="49"/>
  <c r="AB147" i="49"/>
  <c r="J147" i="49"/>
  <c r="L147" i="49"/>
  <c r="S147" i="49"/>
  <c r="AT150" i="49"/>
  <c r="AQ147" i="49"/>
  <c r="AT147" i="49" s="1"/>
  <c r="AD147" i="49"/>
  <c r="U147" i="49"/>
  <c r="AJ147" i="49"/>
  <c r="AK147" i="49"/>
  <c r="AW147" i="49"/>
  <c r="AX147" i="49"/>
  <c r="Q125" i="49"/>
  <c r="AP116" i="49"/>
  <c r="AL109" i="49"/>
  <c r="S92" i="49"/>
  <c r="Q92" i="49"/>
  <c r="G92" i="49"/>
  <c r="AF92" i="49"/>
  <c r="AK92" i="49"/>
  <c r="AN92" i="49"/>
  <c r="Z92" i="49"/>
  <c r="AQ92" i="49"/>
  <c r="AT93" i="49"/>
  <c r="R86" i="49"/>
  <c r="N86" i="49"/>
  <c r="Y86" i="49"/>
  <c r="P86" i="49"/>
  <c r="H86" i="49"/>
  <c r="AO86" i="49"/>
  <c r="AJ86" i="49"/>
  <c r="AM86" i="49"/>
  <c r="AL86" i="49"/>
  <c r="AS86" i="49"/>
  <c r="I76" i="49"/>
  <c r="L76" i="49"/>
  <c r="K76" i="49"/>
  <c r="S76" i="49"/>
  <c r="J76" i="49"/>
  <c r="AR76" i="49"/>
  <c r="AQ76" i="49"/>
  <c r="AT77" i="49"/>
  <c r="AK76" i="49"/>
  <c r="AP77" i="49"/>
  <c r="AI76" i="49"/>
  <c r="AV76" i="49"/>
  <c r="AX76" i="49"/>
  <c r="K60" i="49"/>
  <c r="N60" i="49"/>
  <c r="AA60" i="49"/>
  <c r="Z60" i="49"/>
  <c r="S60" i="49"/>
  <c r="AQ60" i="49"/>
  <c r="AT61" i="49"/>
  <c r="AF60" i="49"/>
  <c r="AS60" i="49"/>
  <c r="W50" i="49"/>
  <c r="H50" i="49"/>
  <c r="Z50" i="49"/>
  <c r="AA50" i="49"/>
  <c r="Q50" i="49"/>
  <c r="N50" i="49"/>
  <c r="AB50" i="49"/>
  <c r="AJ50" i="49"/>
  <c r="BA53" i="49"/>
  <c r="AU50" i="49"/>
  <c r="AT53" i="49"/>
  <c r="AQ50" i="49"/>
  <c r="AV44" i="49"/>
  <c r="AS28" i="49"/>
  <c r="BA22" i="49"/>
  <c r="AP18" i="49"/>
  <c r="J12" i="49"/>
  <c r="W12" i="49"/>
  <c r="Q12" i="49"/>
  <c r="I12" i="49"/>
  <c r="R12" i="49"/>
  <c r="Z12" i="49"/>
  <c r="AZ12" i="49"/>
  <c r="AS12" i="49"/>
  <c r="AB12" i="49"/>
  <c r="L135" i="49"/>
  <c r="K135" i="49"/>
  <c r="Y135" i="49"/>
  <c r="P135" i="49"/>
  <c r="AL135" i="49"/>
  <c r="Q135" i="49"/>
  <c r="AC135" i="49"/>
  <c r="AJ135" i="49"/>
  <c r="AA135" i="49"/>
  <c r="AQ135" i="49"/>
  <c r="AT136" i="49"/>
  <c r="AY135" i="49"/>
  <c r="AT119" i="49"/>
  <c r="AU73" i="49"/>
  <c r="BA73" i="49" s="1"/>
  <c r="BA74" i="49"/>
  <c r="AP47" i="49"/>
  <c r="E153" i="49"/>
  <c r="BB153" i="49" s="1"/>
  <c r="P63" i="49"/>
  <c r="AJ63" i="49"/>
  <c r="AQ38" i="49"/>
  <c r="AT39" i="49"/>
  <c r="AQ25" i="49"/>
  <c r="AT25" i="49" s="1"/>
  <c r="AT26" i="49"/>
  <c r="AN15" i="49"/>
  <c r="T112" i="49"/>
  <c r="AJ112" i="49"/>
  <c r="N98" i="49"/>
  <c r="AI44" i="49"/>
  <c r="AP45" i="49"/>
  <c r="AT45" i="49"/>
  <c r="H141" i="49"/>
  <c r="T141" i="49"/>
  <c r="AS63" i="49"/>
  <c r="W38" i="49"/>
  <c r="AG147" i="49"/>
  <c r="AY147" i="49"/>
  <c r="S141" i="49"/>
  <c r="AE92" i="49"/>
  <c r="AZ92" i="49"/>
  <c r="V86" i="49"/>
  <c r="AE86" i="49"/>
  <c r="AU86" i="49"/>
  <c r="BA87" i="49"/>
  <c r="Q76" i="49"/>
  <c r="P76" i="49"/>
  <c r="Z76" i="49"/>
  <c r="P60" i="49"/>
  <c r="AO50" i="49"/>
  <c r="T50" i="49"/>
  <c r="AP53" i="49"/>
  <c r="AI50" i="49"/>
  <c r="AP13" i="49"/>
  <c r="AI12" i="49"/>
  <c r="W135" i="49"/>
  <c r="AK135" i="49"/>
  <c r="AU135" i="49"/>
  <c r="BA136" i="49"/>
  <c r="E137" i="49"/>
  <c r="BB137" i="49" s="1"/>
  <c r="E133" i="49"/>
  <c r="BB133" i="49" s="1"/>
  <c r="AH42" i="49"/>
  <c r="AH23" i="49"/>
  <c r="E131" i="49"/>
  <c r="BB131" i="49" s="1"/>
  <c r="E56" i="49"/>
  <c r="BB56" i="49" s="1"/>
  <c r="AP145" i="49"/>
  <c r="AT140" i="49"/>
  <c r="AU122" i="49"/>
  <c r="BA122" i="49" s="1"/>
  <c r="BA123" i="49"/>
  <c r="AP118" i="49"/>
  <c r="AN112" i="49"/>
  <c r="BA114" i="49"/>
  <c r="AP102" i="49"/>
  <c r="BA90" i="49"/>
  <c r="AT79" i="49"/>
  <c r="AT72" i="49"/>
  <c r="AP68" i="49"/>
  <c r="M63" i="49"/>
  <c r="H63" i="49"/>
  <c r="T63" i="49"/>
  <c r="Y63" i="49"/>
  <c r="AQ63" i="49"/>
  <c r="AT64" i="49"/>
  <c r="AO38" i="49"/>
  <c r="Z38" i="49"/>
  <c r="Q38" i="49"/>
  <c r="AS38" i="49"/>
  <c r="T38" i="49"/>
  <c r="AN38" i="49"/>
  <c r="AI38" i="49"/>
  <c r="AP39" i="49"/>
  <c r="AP24" i="49"/>
  <c r="BA20" i="49"/>
  <c r="AT20" i="49"/>
  <c r="G15" i="49"/>
  <c r="AA15" i="49"/>
  <c r="AD15" i="49"/>
  <c r="AB15" i="49"/>
  <c r="I15" i="49"/>
  <c r="AM15" i="49"/>
  <c r="AS15" i="49"/>
  <c r="AJ15" i="49"/>
  <c r="L125" i="49"/>
  <c r="AB125" i="49"/>
  <c r="AE125" i="49"/>
  <c r="AT126" i="49"/>
  <c r="AQ125" i="49"/>
  <c r="AZ125" i="49"/>
  <c r="AW109" i="49"/>
  <c r="Z109" i="49"/>
  <c r="AV109" i="49"/>
  <c r="AP26" i="49"/>
  <c r="AI25" i="49"/>
  <c r="AP25" i="49" s="1"/>
  <c r="BA26" i="49"/>
  <c r="AU25" i="49"/>
  <c r="BA25" i="49" s="1"/>
  <c r="AI15" i="49"/>
  <c r="AP17" i="49"/>
  <c r="BA139" i="49"/>
  <c r="R125" i="49"/>
  <c r="BA128" i="49"/>
  <c r="AT121" i="49"/>
  <c r="BA117" i="49"/>
  <c r="Z112" i="49"/>
  <c r="P112" i="49"/>
  <c r="AI112" i="49"/>
  <c r="AP113" i="49"/>
  <c r="W112" i="49"/>
  <c r="I112" i="49"/>
  <c r="AG112" i="49"/>
  <c r="AE112" i="49"/>
  <c r="AM112" i="49"/>
  <c r="AX112" i="49"/>
  <c r="M98" i="49"/>
  <c r="H98" i="49"/>
  <c r="AP101" i="49"/>
  <c r="AI98" i="49"/>
  <c r="W98" i="49"/>
  <c r="AD98" i="49"/>
  <c r="AG98" i="49"/>
  <c r="AX98" i="49"/>
  <c r="AJ98" i="49"/>
  <c r="AV98" i="49"/>
  <c r="AT89" i="49"/>
  <c r="V76" i="49"/>
  <c r="BA78" i="49"/>
  <c r="AT71" i="49"/>
  <c r="AP71" i="49"/>
  <c r="AT62" i="49"/>
  <c r="R50" i="49"/>
  <c r="AK44" i="49"/>
  <c r="G44" i="49"/>
  <c r="Z44" i="49"/>
  <c r="AB44" i="49"/>
  <c r="U44" i="49"/>
  <c r="AN44" i="49"/>
  <c r="AM44" i="49"/>
  <c r="AL44" i="49"/>
  <c r="AP23" i="49"/>
  <c r="AU12" i="49"/>
  <c r="BA14" i="49"/>
  <c r="K141" i="49"/>
  <c r="M141" i="49"/>
  <c r="L141" i="49"/>
  <c r="J141" i="49"/>
  <c r="W141" i="49"/>
  <c r="AM141" i="49"/>
  <c r="AD141" i="49"/>
  <c r="AL141" i="49"/>
  <c r="AN141" i="49"/>
  <c r="BA142" i="49"/>
  <c r="AU141" i="49"/>
  <c r="AY141" i="49"/>
  <c r="BA91" i="49"/>
  <c r="AV63" i="49"/>
  <c r="BA42" i="49"/>
  <c r="L28" i="49"/>
  <c r="AF28" i="49"/>
  <c r="K28" i="49"/>
  <c r="AA28" i="49"/>
  <c r="AG28" i="49"/>
  <c r="W28" i="49"/>
  <c r="BA29" i="49"/>
  <c r="AR28" i="49"/>
  <c r="AW28" i="49"/>
  <c r="T147" i="49"/>
  <c r="H147" i="49"/>
  <c r="AE147" i="49"/>
  <c r="V147" i="49"/>
  <c r="Z147" i="49"/>
  <c r="Q147" i="49"/>
  <c r="AM147" i="49"/>
  <c r="AV147" i="49"/>
  <c r="AZ147" i="49"/>
  <c r="AZ135" i="49"/>
  <c r="BA120" i="49"/>
  <c r="U112" i="49"/>
  <c r="AH111" i="49"/>
  <c r="N92" i="49"/>
  <c r="M92" i="49"/>
  <c r="L92" i="49"/>
  <c r="AG92" i="49"/>
  <c r="T92" i="49"/>
  <c r="AB92" i="49"/>
  <c r="Y92" i="49"/>
  <c r="AJ92" i="49"/>
  <c r="AR92" i="49"/>
  <c r="G86" i="49"/>
  <c r="AR86" i="49"/>
  <c r="J86" i="49"/>
  <c r="AY86" i="49"/>
  <c r="T86" i="49"/>
  <c r="W86" i="49"/>
  <c r="AF86" i="49"/>
  <c r="AQ86" i="49"/>
  <c r="AT87" i="49"/>
  <c r="AD86" i="49"/>
  <c r="AX86" i="49"/>
  <c r="AZ86" i="49"/>
  <c r="U76" i="49"/>
  <c r="H76" i="49"/>
  <c r="G76" i="49"/>
  <c r="AA76" i="49"/>
  <c r="AD76" i="49"/>
  <c r="AG76" i="49"/>
  <c r="AW76" i="49"/>
  <c r="AN76" i="49"/>
  <c r="BA77" i="49"/>
  <c r="AU76" i="49"/>
  <c r="BA70" i="49"/>
  <c r="Q60" i="49"/>
  <c r="G60" i="49"/>
  <c r="J60" i="49"/>
  <c r="M60" i="49"/>
  <c r="T60" i="49"/>
  <c r="AP61" i="49"/>
  <c r="AI60" i="49"/>
  <c r="AG60" i="49"/>
  <c r="AZ60" i="49"/>
  <c r="AB60" i="49"/>
  <c r="AY60" i="49"/>
  <c r="AU60" i="49"/>
  <c r="BA61" i="49"/>
  <c r="AE50" i="49"/>
  <c r="AK50" i="49"/>
  <c r="K50" i="49"/>
  <c r="AG50" i="49"/>
  <c r="J50" i="49"/>
  <c r="AS50" i="49"/>
  <c r="AR50" i="49"/>
  <c r="AX50" i="49"/>
  <c r="AV50" i="49"/>
  <c r="AP48" i="49"/>
  <c r="AP43" i="49"/>
  <c r="S28" i="49"/>
  <c r="U28" i="49"/>
  <c r="AU28" i="49"/>
  <c r="BA30" i="49"/>
  <c r="AP22" i="49"/>
  <c r="K12" i="49"/>
  <c r="T12" i="49"/>
  <c r="S12" i="49"/>
  <c r="AG12" i="49"/>
  <c r="AN12" i="49"/>
  <c r="AC12" i="49"/>
  <c r="AV12" i="49"/>
  <c r="G135" i="49"/>
  <c r="AB135" i="49"/>
  <c r="V135" i="49"/>
  <c r="M135" i="49"/>
  <c r="AF135" i="49"/>
  <c r="AO135" i="49"/>
  <c r="AV135" i="49"/>
  <c r="AM135" i="49"/>
  <c r="AR135" i="49"/>
  <c r="BA119" i="49"/>
  <c r="W92" i="49"/>
  <c r="AT47" i="49"/>
  <c r="BA47" i="49"/>
  <c r="AT21" i="49"/>
  <c r="AE15" i="48"/>
  <c r="AW15" i="48"/>
  <c r="AX15" i="48"/>
  <c r="AN147" i="48"/>
  <c r="AT118" i="48"/>
  <c r="AI86" i="48"/>
  <c r="AP90" i="48"/>
  <c r="AT80" i="48"/>
  <c r="R38" i="48"/>
  <c r="AO38" i="48"/>
  <c r="AR15" i="48"/>
  <c r="AP14" i="48"/>
  <c r="AT145" i="48"/>
  <c r="J135" i="48"/>
  <c r="AO135" i="48"/>
  <c r="AP130" i="48"/>
  <c r="Y109" i="48"/>
  <c r="AH111" i="48"/>
  <c r="AQ109" i="48"/>
  <c r="AT111" i="48"/>
  <c r="BA153" i="48"/>
  <c r="AV132" i="48"/>
  <c r="BA71" i="48"/>
  <c r="AS28" i="48"/>
  <c r="BA20" i="48"/>
  <c r="BA146" i="48"/>
  <c r="S141" i="48"/>
  <c r="AX141" i="48"/>
  <c r="L112" i="48"/>
  <c r="T112" i="48"/>
  <c r="AA112" i="48"/>
  <c r="T98" i="48"/>
  <c r="Q98" i="48"/>
  <c r="AO92" i="48"/>
  <c r="AA83" i="48"/>
  <c r="U83" i="48"/>
  <c r="J83" i="48"/>
  <c r="AT84" i="48"/>
  <c r="AQ83" i="48"/>
  <c r="BA79" i="48"/>
  <c r="Y73" i="48"/>
  <c r="R73" i="48"/>
  <c r="AI73" i="48"/>
  <c r="AP74" i="48"/>
  <c r="AW73" i="48"/>
  <c r="AQ50" i="48"/>
  <c r="AT52" i="48"/>
  <c r="S44" i="48"/>
  <c r="AP37" i="48"/>
  <c r="V125" i="48"/>
  <c r="AF125" i="48"/>
  <c r="AL125" i="48"/>
  <c r="G92" i="48"/>
  <c r="Z92" i="48"/>
  <c r="Y92" i="48"/>
  <c r="AC92" i="48"/>
  <c r="AZ92" i="48"/>
  <c r="R63" i="48"/>
  <c r="AX63" i="48"/>
  <c r="W63" i="48"/>
  <c r="T63" i="48"/>
  <c r="AF63" i="48"/>
  <c r="H50" i="48"/>
  <c r="AD50" i="48"/>
  <c r="AF50" i="48"/>
  <c r="T50" i="48"/>
  <c r="AE35" i="48"/>
  <c r="BA26" i="48"/>
  <c r="AU25" i="48"/>
  <c r="BA129" i="48"/>
  <c r="I86" i="48"/>
  <c r="W86" i="48"/>
  <c r="AO86" i="48"/>
  <c r="AG86" i="48"/>
  <c r="AS86" i="48"/>
  <c r="N76" i="48"/>
  <c r="H76" i="48"/>
  <c r="AI76" i="48"/>
  <c r="AP77" i="48"/>
  <c r="S76" i="48"/>
  <c r="R44" i="48"/>
  <c r="AU44" i="48"/>
  <c r="BA45" i="48"/>
  <c r="AE44" i="48"/>
  <c r="K44" i="48"/>
  <c r="AC44" i="48"/>
  <c r="BA34" i="48"/>
  <c r="L147" i="48"/>
  <c r="K147" i="48"/>
  <c r="AB147" i="48"/>
  <c r="AA147" i="48"/>
  <c r="AZ132" i="48"/>
  <c r="AT133" i="48"/>
  <c r="AQ132" i="48"/>
  <c r="W125" i="48"/>
  <c r="AZ122" i="48"/>
  <c r="AP118" i="48"/>
  <c r="AP114" i="48"/>
  <c r="AR112" i="48"/>
  <c r="AN112" i="48"/>
  <c r="AP100" i="48"/>
  <c r="AW98" i="48"/>
  <c r="AT85" i="48"/>
  <c r="AP80" i="48"/>
  <c r="BA80" i="48"/>
  <c r="AP75" i="48"/>
  <c r="AT70" i="48"/>
  <c r="AQ63" i="48"/>
  <c r="AT66" i="48"/>
  <c r="AI60" i="48"/>
  <c r="AP61" i="48"/>
  <c r="R60" i="48"/>
  <c r="AP48" i="48"/>
  <c r="N38" i="48"/>
  <c r="AT39" i="48"/>
  <c r="AP33" i="48"/>
  <c r="V28" i="48"/>
  <c r="N28" i="48"/>
  <c r="G28" i="48"/>
  <c r="AT29" i="48"/>
  <c r="BA23" i="48"/>
  <c r="AN135" i="48"/>
  <c r="AB135" i="48"/>
  <c r="AJ135" i="48"/>
  <c r="AW109" i="48"/>
  <c r="BA88" i="48"/>
  <c r="BA55" i="48"/>
  <c r="AV15" i="48"/>
  <c r="AT144" i="48"/>
  <c r="AO132" i="48"/>
  <c r="AQ112" i="48"/>
  <c r="AT115" i="48"/>
  <c r="AP101" i="48"/>
  <c r="AP71" i="48"/>
  <c r="AW28" i="48"/>
  <c r="K141" i="48"/>
  <c r="AF141" i="48"/>
  <c r="AR141" i="48"/>
  <c r="BA121" i="48"/>
  <c r="Q112" i="48"/>
  <c r="N112" i="48"/>
  <c r="M112" i="48"/>
  <c r="Z112" i="48"/>
  <c r="AM112" i="48"/>
  <c r="AX112" i="48"/>
  <c r="N98" i="48"/>
  <c r="R98" i="48"/>
  <c r="Y98" i="48"/>
  <c r="AG98" i="48"/>
  <c r="AS98" i="48"/>
  <c r="BA89" i="48"/>
  <c r="AL83" i="48"/>
  <c r="Q83" i="48"/>
  <c r="W83" i="48"/>
  <c r="K73" i="48"/>
  <c r="N73" i="48"/>
  <c r="AQ73" i="48"/>
  <c r="AT73" i="48" s="1"/>
  <c r="AT74" i="48"/>
  <c r="BA52" i="48"/>
  <c r="AT47" i="48"/>
  <c r="AP42" i="48"/>
  <c r="AT27" i="48"/>
  <c r="AD12" i="48"/>
  <c r="Q12" i="48"/>
  <c r="AT150" i="48"/>
  <c r="AT140" i="48"/>
  <c r="P125" i="48"/>
  <c r="AN125" i="48"/>
  <c r="AE125" i="48"/>
  <c r="AK125" i="48"/>
  <c r="L92" i="48"/>
  <c r="AE92" i="48"/>
  <c r="AD92" i="48"/>
  <c r="AY92" i="48"/>
  <c r="BA82" i="48"/>
  <c r="AL63" i="48"/>
  <c r="AW63" i="48"/>
  <c r="K63" i="48"/>
  <c r="L63" i="48"/>
  <c r="S63" i="48"/>
  <c r="AE63" i="48"/>
  <c r="AG63" i="48"/>
  <c r="AJ63" i="48"/>
  <c r="AB63" i="48"/>
  <c r="I50" i="48"/>
  <c r="V50" i="48"/>
  <c r="AR50" i="48"/>
  <c r="J50" i="48"/>
  <c r="Z50" i="48"/>
  <c r="AB50" i="48"/>
  <c r="BA51" i="48"/>
  <c r="AU50" i="48"/>
  <c r="AQ35" i="48"/>
  <c r="AT36" i="48"/>
  <c r="V35" i="48"/>
  <c r="T35" i="48"/>
  <c r="AK35" i="48"/>
  <c r="AW35" i="48"/>
  <c r="AX35" i="48"/>
  <c r="I25" i="48"/>
  <c r="U25" i="48"/>
  <c r="AQ25" i="48"/>
  <c r="AT26" i="48"/>
  <c r="AE25" i="48"/>
  <c r="AW25" i="48"/>
  <c r="BA149" i="48"/>
  <c r="AP129" i="48"/>
  <c r="BA119" i="48"/>
  <c r="AJ109" i="48"/>
  <c r="I109" i="48"/>
  <c r="AT110" i="48"/>
  <c r="AP110" i="48"/>
  <c r="AI109" i="48"/>
  <c r="AS109" i="48"/>
  <c r="V92" i="48"/>
  <c r="R92" i="48"/>
  <c r="AT96" i="48"/>
  <c r="AN86" i="48"/>
  <c r="R86" i="48"/>
  <c r="AX86" i="48"/>
  <c r="AF76" i="48"/>
  <c r="U76" i="48"/>
  <c r="AM76" i="48"/>
  <c r="AU76" i="48"/>
  <c r="BA77" i="48"/>
  <c r="AX44" i="48"/>
  <c r="M44" i="48"/>
  <c r="AI44" i="48"/>
  <c r="AP45" i="48"/>
  <c r="N44" i="48"/>
  <c r="AO44" i="48"/>
  <c r="AN44" i="48"/>
  <c r="AP24" i="48"/>
  <c r="L15" i="48"/>
  <c r="AM15" i="48"/>
  <c r="AU15" i="48"/>
  <c r="BA16" i="48"/>
  <c r="AA15" i="48"/>
  <c r="AH23" i="48"/>
  <c r="F15" i="48"/>
  <c r="O53" i="48"/>
  <c r="I147" i="48"/>
  <c r="H147" i="48"/>
  <c r="G147" i="48"/>
  <c r="S147" i="48"/>
  <c r="AS147" i="48"/>
  <c r="AJ147" i="48"/>
  <c r="AI147" i="48"/>
  <c r="AP148" i="48"/>
  <c r="Z147" i="48"/>
  <c r="BA148" i="48"/>
  <c r="AU147" i="48"/>
  <c r="AP143" i="48"/>
  <c r="AW141" i="48"/>
  <c r="BA143" i="48"/>
  <c r="G132" i="48"/>
  <c r="S132" i="48"/>
  <c r="AD132" i="48"/>
  <c r="AY132" i="48"/>
  <c r="AI125" i="48"/>
  <c r="AP128" i="48"/>
  <c r="BA128" i="48"/>
  <c r="AZ125" i="48"/>
  <c r="AD122" i="48"/>
  <c r="AG122" i="48"/>
  <c r="BA114" i="48"/>
  <c r="BA100" i="48"/>
  <c r="BA95" i="48"/>
  <c r="AT90" i="48"/>
  <c r="AS83" i="48"/>
  <c r="BA85" i="48"/>
  <c r="R76" i="48"/>
  <c r="AO73" i="48"/>
  <c r="AT75" i="48"/>
  <c r="AP70" i="48"/>
  <c r="BA70" i="48"/>
  <c r="AI63" i="48"/>
  <c r="AP66" i="48"/>
  <c r="AU63" i="48"/>
  <c r="BA66" i="48"/>
  <c r="N60" i="48"/>
  <c r="AD60" i="48"/>
  <c r="AV60" i="48"/>
  <c r="AQ60" i="48"/>
  <c r="AT61" i="48"/>
  <c r="U50" i="48"/>
  <c r="AP53" i="48"/>
  <c r="BA53" i="48"/>
  <c r="BA48" i="48"/>
  <c r="BA43" i="48"/>
  <c r="AT43" i="48"/>
  <c r="I38" i="48"/>
  <c r="AB38" i="48"/>
  <c r="AA38" i="48"/>
  <c r="J38" i="48"/>
  <c r="AC38" i="48"/>
  <c r="AZ38" i="48"/>
  <c r="G38" i="48"/>
  <c r="Z38" i="48"/>
  <c r="AW38" i="48"/>
  <c r="M28" i="48"/>
  <c r="L28" i="48"/>
  <c r="R28" i="48"/>
  <c r="AR28" i="48"/>
  <c r="J28" i="48"/>
  <c r="U28" i="48"/>
  <c r="AI28" i="48"/>
  <c r="AP29" i="48"/>
  <c r="AU28" i="48"/>
  <c r="BA29" i="48"/>
  <c r="AP23" i="48"/>
  <c r="AT19" i="48"/>
  <c r="AT14" i="48"/>
  <c r="W141" i="48"/>
  <c r="BA145" i="48"/>
  <c r="U135" i="48"/>
  <c r="G135" i="48"/>
  <c r="P135" i="48"/>
  <c r="M135" i="48"/>
  <c r="AE135" i="48"/>
  <c r="AD135" i="48"/>
  <c r="AG135" i="48"/>
  <c r="AV135" i="48"/>
  <c r="AQ135" i="48"/>
  <c r="AT136" i="48"/>
  <c r="BA120" i="48"/>
  <c r="AT97" i="48"/>
  <c r="AP97" i="48"/>
  <c r="AW86" i="48"/>
  <c r="P76" i="48"/>
  <c r="Q38" i="48"/>
  <c r="AP31" i="48"/>
  <c r="BA31" i="48"/>
  <c r="W28" i="48"/>
  <c r="BA21" i="48"/>
  <c r="BA17" i="48"/>
  <c r="AT17" i="48"/>
  <c r="AZ141" i="48"/>
  <c r="Y135" i="48"/>
  <c r="AT139" i="48"/>
  <c r="AP139" i="48"/>
  <c r="AT134" i="48"/>
  <c r="AP134" i="48"/>
  <c r="AR132" i="48"/>
  <c r="AP124" i="48"/>
  <c r="BA124" i="48"/>
  <c r="BA101" i="48"/>
  <c r="AT71" i="48"/>
  <c r="AO60" i="48"/>
  <c r="P60" i="48"/>
  <c r="AY60" i="48"/>
  <c r="BA62" i="48"/>
  <c r="AP40" i="48"/>
  <c r="AU38" i="48"/>
  <c r="BA40" i="48"/>
  <c r="AZ28" i="48"/>
  <c r="AT20" i="48"/>
  <c r="BA151" i="48"/>
  <c r="AT151" i="48"/>
  <c r="AV147" i="48"/>
  <c r="R141" i="48"/>
  <c r="N141" i="48"/>
  <c r="M141" i="48"/>
  <c r="AO141" i="48"/>
  <c r="T141" i="48"/>
  <c r="Q141" i="48"/>
  <c r="AB141" i="48"/>
  <c r="AA141" i="48"/>
  <c r="AQ141" i="48"/>
  <c r="AT142" i="48"/>
  <c r="AY141" i="48"/>
  <c r="BA131" i="48"/>
  <c r="BA127" i="48"/>
  <c r="AT121" i="48"/>
  <c r="AP117" i="48"/>
  <c r="G112" i="48"/>
  <c r="U112" i="48"/>
  <c r="I112" i="48"/>
  <c r="AG112" i="48"/>
  <c r="AT113" i="48"/>
  <c r="AL112" i="48"/>
  <c r="AY112" i="48"/>
  <c r="BA103" i="48"/>
  <c r="Z98" i="48"/>
  <c r="G98" i="48"/>
  <c r="AP99" i="48"/>
  <c r="AA98" i="48"/>
  <c r="AD98" i="48"/>
  <c r="AF98" i="48"/>
  <c r="P98" i="48"/>
  <c r="AC98" i="48"/>
  <c r="AY98" i="48"/>
  <c r="AX98" i="48"/>
  <c r="P92" i="48"/>
  <c r="AK92" i="48"/>
  <c r="L83" i="48"/>
  <c r="P83" i="48"/>
  <c r="AM83" i="48"/>
  <c r="Y83" i="48"/>
  <c r="R83" i="48"/>
  <c r="S83" i="48"/>
  <c r="AO83" i="48"/>
  <c r="BA84" i="48"/>
  <c r="AU83" i="48"/>
  <c r="AP79" i="48"/>
  <c r="AA73" i="48"/>
  <c r="P73" i="48"/>
  <c r="AB73" i="48"/>
  <c r="J73" i="48"/>
  <c r="Q73" i="48"/>
  <c r="AU73" i="48"/>
  <c r="BA74" i="48"/>
  <c r="Z73" i="48"/>
  <c r="AP69" i="48"/>
  <c r="BA56" i="48"/>
  <c r="AS50" i="48"/>
  <c r="AP52" i="48"/>
  <c r="AX50" i="48"/>
  <c r="AP47" i="48"/>
  <c r="AS38" i="48"/>
  <c r="AT42" i="48"/>
  <c r="AI25" i="48"/>
  <c r="AP27" i="48"/>
  <c r="AP18" i="48"/>
  <c r="I12" i="48"/>
  <c r="W12" i="48"/>
  <c r="AY12" i="48"/>
  <c r="AT13" i="48"/>
  <c r="AQ12" i="48"/>
  <c r="K12" i="48"/>
  <c r="Z12" i="48"/>
  <c r="AE12" i="48"/>
  <c r="U147" i="48"/>
  <c r="BA150" i="48"/>
  <c r="K125" i="48"/>
  <c r="J125" i="48"/>
  <c r="L125" i="48"/>
  <c r="Z125" i="48"/>
  <c r="AD125" i="48"/>
  <c r="AM125" i="48"/>
  <c r="AA125" i="48"/>
  <c r="AX125" i="48"/>
  <c r="AU125" i="48"/>
  <c r="BA126" i="48"/>
  <c r="AT116" i="48"/>
  <c r="BA102" i="48"/>
  <c r="H92" i="48"/>
  <c r="K92" i="48"/>
  <c r="I92" i="48"/>
  <c r="N92" i="48"/>
  <c r="U92" i="48"/>
  <c r="AL92" i="48"/>
  <c r="AS92" i="48"/>
  <c r="AQ92" i="48"/>
  <c r="AT93" i="48"/>
  <c r="AI92" i="48"/>
  <c r="AP93" i="48"/>
  <c r="AP82" i="48"/>
  <c r="BA72" i="48"/>
  <c r="AA63" i="48"/>
  <c r="J63" i="48"/>
  <c r="H63" i="48"/>
  <c r="M63" i="48"/>
  <c r="AT64" i="48"/>
  <c r="AC63" i="48"/>
  <c r="AM63" i="48"/>
  <c r="AC50" i="48"/>
  <c r="L50" i="48"/>
  <c r="AK50" i="48"/>
  <c r="W50" i="48"/>
  <c r="AM50" i="48"/>
  <c r="AI50" i="48"/>
  <c r="AP51" i="48"/>
  <c r="K50" i="48"/>
  <c r="AA50" i="48"/>
  <c r="AZ50" i="48"/>
  <c r="R35" i="48"/>
  <c r="M35" i="48"/>
  <c r="AP36" i="48"/>
  <c r="AI35" i="48"/>
  <c r="AG35" i="48"/>
  <c r="AS35" i="48"/>
  <c r="K35" i="48"/>
  <c r="AD35" i="48"/>
  <c r="AZ35" i="48"/>
  <c r="AG25" i="48"/>
  <c r="AS25" i="48"/>
  <c r="L25" i="48"/>
  <c r="T25" i="48"/>
  <c r="J25" i="48"/>
  <c r="Z25" i="48"/>
  <c r="G25" i="48"/>
  <c r="AA25" i="48"/>
  <c r="AX25" i="48"/>
  <c r="Q109" i="48"/>
  <c r="G109" i="48"/>
  <c r="T109" i="48"/>
  <c r="R109" i="48"/>
  <c r="W109" i="48"/>
  <c r="Z109" i="48"/>
  <c r="AG109" i="48"/>
  <c r="AB109" i="48"/>
  <c r="AV109" i="48"/>
  <c r="BA96" i="48"/>
  <c r="J86" i="48"/>
  <c r="AT87" i="48"/>
  <c r="AQ86" i="48"/>
  <c r="Y86" i="48"/>
  <c r="L86" i="48"/>
  <c r="P86" i="48"/>
  <c r="AJ86" i="48"/>
  <c r="AD86" i="48"/>
  <c r="AP87" i="48"/>
  <c r="AL86" i="48"/>
  <c r="AA76" i="48"/>
  <c r="AJ76" i="48"/>
  <c r="Q76" i="48"/>
  <c r="AB76" i="48"/>
  <c r="AE76" i="48"/>
  <c r="AG76" i="48"/>
  <c r="AD76" i="48"/>
  <c r="AS76" i="48"/>
  <c r="AK76" i="48"/>
  <c r="V63" i="48"/>
  <c r="BA67" i="48"/>
  <c r="AT54" i="48"/>
  <c r="AV50" i="48"/>
  <c r="Q44" i="48"/>
  <c r="H44" i="48"/>
  <c r="L44" i="48"/>
  <c r="AT45" i="48"/>
  <c r="AQ44" i="48"/>
  <c r="J44" i="48"/>
  <c r="AB44" i="48"/>
  <c r="AJ44" i="48"/>
  <c r="AT34" i="48"/>
  <c r="BA24" i="48"/>
  <c r="H15" i="48"/>
  <c r="U15" i="48"/>
  <c r="AJ15" i="48"/>
  <c r="AD15" i="48"/>
  <c r="AK15" i="48"/>
  <c r="AB15" i="48"/>
  <c r="W15" i="48"/>
  <c r="AL15" i="48"/>
  <c r="AW147" i="48"/>
  <c r="AT148" i="48"/>
  <c r="AQ147" i="48"/>
  <c r="BA133" i="48"/>
  <c r="AU132" i="48"/>
  <c r="AI122" i="48"/>
  <c r="AP123" i="48"/>
  <c r="AT48" i="48"/>
  <c r="AM38" i="48"/>
  <c r="BA19" i="48"/>
  <c r="AL135" i="48"/>
  <c r="AP78" i="48"/>
  <c r="BA46" i="48"/>
  <c r="AV141" i="48"/>
  <c r="H141" i="48"/>
  <c r="AG141" i="48"/>
  <c r="AP137" i="48"/>
  <c r="Y112" i="48"/>
  <c r="AK112" i="48"/>
  <c r="AB112" i="48"/>
  <c r="AW112" i="48"/>
  <c r="V98" i="48"/>
  <c r="I98" i="48"/>
  <c r="AL98" i="48"/>
  <c r="AQ98" i="48"/>
  <c r="AT99" i="48"/>
  <c r="AK98" i="48"/>
  <c r="AS63" i="48"/>
  <c r="AP32" i="48"/>
  <c r="T12" i="48"/>
  <c r="R125" i="48"/>
  <c r="U125" i="48"/>
  <c r="AO125" i="48"/>
  <c r="S92" i="48"/>
  <c r="AA92" i="48"/>
  <c r="AJ92" i="48"/>
  <c r="AK63" i="48"/>
  <c r="AO63" i="48"/>
  <c r="BA64" i="48"/>
  <c r="AN63" i="48"/>
  <c r="M50" i="48"/>
  <c r="N50" i="48"/>
  <c r="AJ50" i="48"/>
  <c r="W35" i="48"/>
  <c r="BA36" i="48"/>
  <c r="AU35" i="48"/>
  <c r="M25" i="48"/>
  <c r="AN109" i="48"/>
  <c r="AM109" i="48"/>
  <c r="AF86" i="48"/>
  <c r="S86" i="48"/>
  <c r="G76" i="48"/>
  <c r="V76" i="48"/>
  <c r="AV76" i="48"/>
  <c r="AD44" i="48"/>
  <c r="Q15" i="48"/>
  <c r="AF15" i="48"/>
  <c r="AI15" i="48"/>
  <c r="AP16" i="48"/>
  <c r="K15" i="48"/>
  <c r="O17" i="48"/>
  <c r="J147" i="48"/>
  <c r="AG147" i="48"/>
  <c r="AD147" i="48"/>
  <c r="AK147" i="48"/>
  <c r="N132" i="48"/>
  <c r="W132" i="48"/>
  <c r="BA123" i="48"/>
  <c r="AU122" i="48"/>
  <c r="AS112" i="48"/>
  <c r="AR38" i="48"/>
  <c r="AG38" i="48"/>
  <c r="AY38" i="48"/>
  <c r="H28" i="48"/>
  <c r="AY28" i="48"/>
  <c r="AK28" i="48"/>
  <c r="AC28" i="48"/>
  <c r="Z28" i="48"/>
  <c r="AT23" i="48"/>
  <c r="K135" i="48"/>
  <c r="H135" i="48"/>
  <c r="BA136" i="48"/>
  <c r="AM135" i="48"/>
  <c r="BA68" i="48"/>
  <c r="AP46" i="48"/>
  <c r="U38" i="48"/>
  <c r="AN15" i="48"/>
  <c r="AT153" i="48"/>
  <c r="BA139" i="48"/>
  <c r="P112" i="48"/>
  <c r="BA115" i="48"/>
  <c r="BA91" i="48"/>
  <c r="AT81" i="48"/>
  <c r="AL60" i="48"/>
  <c r="G141" i="48"/>
  <c r="V141" i="48"/>
  <c r="AS141" i="48"/>
  <c r="AE141" i="48"/>
  <c r="AU141" i="48"/>
  <c r="BA142" i="48"/>
  <c r="AW125" i="48"/>
  <c r="K112" i="48"/>
  <c r="H112" i="48"/>
  <c r="AC112" i="48"/>
  <c r="AJ112" i="48"/>
  <c r="J98" i="48"/>
  <c r="S98" i="48"/>
  <c r="AV98" i="48"/>
  <c r="AU98" i="48"/>
  <c r="BA99" i="48"/>
  <c r="T86" i="48"/>
  <c r="AB83" i="48"/>
  <c r="AP84" i="48"/>
  <c r="AI83" i="48"/>
  <c r="AV63" i="48"/>
  <c r="V38" i="48"/>
  <c r="AO35" i="48"/>
  <c r="AO25" i="48"/>
  <c r="BA27" i="48"/>
  <c r="AK12" i="48"/>
  <c r="AR12" i="48"/>
  <c r="AX147" i="48"/>
  <c r="BA140" i="48"/>
  <c r="AJ125" i="48"/>
  <c r="I125" i="48"/>
  <c r="AB125" i="48"/>
  <c r="AR125" i="48"/>
  <c r="M92" i="48"/>
  <c r="AM92" i="48"/>
  <c r="AV92" i="48"/>
  <c r="AE50" i="48"/>
  <c r="N86" i="48"/>
  <c r="BA87" i="48"/>
  <c r="AU86" i="48"/>
  <c r="AV86" i="48"/>
  <c r="AE86" i="48"/>
  <c r="AC86" i="48"/>
  <c r="AZ86" i="48"/>
  <c r="M76" i="48"/>
  <c r="I76" i="48"/>
  <c r="T76" i="48"/>
  <c r="Y76" i="48"/>
  <c r="AP67" i="48"/>
  <c r="AY50" i="48"/>
  <c r="AA44" i="48"/>
  <c r="AF44" i="48"/>
  <c r="G44" i="48"/>
  <c r="AW44" i="48"/>
  <c r="AG15" i="48"/>
  <c r="R15" i="48"/>
  <c r="G15" i="48"/>
  <c r="X42" i="48"/>
  <c r="AH42" i="48"/>
  <c r="AH22" i="48"/>
  <c r="AP152" i="48"/>
  <c r="BA152" i="48"/>
  <c r="AC147" i="48"/>
  <c r="M147" i="48"/>
  <c r="R147" i="48"/>
  <c r="Q147" i="48"/>
  <c r="P147" i="48"/>
  <c r="AR147" i="48"/>
  <c r="AM147" i="48"/>
  <c r="AL147" i="48"/>
  <c r="AZ147" i="48"/>
  <c r="AY147" i="48"/>
  <c r="Y141" i="48"/>
  <c r="AX135" i="48"/>
  <c r="AP138" i="48"/>
  <c r="Q132" i="48"/>
  <c r="AC132" i="48"/>
  <c r="AP133" i="48"/>
  <c r="AI132" i="48"/>
  <c r="Z132" i="48"/>
  <c r="G122" i="48"/>
  <c r="AB122" i="48"/>
  <c r="I122" i="48"/>
  <c r="Z122" i="48"/>
  <c r="AC122" i="48"/>
  <c r="AQ122" i="48"/>
  <c r="AT123" i="48"/>
  <c r="AO112" i="48"/>
  <c r="AT114" i="48"/>
  <c r="AT104" i="48"/>
  <c r="AP104" i="48"/>
  <c r="AT95" i="48"/>
  <c r="BA90" i="48"/>
  <c r="AN83" i="48"/>
  <c r="AV83" i="48"/>
  <c r="BA75" i="48"/>
  <c r="AV73" i="48"/>
  <c r="Y63" i="48"/>
  <c r="Z60" i="48"/>
  <c r="S60" i="48"/>
  <c r="AU60" i="48"/>
  <c r="BA61" i="48"/>
  <c r="Q50" i="48"/>
  <c r="AP43" i="48"/>
  <c r="H38" i="48"/>
  <c r="L38" i="48"/>
  <c r="AK38" i="48"/>
  <c r="AI38" i="48"/>
  <c r="AP39" i="48"/>
  <c r="AE38" i="48"/>
  <c r="W38" i="48"/>
  <c r="AN38" i="48"/>
  <c r="BA33" i="48"/>
  <c r="I28" i="48"/>
  <c r="AA28" i="48"/>
  <c r="AE28" i="48"/>
  <c r="Q28" i="48"/>
  <c r="AN28" i="48"/>
  <c r="V15" i="48"/>
  <c r="AP19" i="48"/>
  <c r="AM12" i="48"/>
  <c r="AZ12" i="48"/>
  <c r="V135" i="48"/>
  <c r="R135" i="48"/>
  <c r="AF135" i="48"/>
  <c r="W135" i="48"/>
  <c r="I135" i="48"/>
  <c r="AI135" i="48"/>
  <c r="AP136" i="48"/>
  <c r="Z135" i="48"/>
  <c r="AC135" i="48"/>
  <c r="AS135" i="48"/>
  <c r="AW135" i="48"/>
  <c r="AP120" i="48"/>
  <c r="AP111" i="48"/>
  <c r="BA97" i="48"/>
  <c r="AP88" i="48"/>
  <c r="BA78" i="48"/>
  <c r="AY76" i="48"/>
  <c r="AP68" i="48"/>
  <c r="AT46" i="48"/>
  <c r="AS44" i="48"/>
  <c r="AT41" i="48"/>
  <c r="AP41" i="48"/>
  <c r="BA41" i="48"/>
  <c r="AT31" i="48"/>
  <c r="S28" i="48"/>
  <c r="AO15" i="48"/>
  <c r="AY15" i="48"/>
  <c r="AI141" i="48"/>
  <c r="AP144" i="48"/>
  <c r="Q135" i="48"/>
  <c r="AN132" i="48"/>
  <c r="AK132" i="48"/>
  <c r="AO122" i="48"/>
  <c r="AP115" i="48"/>
  <c r="BA81" i="48"/>
  <c r="AK60" i="48"/>
  <c r="AP49" i="48"/>
  <c r="BA49" i="48"/>
  <c r="AQ38" i="48"/>
  <c r="AT38" i="48" s="1"/>
  <c r="AT40" i="48"/>
  <c r="AX38" i="48"/>
  <c r="AT30" i="48"/>
  <c r="AL28" i="48"/>
  <c r="AP20" i="48"/>
  <c r="Y147" i="48"/>
  <c r="AP146" i="48"/>
  <c r="J141" i="48"/>
  <c r="P141" i="48"/>
  <c r="I141" i="48"/>
  <c r="L141" i="48"/>
  <c r="AD141" i="48"/>
  <c r="AM141" i="48"/>
  <c r="Z141" i="48"/>
  <c r="AL141" i="48"/>
  <c r="AK141" i="48"/>
  <c r="AN141" i="48"/>
  <c r="AU135" i="48"/>
  <c r="BA137" i="48"/>
  <c r="AP131" i="48"/>
  <c r="Y125" i="48"/>
  <c r="AP127" i="48"/>
  <c r="AP121" i="48"/>
  <c r="R112" i="48"/>
  <c r="V112" i="48"/>
  <c r="AD112" i="48"/>
  <c r="S112" i="48"/>
  <c r="AI112" i="48"/>
  <c r="AP113" i="48"/>
  <c r="AF112" i="48"/>
  <c r="AE112" i="48"/>
  <c r="AU112" i="48"/>
  <c r="BA113" i="48"/>
  <c r="AP103" i="48"/>
  <c r="W98" i="48"/>
  <c r="AE98" i="48"/>
  <c r="L98" i="48"/>
  <c r="M98" i="48"/>
  <c r="AZ98" i="48"/>
  <c r="AB98" i="48"/>
  <c r="U98" i="48"/>
  <c r="AM98" i="48"/>
  <c r="AO98" i="48"/>
  <c r="AN98" i="48"/>
  <c r="AW92" i="48"/>
  <c r="AP94" i="48"/>
  <c r="BA94" i="48"/>
  <c r="AP89" i="48"/>
  <c r="AT89" i="48"/>
  <c r="K83" i="48"/>
  <c r="T83" i="48"/>
  <c r="G83" i="48"/>
  <c r="M83" i="48"/>
  <c r="N83" i="48"/>
  <c r="AE83" i="48"/>
  <c r="AG83" i="48"/>
  <c r="AD83" i="48"/>
  <c r="AK83" i="48"/>
  <c r="AW83" i="48"/>
  <c r="AZ83" i="48"/>
  <c r="AT79" i="48"/>
  <c r="AY73" i="48"/>
  <c r="L73" i="48"/>
  <c r="AF73" i="48"/>
  <c r="M73" i="48"/>
  <c r="T73" i="48"/>
  <c r="AG73" i="48"/>
  <c r="V73" i="48"/>
  <c r="AT69" i="48"/>
  <c r="AT65" i="48"/>
  <c r="AR63" i="48"/>
  <c r="AT56" i="48"/>
  <c r="BA42" i="48"/>
  <c r="BA37" i="48"/>
  <c r="AQ28" i="48"/>
  <c r="AT32" i="48"/>
  <c r="BA22" i="48"/>
  <c r="BA18" i="48"/>
  <c r="S12" i="48"/>
  <c r="R12" i="48"/>
  <c r="AU12" i="48"/>
  <c r="BA13" i="48"/>
  <c r="AP13" i="48"/>
  <c r="AI12" i="48"/>
  <c r="V12" i="48"/>
  <c r="AA12" i="48"/>
  <c r="AV12" i="48"/>
  <c r="AP150" i="48"/>
  <c r="Q125" i="48"/>
  <c r="G125" i="48"/>
  <c r="N125" i="48"/>
  <c r="H125" i="48"/>
  <c r="AQ125" i="48"/>
  <c r="AT126" i="48"/>
  <c r="AG125" i="48"/>
  <c r="AV125" i="48"/>
  <c r="AS125" i="48"/>
  <c r="AP126" i="48"/>
  <c r="W112" i="48"/>
  <c r="BA116" i="48"/>
  <c r="AZ112" i="48"/>
  <c r="AI98" i="48"/>
  <c r="AP102" i="48"/>
  <c r="T92" i="48"/>
  <c r="W92" i="48"/>
  <c r="J92" i="48"/>
  <c r="Q92" i="48"/>
  <c r="AR92" i="48"/>
  <c r="AG92" i="48"/>
  <c r="AX92" i="48"/>
  <c r="AU92" i="48"/>
  <c r="BA93" i="48"/>
  <c r="AN92" i="48"/>
  <c r="AT82" i="48"/>
  <c r="AP72" i="48"/>
  <c r="G63" i="48"/>
  <c r="N63" i="48"/>
  <c r="Z63" i="48"/>
  <c r="P63" i="48"/>
  <c r="AD63" i="48"/>
  <c r="I63" i="48"/>
  <c r="AP64" i="48"/>
  <c r="AY63" i="48"/>
  <c r="AG50" i="48"/>
  <c r="AL50" i="48"/>
  <c r="R50" i="48"/>
  <c r="AT51" i="48"/>
  <c r="S50" i="48"/>
  <c r="AO50" i="48"/>
  <c r="G50" i="48"/>
  <c r="AN50" i="48"/>
  <c r="H35" i="48"/>
  <c r="AB35" i="48"/>
  <c r="AR35" i="48"/>
  <c r="L35" i="48"/>
  <c r="N35" i="48"/>
  <c r="AC35" i="48"/>
  <c r="G35" i="48"/>
  <c r="Z35" i="48"/>
  <c r="AL25" i="48"/>
  <c r="H25" i="48"/>
  <c r="Q25" i="48"/>
  <c r="AF25" i="48"/>
  <c r="V25" i="48"/>
  <c r="AM25" i="48"/>
  <c r="W25" i="48"/>
  <c r="AV25" i="48"/>
  <c r="AP149" i="48"/>
  <c r="T125" i="48"/>
  <c r="AT129" i="48"/>
  <c r="AT119" i="48"/>
  <c r="J109" i="48"/>
  <c r="K109" i="48"/>
  <c r="P109" i="48"/>
  <c r="L109" i="48"/>
  <c r="S109" i="48"/>
  <c r="AO109" i="48"/>
  <c r="AC109" i="48"/>
  <c r="AK109" i="48"/>
  <c r="AU109" i="48"/>
  <c r="BA110" i="48"/>
  <c r="AY109" i="48"/>
  <c r="AP96" i="48"/>
  <c r="AA86" i="48"/>
  <c r="V86" i="48"/>
  <c r="M86" i="48"/>
  <c r="K86" i="48"/>
  <c r="AB86" i="48"/>
  <c r="H86" i="48"/>
  <c r="AY86" i="48"/>
  <c r="Z86" i="48"/>
  <c r="AM86" i="48"/>
  <c r="AR86" i="48"/>
  <c r="J76" i="48"/>
  <c r="J105" i="48" s="1"/>
  <c r="J8" i="48" s="1"/>
  <c r="AX76" i="48"/>
  <c r="K76" i="48"/>
  <c r="L76" i="48"/>
  <c r="AW76" i="48"/>
  <c r="AC76" i="48"/>
  <c r="W76" i="48"/>
  <c r="Z76" i="48"/>
  <c r="AZ76" i="48"/>
  <c r="AQ76" i="48"/>
  <c r="AT77" i="48"/>
  <c r="AZ63" i="48"/>
  <c r="BA54" i="48"/>
  <c r="I44" i="48"/>
  <c r="AL44" i="48"/>
  <c r="V44" i="48"/>
  <c r="Z44" i="48"/>
  <c r="AM44" i="48"/>
  <c r="AV44" i="48"/>
  <c r="AG44" i="48"/>
  <c r="AR44" i="48"/>
  <c r="AP34" i="48"/>
  <c r="AC15" i="48"/>
  <c r="I15" i="48"/>
  <c r="T15" i="48"/>
  <c r="J15" i="48"/>
  <c r="Z15" i="48"/>
  <c r="AQ15" i="48"/>
  <c r="AT16" i="48"/>
  <c r="S15" i="48"/>
  <c r="AS15" i="48"/>
  <c r="AC147" i="47"/>
  <c r="AP95" i="47"/>
  <c r="AP95" i="53" s="1"/>
  <c r="F15" i="47"/>
  <c r="K147" i="47"/>
  <c r="N147" i="47"/>
  <c r="AU147" i="47"/>
  <c r="BA148" i="47"/>
  <c r="V147" i="47"/>
  <c r="I147" i="47"/>
  <c r="AE147" i="47"/>
  <c r="Z147" i="47"/>
  <c r="AT138" i="47"/>
  <c r="BA133" i="47"/>
  <c r="AU132" i="47"/>
  <c r="AQ132" i="47"/>
  <c r="AT133" i="47"/>
  <c r="AR112" i="47"/>
  <c r="AS112" i="47"/>
  <c r="AP100" i="47"/>
  <c r="BA100" i="47"/>
  <c r="AT95" i="47"/>
  <c r="BA90" i="47"/>
  <c r="AI76" i="47"/>
  <c r="AP80" i="47"/>
  <c r="AP75" i="47"/>
  <c r="AT61" i="47"/>
  <c r="AQ60" i="47"/>
  <c r="BA61" i="47"/>
  <c r="AU60" i="47"/>
  <c r="BA48" i="47"/>
  <c r="AI38" i="47"/>
  <c r="AP39" i="47"/>
  <c r="AT39" i="47"/>
  <c r="AQ38" i="47"/>
  <c r="BA33" i="47"/>
  <c r="J28" i="47"/>
  <c r="AP23" i="47"/>
  <c r="AP14" i="47"/>
  <c r="AP129" i="47"/>
  <c r="U76" i="47"/>
  <c r="AG76" i="47"/>
  <c r="R76" i="47"/>
  <c r="AW60" i="47"/>
  <c r="AE44" i="47"/>
  <c r="G44" i="47"/>
  <c r="AB44" i="47"/>
  <c r="AL44" i="47"/>
  <c r="AT151" i="47"/>
  <c r="K141" i="47"/>
  <c r="Y141" i="47"/>
  <c r="AG141" i="47"/>
  <c r="AC141" i="47"/>
  <c r="AT142" i="47"/>
  <c r="AQ141" i="47"/>
  <c r="Z141" i="47"/>
  <c r="AN141" i="47"/>
  <c r="AM141" i="47"/>
  <c r="AP121" i="47"/>
  <c r="AP117" i="47"/>
  <c r="BA117" i="47"/>
  <c r="K112" i="47"/>
  <c r="R112" i="47"/>
  <c r="Q112" i="47"/>
  <c r="T112" i="47"/>
  <c r="W112" i="47"/>
  <c r="Y112" i="47"/>
  <c r="AW112" i="47"/>
  <c r="Z112" i="47"/>
  <c r="AC112" i="47"/>
  <c r="AX112" i="47"/>
  <c r="L98" i="47"/>
  <c r="AL98" i="47"/>
  <c r="AQ98" i="47"/>
  <c r="AT99" i="47"/>
  <c r="T98" i="47"/>
  <c r="AK98" i="47"/>
  <c r="S98" i="47"/>
  <c r="AN98" i="47"/>
  <c r="AD98" i="47"/>
  <c r="AZ98" i="47"/>
  <c r="AX98" i="47"/>
  <c r="AW92" i="47"/>
  <c r="N83" i="47"/>
  <c r="AF83" i="47"/>
  <c r="AJ83" i="47"/>
  <c r="V83" i="47"/>
  <c r="AM83" i="47"/>
  <c r="AW83" i="47"/>
  <c r="U73" i="47"/>
  <c r="AG73" i="47"/>
  <c r="P73" i="47"/>
  <c r="AP74" i="47"/>
  <c r="AI73" i="47"/>
  <c r="AT74" i="47"/>
  <c r="AQ73" i="47"/>
  <c r="AT73" i="47" s="1"/>
  <c r="R73" i="47"/>
  <c r="AK73" i="47"/>
  <c r="AW73" i="47"/>
  <c r="BA69" i="47"/>
  <c r="AT65" i="47"/>
  <c r="AR63" i="47"/>
  <c r="BA52" i="47"/>
  <c r="BA47" i="47"/>
  <c r="BA42" i="47"/>
  <c r="AY28" i="47"/>
  <c r="AP27" i="47"/>
  <c r="T15" i="47"/>
  <c r="BA18" i="47"/>
  <c r="W12" i="47"/>
  <c r="AJ12" i="47"/>
  <c r="AZ12" i="47"/>
  <c r="AK12" i="47"/>
  <c r="AP153" i="47"/>
  <c r="AP134" i="47"/>
  <c r="AR132" i="47"/>
  <c r="BA101" i="47"/>
  <c r="AJ86" i="47"/>
  <c r="N86" i="47"/>
  <c r="I86" i="47"/>
  <c r="U86" i="47"/>
  <c r="AB86" i="47"/>
  <c r="Q147" i="47"/>
  <c r="AP114" i="47"/>
  <c r="AP152" i="47"/>
  <c r="BA152" i="47"/>
  <c r="AP148" i="47"/>
  <c r="H147" i="47"/>
  <c r="R147" i="47"/>
  <c r="U147" i="47"/>
  <c r="T147" i="47"/>
  <c r="AA147" i="47"/>
  <c r="AM147" i="47"/>
  <c r="AK147" i="47"/>
  <c r="AV147" i="47"/>
  <c r="AY147" i="47"/>
  <c r="AP128" i="47"/>
  <c r="BA128" i="47"/>
  <c r="AT123" i="47"/>
  <c r="AQ122" i="47"/>
  <c r="BA123" i="47"/>
  <c r="AU122" i="47"/>
  <c r="AT104" i="47"/>
  <c r="AP104" i="47"/>
  <c r="BA104" i="47"/>
  <c r="AO98" i="47"/>
  <c r="AY98" i="47"/>
  <c r="AT53" i="47"/>
  <c r="BA53" i="47"/>
  <c r="AT43" i="47"/>
  <c r="AV38" i="47"/>
  <c r="T38" i="47"/>
  <c r="I28" i="47"/>
  <c r="AA28" i="47"/>
  <c r="AI109" i="47"/>
  <c r="AP110" i="47"/>
  <c r="AQ109" i="47"/>
  <c r="AT110" i="47"/>
  <c r="U92" i="47"/>
  <c r="BA96" i="47"/>
  <c r="AC76" i="47"/>
  <c r="K76" i="47"/>
  <c r="AF76" i="47"/>
  <c r="AT77" i="47"/>
  <c r="AQ76" i="47"/>
  <c r="I76" i="47"/>
  <c r="AV76" i="47"/>
  <c r="BA62" i="47"/>
  <c r="N44" i="47"/>
  <c r="Z44" i="47"/>
  <c r="V44" i="47"/>
  <c r="AI44" i="47"/>
  <c r="AP45" i="47"/>
  <c r="AT20" i="47"/>
  <c r="BA151" i="47"/>
  <c r="AT146" i="47"/>
  <c r="N141" i="47"/>
  <c r="W141" i="47"/>
  <c r="AB141" i="47"/>
  <c r="M141" i="47"/>
  <c r="AE141" i="47"/>
  <c r="AS141" i="47"/>
  <c r="AL141" i="47"/>
  <c r="AJ141" i="47"/>
  <c r="BA142" i="47"/>
  <c r="AU141" i="47"/>
  <c r="AP137" i="47"/>
  <c r="BA131" i="47"/>
  <c r="AP131" i="47"/>
  <c r="AE112" i="47"/>
  <c r="N112" i="47"/>
  <c r="L112" i="47"/>
  <c r="S112" i="47"/>
  <c r="AA112" i="47"/>
  <c r="AF112" i="47"/>
  <c r="AI112" i="47"/>
  <c r="AP113" i="47"/>
  <c r="AZ112" i="47"/>
  <c r="AP103" i="47"/>
  <c r="H98" i="47"/>
  <c r="K98" i="47"/>
  <c r="M98" i="47"/>
  <c r="AF98" i="47"/>
  <c r="AU98" i="47"/>
  <c r="BA99" i="47"/>
  <c r="AE98" i="47"/>
  <c r="AJ98" i="47"/>
  <c r="Z98" i="47"/>
  <c r="AM92" i="47"/>
  <c r="AP94" i="47"/>
  <c r="R86" i="47"/>
  <c r="J83" i="47"/>
  <c r="I83" i="47"/>
  <c r="AB83" i="47"/>
  <c r="R83" i="47"/>
  <c r="U83" i="47"/>
  <c r="AU83" i="47"/>
  <c r="BA84" i="47"/>
  <c r="N73" i="47"/>
  <c r="T73" i="47"/>
  <c r="AD73" i="47"/>
  <c r="AK63" i="47"/>
  <c r="AS63" i="47"/>
  <c r="AX63" i="47"/>
  <c r="AT47" i="47"/>
  <c r="AT47" i="53" s="1"/>
  <c r="AP32" i="47"/>
  <c r="AP18" i="47"/>
  <c r="R12" i="47"/>
  <c r="U12" i="47"/>
  <c r="AE12" i="47"/>
  <c r="AY12" i="47"/>
  <c r="AO132" i="47"/>
  <c r="L86" i="47"/>
  <c r="J86" i="47"/>
  <c r="Q86" i="47"/>
  <c r="AM86" i="47"/>
  <c r="AA86" i="47"/>
  <c r="AG147" i="47"/>
  <c r="AX147" i="47"/>
  <c r="AT152" i="47"/>
  <c r="AB147" i="47"/>
  <c r="G147" i="47"/>
  <c r="M147" i="47"/>
  <c r="AF147" i="47"/>
  <c r="AD147" i="47"/>
  <c r="AQ147" i="47"/>
  <c r="AT147" i="47" s="1"/>
  <c r="AT148" i="47"/>
  <c r="AN147" i="47"/>
  <c r="AW147" i="47"/>
  <c r="BA143" i="47"/>
  <c r="AI135" i="47"/>
  <c r="AP138" i="47"/>
  <c r="AI132" i="47"/>
  <c r="AP133" i="47"/>
  <c r="Q125" i="47"/>
  <c r="AX125" i="47"/>
  <c r="AP123" i="47"/>
  <c r="AI122" i="47"/>
  <c r="AP118" i="47"/>
  <c r="BA118" i="47"/>
  <c r="AT114" i="47"/>
  <c r="Y98" i="47"/>
  <c r="AT100" i="47"/>
  <c r="AT90" i="47"/>
  <c r="AP90" i="47"/>
  <c r="AZ83" i="47"/>
  <c r="AP85" i="47"/>
  <c r="AT75" i="47"/>
  <c r="AP70" i="47"/>
  <c r="AT66" i="47"/>
  <c r="Q60" i="47"/>
  <c r="AP61" i="47"/>
  <c r="AI60" i="47"/>
  <c r="AK60" i="47"/>
  <c r="Z60" i="47"/>
  <c r="AX60" i="47"/>
  <c r="W50" i="47"/>
  <c r="AP43" i="47"/>
  <c r="BA43" i="47"/>
  <c r="N38" i="47"/>
  <c r="U38" i="47"/>
  <c r="AN38" i="47"/>
  <c r="L38" i="47"/>
  <c r="AC38" i="47"/>
  <c r="K38" i="47"/>
  <c r="AF38" i="47"/>
  <c r="AK38" i="47"/>
  <c r="AX38" i="47"/>
  <c r="AT33" i="47"/>
  <c r="T28" i="47"/>
  <c r="AI28" i="47"/>
  <c r="AP29" i="47"/>
  <c r="R28" i="47"/>
  <c r="AB28" i="47"/>
  <c r="Q28" i="47"/>
  <c r="AW28" i="47"/>
  <c r="BA29" i="47"/>
  <c r="AX15" i="47"/>
  <c r="AP19" i="47"/>
  <c r="O14" i="47"/>
  <c r="AL12" i="47"/>
  <c r="AX12" i="47"/>
  <c r="AU12" i="47"/>
  <c r="BA14" i="47"/>
  <c r="AP149" i="47"/>
  <c r="Y147" i="47"/>
  <c r="T76" i="47"/>
  <c r="AO76" i="47"/>
  <c r="AA76" i="47"/>
  <c r="AZ76" i="47"/>
  <c r="V76" i="47"/>
  <c r="AP77" i="47"/>
  <c r="AY76" i="47"/>
  <c r="AP62" i="47"/>
  <c r="AE86" i="47"/>
  <c r="P86" i="47"/>
  <c r="Z86" i="47"/>
  <c r="AU86" i="47"/>
  <c r="BA87" i="47"/>
  <c r="AZ86" i="47"/>
  <c r="W63" i="47"/>
  <c r="BA67" i="47"/>
  <c r="AS28" i="47"/>
  <c r="AQ28" i="47"/>
  <c r="AT30" i="47"/>
  <c r="K15" i="47"/>
  <c r="AE15" i="47"/>
  <c r="AZ15" i="47"/>
  <c r="AD15" i="47"/>
  <c r="H15" i="47"/>
  <c r="AC15" i="47"/>
  <c r="AS15" i="47"/>
  <c r="AJ15" i="47"/>
  <c r="AQ15" i="47"/>
  <c r="AT16" i="47"/>
  <c r="G135" i="47"/>
  <c r="N135" i="47"/>
  <c r="AB135" i="47"/>
  <c r="Q135" i="47"/>
  <c r="H135" i="47"/>
  <c r="AN135" i="47"/>
  <c r="AD135" i="47"/>
  <c r="AM135" i="47"/>
  <c r="AL135" i="47"/>
  <c r="G125" i="47"/>
  <c r="K125" i="47"/>
  <c r="T125" i="47"/>
  <c r="W125" i="47"/>
  <c r="V125" i="47"/>
  <c r="Y125" i="47"/>
  <c r="AL125" i="47"/>
  <c r="AI125" i="47"/>
  <c r="AP126" i="47"/>
  <c r="AG125" i="47"/>
  <c r="AY125" i="47"/>
  <c r="BA102" i="47"/>
  <c r="AK92" i="47"/>
  <c r="M92" i="47"/>
  <c r="L92" i="47"/>
  <c r="K92" i="47"/>
  <c r="T92" i="47"/>
  <c r="AN92" i="47"/>
  <c r="AE92" i="47"/>
  <c r="AX92" i="47"/>
  <c r="AD92" i="47"/>
  <c r="AR92" i="47"/>
  <c r="BA93" i="47"/>
  <c r="AU92" i="47"/>
  <c r="AG63" i="47"/>
  <c r="AC63" i="47"/>
  <c r="G63" i="47"/>
  <c r="AB63" i="47"/>
  <c r="AW63" i="47"/>
  <c r="Q63" i="47"/>
  <c r="AJ63" i="47"/>
  <c r="T63" i="47"/>
  <c r="AM63" i="47"/>
  <c r="AY63" i="47"/>
  <c r="AR50" i="47"/>
  <c r="S50" i="47"/>
  <c r="AE50" i="47"/>
  <c r="R50" i="47"/>
  <c r="AY50" i="47"/>
  <c r="U50" i="47"/>
  <c r="AM50" i="47"/>
  <c r="AL50" i="47"/>
  <c r="AK50" i="47"/>
  <c r="AQ44" i="47"/>
  <c r="AT46" i="47"/>
  <c r="AS44" i="47"/>
  <c r="N35" i="47"/>
  <c r="S35" i="47"/>
  <c r="AE35" i="47"/>
  <c r="U35" i="47"/>
  <c r="AV35" i="47"/>
  <c r="T25" i="47"/>
  <c r="I25" i="47"/>
  <c r="AA25" i="47"/>
  <c r="AB25" i="47"/>
  <c r="R25" i="47"/>
  <c r="AQ25" i="47"/>
  <c r="AT26" i="47"/>
  <c r="G25" i="47"/>
  <c r="AC25" i="47"/>
  <c r="AI25" i="47"/>
  <c r="AP26" i="47"/>
  <c r="AR15" i="47"/>
  <c r="O17" i="47"/>
  <c r="AO15" i="47"/>
  <c r="AX141" i="47"/>
  <c r="AT71" i="47"/>
  <c r="AS38" i="47"/>
  <c r="AI86" i="47"/>
  <c r="AP87" i="47"/>
  <c r="AX86" i="47"/>
  <c r="AV86" i="47"/>
  <c r="AP81" i="47"/>
  <c r="AT34" i="47"/>
  <c r="AP30" i="47"/>
  <c r="AU28" i="47"/>
  <c r="BA30" i="47"/>
  <c r="R15" i="47"/>
  <c r="J15" i="47"/>
  <c r="AA15" i="47"/>
  <c r="Z15" i="47"/>
  <c r="W15" i="47"/>
  <c r="AL15" i="47"/>
  <c r="AW15" i="47"/>
  <c r="BA16" i="47"/>
  <c r="AU15" i="47"/>
  <c r="AT145" i="47"/>
  <c r="AY135" i="47"/>
  <c r="K135" i="47"/>
  <c r="J135" i="47"/>
  <c r="M135" i="47"/>
  <c r="AA135" i="47"/>
  <c r="T135" i="47"/>
  <c r="AR135" i="47"/>
  <c r="AK135" i="47"/>
  <c r="AQ135" i="47"/>
  <c r="AT136" i="47"/>
  <c r="AX135" i="47"/>
  <c r="AP130" i="47"/>
  <c r="BA130" i="47"/>
  <c r="AE125" i="47"/>
  <c r="S125" i="47"/>
  <c r="AA125" i="47"/>
  <c r="AW125" i="47"/>
  <c r="AO125" i="47"/>
  <c r="AC125" i="47"/>
  <c r="AT126" i="47"/>
  <c r="AQ125" i="47"/>
  <c r="BA120" i="47"/>
  <c r="BA116" i="47"/>
  <c r="AL109" i="47"/>
  <c r="AU109" i="47"/>
  <c r="BA111" i="47"/>
  <c r="N92" i="47"/>
  <c r="I92" i="47"/>
  <c r="H92" i="47"/>
  <c r="G92" i="47"/>
  <c r="AF92" i="47"/>
  <c r="AJ92" i="47"/>
  <c r="AA92" i="47"/>
  <c r="V92" i="47"/>
  <c r="Z92" i="47"/>
  <c r="AT88" i="47"/>
  <c r="AP82" i="47"/>
  <c r="AW76" i="47"/>
  <c r="AP72" i="47"/>
  <c r="L63" i="47"/>
  <c r="AL63" i="47"/>
  <c r="AQ63" i="47"/>
  <c r="AT64" i="47"/>
  <c r="V63" i="47"/>
  <c r="N63" i="47"/>
  <c r="AE63" i="47"/>
  <c r="AD63" i="47"/>
  <c r="J50" i="47"/>
  <c r="M50" i="47"/>
  <c r="AD50" i="47"/>
  <c r="L50" i="47"/>
  <c r="AG50" i="47"/>
  <c r="AA50" i="47"/>
  <c r="Q50" i="47"/>
  <c r="AU50" i="47"/>
  <c r="BA51" i="47"/>
  <c r="AT51" i="47"/>
  <c r="AQ50" i="47"/>
  <c r="BA46" i="47"/>
  <c r="M35" i="47"/>
  <c r="AD35" i="47"/>
  <c r="L35" i="47"/>
  <c r="AG35" i="47"/>
  <c r="AQ35" i="47"/>
  <c r="AT36" i="47"/>
  <c r="Q35" i="47"/>
  <c r="AP36" i="47"/>
  <c r="AM35" i="47"/>
  <c r="U28" i="47"/>
  <c r="AT31" i="47"/>
  <c r="AP31" i="47"/>
  <c r="J25" i="47"/>
  <c r="W25" i="47"/>
  <c r="L25" i="47"/>
  <c r="AD25" i="47"/>
  <c r="U25" i="47"/>
  <c r="AM25" i="47"/>
  <c r="AL25" i="47"/>
  <c r="AS25" i="47"/>
  <c r="AN15" i="47"/>
  <c r="BA144" i="47"/>
  <c r="BA144" i="53" s="1"/>
  <c r="AT144" i="47"/>
  <c r="AT144" i="53" s="1"/>
  <c r="AJ122" i="47"/>
  <c r="AT91" i="47"/>
  <c r="BA71" i="47"/>
  <c r="BA54" i="47"/>
  <c r="AT40" i="47"/>
  <c r="AP40" i="47"/>
  <c r="AZ38" i="47"/>
  <c r="AT85" i="47"/>
  <c r="BA85" i="47"/>
  <c r="AS83" i="47"/>
  <c r="AT80" i="47"/>
  <c r="AM73" i="47"/>
  <c r="AT70" i="47"/>
  <c r="AP66" i="47"/>
  <c r="BA66" i="47"/>
  <c r="J60" i="47"/>
  <c r="AB60" i="47"/>
  <c r="AO60" i="47"/>
  <c r="AD60" i="47"/>
  <c r="AY60" i="47"/>
  <c r="AP48" i="47"/>
  <c r="AT48" i="47"/>
  <c r="V38" i="47"/>
  <c r="I38" i="47"/>
  <c r="Z38" i="47"/>
  <c r="AE38" i="47"/>
  <c r="AG38" i="47"/>
  <c r="AA38" i="47"/>
  <c r="AW38" i="47"/>
  <c r="AO38" i="47"/>
  <c r="AU38" i="47"/>
  <c r="BA39" i="47"/>
  <c r="AF28" i="47"/>
  <c r="W28" i="47"/>
  <c r="AR28" i="47"/>
  <c r="V28" i="47"/>
  <c r="AN28" i="47"/>
  <c r="AJ28" i="47"/>
  <c r="AT29" i="47"/>
  <c r="AK28" i="47"/>
  <c r="AT23" i="47"/>
  <c r="Q15" i="47"/>
  <c r="AQ12" i="47"/>
  <c r="AT14" i="47"/>
  <c r="AS12" i="47"/>
  <c r="P147" i="47"/>
  <c r="BA149" i="47"/>
  <c r="R125" i="47"/>
  <c r="AT129" i="47"/>
  <c r="BA129" i="47"/>
  <c r="BA110" i="47"/>
  <c r="AT96" i="47"/>
  <c r="AL76" i="47"/>
  <c r="Q76" i="47"/>
  <c r="G76" i="47"/>
  <c r="AB76" i="47"/>
  <c r="N76" i="47"/>
  <c r="AE76" i="47"/>
  <c r="AS76" i="47"/>
  <c r="Z76" i="47"/>
  <c r="BA77" i="47"/>
  <c r="AU76" i="47"/>
  <c r="AL60" i="47"/>
  <c r="I44" i="47"/>
  <c r="AN44" i="47"/>
  <c r="H44" i="47"/>
  <c r="AC44" i="47"/>
  <c r="AA44" i="47"/>
  <c r="R44" i="47"/>
  <c r="AM44" i="47"/>
  <c r="BA45" i="47"/>
  <c r="AU44" i="47"/>
  <c r="BA20" i="47"/>
  <c r="AP151" i="47"/>
  <c r="AP146" i="47"/>
  <c r="BA146" i="47"/>
  <c r="L141" i="47"/>
  <c r="J141" i="47"/>
  <c r="V141" i="47"/>
  <c r="I141" i="47"/>
  <c r="AF141" i="47"/>
  <c r="AA141" i="47"/>
  <c r="AW141" i="47"/>
  <c r="AZ141" i="47"/>
  <c r="AR141" i="47"/>
  <c r="Y135" i="47"/>
  <c r="Y154" i="47" s="1"/>
  <c r="BA137" i="47"/>
  <c r="AT131" i="47"/>
  <c r="AP127" i="47"/>
  <c r="AT121" i="47"/>
  <c r="BA121" i="47"/>
  <c r="AT117" i="47"/>
  <c r="G112" i="47"/>
  <c r="J112" i="47"/>
  <c r="M112" i="47"/>
  <c r="H112" i="47"/>
  <c r="AB112" i="47"/>
  <c r="AJ112" i="47"/>
  <c r="AQ112" i="47"/>
  <c r="AT113" i="47"/>
  <c r="AL112" i="47"/>
  <c r="AK112" i="47"/>
  <c r="AU112" i="47"/>
  <c r="BA113" i="47"/>
  <c r="U98" i="47"/>
  <c r="G98" i="47"/>
  <c r="N98" i="47"/>
  <c r="I98" i="47"/>
  <c r="AB98" i="47"/>
  <c r="P98" i="47"/>
  <c r="AA98" i="47"/>
  <c r="V98" i="47"/>
  <c r="AM98" i="47"/>
  <c r="AR98" i="47"/>
  <c r="BA94" i="47"/>
  <c r="AP89" i="47"/>
  <c r="AC83" i="47"/>
  <c r="M83" i="47"/>
  <c r="K83" i="47"/>
  <c r="W83" i="47"/>
  <c r="AI83" i="47"/>
  <c r="AP84" i="47"/>
  <c r="L83" i="47"/>
  <c r="AE83" i="47"/>
  <c r="Q83" i="47"/>
  <c r="AL83" i="47"/>
  <c r="AX83" i="47"/>
  <c r="Q73" i="47"/>
  <c r="M73" i="47"/>
  <c r="AF73" i="47"/>
  <c r="W73" i="47"/>
  <c r="AA73" i="47"/>
  <c r="G73" i="47"/>
  <c r="Z73" i="47"/>
  <c r="AP69" i="47"/>
  <c r="AN63" i="47"/>
  <c r="BA65" i="47"/>
  <c r="BA56" i="47"/>
  <c r="AS50" i="47"/>
  <c r="AP52" i="47"/>
  <c r="W38" i="47"/>
  <c r="BA27" i="47"/>
  <c r="AP22" i="47"/>
  <c r="AT18" i="47"/>
  <c r="T12" i="47"/>
  <c r="AG12" i="47"/>
  <c r="Q12" i="47"/>
  <c r="AI12" i="47"/>
  <c r="AP13" i="47"/>
  <c r="AV12" i="47"/>
  <c r="AR12" i="47"/>
  <c r="AA12" i="47"/>
  <c r="AT139" i="47"/>
  <c r="AN132" i="47"/>
  <c r="AT134" i="47"/>
  <c r="AS132" i="47"/>
  <c r="AK132" i="47"/>
  <c r="AT119" i="47"/>
  <c r="AC86" i="47"/>
  <c r="K86" i="47"/>
  <c r="AG86" i="47"/>
  <c r="Y86" i="47"/>
  <c r="AQ86" i="47"/>
  <c r="AT87" i="47"/>
  <c r="AL86" i="47"/>
  <c r="AR86" i="47"/>
  <c r="AP67" i="47"/>
  <c r="AZ63" i="47"/>
  <c r="AP49" i="47"/>
  <c r="AP34" i="47"/>
  <c r="BA34" i="47"/>
  <c r="AL28" i="47"/>
  <c r="AX28" i="47"/>
  <c r="G15" i="47"/>
  <c r="U15" i="47"/>
  <c r="AP16" i="47"/>
  <c r="I15" i="47"/>
  <c r="AV15" i="47"/>
  <c r="S15" i="47"/>
  <c r="AY15" i="47"/>
  <c r="AT150" i="47"/>
  <c r="BA150" i="47"/>
  <c r="AV141" i="47"/>
  <c r="AY141" i="47"/>
  <c r="AP140" i="47"/>
  <c r="BA140" i="47"/>
  <c r="V135" i="47"/>
  <c r="I135" i="47"/>
  <c r="AO135" i="47"/>
  <c r="AE135" i="47"/>
  <c r="AV135" i="47"/>
  <c r="AJ135" i="47"/>
  <c r="AG135" i="47"/>
  <c r="AS135" i="47"/>
  <c r="P125" i="47"/>
  <c r="N125" i="47"/>
  <c r="M125" i="47"/>
  <c r="L125" i="47"/>
  <c r="AB125" i="47"/>
  <c r="AM125" i="47"/>
  <c r="AD125" i="47"/>
  <c r="AK125" i="47"/>
  <c r="AN125" i="47"/>
  <c r="AS125" i="47"/>
  <c r="AT120" i="47"/>
  <c r="AP116" i="47"/>
  <c r="AH111" i="47"/>
  <c r="AP97" i="47"/>
  <c r="AT97" i="47"/>
  <c r="BA97" i="47"/>
  <c r="J92" i="47"/>
  <c r="Q92" i="47"/>
  <c r="AO92" i="47"/>
  <c r="AB92" i="47"/>
  <c r="W92" i="47"/>
  <c r="R92" i="47"/>
  <c r="AL92" i="47"/>
  <c r="AZ92" i="47"/>
  <c r="AP88" i="47"/>
  <c r="BA82" i="47"/>
  <c r="AT78" i="47"/>
  <c r="AP68" i="47"/>
  <c r="H63" i="47"/>
  <c r="P63" i="47"/>
  <c r="R63" i="47"/>
  <c r="J63" i="47"/>
  <c r="AA63" i="47"/>
  <c r="M63" i="47"/>
  <c r="Z63" i="47"/>
  <c r="BA55" i="47"/>
  <c r="AT55" i="47"/>
  <c r="T50" i="47"/>
  <c r="I50" i="47"/>
  <c r="Z50" i="47"/>
  <c r="H50" i="47"/>
  <c r="AC50" i="47"/>
  <c r="K50" i="47"/>
  <c r="AF50" i="47"/>
  <c r="AX50" i="47"/>
  <c r="AV50" i="47"/>
  <c r="AW50" i="47"/>
  <c r="AX44" i="47"/>
  <c r="AP41" i="47"/>
  <c r="T35" i="47"/>
  <c r="I35" i="47"/>
  <c r="Z35" i="47"/>
  <c r="H35" i="47"/>
  <c r="AC35" i="47"/>
  <c r="K35" i="47"/>
  <c r="AF35" i="47"/>
  <c r="AK35" i="47"/>
  <c r="AS35" i="47"/>
  <c r="BA31" i="47"/>
  <c r="N25" i="47"/>
  <c r="S25" i="47"/>
  <c r="H25" i="47"/>
  <c r="Z25" i="47"/>
  <c r="AF25" i="47"/>
  <c r="Q25" i="47"/>
  <c r="AW25" i="47"/>
  <c r="AX25" i="47"/>
  <c r="BA26" i="47"/>
  <c r="AU25" i="47"/>
  <c r="AT21" i="47"/>
  <c r="AI15" i="47"/>
  <c r="AP17" i="47"/>
  <c r="BA17" i="47"/>
  <c r="AP144" i="47"/>
  <c r="AS122" i="47"/>
  <c r="AV122" i="47"/>
  <c r="AT115" i="47"/>
  <c r="AP24" i="47"/>
  <c r="AT24" i="47"/>
  <c r="AT62" i="47"/>
  <c r="J44" i="47"/>
  <c r="T44" i="47"/>
  <c r="AW44" i="47"/>
  <c r="W44" i="47"/>
  <c r="AJ44" i="47"/>
  <c r="K44" i="47"/>
  <c r="AF44" i="47"/>
  <c r="AZ44" i="47"/>
  <c r="AP20" i="47"/>
  <c r="W147" i="47"/>
  <c r="H141" i="47"/>
  <c r="G141" i="47"/>
  <c r="S141" i="47"/>
  <c r="R141" i="47"/>
  <c r="P141" i="47"/>
  <c r="T141" i="47"/>
  <c r="AO141" i="47"/>
  <c r="AD141" i="47"/>
  <c r="AK141" i="47"/>
  <c r="AI141" i="47"/>
  <c r="AP142" i="47"/>
  <c r="P135" i="47"/>
  <c r="AU125" i="47"/>
  <c r="BA127" i="47"/>
  <c r="V112" i="47"/>
  <c r="U112" i="47"/>
  <c r="I112" i="47"/>
  <c r="P112" i="47"/>
  <c r="AM112" i="47"/>
  <c r="AD112" i="47"/>
  <c r="AG112" i="47"/>
  <c r="AG154" i="47" s="1"/>
  <c r="AV112" i="47"/>
  <c r="AY112" i="47"/>
  <c r="AC98" i="47"/>
  <c r="Q98" i="47"/>
  <c r="J98" i="47"/>
  <c r="AG98" i="47"/>
  <c r="W98" i="47"/>
  <c r="AI98" i="47"/>
  <c r="AP99" i="47"/>
  <c r="R98" i="47"/>
  <c r="AS98" i="47"/>
  <c r="BA89" i="47"/>
  <c r="G83" i="47"/>
  <c r="AG83" i="47"/>
  <c r="S83" i="47"/>
  <c r="H83" i="47"/>
  <c r="AA83" i="47"/>
  <c r="Y83" i="47"/>
  <c r="AQ83" i="47"/>
  <c r="AT84" i="47"/>
  <c r="AP79" i="47"/>
  <c r="BA79" i="47"/>
  <c r="J73" i="47"/>
  <c r="I73" i="47"/>
  <c r="AB73" i="47"/>
  <c r="AY73" i="47"/>
  <c r="S73" i="47"/>
  <c r="AL73" i="47"/>
  <c r="V73" i="47"/>
  <c r="AO73" i="47"/>
  <c r="BA74" i="47"/>
  <c r="AU73" i="47"/>
  <c r="AO63" i="47"/>
  <c r="AP56" i="47"/>
  <c r="U44" i="47"/>
  <c r="S38" i="47"/>
  <c r="BA37" i="47"/>
  <c r="AT37" i="47"/>
  <c r="AI35" i="47"/>
  <c r="AP37" i="47"/>
  <c r="BA32" i="47"/>
  <c r="AT22" i="47"/>
  <c r="K12" i="47"/>
  <c r="J12" i="47"/>
  <c r="I12" i="47"/>
  <c r="AN12" i="47"/>
  <c r="AD12" i="47"/>
  <c r="AF12" i="47"/>
  <c r="AW12" i="47"/>
  <c r="AO12" i="47"/>
  <c r="BA153" i="47"/>
  <c r="AT153" i="47"/>
  <c r="W135" i="47"/>
  <c r="BA139" i="47"/>
  <c r="BA134" i="47"/>
  <c r="AP101" i="47"/>
  <c r="H86" i="47"/>
  <c r="G86" i="47"/>
  <c r="M86" i="47"/>
  <c r="AN86" i="47"/>
  <c r="AF86" i="47"/>
  <c r="T86" i="47"/>
  <c r="AS86" i="47"/>
  <c r="AD86" i="47"/>
  <c r="AK86" i="47"/>
  <c r="BA81" i="47"/>
  <c r="AT67" i="47"/>
  <c r="BA49" i="47"/>
  <c r="AM28" i="47"/>
  <c r="V15" i="47"/>
  <c r="AF15" i="47"/>
  <c r="AB15" i="47"/>
  <c r="L15" i="47"/>
  <c r="AG15" i="47"/>
  <c r="AK15" i="47"/>
  <c r="AM15" i="47"/>
  <c r="S147" i="47"/>
  <c r="AI147" i="47"/>
  <c r="AP150" i="47"/>
  <c r="AZ147" i="47"/>
  <c r="AP145" i="47"/>
  <c r="BA145" i="47"/>
  <c r="S135" i="47"/>
  <c r="AF135" i="47"/>
  <c r="R135" i="47"/>
  <c r="U135" i="47"/>
  <c r="L135" i="47"/>
  <c r="Z135" i="47"/>
  <c r="AP136" i="47"/>
  <c r="AC135" i="47"/>
  <c r="AU135" i="47"/>
  <c r="BA136" i="47"/>
  <c r="AT130" i="47"/>
  <c r="J125" i="47"/>
  <c r="I125" i="47"/>
  <c r="H125" i="47"/>
  <c r="AR125" i="47"/>
  <c r="AF125" i="47"/>
  <c r="Z125" i="47"/>
  <c r="AZ125" i="47"/>
  <c r="AJ125" i="47"/>
  <c r="AV125" i="47"/>
  <c r="AP120" i="47"/>
  <c r="AT102" i="47"/>
  <c r="AG92" i="47"/>
  <c r="AC92" i="47"/>
  <c r="P92" i="47"/>
  <c r="AP93" i="47"/>
  <c r="AI92" i="47"/>
  <c r="S92" i="47"/>
  <c r="AS92" i="47"/>
  <c r="Y92" i="47"/>
  <c r="AT93" i="47"/>
  <c r="AQ92" i="47"/>
  <c r="AV92" i="47"/>
  <c r="AO86" i="47"/>
  <c r="AW86" i="47"/>
  <c r="Y63" i="47"/>
  <c r="S63" i="47"/>
  <c r="K63" i="47"/>
  <c r="AF63" i="47"/>
  <c r="AU63" i="47"/>
  <c r="BA64" i="47"/>
  <c r="U63" i="47"/>
  <c r="I63" i="47"/>
  <c r="AI63" i="47"/>
  <c r="AP64" i="47"/>
  <c r="AV63" i="47"/>
  <c r="N50" i="47"/>
  <c r="AN50" i="47"/>
  <c r="V50" i="47"/>
  <c r="AJ50" i="47"/>
  <c r="G50" i="47"/>
  <c r="AB50" i="47"/>
  <c r="AI50" i="47"/>
  <c r="AP51" i="47"/>
  <c r="AO50" i="47"/>
  <c r="AP46" i="47"/>
  <c r="AT41" i="47"/>
  <c r="J35" i="47"/>
  <c r="W35" i="47"/>
  <c r="AL35" i="47"/>
  <c r="V35" i="47"/>
  <c r="G35" i="47"/>
  <c r="AB35" i="47"/>
  <c r="BA36" i="47"/>
  <c r="AU35" i="47"/>
  <c r="AJ35" i="47"/>
  <c r="AW35" i="47"/>
  <c r="M25" i="47"/>
  <c r="AE25" i="47"/>
  <c r="AZ25" i="47"/>
  <c r="V25" i="47"/>
  <c r="K25" i="47"/>
  <c r="AG25" i="47"/>
  <c r="AP21" i="47"/>
  <c r="BA21" i="47"/>
  <c r="U141" i="47"/>
  <c r="AO122" i="47"/>
  <c r="AP124" i="47"/>
  <c r="AR122" i="47"/>
  <c r="AP115" i="47"/>
  <c r="AP91" i="47"/>
  <c r="BA91" i="47"/>
  <c r="BA24" i="47"/>
  <c r="AT153" i="46"/>
  <c r="AT139" i="46"/>
  <c r="BA139" i="46"/>
  <c r="AV135" i="46"/>
  <c r="AP134" i="46"/>
  <c r="AT128" i="46"/>
  <c r="AK122" i="46"/>
  <c r="H122" i="46"/>
  <c r="L122" i="46"/>
  <c r="J122" i="46"/>
  <c r="AL122" i="46"/>
  <c r="AI122" i="46"/>
  <c r="AP123" i="46"/>
  <c r="AE122" i="46"/>
  <c r="AZ122" i="46"/>
  <c r="AM122" i="46"/>
  <c r="AV112" i="46"/>
  <c r="AP114" i="46"/>
  <c r="AO112" i="46"/>
  <c r="AR112" i="46"/>
  <c r="BA114" i="46"/>
  <c r="AT100" i="46"/>
  <c r="AQ86" i="46"/>
  <c r="AT90" i="46"/>
  <c r="AS83" i="46"/>
  <c r="AW73" i="46"/>
  <c r="AB73" i="46"/>
  <c r="AG73" i="46"/>
  <c r="S73" i="46"/>
  <c r="T73" i="46"/>
  <c r="AL73" i="46"/>
  <c r="Y73" i="46"/>
  <c r="AU73" i="46"/>
  <c r="BA74" i="46"/>
  <c r="AS63" i="46"/>
  <c r="AT56" i="46"/>
  <c r="AV38" i="46"/>
  <c r="BA42" i="46"/>
  <c r="BA37" i="46"/>
  <c r="AZ28" i="46"/>
  <c r="AS28" i="46"/>
  <c r="BA30" i="46"/>
  <c r="AT30" i="46"/>
  <c r="AC15" i="46"/>
  <c r="AD15" i="46"/>
  <c r="G15" i="46"/>
  <c r="AV15" i="46"/>
  <c r="AM15" i="46"/>
  <c r="P147" i="46"/>
  <c r="I147" i="46"/>
  <c r="J147" i="46"/>
  <c r="K147" i="46"/>
  <c r="AK147" i="46"/>
  <c r="AL147" i="46"/>
  <c r="AO147" i="46"/>
  <c r="AJ147" i="46"/>
  <c r="AD147" i="46"/>
  <c r="AZ147" i="46"/>
  <c r="N132" i="46"/>
  <c r="W132" i="46"/>
  <c r="V132" i="46"/>
  <c r="T132" i="46"/>
  <c r="AF132" i="46"/>
  <c r="Y132" i="46"/>
  <c r="AD132" i="46"/>
  <c r="AT121" i="46"/>
  <c r="AP121" i="46"/>
  <c r="L112" i="46"/>
  <c r="I112" i="46"/>
  <c r="J112" i="46"/>
  <c r="Y112" i="46"/>
  <c r="AE112" i="46"/>
  <c r="AU112" i="46"/>
  <c r="BA113" i="46"/>
  <c r="Z112" i="46"/>
  <c r="AW112" i="46"/>
  <c r="AT89" i="46"/>
  <c r="AT68" i="46"/>
  <c r="BA68" i="46"/>
  <c r="AP55" i="46"/>
  <c r="J35" i="46"/>
  <c r="G35" i="46"/>
  <c r="S35" i="46"/>
  <c r="AU35" i="46"/>
  <c r="BA36" i="46"/>
  <c r="R35" i="46"/>
  <c r="AE35" i="46"/>
  <c r="AJ35" i="46"/>
  <c r="N28" i="46"/>
  <c r="U28" i="46"/>
  <c r="AU28" i="46"/>
  <c r="BA29" i="46"/>
  <c r="S28" i="46"/>
  <c r="L28" i="46"/>
  <c r="AG28" i="46"/>
  <c r="AA28" i="46"/>
  <c r="AR28" i="46"/>
  <c r="W15" i="46"/>
  <c r="BA19" i="46"/>
  <c r="AP19" i="46"/>
  <c r="AT137" i="46"/>
  <c r="AP120" i="46"/>
  <c r="AP116" i="46"/>
  <c r="BA102" i="46"/>
  <c r="AI98" i="46"/>
  <c r="AP102" i="46"/>
  <c r="AT102" i="46"/>
  <c r="AW86" i="46"/>
  <c r="AI76" i="46"/>
  <c r="AP77" i="46"/>
  <c r="G76" i="46"/>
  <c r="N76" i="46"/>
  <c r="AG76" i="46"/>
  <c r="M76" i="46"/>
  <c r="AD76" i="46"/>
  <c r="AZ76" i="46"/>
  <c r="AE76" i="46"/>
  <c r="H63" i="46"/>
  <c r="AP67" i="46"/>
  <c r="BA67" i="46"/>
  <c r="BA62" i="46"/>
  <c r="AW60" i="46"/>
  <c r="AO60" i="46"/>
  <c r="AS38" i="46"/>
  <c r="AP40" i="46"/>
  <c r="AT32" i="46"/>
  <c r="BA32" i="46"/>
  <c r="AT136" i="46"/>
  <c r="AQ135" i="46"/>
  <c r="BA87" i="46"/>
  <c r="AU86" i="46"/>
  <c r="G38" i="46"/>
  <c r="W38" i="46"/>
  <c r="AI38" i="46"/>
  <c r="AP39" i="46"/>
  <c r="BA138" i="46"/>
  <c r="AS98" i="46"/>
  <c r="AL98" i="46"/>
  <c r="AI83" i="46"/>
  <c r="AP84" i="46"/>
  <c r="BA84" i="46"/>
  <c r="AU83" i="46"/>
  <c r="T63" i="46"/>
  <c r="J63" i="46"/>
  <c r="AJ63" i="46"/>
  <c r="K50" i="46"/>
  <c r="BA51" i="46"/>
  <c r="AU50" i="46"/>
  <c r="AR50" i="46"/>
  <c r="Q125" i="46"/>
  <c r="AT97" i="46"/>
  <c r="AQ92" i="46"/>
  <c r="AT92" i="46" s="1"/>
  <c r="AP71" i="46"/>
  <c r="S12" i="46"/>
  <c r="AF12" i="46"/>
  <c r="O53" i="46"/>
  <c r="E45" i="46"/>
  <c r="BB45" i="46" s="1"/>
  <c r="E93" i="46"/>
  <c r="BB93" i="46" s="1"/>
  <c r="AP150" i="46"/>
  <c r="S135" i="46"/>
  <c r="L135" i="46"/>
  <c r="AO135" i="46"/>
  <c r="AE135" i="46"/>
  <c r="BA129" i="46"/>
  <c r="BA129" i="53" s="1"/>
  <c r="V109" i="46"/>
  <c r="AN109" i="46"/>
  <c r="AQ109" i="46"/>
  <c r="AT110" i="46"/>
  <c r="H86" i="46"/>
  <c r="S86" i="46"/>
  <c r="AT80" i="46"/>
  <c r="U63" i="46"/>
  <c r="AU60" i="46"/>
  <c r="BA61" i="46"/>
  <c r="AQ60" i="46"/>
  <c r="AT61" i="46"/>
  <c r="AT43" i="46"/>
  <c r="AJ38" i="46"/>
  <c r="S25" i="46"/>
  <c r="AY25" i="46"/>
  <c r="AP117" i="46"/>
  <c r="AT103" i="46"/>
  <c r="L98" i="46"/>
  <c r="G98" i="46"/>
  <c r="BA99" i="46"/>
  <c r="AU98" i="46"/>
  <c r="M98" i="46"/>
  <c r="AY98" i="46"/>
  <c r="AP72" i="46"/>
  <c r="AM63" i="46"/>
  <c r="BA64" i="46"/>
  <c r="AK63" i="46"/>
  <c r="J50" i="46"/>
  <c r="AC50" i="46"/>
  <c r="AZ50" i="46"/>
  <c r="AP41" i="46"/>
  <c r="M125" i="46"/>
  <c r="AQ125" i="46"/>
  <c r="AT126" i="46"/>
  <c r="AS125" i="46"/>
  <c r="AP97" i="46"/>
  <c r="AI92" i="46"/>
  <c r="AP92" i="46" s="1"/>
  <c r="BA97" i="46"/>
  <c r="AU92" i="46"/>
  <c r="BA92" i="46" s="1"/>
  <c r="AT22" i="46"/>
  <c r="AE12" i="46"/>
  <c r="K122" i="46"/>
  <c r="G122" i="46"/>
  <c r="W122" i="46"/>
  <c r="AQ122" i="46"/>
  <c r="AT123" i="46"/>
  <c r="AZ83" i="46"/>
  <c r="M73" i="46"/>
  <c r="AQ73" i="46"/>
  <c r="AT73" i="46" s="1"/>
  <c r="AT74" i="46"/>
  <c r="L73" i="46"/>
  <c r="AF73" i="46"/>
  <c r="AY73" i="46"/>
  <c r="P63" i="46"/>
  <c r="BA65" i="46"/>
  <c r="AY38" i="46"/>
  <c r="AK15" i="46"/>
  <c r="AL15" i="46"/>
  <c r="AU15" i="46"/>
  <c r="BA16" i="46"/>
  <c r="M147" i="46"/>
  <c r="L147" i="46"/>
  <c r="AT148" i="46"/>
  <c r="AQ147" i="46"/>
  <c r="AS147" i="46"/>
  <c r="I132" i="46"/>
  <c r="AL132" i="46"/>
  <c r="G112" i="46"/>
  <c r="AF112" i="46"/>
  <c r="U112" i="46"/>
  <c r="AP68" i="46"/>
  <c r="BA55" i="46"/>
  <c r="AG35" i="46"/>
  <c r="AF35" i="46"/>
  <c r="Q28" i="46"/>
  <c r="Z28" i="46"/>
  <c r="AI28" i="46"/>
  <c r="AP29" i="46"/>
  <c r="AZ15" i="46"/>
  <c r="Y147" i="46"/>
  <c r="Y76" i="46"/>
  <c r="I76" i="46"/>
  <c r="Z76" i="46"/>
  <c r="AA76" i="46"/>
  <c r="AK60" i="46"/>
  <c r="E131" i="46"/>
  <c r="BB131" i="46" s="1"/>
  <c r="E95" i="46"/>
  <c r="BB95" i="46" s="1"/>
  <c r="E94" i="46"/>
  <c r="BB94" i="46" s="1"/>
  <c r="F15" i="46"/>
  <c r="AH23" i="46"/>
  <c r="E48" i="46"/>
  <c r="BB48" i="46" s="1"/>
  <c r="E142" i="46"/>
  <c r="BB142" i="46" s="1"/>
  <c r="AT140" i="46"/>
  <c r="AB135" i="46"/>
  <c r="T135" i="46"/>
  <c r="H135" i="46"/>
  <c r="P135" i="46"/>
  <c r="U135" i="46"/>
  <c r="V135" i="46"/>
  <c r="AA135" i="46"/>
  <c r="Z135" i="46"/>
  <c r="AS135" i="46"/>
  <c r="AR122" i="46"/>
  <c r="AP119" i="46"/>
  <c r="P112" i="46"/>
  <c r="M109" i="46"/>
  <c r="AU109" i="46"/>
  <c r="BA110" i="46"/>
  <c r="R109" i="46"/>
  <c r="U109" i="46"/>
  <c r="AR109" i="46"/>
  <c r="T98" i="46"/>
  <c r="BA101" i="46"/>
  <c r="AT91" i="46"/>
  <c r="BA91" i="46"/>
  <c r="AB86" i="46"/>
  <c r="AK86" i="46"/>
  <c r="J86" i="46"/>
  <c r="AG86" i="46"/>
  <c r="M86" i="46"/>
  <c r="AF86" i="46"/>
  <c r="AD86" i="46"/>
  <c r="Y86" i="46"/>
  <c r="AN86" i="46"/>
  <c r="S76" i="46"/>
  <c r="AY76" i="46"/>
  <c r="BA80" i="46"/>
  <c r="BA80" i="53" s="1"/>
  <c r="AP75" i="46"/>
  <c r="AZ73" i="46"/>
  <c r="AU63" i="46"/>
  <c r="BA66" i="46"/>
  <c r="AB60" i="46"/>
  <c r="AG60" i="46"/>
  <c r="BA53" i="46"/>
  <c r="AN38" i="46"/>
  <c r="AF38" i="46"/>
  <c r="R38" i="46"/>
  <c r="M38" i="46"/>
  <c r="AA38" i="46"/>
  <c r="L38" i="46"/>
  <c r="AD38" i="46"/>
  <c r="AO38" i="46"/>
  <c r="AZ38" i="46"/>
  <c r="W28" i="46"/>
  <c r="BA31" i="46"/>
  <c r="AM25" i="46"/>
  <c r="T25" i="46"/>
  <c r="AP26" i="46"/>
  <c r="AF25" i="46"/>
  <c r="AS25" i="46"/>
  <c r="BA21" i="46"/>
  <c r="AY15" i="46"/>
  <c r="AO15" i="46"/>
  <c r="AT17" i="46"/>
  <c r="AP152" i="46"/>
  <c r="AX135" i="46"/>
  <c r="AT127" i="46"/>
  <c r="AP103" i="46"/>
  <c r="U98" i="46"/>
  <c r="V98" i="46"/>
  <c r="Q98" i="46"/>
  <c r="H98" i="46"/>
  <c r="N98" i="46"/>
  <c r="AG98" i="46"/>
  <c r="I98" i="46"/>
  <c r="AN98" i="46"/>
  <c r="AO98" i="46"/>
  <c r="AE98" i="46"/>
  <c r="H83" i="46"/>
  <c r="G83" i="46"/>
  <c r="AT84" i="46"/>
  <c r="AQ83" i="46"/>
  <c r="AT83" i="46" s="1"/>
  <c r="AT72" i="46"/>
  <c r="Q63" i="46"/>
  <c r="AL63" i="46"/>
  <c r="AZ63" i="46"/>
  <c r="Z63" i="46"/>
  <c r="AA63" i="46"/>
  <c r="AN50" i="46"/>
  <c r="Q50" i="46"/>
  <c r="V50" i="46"/>
  <c r="M50" i="46"/>
  <c r="AA50" i="46"/>
  <c r="H50" i="46"/>
  <c r="Z50" i="46"/>
  <c r="AO50" i="46"/>
  <c r="AI50" i="46"/>
  <c r="AP51" i="46"/>
  <c r="BA41" i="46"/>
  <c r="AP33" i="46"/>
  <c r="AP23" i="46"/>
  <c r="AM12" i="46"/>
  <c r="BA146" i="46"/>
  <c r="AU141" i="46"/>
  <c r="BA141" i="46" s="1"/>
  <c r="U125" i="46"/>
  <c r="H125" i="46"/>
  <c r="G125" i="46"/>
  <c r="J125" i="46"/>
  <c r="AC125" i="46"/>
  <c r="S125" i="46"/>
  <c r="AA125" i="46"/>
  <c r="AD125" i="46"/>
  <c r="AL125" i="46"/>
  <c r="AV125" i="46"/>
  <c r="AP81" i="46"/>
  <c r="AP54" i="46"/>
  <c r="AV50" i="46"/>
  <c r="AT27" i="46"/>
  <c r="BA27" i="46"/>
  <c r="AH22" i="46"/>
  <c r="R12" i="46"/>
  <c r="AJ12" i="46"/>
  <c r="J12" i="46"/>
  <c r="AP13" i="46"/>
  <c r="AI12" i="46"/>
  <c r="AY12" i="46"/>
  <c r="AY135" i="46"/>
  <c r="AK132" i="46"/>
  <c r="AI125" i="46"/>
  <c r="AP128" i="46"/>
  <c r="AZ125" i="46"/>
  <c r="I122" i="46"/>
  <c r="AG122" i="46"/>
  <c r="T122" i="46"/>
  <c r="Q122" i="46"/>
  <c r="R122" i="46"/>
  <c r="S122" i="46"/>
  <c r="BA123" i="46"/>
  <c r="AU122" i="46"/>
  <c r="Z122" i="46"/>
  <c r="AV122" i="46"/>
  <c r="AX122" i="46"/>
  <c r="BA118" i="46"/>
  <c r="AN112" i="46"/>
  <c r="AW98" i="46"/>
  <c r="P86" i="46"/>
  <c r="BA90" i="46"/>
  <c r="AN83" i="46"/>
  <c r="AT79" i="46"/>
  <c r="V76" i="46"/>
  <c r="N73" i="46"/>
  <c r="W73" i="46"/>
  <c r="I73" i="46"/>
  <c r="R73" i="46"/>
  <c r="H73" i="46"/>
  <c r="K73" i="46"/>
  <c r="Z73" i="46"/>
  <c r="U73" i="46"/>
  <c r="AA73" i="46"/>
  <c r="AV73" i="46"/>
  <c r="AR63" i="46"/>
  <c r="AQ50" i="46"/>
  <c r="AT52" i="46"/>
  <c r="AS50" i="46"/>
  <c r="AP42" i="46"/>
  <c r="AL28" i="46"/>
  <c r="AP30" i="46"/>
  <c r="AM28" i="46"/>
  <c r="AP24" i="46"/>
  <c r="AT20" i="46"/>
  <c r="BA20" i="46"/>
  <c r="AP16" i="46"/>
  <c r="AI15" i="46"/>
  <c r="H15" i="46"/>
  <c r="U15" i="46"/>
  <c r="AW15" i="46"/>
  <c r="S15" i="46"/>
  <c r="J15" i="46"/>
  <c r="AE15" i="46"/>
  <c r="AF15" i="46"/>
  <c r="W147" i="46"/>
  <c r="AI147" i="46"/>
  <c r="AP148" i="46"/>
  <c r="H147" i="46"/>
  <c r="S147" i="46"/>
  <c r="Q147" i="46"/>
  <c r="R147" i="46"/>
  <c r="AA147" i="46"/>
  <c r="BA148" i="46"/>
  <c r="AU147" i="46"/>
  <c r="AM147" i="46"/>
  <c r="AW147" i="46"/>
  <c r="K132" i="46"/>
  <c r="AP133" i="46"/>
  <c r="AI132" i="46"/>
  <c r="U132" i="46"/>
  <c r="AT133" i="46"/>
  <c r="AQ132" i="46"/>
  <c r="AY132" i="46"/>
  <c r="T112" i="46"/>
  <c r="AB112" i="46"/>
  <c r="S112" i="46"/>
  <c r="AG112" i="46"/>
  <c r="AC112" i="46"/>
  <c r="AK112" i="46"/>
  <c r="Q112" i="46"/>
  <c r="AL112" i="46"/>
  <c r="AY112" i="46"/>
  <c r="BA89" i="46"/>
  <c r="AP89" i="46"/>
  <c r="AT78" i="46"/>
  <c r="AP78" i="46"/>
  <c r="AL35" i="46"/>
  <c r="Q35" i="46"/>
  <c r="H35" i="46"/>
  <c r="AV35" i="46"/>
  <c r="AP36" i="46"/>
  <c r="AI35" i="46"/>
  <c r="AW35" i="46"/>
  <c r="AC28" i="46"/>
  <c r="K28" i="46"/>
  <c r="AD28" i="46"/>
  <c r="I28" i="46"/>
  <c r="AN28" i="46"/>
  <c r="V28" i="46"/>
  <c r="AY28" i="46"/>
  <c r="AO28" i="46"/>
  <c r="AF28" i="46"/>
  <c r="AV28" i="46"/>
  <c r="AP130" i="46"/>
  <c r="BA130" i="46"/>
  <c r="AT120" i="46"/>
  <c r="BA116" i="46"/>
  <c r="K76" i="46"/>
  <c r="AS76" i="46"/>
  <c r="AB76" i="46"/>
  <c r="AK76" i="46"/>
  <c r="P76" i="46"/>
  <c r="AR76" i="46"/>
  <c r="T76" i="46"/>
  <c r="U76" i="46"/>
  <c r="AM76" i="46"/>
  <c r="AL60" i="46"/>
  <c r="AT49" i="46"/>
  <c r="AQ44" i="46"/>
  <c r="AT44" i="46" s="1"/>
  <c r="E145" i="46"/>
  <c r="BB145" i="46" s="1"/>
  <c r="AF135" i="46"/>
  <c r="AL135" i="46"/>
  <c r="AR86" i="46"/>
  <c r="AT53" i="46"/>
  <c r="AC38" i="46"/>
  <c r="AR38" i="46"/>
  <c r="BA26" i="46"/>
  <c r="AU25" i="46"/>
  <c r="K98" i="46"/>
  <c r="S98" i="46"/>
  <c r="S105" i="46" s="1"/>
  <c r="S8" i="46" s="1"/>
  <c r="AT99" i="46"/>
  <c r="AQ98" i="46"/>
  <c r="R125" i="46"/>
  <c r="Y109" i="46"/>
  <c r="AH111" i="46"/>
  <c r="AT71" i="46"/>
  <c r="AN25" i="46"/>
  <c r="AT13" i="46"/>
  <c r="AQ12" i="46"/>
  <c r="E47" i="46"/>
  <c r="BB47" i="46" s="1"/>
  <c r="E34" i="46"/>
  <c r="BB34" i="46" s="1"/>
  <c r="G135" i="46"/>
  <c r="AW135" i="46"/>
  <c r="AD135" i="46"/>
  <c r="AR135" i="46"/>
  <c r="AT124" i="46"/>
  <c r="AP110" i="46"/>
  <c r="AI109" i="46"/>
  <c r="Q86" i="46"/>
  <c r="N86" i="46"/>
  <c r="AP87" i="46"/>
  <c r="BA43" i="46"/>
  <c r="J38" i="46"/>
  <c r="V38" i="46"/>
  <c r="AW38" i="46"/>
  <c r="S38" i="46"/>
  <c r="BA39" i="46"/>
  <c r="AU38" i="46"/>
  <c r="AQ25" i="46"/>
  <c r="AT26" i="46"/>
  <c r="AV98" i="46"/>
  <c r="Y98" i="46"/>
  <c r="AF98" i="46"/>
  <c r="AX98" i="46"/>
  <c r="AB63" i="46"/>
  <c r="AD63" i="46"/>
  <c r="AE63" i="46"/>
  <c r="AB50" i="46"/>
  <c r="G50" i="46"/>
  <c r="AE50" i="46"/>
  <c r="AW50" i="46"/>
  <c r="AP146" i="46"/>
  <c r="AI141" i="46"/>
  <c r="AP141" i="46" s="1"/>
  <c r="AR125" i="46"/>
  <c r="BA71" i="46"/>
  <c r="AP22" i="46"/>
  <c r="AB12" i="46"/>
  <c r="AP149" i="46"/>
  <c r="AP139" i="46"/>
  <c r="AT134" i="46"/>
  <c r="P122" i="46"/>
  <c r="V122" i="46"/>
  <c r="AY122" i="46"/>
  <c r="AP104" i="46"/>
  <c r="BA100" i="46"/>
  <c r="AX73" i="46"/>
  <c r="AV63" i="46"/>
  <c r="AP65" i="46"/>
  <c r="BA52" i="46"/>
  <c r="T15" i="46"/>
  <c r="I15" i="46"/>
  <c r="AG15" i="46"/>
  <c r="AJ15" i="46"/>
  <c r="AB147" i="46"/>
  <c r="G147" i="46"/>
  <c r="AE147" i="46"/>
  <c r="Z147" i="46"/>
  <c r="AY147" i="46"/>
  <c r="AG132" i="46"/>
  <c r="K112" i="46"/>
  <c r="W112" i="46"/>
  <c r="AA112" i="46"/>
  <c r="AP113" i="46"/>
  <c r="AI112" i="46"/>
  <c r="AU76" i="46"/>
  <c r="BA78" i="46"/>
  <c r="L35" i="46"/>
  <c r="J28" i="46"/>
  <c r="T28" i="46"/>
  <c r="M28" i="46"/>
  <c r="H28" i="46"/>
  <c r="AW28" i="46"/>
  <c r="AZ112" i="46"/>
  <c r="AJ76" i="46"/>
  <c r="AX76" i="46"/>
  <c r="AV76" i="46"/>
  <c r="AT67" i="46"/>
  <c r="BA49" i="46"/>
  <c r="AU44" i="46"/>
  <c r="BA44" i="46" s="1"/>
  <c r="AX38" i="46"/>
  <c r="R15" i="46"/>
  <c r="E144" i="46"/>
  <c r="BB144" i="46" s="1"/>
  <c r="U147" i="46"/>
  <c r="BA150" i="46"/>
  <c r="AP140" i="46"/>
  <c r="N135" i="46"/>
  <c r="J135" i="46"/>
  <c r="Y135" i="46"/>
  <c r="W135" i="46"/>
  <c r="Q135" i="46"/>
  <c r="R135" i="46"/>
  <c r="AM135" i="46"/>
  <c r="AI135" i="46"/>
  <c r="AP136" i="46"/>
  <c r="AN135" i="46"/>
  <c r="BA136" i="46"/>
  <c r="AU135" i="46"/>
  <c r="BA124" i="46"/>
  <c r="BA119" i="46"/>
  <c r="AQ112" i="46"/>
  <c r="AT115" i="46"/>
  <c r="BA115" i="46"/>
  <c r="AO109" i="46"/>
  <c r="L109" i="46"/>
  <c r="AK109" i="46"/>
  <c r="I109" i="46"/>
  <c r="AE109" i="46"/>
  <c r="Q109" i="46"/>
  <c r="AZ109" i="46"/>
  <c r="AP101" i="46"/>
  <c r="AP91" i="46"/>
  <c r="AT87" i="46"/>
  <c r="K86" i="46"/>
  <c r="U86" i="46"/>
  <c r="AO86" i="46"/>
  <c r="I86" i="46"/>
  <c r="AL86" i="46"/>
  <c r="Z86" i="46"/>
  <c r="AE86" i="46"/>
  <c r="AJ86" i="46"/>
  <c r="AP80" i="46"/>
  <c r="BA75" i="46"/>
  <c r="AT75" i="46"/>
  <c r="AP70" i="46"/>
  <c r="AI63" i="46"/>
  <c r="AP66" i="46"/>
  <c r="AQ63" i="46"/>
  <c r="AT66" i="46"/>
  <c r="AI60" i="46"/>
  <c r="AP61" i="46"/>
  <c r="N38" i="46"/>
  <c r="K38" i="46"/>
  <c r="AG38" i="46"/>
  <c r="I38" i="46"/>
  <c r="AM38" i="46"/>
  <c r="H38" i="46"/>
  <c r="Z38" i="46"/>
  <c r="AK38" i="46"/>
  <c r="AL38" i="46"/>
  <c r="AC25" i="46"/>
  <c r="AD25" i="46"/>
  <c r="V25" i="46"/>
  <c r="H25" i="46"/>
  <c r="AB25" i="46"/>
  <c r="AZ25" i="46"/>
  <c r="O17" i="46"/>
  <c r="AN15" i="46"/>
  <c r="AP138" i="46"/>
  <c r="BA117" i="46"/>
  <c r="AB98" i="46"/>
  <c r="AC98" i="46"/>
  <c r="AJ98" i="46"/>
  <c r="R98" i="46"/>
  <c r="J98" i="46"/>
  <c r="AR98" i="46"/>
  <c r="W98" i="46"/>
  <c r="AK98" i="46"/>
  <c r="AA98" i="46"/>
  <c r="I83" i="46"/>
  <c r="U83" i="46"/>
  <c r="T83" i="46"/>
  <c r="BA72" i="46"/>
  <c r="G63" i="46"/>
  <c r="AC63" i="46"/>
  <c r="L63" i="46"/>
  <c r="N63" i="46"/>
  <c r="M63" i="46"/>
  <c r="AF63" i="46"/>
  <c r="V63" i="46"/>
  <c r="AN63" i="46"/>
  <c r="W63" i="46"/>
  <c r="AP64" i="46"/>
  <c r="AY63" i="46"/>
  <c r="AT51" i="46"/>
  <c r="AF50" i="46"/>
  <c r="R50" i="46"/>
  <c r="I50" i="46"/>
  <c r="AM50" i="46"/>
  <c r="W50" i="46"/>
  <c r="AJ50" i="46"/>
  <c r="AK50" i="46"/>
  <c r="AL50" i="46"/>
  <c r="U38" i="46"/>
  <c r="AT33" i="46"/>
  <c r="O14" i="46"/>
  <c r="AS12" i="46"/>
  <c r="AT146" i="46"/>
  <c r="AQ141" i="46"/>
  <c r="AT141" i="46" s="1"/>
  <c r="AG125" i="46"/>
  <c r="AO125" i="46"/>
  <c r="T125" i="46"/>
  <c r="P125" i="46"/>
  <c r="V125" i="46"/>
  <c r="AJ125" i="46"/>
  <c r="AF125" i="46"/>
  <c r="AP126" i="46"/>
  <c r="Z125" i="46"/>
  <c r="AU125" i="46"/>
  <c r="BA126" i="46"/>
  <c r="AX125" i="46"/>
  <c r="AP111" i="46"/>
  <c r="P109" i="46"/>
  <c r="BA54" i="46"/>
  <c r="AR25" i="46"/>
  <c r="AI25" i="46"/>
  <c r="AP25" i="46" s="1"/>
  <c r="AP27" i="46"/>
  <c r="BA22" i="46"/>
  <c r="K12" i="46"/>
  <c r="AD12" i="46"/>
  <c r="W12" i="46"/>
  <c r="AR12" i="46"/>
  <c r="U12" i="46"/>
  <c r="AN12" i="46"/>
  <c r="T12" i="46"/>
  <c r="AU12" i="46"/>
  <c r="BA13" i="46"/>
  <c r="AK12" i="46"/>
  <c r="AP153" i="46"/>
  <c r="BA134" i="46"/>
  <c r="AN132" i="46"/>
  <c r="AR132" i="46"/>
  <c r="BA128" i="46"/>
  <c r="U122" i="46"/>
  <c r="M122" i="46"/>
  <c r="AB122" i="46"/>
  <c r="N122" i="46"/>
  <c r="AC122" i="46"/>
  <c r="AF122" i="46"/>
  <c r="Y122" i="46"/>
  <c r="AW122" i="46"/>
  <c r="AP118" i="46"/>
  <c r="AS112" i="46"/>
  <c r="BA104" i="46"/>
  <c r="AP100" i="46"/>
  <c r="AI86" i="46"/>
  <c r="AP90" i="46"/>
  <c r="BA85" i="46"/>
  <c r="AJ83" i="46"/>
  <c r="AP79" i="46"/>
  <c r="BA79" i="46"/>
  <c r="P73" i="46"/>
  <c r="AC73" i="46"/>
  <c r="V73" i="46"/>
  <c r="G73" i="46"/>
  <c r="AI73" i="46"/>
  <c r="AP74" i="46"/>
  <c r="Q73" i="46"/>
  <c r="AM73" i="46"/>
  <c r="AP69" i="46"/>
  <c r="BA69" i="46"/>
  <c r="AT65" i="46"/>
  <c r="AP56" i="46"/>
  <c r="AX50" i="46"/>
  <c r="AP52" i="46"/>
  <c r="AT42" i="46"/>
  <c r="BA24" i="46"/>
  <c r="L15" i="46"/>
  <c r="AS15" i="46"/>
  <c r="Q15" i="46"/>
  <c r="K15" i="46"/>
  <c r="Z15" i="46"/>
  <c r="V15" i="46"/>
  <c r="AQ15" i="46"/>
  <c r="AT16" i="46"/>
  <c r="AA15" i="46"/>
  <c r="AB15" i="46"/>
  <c r="AX15" i="46"/>
  <c r="N147" i="46"/>
  <c r="T147" i="46"/>
  <c r="AG147" i="46"/>
  <c r="AC147" i="46"/>
  <c r="AF147" i="46"/>
  <c r="AN147" i="46"/>
  <c r="AR147" i="46"/>
  <c r="R132" i="46"/>
  <c r="AB132" i="46"/>
  <c r="H132" i="46"/>
  <c r="G132" i="46"/>
  <c r="P132" i="46"/>
  <c r="Q132" i="46"/>
  <c r="AU132" i="46"/>
  <c r="BA133" i="46"/>
  <c r="AJ132" i="46"/>
  <c r="AX132" i="46"/>
  <c r="AZ132" i="46"/>
  <c r="BA121" i="46"/>
  <c r="M112" i="46"/>
  <c r="H112" i="46"/>
  <c r="AM112" i="46"/>
  <c r="N112" i="46"/>
  <c r="R112" i="46"/>
  <c r="AD112" i="46"/>
  <c r="AJ112" i="46"/>
  <c r="AX112" i="46"/>
  <c r="T86" i="46"/>
  <c r="AL76" i="46"/>
  <c r="AO76" i="46"/>
  <c r="AT55" i="46"/>
  <c r="N35" i="46"/>
  <c r="K35" i="46"/>
  <c r="AC35" i="46"/>
  <c r="W35" i="46"/>
  <c r="AK35" i="46"/>
  <c r="V35" i="46"/>
  <c r="AZ35" i="46"/>
  <c r="AQ35" i="46"/>
  <c r="AT35" i="46" s="1"/>
  <c r="AT36" i="46"/>
  <c r="AT29" i="46"/>
  <c r="AQ28" i="46"/>
  <c r="AT28" i="46" s="1"/>
  <c r="G28" i="46"/>
  <c r="AJ28" i="46"/>
  <c r="R28" i="46"/>
  <c r="AE28" i="46"/>
  <c r="AK28" i="46"/>
  <c r="AB28" i="46"/>
  <c r="AX28" i="46"/>
  <c r="AV147" i="46"/>
  <c r="BA137" i="46"/>
  <c r="AT130" i="46"/>
  <c r="V112" i="46"/>
  <c r="AT116" i="46"/>
  <c r="P98" i="46"/>
  <c r="AY86" i="46"/>
  <c r="AT88" i="46"/>
  <c r="AP88" i="46"/>
  <c r="BA88" i="46"/>
  <c r="L76" i="46"/>
  <c r="AN76" i="46"/>
  <c r="H76" i="46"/>
  <c r="AF76" i="46"/>
  <c r="Q76" i="46"/>
  <c r="AQ76" i="46"/>
  <c r="AT76" i="46" s="1"/>
  <c r="AT77" i="46"/>
  <c r="R76" i="46"/>
  <c r="AW76" i="46"/>
  <c r="AX63" i="46"/>
  <c r="AP62" i="46"/>
  <c r="AT62" i="46"/>
  <c r="AP49" i="46"/>
  <c r="AI44" i="46"/>
  <c r="AP44" i="46" s="1"/>
  <c r="AQ38" i="46"/>
  <c r="AT40" i="46"/>
  <c r="AT18" i="46"/>
  <c r="AP18" i="46"/>
  <c r="F15" i="45"/>
  <c r="E143" i="45"/>
  <c r="BB143" i="45" s="1"/>
  <c r="AP149" i="45"/>
  <c r="BA121" i="45"/>
  <c r="AT116" i="45"/>
  <c r="AP116" i="45"/>
  <c r="AU109" i="45"/>
  <c r="BA111" i="45"/>
  <c r="AY98" i="45"/>
  <c r="BA88" i="45"/>
  <c r="AP88" i="45"/>
  <c r="BA81" i="45"/>
  <c r="BA70" i="45"/>
  <c r="AP65" i="45"/>
  <c r="AT65" i="45"/>
  <c r="AT56" i="45"/>
  <c r="AP52" i="45"/>
  <c r="BA52" i="45"/>
  <c r="K44" i="45"/>
  <c r="AA44" i="45"/>
  <c r="AP34" i="45"/>
  <c r="BA34" i="45"/>
  <c r="AT22" i="45"/>
  <c r="W15" i="45"/>
  <c r="V15" i="45"/>
  <c r="S15" i="45"/>
  <c r="R15" i="45"/>
  <c r="AU15" i="45"/>
  <c r="BA16" i="45"/>
  <c r="U15" i="45"/>
  <c r="AL15" i="45"/>
  <c r="AC15" i="45"/>
  <c r="AZ15" i="45"/>
  <c r="L147" i="45"/>
  <c r="J147" i="45"/>
  <c r="I147" i="45"/>
  <c r="AV147" i="45"/>
  <c r="AN147" i="45"/>
  <c r="AS147" i="45"/>
  <c r="G109" i="45"/>
  <c r="AA109" i="45"/>
  <c r="AF109" i="45"/>
  <c r="AI109" i="45"/>
  <c r="AP110" i="45"/>
  <c r="AT110" i="45"/>
  <c r="AQ109" i="45"/>
  <c r="AL92" i="45"/>
  <c r="I92" i="45"/>
  <c r="V92" i="45"/>
  <c r="AT93" i="45"/>
  <c r="AQ92" i="45"/>
  <c r="K63" i="45"/>
  <c r="J63" i="45"/>
  <c r="P63" i="45"/>
  <c r="AW63" i="45"/>
  <c r="R63" i="45"/>
  <c r="H63" i="45"/>
  <c r="AX63" i="45"/>
  <c r="AZ63" i="45"/>
  <c r="AD63" i="45"/>
  <c r="AY63" i="45"/>
  <c r="AD50" i="45"/>
  <c r="AO50" i="45"/>
  <c r="AC50" i="45"/>
  <c r="L50" i="45"/>
  <c r="AF50" i="45"/>
  <c r="AJ50" i="45"/>
  <c r="K50" i="45"/>
  <c r="AA50" i="45"/>
  <c r="AP41" i="45"/>
  <c r="BA41" i="45"/>
  <c r="AP31" i="45"/>
  <c r="AT21" i="45"/>
  <c r="AT104" i="45"/>
  <c r="BA91" i="45"/>
  <c r="BA67" i="45"/>
  <c r="BA49" i="45"/>
  <c r="BA40" i="45"/>
  <c r="AZ38" i="45"/>
  <c r="AT24" i="45"/>
  <c r="AI147" i="45"/>
  <c r="AP150" i="45"/>
  <c r="BA150" i="45"/>
  <c r="AB141" i="45"/>
  <c r="Q141" i="45"/>
  <c r="S141" i="45"/>
  <c r="T141" i="45"/>
  <c r="AT142" i="45"/>
  <c r="AQ141" i="45"/>
  <c r="AT141" i="45" s="1"/>
  <c r="AC141" i="45"/>
  <c r="L135" i="45"/>
  <c r="K135" i="45"/>
  <c r="U135" i="45"/>
  <c r="I135" i="45"/>
  <c r="R135" i="45"/>
  <c r="AR135" i="45"/>
  <c r="AU135" i="45"/>
  <c r="BA136" i="45"/>
  <c r="AK135" i="45"/>
  <c r="AW135" i="45"/>
  <c r="U125" i="45"/>
  <c r="AP128" i="45"/>
  <c r="BA128" i="45"/>
  <c r="G122" i="45"/>
  <c r="AB122" i="45"/>
  <c r="AP123" i="45"/>
  <c r="AI122" i="45"/>
  <c r="BA118" i="45"/>
  <c r="G112" i="45"/>
  <c r="R112" i="45"/>
  <c r="K112" i="45"/>
  <c r="AI112" i="45"/>
  <c r="AP113" i="45"/>
  <c r="S112" i="45"/>
  <c r="AQ112" i="45"/>
  <c r="AT113" i="45"/>
  <c r="J112" i="45"/>
  <c r="Z112" i="45"/>
  <c r="BA113" i="45"/>
  <c r="AU112" i="45"/>
  <c r="AM112" i="45"/>
  <c r="AT103" i="45"/>
  <c r="K98" i="45"/>
  <c r="P98" i="45"/>
  <c r="AI98" i="45"/>
  <c r="AP99" i="45"/>
  <c r="M98" i="45"/>
  <c r="AG98" i="45"/>
  <c r="AK98" i="45"/>
  <c r="AJ98" i="45"/>
  <c r="AT82" i="45"/>
  <c r="AC76" i="45"/>
  <c r="R76" i="45"/>
  <c r="L76" i="45"/>
  <c r="AM76" i="45"/>
  <c r="Y76" i="45"/>
  <c r="Q76" i="45"/>
  <c r="AO76" i="45"/>
  <c r="AV76" i="45"/>
  <c r="AN76" i="45"/>
  <c r="AU76" i="45"/>
  <c r="BA77" i="45"/>
  <c r="BA71" i="45"/>
  <c r="AU60" i="45"/>
  <c r="BA61" i="45"/>
  <c r="M60" i="45"/>
  <c r="AS60" i="45"/>
  <c r="P60" i="45"/>
  <c r="AQ60" i="45"/>
  <c r="AT61" i="45"/>
  <c r="Y60" i="45"/>
  <c r="AX60" i="45"/>
  <c r="BA53" i="45"/>
  <c r="Z38" i="45"/>
  <c r="AK38" i="45"/>
  <c r="AI38" i="45"/>
  <c r="AP39" i="45"/>
  <c r="AL38" i="45"/>
  <c r="AU38" i="45"/>
  <c r="BA39" i="45"/>
  <c r="V38" i="45"/>
  <c r="AN38" i="45"/>
  <c r="G38" i="45"/>
  <c r="AB38" i="45"/>
  <c r="AW38" i="45"/>
  <c r="AE28" i="45"/>
  <c r="N28" i="45"/>
  <c r="Z28" i="45"/>
  <c r="I28" i="45"/>
  <c r="L28" i="45"/>
  <c r="AC28" i="45"/>
  <c r="K28" i="45"/>
  <c r="AF28" i="45"/>
  <c r="BA23" i="45"/>
  <c r="AP23" i="45"/>
  <c r="AP152" i="45"/>
  <c r="W135" i="45"/>
  <c r="AI135" i="45"/>
  <c r="AP138" i="45"/>
  <c r="G125" i="45"/>
  <c r="AK125" i="45"/>
  <c r="Y125" i="45"/>
  <c r="I125" i="45"/>
  <c r="AE125" i="45"/>
  <c r="W125" i="45"/>
  <c r="AR125" i="45"/>
  <c r="AN125" i="45"/>
  <c r="AZ125" i="45"/>
  <c r="AW125" i="45"/>
  <c r="T112" i="45"/>
  <c r="AT115" i="45"/>
  <c r="H86" i="45"/>
  <c r="W86" i="45"/>
  <c r="AK86" i="45"/>
  <c r="AB86" i="45"/>
  <c r="I86" i="45"/>
  <c r="AE86" i="45"/>
  <c r="AS86" i="45"/>
  <c r="Z86" i="45"/>
  <c r="AU86" i="45"/>
  <c r="BA87" i="45"/>
  <c r="H73" i="45"/>
  <c r="L73" i="45"/>
  <c r="AY73" i="45"/>
  <c r="P73" i="45"/>
  <c r="AT74" i="45"/>
  <c r="AQ73" i="45"/>
  <c r="AT73" i="45" s="1"/>
  <c r="Q73" i="45"/>
  <c r="W73" i="45"/>
  <c r="AA73" i="45"/>
  <c r="V73" i="45"/>
  <c r="AP74" i="45"/>
  <c r="AI73" i="45"/>
  <c r="AT55" i="45"/>
  <c r="AT55" i="53" s="1"/>
  <c r="BA43" i="45"/>
  <c r="AP33" i="45"/>
  <c r="AP33" i="53" s="1"/>
  <c r="AE25" i="45"/>
  <c r="M25" i="45"/>
  <c r="I25" i="45"/>
  <c r="H25" i="45"/>
  <c r="AC25" i="45"/>
  <c r="AV25" i="45"/>
  <c r="V25" i="45"/>
  <c r="AM25" i="45"/>
  <c r="AZ25" i="45"/>
  <c r="AL12" i="45"/>
  <c r="AP14" i="45"/>
  <c r="AS12" i="45"/>
  <c r="BA137" i="45"/>
  <c r="AP137" i="45"/>
  <c r="AJ122" i="45"/>
  <c r="AN122" i="45"/>
  <c r="AS122" i="45"/>
  <c r="AP124" i="45"/>
  <c r="AT100" i="45"/>
  <c r="AU83" i="45"/>
  <c r="BA83" i="45" s="1"/>
  <c r="BA84" i="45"/>
  <c r="AT72" i="45"/>
  <c r="AL60" i="45"/>
  <c r="AQ28" i="45"/>
  <c r="AT30" i="45"/>
  <c r="AM28" i="45"/>
  <c r="AP30" i="45"/>
  <c r="AF12" i="45"/>
  <c r="AZ12" i="45"/>
  <c r="S12" i="45"/>
  <c r="AO12" i="45"/>
  <c r="I12" i="45"/>
  <c r="Z12" i="45"/>
  <c r="AR12" i="45"/>
  <c r="T12" i="45"/>
  <c r="AV12" i="45"/>
  <c r="AU125" i="45"/>
  <c r="BA127" i="45"/>
  <c r="BA56" i="45"/>
  <c r="AI44" i="45"/>
  <c r="AP45" i="45"/>
  <c r="AD147" i="45"/>
  <c r="AM147" i="45"/>
  <c r="AY92" i="45"/>
  <c r="T76" i="45"/>
  <c r="N63" i="45"/>
  <c r="M50" i="45"/>
  <c r="R50" i="45"/>
  <c r="AR50" i="45"/>
  <c r="AT41" i="45"/>
  <c r="AP78" i="45"/>
  <c r="AP54" i="45"/>
  <c r="AV135" i="45"/>
  <c r="BA123" i="45"/>
  <c r="AU122" i="45"/>
  <c r="U98" i="45"/>
  <c r="AD98" i="45"/>
  <c r="I76" i="45"/>
  <c r="AE76" i="45"/>
  <c r="AJ76" i="45"/>
  <c r="AI60" i="45"/>
  <c r="AP61" i="45"/>
  <c r="AR38" i="45"/>
  <c r="I38" i="45"/>
  <c r="G28" i="45"/>
  <c r="AZ28" i="45"/>
  <c r="N125" i="45"/>
  <c r="AA125" i="45"/>
  <c r="AI125" i="45"/>
  <c r="AP126" i="45"/>
  <c r="AS125" i="45"/>
  <c r="K86" i="45"/>
  <c r="N25" i="45"/>
  <c r="Z25" i="45"/>
  <c r="AQ25" i="45"/>
  <c r="AT26" i="45"/>
  <c r="AP26" i="45"/>
  <c r="AI25" i="45"/>
  <c r="AS25" i="45"/>
  <c r="AW98" i="45"/>
  <c r="BA100" i="45"/>
  <c r="J12" i="45"/>
  <c r="AH21" i="45"/>
  <c r="E145" i="45"/>
  <c r="BB145" i="45" s="1"/>
  <c r="AP153" i="45"/>
  <c r="BA153" i="45"/>
  <c r="BA149" i="45"/>
  <c r="AT140" i="45"/>
  <c r="AQ132" i="45"/>
  <c r="AT132" i="45" s="1"/>
  <c r="AT133" i="45"/>
  <c r="BA133" i="45"/>
  <c r="AU132" i="45"/>
  <c r="BA132" i="45" s="1"/>
  <c r="AP121" i="45"/>
  <c r="BA116" i="45"/>
  <c r="AT111" i="45"/>
  <c r="S98" i="45"/>
  <c r="W98" i="45"/>
  <c r="BA97" i="45"/>
  <c r="AO86" i="45"/>
  <c r="AT81" i="45"/>
  <c r="AT81" i="53" s="1"/>
  <c r="BA75" i="45"/>
  <c r="AP70" i="45"/>
  <c r="AS63" i="45"/>
  <c r="BA65" i="45"/>
  <c r="S44" i="45"/>
  <c r="AL44" i="45"/>
  <c r="AT34" i="45"/>
  <c r="BA27" i="45"/>
  <c r="AT27" i="45"/>
  <c r="AP22" i="45"/>
  <c r="BA22" i="45"/>
  <c r="H15" i="45"/>
  <c r="AP16" i="45"/>
  <c r="AJ15" i="45"/>
  <c r="AM15" i="45"/>
  <c r="K15" i="45"/>
  <c r="AD15" i="45"/>
  <c r="AV15" i="45"/>
  <c r="T15" i="45"/>
  <c r="AK15" i="45"/>
  <c r="G147" i="45"/>
  <c r="AK147" i="45"/>
  <c r="AB147" i="45"/>
  <c r="AA147" i="45"/>
  <c r="AL147" i="45"/>
  <c r="AO147" i="45"/>
  <c r="Z147" i="45"/>
  <c r="AW147" i="45"/>
  <c r="AQ147" i="45"/>
  <c r="AT148" i="45"/>
  <c r="AX147" i="45"/>
  <c r="AP131" i="45"/>
  <c r="BA131" i="45"/>
  <c r="AP120" i="45"/>
  <c r="BA120" i="45"/>
  <c r="K109" i="45"/>
  <c r="I109" i="45"/>
  <c r="AE109" i="45"/>
  <c r="AD109" i="45"/>
  <c r="AK109" i="45"/>
  <c r="AN109" i="45"/>
  <c r="AZ109" i="45"/>
  <c r="M92" i="45"/>
  <c r="J92" i="45"/>
  <c r="L92" i="45"/>
  <c r="AB92" i="45"/>
  <c r="U92" i="45"/>
  <c r="AS92" i="45"/>
  <c r="AA92" i="45"/>
  <c r="Y92" i="45"/>
  <c r="AW92" i="45"/>
  <c r="Y63" i="45"/>
  <c r="V63" i="45"/>
  <c r="M63" i="45"/>
  <c r="AI63" i="45"/>
  <c r="AP64" i="45"/>
  <c r="AG63" i="45"/>
  <c r="AE63" i="45"/>
  <c r="AQ63" i="45"/>
  <c r="AT64" i="45"/>
  <c r="AU50" i="45"/>
  <c r="BA51" i="45"/>
  <c r="AG50" i="45"/>
  <c r="I50" i="45"/>
  <c r="AV50" i="45"/>
  <c r="U50" i="45"/>
  <c r="AI50" i="45"/>
  <c r="AP51" i="45"/>
  <c r="AW50" i="45"/>
  <c r="T50" i="45"/>
  <c r="W38" i="45"/>
  <c r="AX15" i="45"/>
  <c r="BA19" i="45"/>
  <c r="AT130" i="45"/>
  <c r="AP119" i="45"/>
  <c r="BA119" i="45"/>
  <c r="H98" i="45"/>
  <c r="AP104" i="45"/>
  <c r="AT91" i="45"/>
  <c r="BA78" i="45"/>
  <c r="AP67" i="45"/>
  <c r="W63" i="45"/>
  <c r="W50" i="45"/>
  <c r="AT40" i="45"/>
  <c r="BA24" i="45"/>
  <c r="BA18" i="45"/>
  <c r="J141" i="45"/>
  <c r="AY141" i="45"/>
  <c r="AU141" i="45"/>
  <c r="BA142" i="45"/>
  <c r="H135" i="45"/>
  <c r="N135" i="45"/>
  <c r="AP136" i="45"/>
  <c r="AA135" i="45"/>
  <c r="AM135" i="45"/>
  <c r="AF135" i="45"/>
  <c r="Z135" i="45"/>
  <c r="AC135" i="45"/>
  <c r="AQ135" i="45"/>
  <c r="AT136" i="45"/>
  <c r="AY135" i="45"/>
  <c r="N122" i="45"/>
  <c r="M122" i="45"/>
  <c r="AD122" i="45"/>
  <c r="AP118" i="45"/>
  <c r="H112" i="45"/>
  <c r="AK112" i="45"/>
  <c r="Q112" i="45"/>
  <c r="V112" i="45"/>
  <c r="I112" i="45"/>
  <c r="AE112" i="45"/>
  <c r="AY112" i="45"/>
  <c r="AF112" i="45"/>
  <c r="AJ112" i="45"/>
  <c r="AG112" i="45"/>
  <c r="AW112" i="45"/>
  <c r="BA103" i="45"/>
  <c r="BA103" i="53" s="1"/>
  <c r="AC98" i="45"/>
  <c r="Y98" i="45"/>
  <c r="AM98" i="45"/>
  <c r="Q98" i="45"/>
  <c r="N98" i="45"/>
  <c r="AB98" i="45"/>
  <c r="AA98" i="45"/>
  <c r="AS98" i="45"/>
  <c r="Z98" i="45"/>
  <c r="AZ98" i="45"/>
  <c r="P76" i="45"/>
  <c r="AW76" i="45"/>
  <c r="W76" i="45"/>
  <c r="V76" i="45"/>
  <c r="G76" i="45"/>
  <c r="AL76" i="45"/>
  <c r="AA76" i="45"/>
  <c r="AS76" i="45"/>
  <c r="AD76" i="45"/>
  <c r="AT77" i="45"/>
  <c r="AQ76" i="45"/>
  <c r="AT71" i="45"/>
  <c r="T38" i="45"/>
  <c r="N38" i="45"/>
  <c r="AG38" i="45"/>
  <c r="AV38" i="45"/>
  <c r="AT39" i="45"/>
  <c r="AQ38" i="45"/>
  <c r="BA36" i="45"/>
  <c r="AU35" i="45"/>
  <c r="BA35" i="45" s="1"/>
  <c r="V28" i="45"/>
  <c r="AR28" i="45"/>
  <c r="AA28" i="45"/>
  <c r="U28" i="45"/>
  <c r="AD28" i="45"/>
  <c r="T28" i="45"/>
  <c r="AJ28" i="45"/>
  <c r="W28" i="45"/>
  <c r="AY28" i="45"/>
  <c r="AT23" i="45"/>
  <c r="AR15" i="45"/>
  <c r="BA138" i="45"/>
  <c r="H125" i="45"/>
  <c r="L125" i="45"/>
  <c r="J125" i="45"/>
  <c r="V125" i="45"/>
  <c r="AL125" i="45"/>
  <c r="AF125" i="45"/>
  <c r="AD125" i="45"/>
  <c r="AT126" i="45"/>
  <c r="AQ125" i="45"/>
  <c r="AC125" i="45"/>
  <c r="AY125" i="45"/>
  <c r="AC86" i="45"/>
  <c r="L86" i="45"/>
  <c r="AF86" i="45"/>
  <c r="J86" i="45"/>
  <c r="Y86" i="45"/>
  <c r="U86" i="45"/>
  <c r="AI86" i="45"/>
  <c r="AP87" i="45"/>
  <c r="T86" i="45"/>
  <c r="AQ86" i="45"/>
  <c r="AT87" i="45"/>
  <c r="I73" i="45"/>
  <c r="AO73" i="45"/>
  <c r="AF73" i="45"/>
  <c r="K73" i="45"/>
  <c r="AB73" i="45"/>
  <c r="N73" i="45"/>
  <c r="Y73" i="45"/>
  <c r="AD73" i="45"/>
  <c r="AP43" i="45"/>
  <c r="AT33" i="45"/>
  <c r="U25" i="45"/>
  <c r="AA25" i="45"/>
  <c r="T25" i="45"/>
  <c r="AD25" i="45"/>
  <c r="BA26" i="45"/>
  <c r="AU25" i="45"/>
  <c r="S25" i="45"/>
  <c r="K25" i="45"/>
  <c r="AF25" i="45"/>
  <c r="AW25" i="45"/>
  <c r="AQ83" i="45"/>
  <c r="AT83" i="45" s="1"/>
  <c r="AT84" i="45"/>
  <c r="W12" i="45"/>
  <c r="AW12" i="45"/>
  <c r="R12" i="45"/>
  <c r="Q12" i="45"/>
  <c r="E95" i="45"/>
  <c r="E94" i="45"/>
  <c r="Y147" i="45"/>
  <c r="AP111" i="45"/>
  <c r="AP75" i="45"/>
  <c r="AU44" i="45"/>
  <c r="BA45" i="45"/>
  <c r="R147" i="45"/>
  <c r="W109" i="45"/>
  <c r="M109" i="45"/>
  <c r="AO109" i="45"/>
  <c r="R92" i="45"/>
  <c r="AI92" i="45"/>
  <c r="AP93" i="45"/>
  <c r="BA69" i="45"/>
  <c r="AL63" i="45"/>
  <c r="AB63" i="45"/>
  <c r="Q63" i="45"/>
  <c r="Z63" i="45"/>
  <c r="AT51" i="45"/>
  <c r="AQ50" i="45"/>
  <c r="Q15" i="45"/>
  <c r="AP19" i="45"/>
  <c r="AT119" i="45"/>
  <c r="BA104" i="45"/>
  <c r="AZ147" i="45"/>
  <c r="AI141" i="45"/>
  <c r="AP142" i="45"/>
  <c r="AB135" i="45"/>
  <c r="AG135" i="45"/>
  <c r="AX135" i="45"/>
  <c r="P112" i="45"/>
  <c r="Y112" i="45"/>
  <c r="AV112" i="45"/>
  <c r="T98" i="45"/>
  <c r="AQ98" i="45"/>
  <c r="AT99" i="45"/>
  <c r="AP82" i="45"/>
  <c r="M76" i="45"/>
  <c r="H76" i="45"/>
  <c r="AG76" i="45"/>
  <c r="AK76" i="45"/>
  <c r="AY76" i="45"/>
  <c r="BA66" i="45"/>
  <c r="AT53" i="45"/>
  <c r="AO38" i="45"/>
  <c r="AY38" i="45"/>
  <c r="U38" i="45"/>
  <c r="AK28" i="45"/>
  <c r="R28" i="45"/>
  <c r="AN28" i="45"/>
  <c r="AB28" i="45"/>
  <c r="AN15" i="45"/>
  <c r="AB125" i="45"/>
  <c r="AJ125" i="45"/>
  <c r="AG125" i="45"/>
  <c r="BA101" i="45"/>
  <c r="P86" i="45"/>
  <c r="AN86" i="45"/>
  <c r="N86" i="45"/>
  <c r="AJ86" i="45"/>
  <c r="AV86" i="45"/>
  <c r="AA86" i="45"/>
  <c r="AL86" i="45"/>
  <c r="AX86" i="45"/>
  <c r="T73" i="45"/>
  <c r="AP55" i="45"/>
  <c r="AT137" i="45"/>
  <c r="AO122" i="45"/>
  <c r="AN112" i="45"/>
  <c r="AP114" i="45"/>
  <c r="AS112" i="45"/>
  <c r="AP100" i="45"/>
  <c r="BA72" i="45"/>
  <c r="AX28" i="45"/>
  <c r="BA30" i="45"/>
  <c r="AU12" i="45"/>
  <c r="BA13" i="45"/>
  <c r="E90" i="45"/>
  <c r="E68" i="45"/>
  <c r="BB68" i="45" s="1"/>
  <c r="E47" i="45"/>
  <c r="BB47" i="45" s="1"/>
  <c r="E139" i="45"/>
  <c r="BB139" i="45" s="1"/>
  <c r="AH23" i="45"/>
  <c r="O53" i="45"/>
  <c r="E46" i="45"/>
  <c r="BB46" i="45" s="1"/>
  <c r="E48" i="45"/>
  <c r="BB48" i="45" s="1"/>
  <c r="E117" i="45"/>
  <c r="BB117" i="45" s="1"/>
  <c r="E37" i="45"/>
  <c r="BB37" i="45" s="1"/>
  <c r="E144" i="45"/>
  <c r="BB144" i="45" s="1"/>
  <c r="E134" i="45"/>
  <c r="BB134" i="45" s="1"/>
  <c r="AT153" i="45"/>
  <c r="AP140" i="45"/>
  <c r="AI132" i="45"/>
  <c r="AP132" i="45" s="1"/>
  <c r="AP133" i="45"/>
  <c r="AT127" i="45"/>
  <c r="AX112" i="45"/>
  <c r="AH111" i="45"/>
  <c r="AP102" i="45"/>
  <c r="AT97" i="45"/>
  <c r="AP97" i="45"/>
  <c r="AT88" i="45"/>
  <c r="AW86" i="45"/>
  <c r="U76" i="45"/>
  <c r="AP81" i="45"/>
  <c r="AT75" i="45"/>
  <c r="AV73" i="45"/>
  <c r="AO63" i="45"/>
  <c r="AS50" i="45"/>
  <c r="AT52" i="45"/>
  <c r="J44" i="45"/>
  <c r="V44" i="45"/>
  <c r="M44" i="45"/>
  <c r="AT45" i="45"/>
  <c r="AQ44" i="45"/>
  <c r="AT44" i="45" s="1"/>
  <c r="AK44" i="45"/>
  <c r="AY44" i="45"/>
  <c r="AY25" i="45"/>
  <c r="AP27" i="45"/>
  <c r="L15" i="45"/>
  <c r="I15" i="45"/>
  <c r="AQ15" i="45"/>
  <c r="AT16" i="45"/>
  <c r="AS15" i="45"/>
  <c r="G15" i="45"/>
  <c r="Z15" i="45"/>
  <c r="AG15" i="45"/>
  <c r="AW15" i="45"/>
  <c r="AU147" i="45"/>
  <c r="BA148" i="45"/>
  <c r="K147" i="45"/>
  <c r="N147" i="45"/>
  <c r="M147" i="45"/>
  <c r="T147" i="45"/>
  <c r="U147" i="45"/>
  <c r="AR147" i="45"/>
  <c r="AP148" i="45"/>
  <c r="AG147" i="45"/>
  <c r="AY147" i="45"/>
  <c r="AT120" i="45"/>
  <c r="AS109" i="45"/>
  <c r="S109" i="45"/>
  <c r="AB109" i="45"/>
  <c r="T109" i="45"/>
  <c r="P109" i="45"/>
  <c r="R109" i="45"/>
  <c r="Z109" i="45"/>
  <c r="AW109" i="45"/>
  <c r="AJ109" i="45"/>
  <c r="AY109" i="45"/>
  <c r="AZ92" i="45"/>
  <c r="T92" i="45"/>
  <c r="S92" i="45"/>
  <c r="H92" i="45"/>
  <c r="AK92" i="45"/>
  <c r="K92" i="45"/>
  <c r="Q92" i="45"/>
  <c r="BA93" i="45"/>
  <c r="AU92" i="45"/>
  <c r="AN92" i="45"/>
  <c r="AD92" i="45"/>
  <c r="AP79" i="45"/>
  <c r="BA79" i="45"/>
  <c r="AP69" i="45"/>
  <c r="AT69" i="45"/>
  <c r="AM63" i="45"/>
  <c r="AC63" i="45"/>
  <c r="G63" i="45"/>
  <c r="AF63" i="45"/>
  <c r="I63" i="45"/>
  <c r="I105" i="45" s="1"/>
  <c r="I8" i="45" s="1"/>
  <c r="L63" i="45"/>
  <c r="AA63" i="45"/>
  <c r="AU63" i="45"/>
  <c r="BA64" i="45"/>
  <c r="S63" i="45"/>
  <c r="AJ63" i="45"/>
  <c r="J50" i="45"/>
  <c r="Z50" i="45"/>
  <c r="AL50" i="45"/>
  <c r="V50" i="45"/>
  <c r="Q50" i="45"/>
  <c r="AN50" i="45"/>
  <c r="AY50" i="45"/>
  <c r="AE50" i="45"/>
  <c r="AX50" i="45"/>
  <c r="S38" i="45"/>
  <c r="BA31" i="45"/>
  <c r="Q28" i="45"/>
  <c r="BA21" i="45"/>
  <c r="AT19" i="45"/>
  <c r="BA151" i="45"/>
  <c r="AT151" i="45"/>
  <c r="W147" i="45"/>
  <c r="AP151" i="45"/>
  <c r="BA130" i="45"/>
  <c r="AP91" i="45"/>
  <c r="AT78" i="45"/>
  <c r="AT54" i="45"/>
  <c r="S50" i="45"/>
  <c r="AT49" i="45"/>
  <c r="AP49" i="45"/>
  <c r="AT18" i="45"/>
  <c r="AT150" i="45"/>
  <c r="L141" i="45"/>
  <c r="V141" i="45"/>
  <c r="I141" i="45"/>
  <c r="AX141" i="45"/>
  <c r="G135" i="45"/>
  <c r="J135" i="45"/>
  <c r="M135" i="45"/>
  <c r="V135" i="45"/>
  <c r="P135" i="45"/>
  <c r="AN135" i="45"/>
  <c r="AL135" i="45"/>
  <c r="AO135" i="45"/>
  <c r="AS135" i="45"/>
  <c r="AX125" i="45"/>
  <c r="S122" i="45"/>
  <c r="Y122" i="45"/>
  <c r="J122" i="45"/>
  <c r="I122" i="45"/>
  <c r="AE122" i="45"/>
  <c r="R122" i="45"/>
  <c r="Z122" i="45"/>
  <c r="AG122" i="45"/>
  <c r="AT123" i="45"/>
  <c r="AQ122" i="45"/>
  <c r="AY122" i="45"/>
  <c r="AL112" i="45"/>
  <c r="AB112" i="45"/>
  <c r="AA112" i="45"/>
  <c r="W112" i="45"/>
  <c r="N112" i="45"/>
  <c r="AD112" i="45"/>
  <c r="AC112" i="45"/>
  <c r="AZ112" i="45"/>
  <c r="AP103" i="45"/>
  <c r="L98" i="45"/>
  <c r="AF98" i="45"/>
  <c r="J98" i="45"/>
  <c r="AX98" i="45"/>
  <c r="AU98" i="45"/>
  <c r="BA99" i="45"/>
  <c r="AN98" i="45"/>
  <c r="AV98" i="45"/>
  <c r="BA89" i="45"/>
  <c r="N76" i="45"/>
  <c r="J76" i="45"/>
  <c r="AF76" i="45"/>
  <c r="AB76" i="45"/>
  <c r="S76" i="45"/>
  <c r="AI76" i="45"/>
  <c r="AP77" i="45"/>
  <c r="AZ76" i="45"/>
  <c r="Z76" i="45"/>
  <c r="AR76" i="45"/>
  <c r="AP71" i="45"/>
  <c r="AT66" i="45"/>
  <c r="J60" i="45"/>
  <c r="AB60" i="45"/>
  <c r="G60" i="45"/>
  <c r="AD60" i="45"/>
  <c r="AP53" i="45"/>
  <c r="AE38" i="45"/>
  <c r="AA38" i="45"/>
  <c r="M38" i="45"/>
  <c r="AD38" i="45"/>
  <c r="H38" i="45"/>
  <c r="AC38" i="45"/>
  <c r="K38" i="45"/>
  <c r="AF38" i="45"/>
  <c r="AQ35" i="45"/>
  <c r="AT35" i="45" s="1"/>
  <c r="AT36" i="45"/>
  <c r="AP36" i="45"/>
  <c r="AI35" i="45"/>
  <c r="AP35" i="45" s="1"/>
  <c r="J28" i="45"/>
  <c r="AU28" i="45"/>
  <c r="BA29" i="45"/>
  <c r="AO28" i="45"/>
  <c r="AI28" i="45"/>
  <c r="AP29" i="45"/>
  <c r="AV28" i="45"/>
  <c r="AG28" i="45"/>
  <c r="AW28" i="45"/>
  <c r="S28" i="45"/>
  <c r="AT29" i="45"/>
  <c r="O17" i="45"/>
  <c r="AI15" i="45"/>
  <c r="AP17" i="45"/>
  <c r="AO15" i="45"/>
  <c r="AT138" i="45"/>
  <c r="AZ135" i="45"/>
  <c r="K125" i="45"/>
  <c r="M125" i="45"/>
  <c r="R125" i="45"/>
  <c r="P125" i="45"/>
  <c r="AO125" i="45"/>
  <c r="Z125" i="45"/>
  <c r="AV125" i="45"/>
  <c r="AM125" i="45"/>
  <c r="BA115" i="45"/>
  <c r="R98" i="45"/>
  <c r="AP101" i="45"/>
  <c r="G86" i="45"/>
  <c r="V86" i="45"/>
  <c r="AZ86" i="45"/>
  <c r="S86" i="45"/>
  <c r="M86" i="45"/>
  <c r="AG86" i="45"/>
  <c r="Q86" i="45"/>
  <c r="AM86" i="45"/>
  <c r="AD86" i="45"/>
  <c r="AR86" i="45"/>
  <c r="AC73" i="45"/>
  <c r="G73" i="45"/>
  <c r="AK73" i="45"/>
  <c r="J73" i="45"/>
  <c r="AU73" i="45"/>
  <c r="BA74" i="45"/>
  <c r="AE73" i="45"/>
  <c r="AE105" i="45" s="1"/>
  <c r="AX73" i="45"/>
  <c r="Z73" i="45"/>
  <c r="AW73" i="45"/>
  <c r="AT43" i="45"/>
  <c r="J25" i="45"/>
  <c r="AL25" i="45"/>
  <c r="L25" i="45"/>
  <c r="AG25" i="45"/>
  <c r="G25" i="45"/>
  <c r="AB25" i="45"/>
  <c r="AX25" i="45"/>
  <c r="AQ12" i="45"/>
  <c r="AT14" i="45"/>
  <c r="BA146" i="45"/>
  <c r="AV122" i="45"/>
  <c r="AR112" i="45"/>
  <c r="AT114" i="45"/>
  <c r="AO112" i="45"/>
  <c r="AO98" i="45"/>
  <c r="AI83" i="45"/>
  <c r="AP83" i="45" s="1"/>
  <c r="AP84" i="45"/>
  <c r="AP62" i="45"/>
  <c r="AS28" i="45"/>
  <c r="AL28" i="45"/>
  <c r="AB12" i="45"/>
  <c r="AE12" i="45"/>
  <c r="AD12" i="45"/>
  <c r="AT13" i="45"/>
  <c r="AP13" i="45"/>
  <c r="AI12" i="45"/>
  <c r="E152" i="43"/>
  <c r="G147" i="43"/>
  <c r="AI147" i="43"/>
  <c r="AP148" i="43"/>
  <c r="AQ122" i="43"/>
  <c r="AT123" i="43"/>
  <c r="AU98" i="43"/>
  <c r="BA99" i="43"/>
  <c r="AT99" i="43"/>
  <c r="AQ98" i="43"/>
  <c r="K15" i="43"/>
  <c r="T63" i="43"/>
  <c r="M63" i="43"/>
  <c r="H63" i="43"/>
  <c r="G63" i="43"/>
  <c r="AY63" i="43"/>
  <c r="AV63" i="43"/>
  <c r="AW44" i="43"/>
  <c r="BA39" i="43"/>
  <c r="AP22" i="43"/>
  <c r="BA22" i="43"/>
  <c r="AT134" i="43"/>
  <c r="AQ132" i="43"/>
  <c r="AT85" i="43"/>
  <c r="AQ83" i="43"/>
  <c r="H112" i="43"/>
  <c r="U112" i="43"/>
  <c r="K112" i="43"/>
  <c r="AD112" i="43"/>
  <c r="AK112" i="43"/>
  <c r="AT27" i="43"/>
  <c r="AT150" i="43"/>
  <c r="K125" i="43"/>
  <c r="AD125" i="43"/>
  <c r="BA126" i="43"/>
  <c r="AU125" i="43"/>
  <c r="AW109" i="43"/>
  <c r="I92" i="43"/>
  <c r="V92" i="43"/>
  <c r="Y92" i="43"/>
  <c r="L86" i="43"/>
  <c r="V86" i="43"/>
  <c r="M86" i="43"/>
  <c r="BA87" i="43"/>
  <c r="AU86" i="43"/>
  <c r="AT87" i="43"/>
  <c r="AQ86" i="43"/>
  <c r="G76" i="43"/>
  <c r="M76" i="43"/>
  <c r="AD76" i="43"/>
  <c r="AQ76" i="43"/>
  <c r="AT77" i="43"/>
  <c r="AS73" i="43"/>
  <c r="I50" i="43"/>
  <c r="K50" i="43"/>
  <c r="Z50" i="43"/>
  <c r="AR50" i="43"/>
  <c r="AE25" i="43"/>
  <c r="E93" i="43"/>
  <c r="O53" i="43"/>
  <c r="E144" i="43"/>
  <c r="E36" i="43"/>
  <c r="AM147" i="43"/>
  <c r="AA147" i="43"/>
  <c r="T147" i="43"/>
  <c r="AE147" i="43"/>
  <c r="P147" i="43"/>
  <c r="AC147" i="43"/>
  <c r="AC147" i="53" s="1"/>
  <c r="AL147" i="43"/>
  <c r="AS147" i="43"/>
  <c r="BA138" i="43"/>
  <c r="G122" i="43"/>
  <c r="Q122" i="43"/>
  <c r="AW122" i="43"/>
  <c r="AS112" i="43"/>
  <c r="AD98" i="43"/>
  <c r="G98" i="43"/>
  <c r="AB98" i="43"/>
  <c r="J98" i="43"/>
  <c r="AF98" i="43"/>
  <c r="AF98" i="53" s="1"/>
  <c r="AS98" i="43"/>
  <c r="AE98" i="43"/>
  <c r="AJ98" i="43"/>
  <c r="AT89" i="43"/>
  <c r="AP79" i="43"/>
  <c r="W76" i="43"/>
  <c r="AT79" i="43"/>
  <c r="Q73" i="43"/>
  <c r="Q73" i="53" s="1"/>
  <c r="P73" i="43"/>
  <c r="P73" i="53" s="1"/>
  <c r="AU73" i="43"/>
  <c r="BA74" i="43"/>
  <c r="AT69" i="43"/>
  <c r="BA65" i="43"/>
  <c r="AR63" i="43"/>
  <c r="AN63" i="43"/>
  <c r="AP56" i="43"/>
  <c r="AP56" i="53" s="1"/>
  <c r="AO38" i="43"/>
  <c r="AN38" i="43"/>
  <c r="AS38" i="43"/>
  <c r="AJ28" i="43"/>
  <c r="I15" i="43"/>
  <c r="AK15" i="43"/>
  <c r="H15" i="43"/>
  <c r="AF15" i="43"/>
  <c r="G15" i="43"/>
  <c r="AA15" i="43"/>
  <c r="Z15" i="43"/>
  <c r="W15" i="43"/>
  <c r="W15" i="53" s="1"/>
  <c r="AX15" i="43"/>
  <c r="AP121" i="43"/>
  <c r="BA121" i="43"/>
  <c r="AT102" i="43"/>
  <c r="AI98" i="43"/>
  <c r="AP102" i="43"/>
  <c r="BA102" i="43"/>
  <c r="BA97" i="43"/>
  <c r="AT97" i="43"/>
  <c r="AP88" i="43"/>
  <c r="AO86" i="43"/>
  <c r="N63" i="43"/>
  <c r="AK63" i="43"/>
  <c r="I63" i="43"/>
  <c r="AG63" i="43"/>
  <c r="V63" i="43"/>
  <c r="Z63" i="43"/>
  <c r="U63" i="43"/>
  <c r="BA64" i="43"/>
  <c r="AA63" i="43"/>
  <c r="AX63" i="43"/>
  <c r="T44" i="43"/>
  <c r="L44" i="43"/>
  <c r="AQ44" i="43"/>
  <c r="AT48" i="43"/>
  <c r="K44" i="43"/>
  <c r="AB44" i="43"/>
  <c r="AK44" i="43"/>
  <c r="AN44" i="43"/>
  <c r="Q44" i="43"/>
  <c r="AV44" i="43"/>
  <c r="J38" i="43"/>
  <c r="Q38" i="43"/>
  <c r="H38" i="43"/>
  <c r="N38" i="43"/>
  <c r="T38" i="43"/>
  <c r="AA38" i="43"/>
  <c r="AK38" i="43"/>
  <c r="AK28" i="43"/>
  <c r="V28" i="43"/>
  <c r="V28" i="53" s="1"/>
  <c r="I28" i="43"/>
  <c r="AB28" i="43"/>
  <c r="AE28" i="43"/>
  <c r="AM28" i="43"/>
  <c r="L28" i="43"/>
  <c r="AG28" i="43"/>
  <c r="AV28" i="43"/>
  <c r="AT19" i="43"/>
  <c r="O14" i="43"/>
  <c r="AN50" i="43"/>
  <c r="BA37" i="43"/>
  <c r="AU35" i="43"/>
  <c r="AT37" i="43"/>
  <c r="AQ35" i="43"/>
  <c r="V12" i="43"/>
  <c r="J12" i="43"/>
  <c r="Z12" i="43"/>
  <c r="W12" i="43"/>
  <c r="AL12" i="43"/>
  <c r="AP134" i="43"/>
  <c r="AI132" i="43"/>
  <c r="AP124" i="43"/>
  <c r="AT124" i="43"/>
  <c r="M109" i="43"/>
  <c r="AP110" i="43"/>
  <c r="AI109" i="43"/>
  <c r="U109" i="43"/>
  <c r="AG109" i="43"/>
  <c r="AQ109" i="43"/>
  <c r="AT110" i="43"/>
  <c r="BA110" i="43"/>
  <c r="AU109" i="43"/>
  <c r="AP91" i="43"/>
  <c r="AT91" i="43"/>
  <c r="BA85" i="43"/>
  <c r="AU83" i="43"/>
  <c r="BA70" i="43"/>
  <c r="G60" i="43"/>
  <c r="U60" i="43"/>
  <c r="AA60" i="43"/>
  <c r="AW60" i="43"/>
  <c r="BA41" i="43"/>
  <c r="AP41" i="43"/>
  <c r="BA21" i="43"/>
  <c r="AM15" i="43"/>
  <c r="AL15" i="43"/>
  <c r="W147" i="43"/>
  <c r="Y147" i="43"/>
  <c r="AT151" i="43"/>
  <c r="BA127" i="43"/>
  <c r="J112" i="43"/>
  <c r="T112" i="43"/>
  <c r="G112" i="43"/>
  <c r="Z112" i="43"/>
  <c r="AB112" i="43"/>
  <c r="AW112" i="43"/>
  <c r="P76" i="43"/>
  <c r="AO76" i="43"/>
  <c r="AK76" i="43"/>
  <c r="AZ76" i="43"/>
  <c r="BA53" i="43"/>
  <c r="V147" i="43"/>
  <c r="AV147" i="43"/>
  <c r="AP150" i="43"/>
  <c r="V141" i="43"/>
  <c r="AJ141" i="43"/>
  <c r="U141" i="43"/>
  <c r="T141" i="43"/>
  <c r="N141" i="43"/>
  <c r="AD141" i="43"/>
  <c r="AM141" i="43"/>
  <c r="AK141" i="43"/>
  <c r="AW141" i="43"/>
  <c r="N135" i="43"/>
  <c r="J135" i="43"/>
  <c r="U135" i="43"/>
  <c r="T135" i="43"/>
  <c r="K135" i="43"/>
  <c r="Y135" i="43"/>
  <c r="Z135" i="43"/>
  <c r="AT136" i="43"/>
  <c r="AQ135" i="43"/>
  <c r="AW135" i="43"/>
  <c r="AZ135" i="43"/>
  <c r="J125" i="43"/>
  <c r="G125" i="43"/>
  <c r="AE125" i="43"/>
  <c r="P125" i="43"/>
  <c r="W125" i="43"/>
  <c r="AF125" i="43"/>
  <c r="AA125" i="43"/>
  <c r="Z125" i="43"/>
  <c r="AQ125" i="43"/>
  <c r="AT126" i="43"/>
  <c r="AW125" i="43"/>
  <c r="AP116" i="43"/>
  <c r="AT116" i="43"/>
  <c r="BA111" i="43"/>
  <c r="AO92" i="43"/>
  <c r="P92" i="43"/>
  <c r="AP96" i="43"/>
  <c r="AI92" i="43"/>
  <c r="W92" i="43"/>
  <c r="AM92" i="43"/>
  <c r="R92" i="43"/>
  <c r="G92" i="43"/>
  <c r="AB92" i="43"/>
  <c r="AV92" i="43"/>
  <c r="AG92" i="43"/>
  <c r="AY92" i="43"/>
  <c r="H86" i="43"/>
  <c r="K86" i="43"/>
  <c r="AG86" i="43"/>
  <c r="R86" i="43"/>
  <c r="I86" i="43"/>
  <c r="AD86" i="43"/>
  <c r="AR86" i="43"/>
  <c r="AN86" i="43"/>
  <c r="AX76" i="43"/>
  <c r="N76" i="43"/>
  <c r="Y76" i="43"/>
  <c r="I76" i="43"/>
  <c r="L76" i="43"/>
  <c r="AC76" i="43"/>
  <c r="AS76" i="43"/>
  <c r="AR76" i="43"/>
  <c r="AI76" i="43"/>
  <c r="AP77" i="43"/>
  <c r="AP67" i="43"/>
  <c r="P60" i="43"/>
  <c r="AL60" i="43"/>
  <c r="AO60" i="43"/>
  <c r="AT18" i="43"/>
  <c r="AK147" i="43"/>
  <c r="AP119" i="43"/>
  <c r="AX98" i="43"/>
  <c r="W73" i="43"/>
  <c r="AJ73" i="43"/>
  <c r="AY73" i="43"/>
  <c r="AU63" i="43"/>
  <c r="BA66" i="43"/>
  <c r="U50" i="43"/>
  <c r="L50" i="43"/>
  <c r="J50" i="43"/>
  <c r="G50" i="43"/>
  <c r="AE50" i="43"/>
  <c r="AI50" i="43"/>
  <c r="AP51" i="43"/>
  <c r="AZ50" i="43"/>
  <c r="AC50" i="43"/>
  <c r="J25" i="43"/>
  <c r="J25" i="53" s="1"/>
  <c r="L25" i="43"/>
  <c r="AF25" i="43"/>
  <c r="AA25" i="43"/>
  <c r="AQ25" i="43"/>
  <c r="AT26" i="43"/>
  <c r="AD25" i="43"/>
  <c r="AD25" i="53" s="1"/>
  <c r="I25" i="43"/>
  <c r="AM25" i="43"/>
  <c r="AT148" i="43"/>
  <c r="AT148" i="53" s="1"/>
  <c r="AQ147" i="43"/>
  <c r="I98" i="43"/>
  <c r="AV98" i="43"/>
  <c r="AP89" i="43"/>
  <c r="AT30" i="43"/>
  <c r="AF63" i="43"/>
  <c r="AE63" i="43"/>
  <c r="AY44" i="43"/>
  <c r="BA14" i="43"/>
  <c r="AC12" i="43"/>
  <c r="AX147" i="43"/>
  <c r="AB135" i="43"/>
  <c r="AD135" i="43"/>
  <c r="BA96" i="43"/>
  <c r="AU92" i="43"/>
  <c r="BA100" i="43"/>
  <c r="BA75" i="43"/>
  <c r="AI63" i="43"/>
  <c r="AP66" i="43"/>
  <c r="N50" i="43"/>
  <c r="AV50" i="43"/>
  <c r="V25" i="43"/>
  <c r="AH22" i="43"/>
  <c r="E80" i="43"/>
  <c r="BB80" i="43" s="1"/>
  <c r="E130" i="43"/>
  <c r="E139" i="43"/>
  <c r="E103" i="43"/>
  <c r="E45" i="43"/>
  <c r="E142" i="43"/>
  <c r="BA153" i="43"/>
  <c r="J147" i="43"/>
  <c r="AG147" i="43"/>
  <c r="Z147" i="43"/>
  <c r="AD147" i="43"/>
  <c r="U147" i="43"/>
  <c r="AF147" i="43"/>
  <c r="AZ147" i="43"/>
  <c r="AJ147" i="43"/>
  <c r="BA148" i="43"/>
  <c r="V135" i="43"/>
  <c r="AP138" i="43"/>
  <c r="AT138" i="43"/>
  <c r="AI122" i="43"/>
  <c r="AP123" i="43"/>
  <c r="AC122" i="43"/>
  <c r="AB122" i="43"/>
  <c r="AB122" i="53" s="1"/>
  <c r="BA123" i="43"/>
  <c r="AU122" i="43"/>
  <c r="AR112" i="43"/>
  <c r="AT104" i="43"/>
  <c r="M98" i="43"/>
  <c r="L98" i="43"/>
  <c r="AC98" i="43"/>
  <c r="P98" i="43"/>
  <c r="Z98" i="43"/>
  <c r="AW98" i="43"/>
  <c r="AA98" i="43"/>
  <c r="AZ98" i="43"/>
  <c r="S76" i="43"/>
  <c r="K73" i="43"/>
  <c r="K73" i="53" s="1"/>
  <c r="AX73" i="43"/>
  <c r="AI73" i="43"/>
  <c r="AP74" i="43"/>
  <c r="AP69" i="43"/>
  <c r="AJ63" i="43"/>
  <c r="AP54" i="43"/>
  <c r="BA54" i="43"/>
  <c r="AT49" i="43"/>
  <c r="AT49" i="53" s="1"/>
  <c r="AU38" i="43"/>
  <c r="BA40" i="43"/>
  <c r="AW28" i="43"/>
  <c r="AP24" i="43"/>
  <c r="BA24" i="43"/>
  <c r="AT20" i="43"/>
  <c r="V15" i="43"/>
  <c r="R15" i="43"/>
  <c r="U15" i="43"/>
  <c r="AQ15" i="43"/>
  <c r="AT16" i="43"/>
  <c r="T15" i="43"/>
  <c r="AN15" i="43"/>
  <c r="S15" i="43"/>
  <c r="AS15" i="43"/>
  <c r="AP146" i="43"/>
  <c r="AO135" i="43"/>
  <c r="AU135" i="43"/>
  <c r="BA137" i="43"/>
  <c r="V98" i="43"/>
  <c r="V98" i="53" s="1"/>
  <c r="AK86" i="43"/>
  <c r="T86" i="43"/>
  <c r="BA88" i="43"/>
  <c r="AL86" i="43"/>
  <c r="AZ86" i="43"/>
  <c r="BA72" i="43"/>
  <c r="AP72" i="43"/>
  <c r="AP72" i="53" s="1"/>
  <c r="AP68" i="43"/>
  <c r="AC63" i="43"/>
  <c r="AB63" i="43"/>
  <c r="R63" i="43"/>
  <c r="AZ63" i="43"/>
  <c r="Q63" i="43"/>
  <c r="AT64" i="43"/>
  <c r="AL63" i="43"/>
  <c r="AX44" i="43"/>
  <c r="AP48" i="43"/>
  <c r="AI44" i="43"/>
  <c r="H44" i="43"/>
  <c r="N44" i="43"/>
  <c r="G44" i="43"/>
  <c r="AE44" i="43"/>
  <c r="AS44" i="43"/>
  <c r="AJ44" i="43"/>
  <c r="AG44" i="43"/>
  <c r="AZ44" i="43"/>
  <c r="M38" i="43"/>
  <c r="AM38" i="43"/>
  <c r="U38" i="43"/>
  <c r="AB38" i="43"/>
  <c r="AL38" i="43"/>
  <c r="AD38" i="43"/>
  <c r="AR38" i="43"/>
  <c r="AG38" i="43"/>
  <c r="M28" i="43"/>
  <c r="K28" i="43"/>
  <c r="J28" i="43"/>
  <c r="AA28" i="43"/>
  <c r="AY28" i="43"/>
  <c r="AR28" i="43"/>
  <c r="H28" i="43"/>
  <c r="H28" i="53" s="1"/>
  <c r="AC28" i="43"/>
  <c r="AP19" i="43"/>
  <c r="BA19" i="43"/>
  <c r="T12" i="43"/>
  <c r="AJ50" i="43"/>
  <c r="AT22" i="43"/>
  <c r="Q12" i="43"/>
  <c r="U12" i="43"/>
  <c r="AX12" i="43"/>
  <c r="K12" i="43"/>
  <c r="AR12" i="43"/>
  <c r="AI12" i="43"/>
  <c r="AP13" i="43"/>
  <c r="S12" i="43"/>
  <c r="BA140" i="43"/>
  <c r="BA134" i="43"/>
  <c r="AU132" i="43"/>
  <c r="AS122" i="43"/>
  <c r="Y112" i="43"/>
  <c r="BA115" i="43"/>
  <c r="R109" i="43"/>
  <c r="AD109" i="43"/>
  <c r="AP85" i="43"/>
  <c r="AI83" i="43"/>
  <c r="AP70" i="43"/>
  <c r="AY60" i="43"/>
  <c r="AQ60" i="43"/>
  <c r="AT61" i="43"/>
  <c r="AI60" i="43"/>
  <c r="AP61" i="43"/>
  <c r="AX60" i="43"/>
  <c r="S38" i="43"/>
  <c r="AV38" i="43"/>
  <c r="Q28" i="43"/>
  <c r="BA31" i="43"/>
  <c r="AP21" i="43"/>
  <c r="AR15" i="43"/>
  <c r="AY15" i="43"/>
  <c r="S147" i="43"/>
  <c r="S147" i="53" s="1"/>
  <c r="Y125" i="43"/>
  <c r="AN125" i="43"/>
  <c r="Q112" i="43"/>
  <c r="N112" i="43"/>
  <c r="W112" i="43"/>
  <c r="AE112" i="43"/>
  <c r="AG112" i="43"/>
  <c r="AP113" i="43"/>
  <c r="AI112" i="43"/>
  <c r="BA113" i="43"/>
  <c r="AU112" i="43"/>
  <c r="AV112" i="43"/>
  <c r="AY112" i="43"/>
  <c r="V76" i="43"/>
  <c r="W50" i="43"/>
  <c r="S50" i="43"/>
  <c r="AI25" i="43"/>
  <c r="AP27" i="43"/>
  <c r="BA27" i="43"/>
  <c r="M141" i="43"/>
  <c r="I141" i="43"/>
  <c r="AT145" i="43"/>
  <c r="AQ141" i="43"/>
  <c r="Q141" i="43"/>
  <c r="Y141" i="43"/>
  <c r="J141" i="43"/>
  <c r="AN141" i="43"/>
  <c r="AL141" i="43"/>
  <c r="AV141" i="43"/>
  <c r="AZ141" i="43"/>
  <c r="M135" i="43"/>
  <c r="AC135" i="43"/>
  <c r="Q135" i="43"/>
  <c r="AF135" i="43"/>
  <c r="G135" i="43"/>
  <c r="AE135" i="43"/>
  <c r="AI135" i="43"/>
  <c r="AP136" i="43"/>
  <c r="AY135" i="43"/>
  <c r="U125" i="43"/>
  <c r="S125" i="43"/>
  <c r="AB125" i="43"/>
  <c r="AP126" i="43"/>
  <c r="AV125" i="43"/>
  <c r="BA116" i="43"/>
  <c r="AL109" i="43"/>
  <c r="AM109" i="43"/>
  <c r="AT101" i="43"/>
  <c r="AT101" i="53" s="1"/>
  <c r="AF92" i="43"/>
  <c r="AA92" i="43"/>
  <c r="S92" i="43"/>
  <c r="L92" i="43"/>
  <c r="AD92" i="43"/>
  <c r="U92" i="43"/>
  <c r="AK92" i="43"/>
  <c r="AT96" i="43"/>
  <c r="AT96" i="53" s="1"/>
  <c r="AQ92" i="43"/>
  <c r="AC92" i="43"/>
  <c r="AW92" i="43"/>
  <c r="P86" i="43"/>
  <c r="G86" i="43"/>
  <c r="AB86" i="43"/>
  <c r="N86" i="43"/>
  <c r="AF86" i="43"/>
  <c r="AY86" i="43"/>
  <c r="AJ86" i="43"/>
  <c r="T76" i="43"/>
  <c r="AB76" i="43"/>
  <c r="J76" i="43"/>
  <c r="AF76" i="43"/>
  <c r="H76" i="43"/>
  <c r="AM76" i="43"/>
  <c r="AW76" i="43"/>
  <c r="AN76" i="43"/>
  <c r="AY76" i="43"/>
  <c r="BA71" i="43"/>
  <c r="AK60" i="43"/>
  <c r="AU60" i="43"/>
  <c r="BA62" i="43"/>
  <c r="AO147" i="43"/>
  <c r="AT149" i="43"/>
  <c r="AT149" i="53" s="1"/>
  <c r="AP100" i="43"/>
  <c r="AT100" i="43"/>
  <c r="AL98" i="43"/>
  <c r="AK50" i="43"/>
  <c r="H50" i="43"/>
  <c r="Q50" i="43"/>
  <c r="AA50" i="43"/>
  <c r="AW50" i="43"/>
  <c r="AM50" i="43"/>
  <c r="V50" i="43"/>
  <c r="AL50" i="43"/>
  <c r="N25" i="43"/>
  <c r="G25" i="43"/>
  <c r="AB25" i="43"/>
  <c r="AP26" i="43"/>
  <c r="AS25" i="43"/>
  <c r="AS25" i="53" s="1"/>
  <c r="Z25" i="43"/>
  <c r="Z25" i="53" s="1"/>
  <c r="AV25" i="43"/>
  <c r="T25" i="43"/>
  <c r="T25" i="53" s="1"/>
  <c r="AW25" i="43"/>
  <c r="AT56" i="43"/>
  <c r="L15" i="43"/>
  <c r="AE15" i="43"/>
  <c r="S63" i="43"/>
  <c r="AO63" i="43"/>
  <c r="U44" i="43"/>
  <c r="AT13" i="43"/>
  <c r="AQ12" i="43"/>
  <c r="AR122" i="43"/>
  <c r="AT41" i="43"/>
  <c r="AT41" i="53" s="1"/>
  <c r="U28" i="43"/>
  <c r="AJ112" i="43"/>
  <c r="AV76" i="43"/>
  <c r="S141" i="43"/>
  <c r="AR125" i="43"/>
  <c r="AX125" i="43"/>
  <c r="AZ92" i="43"/>
  <c r="AN147" i="43"/>
  <c r="AG50" i="43"/>
  <c r="AK25" i="43"/>
  <c r="F15" i="43"/>
  <c r="E90" i="43"/>
  <c r="E95" i="43"/>
  <c r="O17" i="43"/>
  <c r="E94" i="43"/>
  <c r="AT153" i="43"/>
  <c r="AT153" i="53" s="1"/>
  <c r="L147" i="43"/>
  <c r="N147" i="43"/>
  <c r="AW147" i="43"/>
  <c r="M147" i="43"/>
  <c r="Q147" i="43"/>
  <c r="AR147" i="43"/>
  <c r="AY147" i="43"/>
  <c r="AV135" i="43"/>
  <c r="AX135" i="43"/>
  <c r="AI125" i="43"/>
  <c r="AP128" i="43"/>
  <c r="AT128" i="43"/>
  <c r="BA128" i="43"/>
  <c r="P122" i="43"/>
  <c r="P122" i="53" s="1"/>
  <c r="J122" i="43"/>
  <c r="AL122" i="43"/>
  <c r="BA118" i="43"/>
  <c r="AP114" i="43"/>
  <c r="AO112" i="43"/>
  <c r="AM98" i="43"/>
  <c r="H98" i="43"/>
  <c r="Y98" i="43"/>
  <c r="W98" i="43"/>
  <c r="AR98" i="43"/>
  <c r="AR98" i="53" s="1"/>
  <c r="AP99" i="43"/>
  <c r="AY98" i="43"/>
  <c r="BA89" i="43"/>
  <c r="BA79" i="43"/>
  <c r="AQ73" i="43"/>
  <c r="AT74" i="43"/>
  <c r="BA69" i="43"/>
  <c r="AP65" i="43"/>
  <c r="AM63" i="43"/>
  <c r="AT65" i="43"/>
  <c r="BA49" i="43"/>
  <c r="AQ38" i="43"/>
  <c r="AT40" i="43"/>
  <c r="AX38" i="43"/>
  <c r="AP30" i="43"/>
  <c r="AZ28" i="43"/>
  <c r="AP20" i="43"/>
  <c r="J15" i="43"/>
  <c r="Q15" i="43"/>
  <c r="AO15" i="43"/>
  <c r="AW15" i="43"/>
  <c r="AI15" i="43"/>
  <c r="AP16" i="43"/>
  <c r="AJ15" i="43"/>
  <c r="BA16" i="43"/>
  <c r="AU15" i="43"/>
  <c r="AG15" i="43"/>
  <c r="AV15" i="43"/>
  <c r="BA146" i="43"/>
  <c r="AP137" i="43"/>
  <c r="AK135" i="43"/>
  <c r="AK135" i="53" s="1"/>
  <c r="R98" i="43"/>
  <c r="R98" i="53" s="1"/>
  <c r="AT88" i="43"/>
  <c r="J63" i="43"/>
  <c r="L63" i="43"/>
  <c r="K63" i="43"/>
  <c r="AD63" i="43"/>
  <c r="M44" i="43"/>
  <c r="J44" i="43"/>
  <c r="S44" i="43"/>
  <c r="V44" i="43"/>
  <c r="W44" i="43"/>
  <c r="AA44" i="43"/>
  <c r="AD44" i="43"/>
  <c r="AR44" i="43"/>
  <c r="AC44" i="43"/>
  <c r="BA48" i="43"/>
  <c r="AU44" i="43"/>
  <c r="I38" i="43"/>
  <c r="AF38" i="43"/>
  <c r="K38" i="43"/>
  <c r="AI38" i="43"/>
  <c r="AP39" i="43"/>
  <c r="Z38" i="43"/>
  <c r="AW38" i="43"/>
  <c r="AC38" i="43"/>
  <c r="AY38" i="43"/>
  <c r="G28" i="43"/>
  <c r="S28" i="43"/>
  <c r="W28" i="43"/>
  <c r="AT29" i="43"/>
  <c r="AQ28" i="43"/>
  <c r="AD28" i="43"/>
  <c r="AU28" i="43"/>
  <c r="BA29" i="43"/>
  <c r="AI28" i="43"/>
  <c r="AP29" i="43"/>
  <c r="BA23" i="43"/>
  <c r="AT23" i="43"/>
  <c r="AZ15" i="43"/>
  <c r="AT14" i="43"/>
  <c r="BA52" i="43"/>
  <c r="AQ50" i="43"/>
  <c r="AT52" i="43"/>
  <c r="AX50" i="43"/>
  <c r="AP37" i="43"/>
  <c r="AI35" i="43"/>
  <c r="AF12" i="43"/>
  <c r="AB12" i="43"/>
  <c r="AV12" i="43"/>
  <c r="I12" i="43"/>
  <c r="AE12" i="43"/>
  <c r="AM12" i="43"/>
  <c r="AG12" i="43"/>
  <c r="AG12" i="53" s="1"/>
  <c r="AU12" i="43"/>
  <c r="BA13" i="43"/>
  <c r="AP140" i="43"/>
  <c r="BA124" i="43"/>
  <c r="P112" i="43"/>
  <c r="AQ112" i="43"/>
  <c r="AT115" i="43"/>
  <c r="AK109" i="43"/>
  <c r="BA91" i="43"/>
  <c r="L60" i="43"/>
  <c r="BA43" i="43"/>
  <c r="W38" i="43"/>
  <c r="AP31" i="43"/>
  <c r="AT31" i="43"/>
  <c r="BA151" i="43"/>
  <c r="AP127" i="43"/>
  <c r="AJ125" i="43"/>
  <c r="M112" i="43"/>
  <c r="L112" i="43"/>
  <c r="I112" i="43"/>
  <c r="S112" i="43"/>
  <c r="V112" i="43"/>
  <c r="AL112" i="43"/>
  <c r="AC112" i="43"/>
  <c r="AN112" i="43"/>
  <c r="AM112" i="43"/>
  <c r="AX112" i="43"/>
  <c r="AU76" i="43"/>
  <c r="BA78" i="43"/>
  <c r="R76" i="43"/>
  <c r="AT78" i="43"/>
  <c r="AL76" i="43"/>
  <c r="AP53" i="43"/>
  <c r="AT53" i="43"/>
  <c r="R147" i="43"/>
  <c r="BA150" i="43"/>
  <c r="K141" i="43"/>
  <c r="G141" i="43"/>
  <c r="P141" i="43"/>
  <c r="P141" i="53" s="1"/>
  <c r="AR141" i="43"/>
  <c r="AF141" i="43"/>
  <c r="AE141" i="43"/>
  <c r="W141" i="43"/>
  <c r="AG141" i="43"/>
  <c r="AP145" i="43"/>
  <c r="AI141" i="43"/>
  <c r="AX141" i="43"/>
  <c r="BA145" i="43"/>
  <c r="AU141" i="43"/>
  <c r="H135" i="43"/>
  <c r="L135" i="43"/>
  <c r="P135" i="43"/>
  <c r="AG135" i="43"/>
  <c r="AA135" i="43"/>
  <c r="W135" i="43"/>
  <c r="AJ135" i="43"/>
  <c r="AL135" i="43"/>
  <c r="AS135" i="43"/>
  <c r="N125" i="43"/>
  <c r="H125" i="43"/>
  <c r="V125" i="43"/>
  <c r="Q125" i="43"/>
  <c r="M125" i="43"/>
  <c r="AM125" i="43"/>
  <c r="AK125" i="43"/>
  <c r="AL125" i="43"/>
  <c r="AY125" i="43"/>
  <c r="AP120" i="43"/>
  <c r="BA120" i="43"/>
  <c r="AZ112" i="43"/>
  <c r="Y109" i="43"/>
  <c r="AH111" i="43"/>
  <c r="AP111" i="43"/>
  <c r="U98" i="43"/>
  <c r="AP101" i="43"/>
  <c r="N92" i="43"/>
  <c r="AX92" i="43"/>
  <c r="M92" i="43"/>
  <c r="AE92" i="43"/>
  <c r="H92" i="43"/>
  <c r="AL92" i="43"/>
  <c r="Q92" i="43"/>
  <c r="AS92" i="43"/>
  <c r="AR92" i="43"/>
  <c r="AN92" i="43"/>
  <c r="AC86" i="43"/>
  <c r="W86" i="43"/>
  <c r="AP87" i="43"/>
  <c r="AI86" i="43"/>
  <c r="J86" i="43"/>
  <c r="Z86" i="43"/>
  <c r="AS86" i="43"/>
  <c r="AS86" i="53" s="1"/>
  <c r="AE86" i="43"/>
  <c r="AX86" i="43"/>
  <c r="AG76" i="43"/>
  <c r="Z76" i="43"/>
  <c r="U76" i="43"/>
  <c r="AE76" i="43"/>
  <c r="AJ76" i="43"/>
  <c r="AP71" i="43"/>
  <c r="W63" i="43"/>
  <c r="AP62" i="43"/>
  <c r="AV60" i="43"/>
  <c r="AP18" i="43"/>
  <c r="AP149" i="43"/>
  <c r="AU147" i="43"/>
  <c r="BA149" i="43"/>
  <c r="AK98" i="43"/>
  <c r="AO98" i="43"/>
  <c r="AP75" i="43"/>
  <c r="AT75" i="43"/>
  <c r="AR73" i="43"/>
  <c r="AR73" i="53" s="1"/>
  <c r="AM73" i="43"/>
  <c r="Y63" i="43"/>
  <c r="P63" i="43"/>
  <c r="AQ63" i="43"/>
  <c r="AT66" i="43"/>
  <c r="AW63" i="43"/>
  <c r="M50" i="43"/>
  <c r="BA51" i="43"/>
  <c r="AU50" i="43"/>
  <c r="T50" i="43"/>
  <c r="AO50" i="43"/>
  <c r="AB50" i="43"/>
  <c r="AB50" i="53" s="1"/>
  <c r="AD50" i="43"/>
  <c r="AT51" i="43"/>
  <c r="R50" i="43"/>
  <c r="R57" i="43" s="1"/>
  <c r="H25" i="43"/>
  <c r="H25" i="53" s="1"/>
  <c r="W25" i="43"/>
  <c r="W25" i="53" s="1"/>
  <c r="K25" i="43"/>
  <c r="AO25" i="43"/>
  <c r="BA26" i="43"/>
  <c r="AU25" i="43"/>
  <c r="AN25" i="43"/>
  <c r="AY25" i="43"/>
  <c r="AG25" i="43"/>
  <c r="AG25" i="53" s="1"/>
  <c r="AX25" i="43"/>
  <c r="E103" i="44"/>
  <c r="AF135" i="44"/>
  <c r="AU12" i="44"/>
  <c r="BA13" i="44"/>
  <c r="AA38" i="44"/>
  <c r="BA26" i="44"/>
  <c r="AU25" i="44"/>
  <c r="AB125" i="44"/>
  <c r="BA115" i="44"/>
  <c r="AZ76" i="44"/>
  <c r="AB60" i="44"/>
  <c r="L50" i="44"/>
  <c r="AE50" i="44"/>
  <c r="AP36" i="44"/>
  <c r="AI35" i="44"/>
  <c r="AZ35" i="44"/>
  <c r="M28" i="44"/>
  <c r="AX28" i="44"/>
  <c r="N112" i="44"/>
  <c r="AR112" i="44"/>
  <c r="AD63" i="44"/>
  <c r="V63" i="44"/>
  <c r="AX135" i="44"/>
  <c r="AT133" i="44"/>
  <c r="AQ132" i="44"/>
  <c r="N44" i="44"/>
  <c r="AG44" i="44"/>
  <c r="I44" i="44"/>
  <c r="AU44" i="44"/>
  <c r="BA45" i="44"/>
  <c r="AF15" i="44"/>
  <c r="AX15" i="44"/>
  <c r="AE141" i="44"/>
  <c r="AR141" i="44"/>
  <c r="AU141" i="44"/>
  <c r="BA142" i="44"/>
  <c r="K92" i="44"/>
  <c r="BA93" i="44"/>
  <c r="AU92" i="44"/>
  <c r="E153" i="44"/>
  <c r="BB153" i="44" s="1"/>
  <c r="E143" i="44"/>
  <c r="BB143" i="44" s="1"/>
  <c r="E130" i="44"/>
  <c r="BB130" i="44" s="1"/>
  <c r="E30" i="44"/>
  <c r="BB30" i="44" s="1"/>
  <c r="E52" i="44"/>
  <c r="BB52" i="44" s="1"/>
  <c r="G147" i="44"/>
  <c r="Y147" i="44"/>
  <c r="T147" i="44"/>
  <c r="L147" i="44"/>
  <c r="AF147" i="44"/>
  <c r="AI147" i="44"/>
  <c r="AP148" i="44"/>
  <c r="AZ147" i="44"/>
  <c r="N135" i="44"/>
  <c r="G135" i="44"/>
  <c r="AD135" i="44"/>
  <c r="Y135" i="44"/>
  <c r="H135" i="44"/>
  <c r="AB135" i="44"/>
  <c r="BA136" i="44"/>
  <c r="AU135" i="44"/>
  <c r="AY135" i="44"/>
  <c r="AT128" i="44"/>
  <c r="BA121" i="44"/>
  <c r="BA116" i="44"/>
  <c r="AP111" i="44"/>
  <c r="Q98" i="44"/>
  <c r="AC98" i="44"/>
  <c r="AB98" i="44"/>
  <c r="AE98" i="44"/>
  <c r="AS98" i="44"/>
  <c r="BA91" i="44"/>
  <c r="I86" i="44"/>
  <c r="H86" i="44"/>
  <c r="P86" i="44"/>
  <c r="J86" i="44"/>
  <c r="AG86" i="44"/>
  <c r="Y86" i="44"/>
  <c r="AV86" i="44"/>
  <c r="AA86" i="44"/>
  <c r="AO86" i="44"/>
  <c r="BA79" i="44"/>
  <c r="AT67" i="44"/>
  <c r="AZ63" i="44"/>
  <c r="AP67" i="44"/>
  <c r="AO60" i="44"/>
  <c r="R38" i="44"/>
  <c r="AP42" i="44"/>
  <c r="AY38" i="44"/>
  <c r="BA37" i="44"/>
  <c r="AP37" i="44"/>
  <c r="AP24" i="44"/>
  <c r="AP18" i="44"/>
  <c r="AP13" i="44"/>
  <c r="AI12" i="44"/>
  <c r="AK12" i="44"/>
  <c r="AR12" i="44"/>
  <c r="AT150" i="44"/>
  <c r="AP131" i="44"/>
  <c r="BA131" i="44"/>
  <c r="V122" i="44"/>
  <c r="AM122" i="44"/>
  <c r="BA123" i="44"/>
  <c r="AU122" i="44"/>
  <c r="BA122" i="44" s="1"/>
  <c r="AC73" i="44"/>
  <c r="AQ73" i="44"/>
  <c r="AT74" i="44"/>
  <c r="BA48" i="44"/>
  <c r="V38" i="44"/>
  <c r="H38" i="44"/>
  <c r="J38" i="44"/>
  <c r="AC38" i="44"/>
  <c r="BA39" i="44"/>
  <c r="AU38" i="44"/>
  <c r="T38" i="44"/>
  <c r="AK38" i="44"/>
  <c r="AW38" i="44"/>
  <c r="I25" i="44"/>
  <c r="AX25" i="44"/>
  <c r="BA21" i="44"/>
  <c r="AV135" i="44"/>
  <c r="BA134" i="44"/>
  <c r="I125" i="44"/>
  <c r="G125" i="44"/>
  <c r="U125" i="44"/>
  <c r="Y125" i="44"/>
  <c r="V125" i="44"/>
  <c r="AM125" i="44"/>
  <c r="Z125" i="44"/>
  <c r="AS125" i="44"/>
  <c r="AJ125" i="44"/>
  <c r="AT120" i="44"/>
  <c r="G109" i="44"/>
  <c r="N109" i="44"/>
  <c r="AG109" i="44"/>
  <c r="W109" i="44"/>
  <c r="W109" i="53" s="1"/>
  <c r="H109" i="44"/>
  <c r="AB109" i="44"/>
  <c r="AA109" i="44"/>
  <c r="Z109" i="44"/>
  <c r="AT110" i="44"/>
  <c r="AV109" i="44"/>
  <c r="AQ86" i="44"/>
  <c r="AT86" i="44" s="1"/>
  <c r="AT90" i="44"/>
  <c r="AT90" i="53" s="1"/>
  <c r="BA90" i="44"/>
  <c r="AT85" i="44"/>
  <c r="U76" i="44"/>
  <c r="N76" i="44"/>
  <c r="AD76" i="44"/>
  <c r="R76" i="44"/>
  <c r="L76" i="44"/>
  <c r="AS76" i="44"/>
  <c r="AF76" i="44"/>
  <c r="AE76" i="44"/>
  <c r="AQ76" i="44"/>
  <c r="AT77" i="44"/>
  <c r="AV76" i="44"/>
  <c r="AQ63" i="44"/>
  <c r="AT66" i="44"/>
  <c r="G60" i="44"/>
  <c r="N60" i="44"/>
  <c r="I60" i="44"/>
  <c r="L60" i="44"/>
  <c r="AG60" i="44"/>
  <c r="V60" i="44"/>
  <c r="AI60" i="44"/>
  <c r="AP61" i="44"/>
  <c r="AZ60" i="44"/>
  <c r="AN60" i="44"/>
  <c r="BA61" i="44"/>
  <c r="G50" i="44"/>
  <c r="AC50" i="44"/>
  <c r="S50" i="44"/>
  <c r="AK50" i="44"/>
  <c r="M50" i="44"/>
  <c r="AA50" i="44"/>
  <c r="AZ50" i="44"/>
  <c r="AL50" i="44"/>
  <c r="V35" i="44"/>
  <c r="Q35" i="44"/>
  <c r="R35" i="44"/>
  <c r="T35" i="44"/>
  <c r="AM35" i="44"/>
  <c r="I35" i="44"/>
  <c r="AB35" i="44"/>
  <c r="AV35" i="44"/>
  <c r="BA31" i="44"/>
  <c r="AV28" i="44"/>
  <c r="AZ28" i="44"/>
  <c r="J28" i="44"/>
  <c r="AC28" i="44"/>
  <c r="I28" i="44"/>
  <c r="AM28" i="44"/>
  <c r="AI28" i="44"/>
  <c r="AP29" i="44"/>
  <c r="AP17" i="44"/>
  <c r="AT17" i="44"/>
  <c r="AT137" i="44"/>
  <c r="G112" i="44"/>
  <c r="J112" i="44"/>
  <c r="M112" i="44"/>
  <c r="AE112" i="44"/>
  <c r="AD112" i="44"/>
  <c r="AM112" i="44"/>
  <c r="AV112" i="44"/>
  <c r="AW112" i="44"/>
  <c r="AP82" i="44"/>
  <c r="AP64" i="44"/>
  <c r="T63" i="44"/>
  <c r="AO63" i="44"/>
  <c r="AG63" i="44"/>
  <c r="R63" i="44"/>
  <c r="AY63" i="44"/>
  <c r="AA63" i="44"/>
  <c r="AX63" i="44"/>
  <c r="AR63" i="44"/>
  <c r="AP43" i="44"/>
  <c r="AM12" i="44"/>
  <c r="AT14" i="44"/>
  <c r="AS12" i="44"/>
  <c r="P147" i="44"/>
  <c r="T141" i="44"/>
  <c r="AP145" i="44"/>
  <c r="BA145" i="44"/>
  <c r="U135" i="44"/>
  <c r="AP138" i="44"/>
  <c r="N132" i="44"/>
  <c r="G132" i="44"/>
  <c r="G132" i="53" s="1"/>
  <c r="S132" i="44"/>
  <c r="R132" i="44"/>
  <c r="L132" i="44"/>
  <c r="Y132" i="44"/>
  <c r="AP133" i="44"/>
  <c r="AI132" i="44"/>
  <c r="AR132" i="44"/>
  <c r="AZ132" i="44"/>
  <c r="BA124" i="44"/>
  <c r="AS122" i="44"/>
  <c r="AN112" i="44"/>
  <c r="AP102" i="44"/>
  <c r="AT89" i="44"/>
  <c r="Q83" i="44"/>
  <c r="K83" i="44"/>
  <c r="N83" i="44"/>
  <c r="R83" i="44"/>
  <c r="AI83" i="44"/>
  <c r="AP84" i="44"/>
  <c r="AO83" i="44"/>
  <c r="Y83" i="44"/>
  <c r="AR83" i="44"/>
  <c r="AT84" i="44"/>
  <c r="AQ83" i="44"/>
  <c r="AT83" i="44" s="1"/>
  <c r="AK73" i="44"/>
  <c r="AP75" i="44"/>
  <c r="AX73" i="44"/>
  <c r="BA75" i="44"/>
  <c r="AT70" i="44"/>
  <c r="BA65" i="44"/>
  <c r="AP49" i="44"/>
  <c r="BA49" i="44"/>
  <c r="W44" i="44"/>
  <c r="H44" i="44"/>
  <c r="J44" i="44"/>
  <c r="AC44" i="44"/>
  <c r="AE44" i="44"/>
  <c r="U44" i="44"/>
  <c r="AI44" i="44"/>
  <c r="AP45" i="44"/>
  <c r="AR44" i="44"/>
  <c r="AX44" i="44"/>
  <c r="AS38" i="44"/>
  <c r="AP40" i="44"/>
  <c r="AI25" i="44"/>
  <c r="AP27" i="44"/>
  <c r="AO25" i="44"/>
  <c r="AJ25" i="44"/>
  <c r="AT22" i="44"/>
  <c r="BA22" i="44"/>
  <c r="K15" i="44"/>
  <c r="AS15" i="44"/>
  <c r="AC15" i="44"/>
  <c r="AI15" i="44"/>
  <c r="AP16" i="44"/>
  <c r="BA16" i="44"/>
  <c r="AU15" i="44"/>
  <c r="AV15" i="44"/>
  <c r="Q141" i="44"/>
  <c r="M141" i="44"/>
  <c r="S141" i="44"/>
  <c r="H141" i="44"/>
  <c r="AF141" i="44"/>
  <c r="AL141" i="44"/>
  <c r="AN141" i="44"/>
  <c r="AZ141" i="44"/>
  <c r="AY141" i="44"/>
  <c r="AP118" i="44"/>
  <c r="S92" i="44"/>
  <c r="M92" i="44"/>
  <c r="AD92" i="44"/>
  <c r="V92" i="44"/>
  <c r="G92" i="44"/>
  <c r="AG92" i="44"/>
  <c r="AJ92" i="44"/>
  <c r="T92" i="44"/>
  <c r="AL92" i="44"/>
  <c r="AW92" i="44"/>
  <c r="AZ92" i="44"/>
  <c r="AR15" i="44"/>
  <c r="E32" i="44"/>
  <c r="BB32" i="44" s="1"/>
  <c r="AP87" i="44"/>
  <c r="AI86" i="44"/>
  <c r="AU60" i="44"/>
  <c r="BA62" i="44"/>
  <c r="AP62" i="44"/>
  <c r="AZ38" i="44"/>
  <c r="H125" i="44"/>
  <c r="AV125" i="44"/>
  <c r="AQ112" i="44"/>
  <c r="AT115" i="44"/>
  <c r="K76" i="44"/>
  <c r="J50" i="44"/>
  <c r="AI50" i="44"/>
  <c r="AP51" i="44"/>
  <c r="U35" i="44"/>
  <c r="U35" i="53" s="1"/>
  <c r="Q112" i="44"/>
  <c r="P63" i="44"/>
  <c r="AE63" i="44"/>
  <c r="AO112" i="44"/>
  <c r="AU98" i="44"/>
  <c r="BA102" i="44"/>
  <c r="W92" i="44"/>
  <c r="AS73" i="44"/>
  <c r="AB44" i="44"/>
  <c r="AT34" i="44"/>
  <c r="AE15" i="44"/>
  <c r="S15" i="44"/>
  <c r="AB15" i="44"/>
  <c r="AQ15" i="44"/>
  <c r="AT16" i="44"/>
  <c r="AY15" i="44"/>
  <c r="W141" i="44"/>
  <c r="AP142" i="44"/>
  <c r="AI141" i="44"/>
  <c r="AW141" i="44"/>
  <c r="H92" i="44"/>
  <c r="AN92" i="44"/>
  <c r="AX92" i="44"/>
  <c r="E149" i="44"/>
  <c r="BB149" i="44" s="1"/>
  <c r="E68" i="44"/>
  <c r="BB68" i="44" s="1"/>
  <c r="AH21" i="44"/>
  <c r="O17" i="44"/>
  <c r="E78" i="44"/>
  <c r="BB78" i="44" s="1"/>
  <c r="E129" i="44"/>
  <c r="BB129" i="44" s="1"/>
  <c r="E46" i="44"/>
  <c r="BB46" i="44" s="1"/>
  <c r="AA147" i="44"/>
  <c r="AD147" i="44"/>
  <c r="AG147" i="44"/>
  <c r="AS147" i="44"/>
  <c r="AU147" i="44"/>
  <c r="BA148" i="44"/>
  <c r="AP140" i="44"/>
  <c r="BA140" i="44"/>
  <c r="J135" i="44"/>
  <c r="I135" i="44"/>
  <c r="P135" i="44"/>
  <c r="Z135" i="44"/>
  <c r="AG135" i="44"/>
  <c r="V135" i="44"/>
  <c r="AI135" i="44"/>
  <c r="AP136" i="44"/>
  <c r="AN135" i="44"/>
  <c r="AT136" i="44"/>
  <c r="AQ135" i="44"/>
  <c r="AR135" i="44"/>
  <c r="AP116" i="44"/>
  <c r="Y109" i="44"/>
  <c r="AH111" i="44"/>
  <c r="BA111" i="44"/>
  <c r="AQ109" i="44"/>
  <c r="AT111" i="44"/>
  <c r="L98" i="44"/>
  <c r="M98" i="44"/>
  <c r="AD98" i="44"/>
  <c r="AK98" i="44"/>
  <c r="AW98" i="44"/>
  <c r="AT99" i="44"/>
  <c r="Z86" i="44"/>
  <c r="Q86" i="44"/>
  <c r="T86" i="44"/>
  <c r="R86" i="44"/>
  <c r="AC86" i="44"/>
  <c r="AF86" i="44"/>
  <c r="W86" i="44"/>
  <c r="AJ86" i="44"/>
  <c r="AY86" i="44"/>
  <c r="AK86" i="44"/>
  <c r="AP54" i="44"/>
  <c r="AT54" i="44"/>
  <c r="V15" i="44"/>
  <c r="BA18" i="44"/>
  <c r="T12" i="44"/>
  <c r="AD12" i="44"/>
  <c r="AP150" i="44"/>
  <c r="U147" i="44"/>
  <c r="AX147" i="44"/>
  <c r="AC122" i="44"/>
  <c r="AI122" i="44"/>
  <c r="AP123" i="44"/>
  <c r="AN122" i="44"/>
  <c r="AR122" i="44"/>
  <c r="T98" i="44"/>
  <c r="AP101" i="44"/>
  <c r="AP88" i="44"/>
  <c r="BA88" i="44"/>
  <c r="M73" i="44"/>
  <c r="H73" i="44"/>
  <c r="G73" i="44"/>
  <c r="AI73" i="44"/>
  <c r="AP74" i="44"/>
  <c r="T73" i="44"/>
  <c r="AU73" i="44"/>
  <c r="BA74" i="44"/>
  <c r="W38" i="44"/>
  <c r="S38" i="44"/>
  <c r="U38" i="44"/>
  <c r="AO38" i="44"/>
  <c r="AF38" i="44"/>
  <c r="AN38" i="44"/>
  <c r="AM38" i="44"/>
  <c r="AL38" i="44"/>
  <c r="AC25" i="44"/>
  <c r="AP146" i="44"/>
  <c r="AT146" i="44"/>
  <c r="BA146" i="44"/>
  <c r="Q125" i="44"/>
  <c r="K125" i="44"/>
  <c r="AG125" i="44"/>
  <c r="AE125" i="44"/>
  <c r="AC125" i="44"/>
  <c r="R125" i="44"/>
  <c r="AA125" i="44"/>
  <c r="AP126" i="44"/>
  <c r="AW125" i="44"/>
  <c r="AT126" i="44"/>
  <c r="AQ125" i="44"/>
  <c r="AY125" i="44"/>
  <c r="BA120" i="44"/>
  <c r="Y112" i="44"/>
  <c r="P112" i="44"/>
  <c r="J109" i="44"/>
  <c r="AR109" i="44"/>
  <c r="S109" i="44"/>
  <c r="S109" i="53" s="1"/>
  <c r="V109" i="44"/>
  <c r="AP110" i="44"/>
  <c r="AI109" i="44"/>
  <c r="AK109" i="44"/>
  <c r="AN109" i="44"/>
  <c r="AU109" i="44"/>
  <c r="BA110" i="44"/>
  <c r="AX109" i="44"/>
  <c r="U86" i="44"/>
  <c r="AV83" i="44"/>
  <c r="Y76" i="44"/>
  <c r="J76" i="44"/>
  <c r="M76" i="44"/>
  <c r="Z76" i="44"/>
  <c r="H76" i="44"/>
  <c r="AG76" i="44"/>
  <c r="AB76" i="44"/>
  <c r="AA76" i="44"/>
  <c r="AR76" i="44"/>
  <c r="AN76" i="44"/>
  <c r="AP71" i="44"/>
  <c r="K60" i="44"/>
  <c r="J60" i="44"/>
  <c r="T60" i="44"/>
  <c r="H60" i="44"/>
  <c r="AC60" i="44"/>
  <c r="R60" i="44"/>
  <c r="AK60" i="44"/>
  <c r="AE60" i="44"/>
  <c r="AV60" i="44"/>
  <c r="AJ60" i="44"/>
  <c r="AX60" i="44"/>
  <c r="H50" i="44"/>
  <c r="V50" i="44"/>
  <c r="AO50" i="44"/>
  <c r="AD50" i="44"/>
  <c r="Q50" i="44"/>
  <c r="AT51" i="44"/>
  <c r="AQ50" i="44"/>
  <c r="I50" i="44"/>
  <c r="AN50" i="44"/>
  <c r="AM50" i="44"/>
  <c r="AR50" i="44"/>
  <c r="Q38" i="44"/>
  <c r="BA41" i="44"/>
  <c r="K35" i="44"/>
  <c r="AD35" i="44"/>
  <c r="AE35" i="44"/>
  <c r="AG35" i="44"/>
  <c r="AQ35" i="44"/>
  <c r="AT36" i="44"/>
  <c r="AT36" i="53" s="1"/>
  <c r="W35" i="44"/>
  <c r="AW35" i="44"/>
  <c r="AK35" i="44"/>
  <c r="AX35" i="44"/>
  <c r="AP31" i="44"/>
  <c r="K28" i="44"/>
  <c r="AD28" i="44"/>
  <c r="L28" i="44"/>
  <c r="U28" i="44"/>
  <c r="AK28" i="44"/>
  <c r="AJ28" i="44"/>
  <c r="AT29" i="44"/>
  <c r="AQ28" i="44"/>
  <c r="AL28" i="44"/>
  <c r="S112" i="44"/>
  <c r="AP113" i="44"/>
  <c r="AI112" i="44"/>
  <c r="I112" i="44"/>
  <c r="AC112" i="44"/>
  <c r="T112" i="44"/>
  <c r="AA112" i="44"/>
  <c r="Z112" i="44"/>
  <c r="BA113" i="44"/>
  <c r="AU112" i="44"/>
  <c r="AY112" i="44"/>
  <c r="BA82" i="44"/>
  <c r="H63" i="44"/>
  <c r="K63" i="44"/>
  <c r="N63" i="44"/>
  <c r="Z63" i="44"/>
  <c r="W63" i="44"/>
  <c r="AC63" i="44"/>
  <c r="AF63" i="44"/>
  <c r="AK63" i="44"/>
  <c r="O14" i="44"/>
  <c r="BA14" i="44"/>
  <c r="AP151" i="44"/>
  <c r="AY147" i="44"/>
  <c r="Q135" i="44"/>
  <c r="K132" i="44"/>
  <c r="I132" i="44"/>
  <c r="AA132" i="44"/>
  <c r="AD132" i="44"/>
  <c r="AG132" i="44"/>
  <c r="H132" i="44"/>
  <c r="AF132" i="44"/>
  <c r="AJ132" i="44"/>
  <c r="AU132" i="44"/>
  <c r="BA133" i="44"/>
  <c r="AY132" i="44"/>
  <c r="AO122" i="44"/>
  <c r="AT124" i="44"/>
  <c r="AP119" i="44"/>
  <c r="AP114" i="44"/>
  <c r="AP96" i="44"/>
  <c r="AP89" i="44"/>
  <c r="Z83" i="44"/>
  <c r="G83" i="44"/>
  <c r="J83" i="44"/>
  <c r="M83" i="44"/>
  <c r="AD83" i="44"/>
  <c r="AK83" i="44"/>
  <c r="AE83" i="44"/>
  <c r="AU83" i="44"/>
  <c r="BA84" i="44"/>
  <c r="AO73" i="44"/>
  <c r="AN73" i="44"/>
  <c r="AA44" i="44"/>
  <c r="S44" i="44"/>
  <c r="AS44" i="44"/>
  <c r="V44" i="44"/>
  <c r="AO44" i="44"/>
  <c r="AV44" i="44"/>
  <c r="Q44" i="44"/>
  <c r="AK44" i="44"/>
  <c r="AW44" i="44"/>
  <c r="AL44" i="44"/>
  <c r="AQ38" i="44"/>
  <c r="AT40" i="44"/>
  <c r="AR25" i="44"/>
  <c r="AK25" i="44"/>
  <c r="H15" i="44"/>
  <c r="G15" i="44"/>
  <c r="L15" i="44"/>
  <c r="J15" i="44"/>
  <c r="AA15" i="44"/>
  <c r="R15" i="44"/>
  <c r="AM15" i="44"/>
  <c r="AZ15" i="44"/>
  <c r="AJ15" i="44"/>
  <c r="N141" i="44"/>
  <c r="G141" i="44"/>
  <c r="J141" i="44"/>
  <c r="AD141" i="44"/>
  <c r="AG141" i="44"/>
  <c r="V141" i="44"/>
  <c r="AB141" i="44"/>
  <c r="AO141" i="44"/>
  <c r="AJ141" i="44"/>
  <c r="AT142" i="44"/>
  <c r="AQ141" i="44"/>
  <c r="AX141" i="44"/>
  <c r="AT118" i="44"/>
  <c r="J92" i="44"/>
  <c r="I92" i="44"/>
  <c r="AK92" i="44"/>
  <c r="Q92" i="44"/>
  <c r="P92" i="44"/>
  <c r="AC92" i="44"/>
  <c r="AF92" i="44"/>
  <c r="Y92" i="44"/>
  <c r="AQ92" i="44"/>
  <c r="AT93" i="44"/>
  <c r="AT93" i="53" s="1"/>
  <c r="AM92" i="44"/>
  <c r="AV92" i="44"/>
  <c r="AP69" i="44"/>
  <c r="E152" i="44"/>
  <c r="BB152" i="44" s="1"/>
  <c r="S135" i="44"/>
  <c r="L135" i="44"/>
  <c r="AE86" i="44"/>
  <c r="BA42" i="44"/>
  <c r="AQ12" i="44"/>
  <c r="AT13" i="44"/>
  <c r="I38" i="44"/>
  <c r="AI38" i="44"/>
  <c r="AP39" i="44"/>
  <c r="AQ25" i="44"/>
  <c r="AT26" i="44"/>
  <c r="AP139" i="44"/>
  <c r="J125" i="44"/>
  <c r="U109" i="44"/>
  <c r="L109" i="44"/>
  <c r="BA97" i="44"/>
  <c r="AY76" i="44"/>
  <c r="AM60" i="44"/>
  <c r="AM60" i="53" s="1"/>
  <c r="AG50" i="44"/>
  <c r="AW50" i="44"/>
  <c r="H35" i="44"/>
  <c r="AU35" i="44"/>
  <c r="BA36" i="44"/>
  <c r="AU28" i="44"/>
  <c r="BA29" i="44"/>
  <c r="AO15" i="44"/>
  <c r="AO57" i="44" s="1"/>
  <c r="AO7" i="44" s="1"/>
  <c r="AG112" i="44"/>
  <c r="AB112" i="44"/>
  <c r="AL112" i="44"/>
  <c r="L63" i="44"/>
  <c r="AM63" i="44"/>
  <c r="AL63" i="44"/>
  <c r="AL12" i="44"/>
  <c r="AL132" i="44"/>
  <c r="BA96" i="44"/>
  <c r="E127" i="44"/>
  <c r="BB127" i="44" s="1"/>
  <c r="E47" i="44"/>
  <c r="BB47" i="44" s="1"/>
  <c r="E144" i="44"/>
  <c r="BB144" i="44" s="1"/>
  <c r="X42" i="44"/>
  <c r="AH22" i="44"/>
  <c r="E100" i="44"/>
  <c r="BB100" i="44" s="1"/>
  <c r="E80" i="44"/>
  <c r="BB80" i="44" s="1"/>
  <c r="E94" i="44"/>
  <c r="J147" i="44"/>
  <c r="Z147" i="44"/>
  <c r="AR147" i="44"/>
  <c r="AE135" i="44"/>
  <c r="AA135" i="44"/>
  <c r="W135" i="44"/>
  <c r="AC135" i="44"/>
  <c r="R135" i="44"/>
  <c r="AL135" i="44"/>
  <c r="AJ135" i="44"/>
  <c r="AS135" i="44"/>
  <c r="AW135" i="44"/>
  <c r="AI125" i="44"/>
  <c r="AP128" i="44"/>
  <c r="BA128" i="44"/>
  <c r="AT116" i="44"/>
  <c r="AZ112" i="44"/>
  <c r="U98" i="44"/>
  <c r="W98" i="44"/>
  <c r="BA99" i="44"/>
  <c r="AX98" i="44"/>
  <c r="AP99" i="44"/>
  <c r="AI98" i="44"/>
  <c r="M86" i="44"/>
  <c r="K86" i="44"/>
  <c r="AN86" i="44"/>
  <c r="AD86" i="44"/>
  <c r="AM86" i="44"/>
  <c r="AB86" i="44"/>
  <c r="S86" i="44"/>
  <c r="AT87" i="44"/>
  <c r="BA87" i="44"/>
  <c r="AU86" i="44"/>
  <c r="AT62" i="44"/>
  <c r="AW60" i="44"/>
  <c r="AY50" i="44"/>
  <c r="AV38" i="44"/>
  <c r="AT37" i="44"/>
  <c r="AT24" i="44"/>
  <c r="AT18" i="44"/>
  <c r="J12" i="44"/>
  <c r="J57" i="44" s="1"/>
  <c r="J7" i="44" s="1"/>
  <c r="Q147" i="44"/>
  <c r="N122" i="44"/>
  <c r="G122" i="44"/>
  <c r="AL122" i="44"/>
  <c r="AQ122" i="44"/>
  <c r="AT122" i="44" s="1"/>
  <c r="AT123" i="44"/>
  <c r="BA101" i="44"/>
  <c r="AW86" i="44"/>
  <c r="AB73" i="44"/>
  <c r="AE73" i="44"/>
  <c r="AQ44" i="44"/>
  <c r="AT44" i="44" s="1"/>
  <c r="AT48" i="44"/>
  <c r="K38" i="44"/>
  <c r="AD38" i="44"/>
  <c r="AE38" i="44"/>
  <c r="L38" i="44"/>
  <c r="M38" i="44"/>
  <c r="AB38" i="44"/>
  <c r="AJ38" i="44"/>
  <c r="AT39" i="44"/>
  <c r="AR38" i="44"/>
  <c r="L25" i="44"/>
  <c r="AP26" i="44"/>
  <c r="AP21" i="44"/>
  <c r="AT139" i="44"/>
  <c r="AP134" i="44"/>
  <c r="N125" i="44"/>
  <c r="AO125" i="44"/>
  <c r="P125" i="44"/>
  <c r="L125" i="44"/>
  <c r="AF125" i="44"/>
  <c r="AL125" i="44"/>
  <c r="AK125" i="44"/>
  <c r="AR125" i="44"/>
  <c r="AU125" i="44"/>
  <c r="BA126" i="44"/>
  <c r="AP120" i="44"/>
  <c r="AP115" i="44"/>
  <c r="Q109" i="44"/>
  <c r="P109" i="44"/>
  <c r="M109" i="44"/>
  <c r="AC109" i="44"/>
  <c r="R109" i="44"/>
  <c r="AO109" i="44"/>
  <c r="AW109" i="44"/>
  <c r="AJ109" i="44"/>
  <c r="AZ109" i="44"/>
  <c r="AP97" i="44"/>
  <c r="AT97" i="44"/>
  <c r="AP90" i="44"/>
  <c r="AP85" i="44"/>
  <c r="BA77" i="44"/>
  <c r="AU76" i="44"/>
  <c r="G76" i="44"/>
  <c r="P76" i="44"/>
  <c r="I76" i="44"/>
  <c r="AL76" i="44"/>
  <c r="V76" i="44"/>
  <c r="AC76" i="44"/>
  <c r="AO76" i="44"/>
  <c r="AP77" i="44"/>
  <c r="AI76" i="44"/>
  <c r="AW76" i="44"/>
  <c r="AJ76" i="44"/>
  <c r="U63" i="44"/>
  <c r="AI63" i="44"/>
  <c r="AP66" i="44"/>
  <c r="Y63" i="44"/>
  <c r="AU63" i="44"/>
  <c r="BA66" i="44"/>
  <c r="P60" i="44"/>
  <c r="P105" i="44" s="1"/>
  <c r="AD60" i="44"/>
  <c r="AD60" i="53" s="1"/>
  <c r="Z60" i="44"/>
  <c r="W60" i="44"/>
  <c r="W60" i="53" s="1"/>
  <c r="AF60" i="44"/>
  <c r="U60" i="44"/>
  <c r="AA60" i="44"/>
  <c r="AS60" i="44"/>
  <c r="AQ60" i="44"/>
  <c r="AT61" i="44"/>
  <c r="U50" i="44"/>
  <c r="AT53" i="44"/>
  <c r="Z50" i="44"/>
  <c r="R50" i="44"/>
  <c r="AV50" i="44"/>
  <c r="N50" i="44"/>
  <c r="AF50" i="44"/>
  <c r="W50" i="44"/>
  <c r="T50" i="44"/>
  <c r="AJ50" i="44"/>
  <c r="AS50" i="44"/>
  <c r="AU50" i="44"/>
  <c r="BA51" i="44"/>
  <c r="G35" i="44"/>
  <c r="Z35" i="44"/>
  <c r="N35" i="44"/>
  <c r="AC35" i="44"/>
  <c r="AA35" i="44"/>
  <c r="S35" i="44"/>
  <c r="AL35" i="44"/>
  <c r="AS35" i="44"/>
  <c r="AJ35" i="44"/>
  <c r="G28" i="44"/>
  <c r="Z28" i="44"/>
  <c r="Z57" i="44" s="1"/>
  <c r="AA28" i="44"/>
  <c r="Q28" i="44"/>
  <c r="S28" i="44"/>
  <c r="AF28" i="44"/>
  <c r="AW28" i="44"/>
  <c r="AS28" i="44"/>
  <c r="AR28" i="44"/>
  <c r="AT23" i="44"/>
  <c r="BA23" i="44"/>
  <c r="AP23" i="44"/>
  <c r="AN15" i="44"/>
  <c r="AP137" i="44"/>
  <c r="BA137" i="44"/>
  <c r="K112" i="44"/>
  <c r="W112" i="44"/>
  <c r="R112" i="44"/>
  <c r="U112" i="44"/>
  <c r="L112" i="44"/>
  <c r="AF112" i="44"/>
  <c r="AJ112" i="44"/>
  <c r="AK112" i="44"/>
  <c r="AX112" i="44"/>
  <c r="AT82" i="44"/>
  <c r="AT82" i="53" s="1"/>
  <c r="AJ63" i="44"/>
  <c r="G63" i="44"/>
  <c r="J63" i="44"/>
  <c r="M63" i="44"/>
  <c r="S63" i="44"/>
  <c r="S105" i="44" s="1"/>
  <c r="S8" i="44" s="1"/>
  <c r="AN63" i="44"/>
  <c r="AB63" i="44"/>
  <c r="Q63" i="44"/>
  <c r="AT64" i="44"/>
  <c r="AW63" i="44"/>
  <c r="AV63" i="44"/>
  <c r="BA43" i="44"/>
  <c r="AP14" i="44"/>
  <c r="R147" i="44"/>
  <c r="AQ147" i="44"/>
  <c r="AT147" i="44" s="1"/>
  <c r="AT151" i="44"/>
  <c r="AT145" i="44"/>
  <c r="BA138" i="44"/>
  <c r="T132" i="44"/>
  <c r="AE132" i="44"/>
  <c r="P132" i="44"/>
  <c r="Z132" i="44"/>
  <c r="AC132" i="44"/>
  <c r="U132" i="44"/>
  <c r="U132" i="53" s="1"/>
  <c r="AB132" i="44"/>
  <c r="AV132" i="44"/>
  <c r="AJ122" i="44"/>
  <c r="AP124" i="44"/>
  <c r="AT119" i="44"/>
  <c r="BA119" i="44"/>
  <c r="BA114" i="44"/>
  <c r="AS112" i="44"/>
  <c r="AQ98" i="44"/>
  <c r="AT98" i="44" s="1"/>
  <c r="AT102" i="44"/>
  <c r="Y98" i="44"/>
  <c r="BA89" i="44"/>
  <c r="V83" i="44"/>
  <c r="U83" i="44"/>
  <c r="T83" i="44"/>
  <c r="I83" i="44"/>
  <c r="AG83" i="44"/>
  <c r="AF83" i="44"/>
  <c r="W83" i="44"/>
  <c r="AA83" i="44"/>
  <c r="AW83" i="44"/>
  <c r="AZ83" i="44"/>
  <c r="AJ73" i="44"/>
  <c r="AT75" i="44"/>
  <c r="AP70" i="44"/>
  <c r="BA70" i="44"/>
  <c r="K44" i="44"/>
  <c r="AD44" i="44"/>
  <c r="AZ44" i="44"/>
  <c r="R44" i="44"/>
  <c r="L44" i="44"/>
  <c r="M44" i="44"/>
  <c r="AF44" i="44"/>
  <c r="AN44" i="44"/>
  <c r="AY44" i="44"/>
  <c r="AT45" i="44"/>
  <c r="AX38" i="44"/>
  <c r="BA40" i="44"/>
  <c r="Q15" i="44"/>
  <c r="T15" i="44"/>
  <c r="U15" i="44"/>
  <c r="AG15" i="44"/>
  <c r="AL15" i="44"/>
  <c r="AK15" i="44"/>
  <c r="AD15" i="44"/>
  <c r="AW15" i="44"/>
  <c r="I141" i="44"/>
  <c r="AA141" i="44"/>
  <c r="U141" i="44"/>
  <c r="Z141" i="44"/>
  <c r="AC141" i="44"/>
  <c r="R141" i="44"/>
  <c r="AM141" i="44"/>
  <c r="AK141" i="44"/>
  <c r="AV141" i="44"/>
  <c r="AS141" i="44"/>
  <c r="N92" i="44"/>
  <c r="L92" i="44"/>
  <c r="Z92" i="44"/>
  <c r="U92" i="44"/>
  <c r="AP93" i="44"/>
  <c r="AI92" i="44"/>
  <c r="AB92" i="44"/>
  <c r="AE92" i="44"/>
  <c r="AY92" i="44"/>
  <c r="AR92" i="44"/>
  <c r="AT69" i="44"/>
  <c r="BA69" i="44"/>
  <c r="BA19" i="44"/>
  <c r="AP19" i="44"/>
  <c r="G12" i="50"/>
  <c r="L12" i="50"/>
  <c r="F12" i="47"/>
  <c r="N12" i="50"/>
  <c r="X114" i="50"/>
  <c r="F12" i="45"/>
  <c r="M12" i="47"/>
  <c r="AH41" i="49"/>
  <c r="P12" i="47"/>
  <c r="F35" i="46"/>
  <c r="F35" i="44"/>
  <c r="F73" i="47"/>
  <c r="F60" i="46"/>
  <c r="AH52" i="48"/>
  <c r="P25" i="43"/>
  <c r="F147" i="49"/>
  <c r="P25" i="51"/>
  <c r="L12" i="45"/>
  <c r="AH117" i="50"/>
  <c r="F76" i="50"/>
  <c r="AH53" i="48"/>
  <c r="AH88" i="47"/>
  <c r="AH62" i="47"/>
  <c r="AH56" i="47"/>
  <c r="G12" i="51"/>
  <c r="N12" i="51"/>
  <c r="M12" i="49"/>
  <c r="AH149" i="51"/>
  <c r="X113" i="50"/>
  <c r="AH79" i="45"/>
  <c r="X83" i="49"/>
  <c r="BB104" i="44"/>
  <c r="L12" i="51"/>
  <c r="X49" i="50"/>
  <c r="X31" i="50"/>
  <c r="X91" i="49"/>
  <c r="F73" i="50"/>
  <c r="F35" i="47"/>
  <c r="F60" i="47"/>
  <c r="F28" i="43"/>
  <c r="F92" i="48"/>
  <c r="P35" i="44"/>
  <c r="F60" i="49"/>
  <c r="BB94" i="44"/>
  <c r="BB82" i="43"/>
  <c r="F60" i="50"/>
  <c r="F73" i="45"/>
  <c r="X145" i="51"/>
  <c r="BB80" i="49"/>
  <c r="X19" i="47"/>
  <c r="O97" i="45"/>
  <c r="X62" i="45"/>
  <c r="X19" i="45"/>
  <c r="X150" i="51"/>
  <c r="X94" i="50"/>
  <c r="X91" i="50"/>
  <c r="AH137" i="48"/>
  <c r="X19" i="46"/>
  <c r="N12" i="46"/>
  <c r="AH97" i="45"/>
  <c r="O19" i="45"/>
  <c r="X118" i="46"/>
  <c r="D105" i="50"/>
  <c r="D8" i="50" s="1"/>
  <c r="O67" i="49"/>
  <c r="BB85" i="45"/>
  <c r="F76" i="49"/>
  <c r="AH150" i="51"/>
  <c r="AH146" i="51"/>
  <c r="AH145" i="51"/>
  <c r="AH144" i="51"/>
  <c r="AH143" i="51"/>
  <c r="AH140" i="51"/>
  <c r="AH17" i="49"/>
  <c r="X132" i="49"/>
  <c r="X88" i="47"/>
  <c r="X120" i="45"/>
  <c r="AH138" i="43"/>
  <c r="N12" i="45"/>
  <c r="X69" i="51"/>
  <c r="X72" i="50"/>
  <c r="AH101" i="45"/>
  <c r="AH100" i="45"/>
  <c r="O78" i="45"/>
  <c r="X56" i="45"/>
  <c r="X17" i="45"/>
  <c r="AH14" i="45"/>
  <c r="O146" i="44"/>
  <c r="N12" i="49"/>
  <c r="F60" i="45"/>
  <c r="AH46" i="50"/>
  <c r="M15" i="45"/>
  <c r="BB82" i="46"/>
  <c r="X97" i="45"/>
  <c r="P50" i="50"/>
  <c r="F25" i="46"/>
  <c r="P50" i="49"/>
  <c r="F28" i="51"/>
  <c r="BB100" i="50"/>
  <c r="F125" i="46"/>
  <c r="BB94" i="43"/>
  <c r="BB95" i="45"/>
  <c r="M12" i="45"/>
  <c r="F73" i="43"/>
  <c r="P28" i="43"/>
  <c r="F73" i="46"/>
  <c r="X39" i="44"/>
  <c r="F122" i="43"/>
  <c r="BB82" i="50"/>
  <c r="BB94" i="45"/>
  <c r="AH56" i="48"/>
  <c r="X149" i="51"/>
  <c r="AH78" i="48"/>
  <c r="O121" i="46"/>
  <c r="O115" i="46"/>
  <c r="O81" i="46"/>
  <c r="O77" i="46"/>
  <c r="O69" i="46"/>
  <c r="O62" i="46"/>
  <c r="X31" i="46"/>
  <c r="X27" i="46"/>
  <c r="X61" i="46"/>
  <c r="X14" i="44"/>
  <c r="P12" i="49"/>
  <c r="X121" i="51"/>
  <c r="AH79" i="51"/>
  <c r="F98" i="48"/>
  <c r="BB96" i="45"/>
  <c r="X27" i="51"/>
  <c r="AH24" i="47"/>
  <c r="O129" i="46"/>
  <c r="O117" i="46"/>
  <c r="O78" i="46"/>
  <c r="O68" i="46"/>
  <c r="X32" i="46"/>
  <c r="X24" i="46"/>
  <c r="X137" i="45"/>
  <c r="X40" i="44"/>
  <c r="X121" i="43"/>
  <c r="X68" i="51"/>
  <c r="O70" i="44"/>
  <c r="O30" i="43"/>
  <c r="AH104" i="48"/>
  <c r="AH146" i="44"/>
  <c r="BB80" i="45"/>
  <c r="H12" i="46"/>
  <c r="AH153" i="51"/>
  <c r="O151" i="51"/>
  <c r="O150" i="51"/>
  <c r="O149" i="51"/>
  <c r="O146" i="51"/>
  <c r="O145" i="51"/>
  <c r="O144" i="51"/>
  <c r="O143" i="51"/>
  <c r="O140" i="51"/>
  <c r="AH124" i="51"/>
  <c r="AH121" i="51"/>
  <c r="AH103" i="51"/>
  <c r="X65" i="51"/>
  <c r="X145" i="50"/>
  <c r="BB82" i="51"/>
  <c r="AH94" i="50"/>
  <c r="X75" i="50"/>
  <c r="AH31" i="50"/>
  <c r="BB80" i="50"/>
  <c r="X68" i="49"/>
  <c r="X66" i="49"/>
  <c r="AH134" i="47"/>
  <c r="AH114" i="47"/>
  <c r="X119" i="47"/>
  <c r="O85" i="47"/>
  <c r="X65" i="46"/>
  <c r="AH41" i="45"/>
  <c r="F63" i="50"/>
  <c r="F132" i="47"/>
  <c r="F109" i="47"/>
  <c r="N15" i="49"/>
  <c r="F135" i="45"/>
  <c r="X102" i="45"/>
  <c r="G12" i="45"/>
  <c r="F125" i="43"/>
  <c r="G12" i="49"/>
  <c r="O71" i="46"/>
  <c r="H12" i="43"/>
  <c r="P25" i="47"/>
  <c r="X18" i="45"/>
  <c r="AH78" i="51"/>
  <c r="X56" i="51"/>
  <c r="X18" i="51"/>
  <c r="X17" i="51"/>
  <c r="AH14" i="51"/>
  <c r="X79" i="49"/>
  <c r="X20" i="49"/>
  <c r="X35" i="49"/>
  <c r="BB104" i="49"/>
  <c r="F147" i="48"/>
  <c r="X82" i="48"/>
  <c r="X43" i="48"/>
  <c r="AH37" i="48"/>
  <c r="AH52" i="47"/>
  <c r="AH46" i="47"/>
  <c r="X41" i="43"/>
  <c r="M12" i="51"/>
  <c r="P12" i="51"/>
  <c r="F135" i="47"/>
  <c r="F147" i="50"/>
  <c r="F44" i="48"/>
  <c r="F28" i="46"/>
  <c r="F83" i="47"/>
  <c r="D154" i="43"/>
  <c r="BB95" i="44"/>
  <c r="O96" i="50"/>
  <c r="P38" i="45"/>
  <c r="X88" i="46"/>
  <c r="O56" i="45"/>
  <c r="X120" i="44"/>
  <c r="AH90" i="51"/>
  <c r="X66" i="51"/>
  <c r="AH71" i="51"/>
  <c r="AH20" i="51"/>
  <c r="AH18" i="51"/>
  <c r="X69" i="48"/>
  <c r="AH47" i="48"/>
  <c r="X89" i="47"/>
  <c r="X85" i="47"/>
  <c r="AH153" i="47"/>
  <c r="AH128" i="47"/>
  <c r="P15" i="47"/>
  <c r="P15" i="45"/>
  <c r="X41" i="44"/>
  <c r="X34" i="44"/>
  <c r="X17" i="44"/>
  <c r="X75" i="43"/>
  <c r="X18" i="48"/>
  <c r="X14" i="48"/>
  <c r="N15" i="44"/>
  <c r="D57" i="47"/>
  <c r="D7" i="47" s="1"/>
  <c r="F50" i="50"/>
  <c r="F92" i="49"/>
  <c r="X31" i="43"/>
  <c r="X13" i="44"/>
  <c r="F12" i="49"/>
  <c r="X139" i="51"/>
  <c r="O56" i="50"/>
  <c r="AH82" i="47"/>
  <c r="AH19" i="46"/>
  <c r="X99" i="45"/>
  <c r="AH115" i="44"/>
  <c r="AH65" i="44"/>
  <c r="F28" i="47"/>
  <c r="X124" i="43"/>
  <c r="O70" i="51"/>
  <c r="AH97" i="51"/>
  <c r="O31" i="51"/>
  <c r="X19" i="51"/>
  <c r="AH146" i="50"/>
  <c r="AH145" i="50"/>
  <c r="O118" i="50"/>
  <c r="O114" i="50"/>
  <c r="X120" i="49"/>
  <c r="O96" i="49"/>
  <c r="O94" i="49"/>
  <c r="O91" i="49"/>
  <c r="X78" i="49"/>
  <c r="AH68" i="49"/>
  <c r="AH67" i="49"/>
  <c r="AH66" i="49"/>
  <c r="AH65" i="49"/>
  <c r="AH62" i="49"/>
  <c r="AH53" i="49"/>
  <c r="AH50" i="49" s="1"/>
  <c r="X19" i="49"/>
  <c r="X18" i="49"/>
  <c r="X17" i="49"/>
  <c r="X36" i="47"/>
  <c r="O42" i="44"/>
  <c r="O78" i="43"/>
  <c r="O77" i="43"/>
  <c r="X48" i="44"/>
  <c r="X37" i="44"/>
  <c r="P38" i="46"/>
  <c r="P28" i="46"/>
  <c r="F141" i="51"/>
  <c r="X146" i="44"/>
  <c r="X124" i="51"/>
  <c r="X120" i="51"/>
  <c r="AH40" i="51"/>
  <c r="X102" i="51"/>
  <c r="N15" i="51"/>
  <c r="AH139" i="50"/>
  <c r="AH31" i="51"/>
  <c r="O27" i="51"/>
  <c r="O18" i="51"/>
  <c r="X14" i="51"/>
  <c r="X146" i="50"/>
  <c r="AH128" i="50"/>
  <c r="AH118" i="50"/>
  <c r="AH116" i="50"/>
  <c r="AH115" i="50"/>
  <c r="AH114" i="50"/>
  <c r="AH153" i="50"/>
  <c r="X153" i="50"/>
  <c r="AH143" i="49"/>
  <c r="AH127" i="49"/>
  <c r="AH48" i="49"/>
  <c r="AH43" i="49"/>
  <c r="AH69" i="50"/>
  <c r="AH67" i="50"/>
  <c r="AH65" i="50"/>
  <c r="AH62" i="50"/>
  <c r="O151" i="49"/>
  <c r="AH138" i="49"/>
  <c r="AH96" i="48"/>
  <c r="AH94" i="48"/>
  <c r="O41" i="47"/>
  <c r="O34" i="47"/>
  <c r="X32" i="47"/>
  <c r="X48" i="48"/>
  <c r="AH41" i="46"/>
  <c r="AH40" i="46"/>
  <c r="AH37" i="46"/>
  <c r="X24" i="47"/>
  <c r="AH153" i="46"/>
  <c r="AH117" i="46"/>
  <c r="AH69" i="46"/>
  <c r="AH67" i="46"/>
  <c r="AH65" i="46"/>
  <c r="AH56" i="46"/>
  <c r="F63" i="45"/>
  <c r="AH150" i="46"/>
  <c r="AH14" i="46"/>
  <c r="AH75" i="45"/>
  <c r="O47" i="47"/>
  <c r="X150" i="45"/>
  <c r="G12" i="48"/>
  <c r="AH102" i="47"/>
  <c r="X31" i="44"/>
  <c r="AH19" i="48"/>
  <c r="X52" i="45"/>
  <c r="X137" i="43"/>
  <c r="F122" i="51"/>
  <c r="P25" i="46"/>
  <c r="X79" i="45"/>
  <c r="F38" i="45"/>
  <c r="P12" i="45"/>
  <c r="O128" i="44"/>
  <c r="X119" i="44"/>
  <c r="X118" i="44"/>
  <c r="X19" i="44"/>
  <c r="X79" i="43"/>
  <c r="X138" i="45"/>
  <c r="X18" i="44"/>
  <c r="F76" i="43"/>
  <c r="F141" i="48"/>
  <c r="X101" i="51"/>
  <c r="AH118" i="51"/>
  <c r="AH69" i="51"/>
  <c r="X67" i="51"/>
  <c r="O21" i="51"/>
  <c r="O20" i="51"/>
  <c r="AH89" i="51"/>
  <c r="X118" i="50"/>
  <c r="AH53" i="51"/>
  <c r="AH49" i="51"/>
  <c r="X121" i="50"/>
  <c r="O91" i="50"/>
  <c r="AH72" i="50"/>
  <c r="O49" i="50"/>
  <c r="X150" i="49"/>
  <c r="AH120" i="49"/>
  <c r="X97" i="49"/>
  <c r="X96" i="49"/>
  <c r="X95" i="49"/>
  <c r="X94" i="49"/>
  <c r="X93" i="49"/>
  <c r="AH79" i="49"/>
  <c r="AH78" i="49"/>
  <c r="O69" i="49"/>
  <c r="O65" i="49"/>
  <c r="O64" i="49"/>
  <c r="O62" i="49"/>
  <c r="AH20" i="49"/>
  <c r="AH19" i="49"/>
  <c r="AH18" i="49"/>
  <c r="AH14" i="49"/>
  <c r="O143" i="50"/>
  <c r="O137" i="50"/>
  <c r="X90" i="49"/>
  <c r="AH119" i="49"/>
  <c r="AH72" i="49"/>
  <c r="X27" i="50"/>
  <c r="X94" i="48"/>
  <c r="X91" i="48"/>
  <c r="AH81" i="47"/>
  <c r="AH79" i="47"/>
  <c r="AH75" i="47"/>
  <c r="AH79" i="50"/>
  <c r="O90" i="48"/>
  <c r="O88" i="48"/>
  <c r="O82" i="48"/>
  <c r="O71" i="48"/>
  <c r="O69" i="48"/>
  <c r="O55" i="48"/>
  <c r="O54" i="48"/>
  <c r="O46" i="48"/>
  <c r="O43" i="48"/>
  <c r="X150" i="47"/>
  <c r="X149" i="47"/>
  <c r="X146" i="47"/>
  <c r="X145" i="47"/>
  <c r="X140" i="47"/>
  <c r="X139" i="47"/>
  <c r="X138" i="47"/>
  <c r="X137" i="47"/>
  <c r="X134" i="47"/>
  <c r="X131" i="47"/>
  <c r="X118" i="47"/>
  <c r="X115" i="47"/>
  <c r="X114" i="47"/>
  <c r="X111" i="47"/>
  <c r="X104" i="47"/>
  <c r="AH90" i="47"/>
  <c r="O89" i="47"/>
  <c r="O88" i="47"/>
  <c r="O79" i="47"/>
  <c r="O78" i="47"/>
  <c r="O75" i="47"/>
  <c r="O69" i="47"/>
  <c r="O67" i="47"/>
  <c r="O66" i="47"/>
  <c r="O65" i="47"/>
  <c r="O56" i="47"/>
  <c r="AH32" i="47"/>
  <c r="X129" i="46"/>
  <c r="X128" i="46"/>
  <c r="X124" i="46"/>
  <c r="X80" i="46"/>
  <c r="X75" i="46"/>
  <c r="X114" i="46"/>
  <c r="X104" i="46"/>
  <c r="X67" i="46"/>
  <c r="X62" i="46"/>
  <c r="X56" i="46"/>
  <c r="AH131" i="48"/>
  <c r="O111" i="48"/>
  <c r="AH65" i="48"/>
  <c r="AH71" i="45"/>
  <c r="AH40" i="45"/>
  <c r="AH119" i="44"/>
  <c r="AH127" i="43"/>
  <c r="AH75" i="43"/>
  <c r="X146" i="46"/>
  <c r="X141" i="46" s="1"/>
  <c r="AH120" i="46"/>
  <c r="O101" i="46"/>
  <c r="O68" i="43"/>
  <c r="AH118" i="44"/>
  <c r="O40" i="43"/>
  <c r="P28" i="51"/>
  <c r="F92" i="50"/>
  <c r="F141" i="47"/>
  <c r="P12" i="44"/>
  <c r="F25" i="43"/>
  <c r="F25" i="47"/>
  <c r="F76" i="46"/>
  <c r="G12" i="44"/>
  <c r="F135" i="43"/>
  <c r="X128" i="43"/>
  <c r="F12" i="44"/>
  <c r="P35" i="47"/>
  <c r="F38" i="47"/>
  <c r="X26" i="43"/>
  <c r="AH104" i="51"/>
  <c r="D105" i="49"/>
  <c r="D8" i="49" s="1"/>
  <c r="O153" i="46"/>
  <c r="X103" i="45"/>
  <c r="O102" i="45"/>
  <c r="AH124" i="44"/>
  <c r="X49" i="48"/>
  <c r="X103" i="51"/>
  <c r="X80" i="51"/>
  <c r="O97" i="50"/>
  <c r="AH96" i="50"/>
  <c r="AH145" i="49"/>
  <c r="AH140" i="49"/>
  <c r="AH118" i="49"/>
  <c r="AH116" i="49"/>
  <c r="AH114" i="49"/>
  <c r="AH102" i="49"/>
  <c r="AH71" i="49"/>
  <c r="AH46" i="49"/>
  <c r="AH31" i="49"/>
  <c r="AH120" i="50"/>
  <c r="O120" i="50"/>
  <c r="O71" i="50"/>
  <c r="X69" i="50"/>
  <c r="O68" i="50"/>
  <c r="X67" i="50"/>
  <c r="O66" i="50"/>
  <c r="X65" i="50"/>
  <c r="O64" i="50"/>
  <c r="X62" i="50"/>
  <c r="O52" i="48"/>
  <c r="X151" i="47"/>
  <c r="X144" i="47"/>
  <c r="X143" i="47"/>
  <c r="X117" i="47"/>
  <c r="X116" i="47"/>
  <c r="O82" i="47"/>
  <c r="O68" i="47"/>
  <c r="O62" i="47"/>
  <c r="O31" i="47"/>
  <c r="O91" i="45"/>
  <c r="O127" i="43"/>
  <c r="O79" i="43"/>
  <c r="O27" i="43"/>
  <c r="D57" i="46"/>
  <c r="D7" i="46" s="1"/>
  <c r="O151" i="45"/>
  <c r="O120" i="44"/>
  <c r="O93" i="44"/>
  <c r="X20" i="47"/>
  <c r="X48" i="50"/>
  <c r="F98" i="45"/>
  <c r="X77" i="43"/>
  <c r="D105" i="47"/>
  <c r="D8" i="47" s="1"/>
  <c r="X117" i="46"/>
  <c r="X41" i="51"/>
  <c r="X104" i="51"/>
  <c r="O64" i="51"/>
  <c r="O62" i="51"/>
  <c r="D154" i="50"/>
  <c r="D9" i="50" s="1"/>
  <c r="N15" i="50"/>
  <c r="AH69" i="49"/>
  <c r="X14" i="49"/>
  <c r="AH27" i="47"/>
  <c r="O152" i="46"/>
  <c r="O66" i="46"/>
  <c r="AH89" i="44"/>
  <c r="O88" i="43"/>
  <c r="P44" i="48"/>
  <c r="X45" i="48"/>
  <c r="O130" i="51"/>
  <c r="AH95" i="51"/>
  <c r="X71" i="51"/>
  <c r="X53" i="51"/>
  <c r="X49" i="51"/>
  <c r="AH139" i="51"/>
  <c r="AH30" i="51"/>
  <c r="M15" i="51"/>
  <c r="O23" i="51"/>
  <c r="O32" i="51"/>
  <c r="O26" i="51"/>
  <c r="AH91" i="50"/>
  <c r="AH49" i="50"/>
  <c r="AH48" i="50"/>
  <c r="X89" i="49"/>
  <c r="D57" i="49"/>
  <c r="D7" i="49" s="1"/>
  <c r="O42" i="47"/>
  <c r="E42" i="47" s="1"/>
  <c r="BB42" i="47" s="1"/>
  <c r="O37" i="47"/>
  <c r="X18" i="47"/>
  <c r="X13" i="47"/>
  <c r="D154" i="46"/>
  <c r="D9" i="46" s="1"/>
  <c r="M15" i="47"/>
  <c r="O123" i="51"/>
  <c r="X123" i="51"/>
  <c r="AH110" i="51"/>
  <c r="D105" i="51"/>
  <c r="D8" i="51" s="1"/>
  <c r="P28" i="47"/>
  <c r="X123" i="43"/>
  <c r="F76" i="45"/>
  <c r="P50" i="48"/>
  <c r="O139" i="49"/>
  <c r="O90" i="49"/>
  <c r="AH140" i="50"/>
  <c r="AH24" i="50"/>
  <c r="O152" i="48"/>
  <c r="O150" i="48"/>
  <c r="O145" i="48"/>
  <c r="O143" i="48"/>
  <c r="O102" i="48"/>
  <c r="O100" i="48"/>
  <c r="O97" i="48"/>
  <c r="O95" i="48"/>
  <c r="O70" i="48"/>
  <c r="AH153" i="48"/>
  <c r="AH80" i="47"/>
  <c r="AH78" i="47"/>
  <c r="O49" i="48"/>
  <c r="O47" i="48"/>
  <c r="AH85" i="47"/>
  <c r="AH69" i="47"/>
  <c r="AH67" i="47"/>
  <c r="AH65" i="47"/>
  <c r="O30" i="47"/>
  <c r="X37" i="48"/>
  <c r="O71" i="47"/>
  <c r="X79" i="46"/>
  <c r="X30" i="46"/>
  <c r="D154" i="47"/>
  <c r="D9" i="47" s="1"/>
  <c r="X27" i="47"/>
  <c r="AH115" i="46"/>
  <c r="AH104" i="46"/>
  <c r="AH68" i="46"/>
  <c r="O37" i="46"/>
  <c r="O138" i="45"/>
  <c r="O103" i="45"/>
  <c r="D105" i="48"/>
  <c r="D8" i="48" s="1"/>
  <c r="F112" i="46"/>
  <c r="O40" i="44"/>
  <c r="O37" i="44"/>
  <c r="O34" i="44"/>
  <c r="O19" i="44"/>
  <c r="O13" i="44"/>
  <c r="O124" i="43"/>
  <c r="O121" i="43"/>
  <c r="O31" i="43"/>
  <c r="X151" i="46"/>
  <c r="AH20" i="46"/>
  <c r="F125" i="45"/>
  <c r="X101" i="45"/>
  <c r="AH78" i="45"/>
  <c r="O75" i="45"/>
  <c r="O72" i="45"/>
  <c r="O66" i="45"/>
  <c r="O64" i="45"/>
  <c r="X14" i="45"/>
  <c r="D154" i="48"/>
  <c r="D9" i="48" s="1"/>
  <c r="AH31" i="45"/>
  <c r="X27" i="45"/>
  <c r="O117" i="43"/>
  <c r="O89" i="43"/>
  <c r="AH152" i="45"/>
  <c r="D105" i="44"/>
  <c r="D8" i="44" s="1"/>
  <c r="AH151" i="43"/>
  <c r="AH149" i="43"/>
  <c r="O43" i="50"/>
  <c r="D105" i="43"/>
  <c r="O19" i="43"/>
  <c r="L12" i="49"/>
  <c r="X153" i="51"/>
  <c r="X143" i="51"/>
  <c r="X140" i="51"/>
  <c r="O139" i="51"/>
  <c r="X130" i="51"/>
  <c r="AH138" i="51"/>
  <c r="O101" i="51"/>
  <c r="D154" i="51"/>
  <c r="D9" i="51" s="1"/>
  <c r="AH129" i="51"/>
  <c r="AH127" i="51"/>
  <c r="O80" i="51"/>
  <c r="AH72" i="51"/>
  <c r="AH70" i="51"/>
  <c r="AH91" i="51"/>
  <c r="AH81" i="51"/>
  <c r="X118" i="51"/>
  <c r="AH114" i="51"/>
  <c r="X114" i="51"/>
  <c r="AH88" i="51"/>
  <c r="O67" i="51"/>
  <c r="X20" i="51"/>
  <c r="AH117" i="51"/>
  <c r="X32" i="51"/>
  <c r="O30" i="51"/>
  <c r="X24" i="51"/>
  <c r="P15" i="51"/>
  <c r="X31" i="51"/>
  <c r="O29" i="51"/>
  <c r="O19" i="51"/>
  <c r="O16" i="51"/>
  <c r="X117" i="50"/>
  <c r="X116" i="50"/>
  <c r="X115" i="50"/>
  <c r="O54" i="51"/>
  <c r="O48" i="51"/>
  <c r="O153" i="50"/>
  <c r="AH101" i="50"/>
  <c r="AH70" i="50"/>
  <c r="AH20" i="50"/>
  <c r="AH18" i="50"/>
  <c r="AH96" i="51"/>
  <c r="O96" i="51"/>
  <c r="AH121" i="50"/>
  <c r="O104" i="50"/>
  <c r="O94" i="50"/>
  <c r="O93" i="50"/>
  <c r="O75" i="50"/>
  <c r="O72" i="50"/>
  <c r="O48" i="50"/>
  <c r="O31" i="50"/>
  <c r="O23" i="50"/>
  <c r="M12" i="50"/>
  <c r="X96" i="50"/>
  <c r="AH124" i="50"/>
  <c r="X120" i="50"/>
  <c r="X56" i="50"/>
  <c r="O150" i="49"/>
  <c r="O97" i="49"/>
  <c r="O95" i="49"/>
  <c r="X69" i="49"/>
  <c r="X67" i="49"/>
  <c r="X65" i="49"/>
  <c r="X62" i="49"/>
  <c r="X53" i="49"/>
  <c r="X50" i="49" s="1"/>
  <c r="AH137" i="50"/>
  <c r="O89" i="49"/>
  <c r="D154" i="49"/>
  <c r="D9" i="49" s="1"/>
  <c r="AH70" i="49"/>
  <c r="AH151" i="48"/>
  <c r="AH150" i="48"/>
  <c r="AH149" i="48"/>
  <c r="AH146" i="48"/>
  <c r="AH145" i="48"/>
  <c r="AH144" i="48"/>
  <c r="AH143" i="48"/>
  <c r="AH140" i="48"/>
  <c r="AH119" i="48"/>
  <c r="AH27" i="50"/>
  <c r="O42" i="49"/>
  <c r="AH152" i="48"/>
  <c r="AH120" i="48"/>
  <c r="AH102" i="48"/>
  <c r="AH101" i="48"/>
  <c r="AH100" i="48"/>
  <c r="AH97" i="48"/>
  <c r="AH95" i="48"/>
  <c r="AH91" i="48"/>
  <c r="AH70" i="48"/>
  <c r="O80" i="48"/>
  <c r="AH72" i="48"/>
  <c r="X41" i="47"/>
  <c r="X34" i="47"/>
  <c r="AH90" i="48"/>
  <c r="AH88" i="48"/>
  <c r="AH82" i="48"/>
  <c r="X71" i="48"/>
  <c r="X53" i="48"/>
  <c r="X52" i="48"/>
  <c r="AH49" i="48"/>
  <c r="AH48" i="48"/>
  <c r="AH46" i="48"/>
  <c r="AH43" i="48"/>
  <c r="O23" i="48"/>
  <c r="O22" i="48"/>
  <c r="E22" i="48" s="1"/>
  <c r="BB22" i="48" s="1"/>
  <c r="O151" i="47"/>
  <c r="O150" i="47"/>
  <c r="O149" i="47"/>
  <c r="O146" i="47"/>
  <c r="O145" i="47"/>
  <c r="O144" i="47"/>
  <c r="O143" i="47"/>
  <c r="O142" i="47"/>
  <c r="O140" i="47"/>
  <c r="O139" i="47"/>
  <c r="O137" i="47"/>
  <c r="O131" i="47"/>
  <c r="O119" i="47"/>
  <c r="O118" i="47"/>
  <c r="O117" i="47"/>
  <c r="O115" i="47"/>
  <c r="O114" i="47"/>
  <c r="O113" i="47"/>
  <c r="O110" i="47"/>
  <c r="X82" i="47"/>
  <c r="X81" i="47"/>
  <c r="X80" i="47"/>
  <c r="X79" i="47"/>
  <c r="X78" i="47"/>
  <c r="X75" i="47"/>
  <c r="X72" i="47"/>
  <c r="X69" i="47"/>
  <c r="X68" i="47"/>
  <c r="X67" i="47"/>
  <c r="X66" i="47"/>
  <c r="X65" i="47"/>
  <c r="X62" i="47"/>
  <c r="X56" i="47"/>
  <c r="O33" i="47"/>
  <c r="X31" i="47"/>
  <c r="AH30" i="47"/>
  <c r="AH138" i="48"/>
  <c r="AH134" i="48"/>
  <c r="AH118" i="48"/>
  <c r="AH116" i="48"/>
  <c r="AH114" i="48"/>
  <c r="X17" i="47"/>
  <c r="X14" i="47"/>
  <c r="X153" i="46"/>
  <c r="X130" i="46"/>
  <c r="X127" i="46"/>
  <c r="X121" i="46"/>
  <c r="X116" i="46"/>
  <c r="X115" i="46"/>
  <c r="X111" i="46"/>
  <c r="X103" i="46"/>
  <c r="X78" i="46"/>
  <c r="X72" i="46"/>
  <c r="X69" i="46"/>
  <c r="X68" i="46"/>
  <c r="X66" i="46"/>
  <c r="O31" i="46"/>
  <c r="O27" i="46"/>
  <c r="O23" i="46"/>
  <c r="O120" i="45"/>
  <c r="AH117" i="48"/>
  <c r="O130" i="47"/>
  <c r="O124" i="47"/>
  <c r="O119" i="45"/>
  <c r="X91" i="45"/>
  <c r="X89" i="45"/>
  <c r="AH43" i="45"/>
  <c r="AH70" i="44"/>
  <c r="AH41" i="44"/>
  <c r="AH40" i="44"/>
  <c r="AH37" i="44"/>
  <c r="AH34" i="44"/>
  <c r="AH19" i="44"/>
  <c r="AH18" i="44"/>
  <c r="AH17" i="44"/>
  <c r="AH14" i="44"/>
  <c r="AH128" i="43"/>
  <c r="AH124" i="43"/>
  <c r="AH121" i="43"/>
  <c r="AH79" i="43"/>
  <c r="AH78" i="43"/>
  <c r="AH72" i="43"/>
  <c r="AH31" i="43"/>
  <c r="AH30" i="43"/>
  <c r="AH27" i="43"/>
  <c r="AH24" i="43"/>
  <c r="X20" i="48"/>
  <c r="AH140" i="46"/>
  <c r="X140" i="46"/>
  <c r="AH90" i="46"/>
  <c r="X90" i="46"/>
  <c r="AH52" i="46"/>
  <c r="X52" i="46"/>
  <c r="X17" i="46"/>
  <c r="O149" i="45"/>
  <c r="X88" i="45"/>
  <c r="X78" i="45"/>
  <c r="X77" i="45"/>
  <c r="AH72" i="45"/>
  <c r="AH67" i="45"/>
  <c r="AH66" i="45"/>
  <c r="AH65" i="45"/>
  <c r="N15" i="45"/>
  <c r="O18" i="45"/>
  <c r="X145" i="44"/>
  <c r="O137" i="48"/>
  <c r="AH75" i="48"/>
  <c r="F50" i="48"/>
  <c r="D105" i="46"/>
  <c r="D8" i="46" s="1"/>
  <c r="AH116" i="45"/>
  <c r="X114" i="45"/>
  <c r="AH121" i="44"/>
  <c r="AH101" i="44"/>
  <c r="AH67" i="44"/>
  <c r="AH62" i="44"/>
  <c r="O71" i="44"/>
  <c r="O43" i="44"/>
  <c r="X67" i="43"/>
  <c r="O62" i="43"/>
  <c r="M15" i="44"/>
  <c r="AH30" i="45"/>
  <c r="X24" i="45"/>
  <c r="AH128" i="44"/>
  <c r="X128" i="44"/>
  <c r="AH120" i="44"/>
  <c r="D154" i="44"/>
  <c r="D9" i="44" s="1"/>
  <c r="O91" i="44"/>
  <c r="AH140" i="43"/>
  <c r="O137" i="43"/>
  <c r="AH119" i="43"/>
  <c r="O23" i="43"/>
  <c r="AH53" i="43"/>
  <c r="X29" i="43"/>
  <c r="F109" i="46"/>
  <c r="N12" i="44"/>
  <c r="N57" i="44" s="1"/>
  <c r="F122" i="46"/>
  <c r="O121" i="49"/>
  <c r="X72" i="49"/>
  <c r="O151" i="48"/>
  <c r="O146" i="48"/>
  <c r="O120" i="48"/>
  <c r="O101" i="48"/>
  <c r="O96" i="48"/>
  <c r="O94" i="48"/>
  <c r="O91" i="48"/>
  <c r="O24" i="49"/>
  <c r="AH72" i="47"/>
  <c r="O48" i="48"/>
  <c r="E48" i="48" s="1"/>
  <c r="BB48" i="48" s="1"/>
  <c r="AH68" i="47"/>
  <c r="AH66" i="47"/>
  <c r="X81" i="46"/>
  <c r="X153" i="45"/>
  <c r="AH118" i="46"/>
  <c r="AH116" i="46"/>
  <c r="AH114" i="46"/>
  <c r="AH66" i="46"/>
  <c r="AH62" i="46"/>
  <c r="O42" i="46"/>
  <c r="O137" i="45"/>
  <c r="X138" i="46"/>
  <c r="O131" i="45"/>
  <c r="O41" i="44"/>
  <c r="O39" i="44"/>
  <c r="O22" i="44"/>
  <c r="O18" i="44"/>
  <c r="O128" i="43"/>
  <c r="O126" i="43"/>
  <c r="O75" i="43"/>
  <c r="O72" i="43"/>
  <c r="O29" i="43"/>
  <c r="O24" i="43"/>
  <c r="O128" i="45"/>
  <c r="O104" i="45"/>
  <c r="X100" i="45"/>
  <c r="O74" i="45"/>
  <c r="O67" i="45"/>
  <c r="O65" i="45"/>
  <c r="O62" i="45"/>
  <c r="X13" i="45"/>
  <c r="AH145" i="44"/>
  <c r="AH71" i="46"/>
  <c r="AH43" i="46"/>
  <c r="AH53" i="45"/>
  <c r="AH31" i="44"/>
  <c r="O150" i="43"/>
  <c r="X138" i="43"/>
  <c r="O48" i="44"/>
  <c r="P15" i="44"/>
  <c r="AH145" i="43"/>
  <c r="O70" i="43"/>
  <c r="D57" i="43"/>
  <c r="F76" i="47"/>
  <c r="X151" i="51"/>
  <c r="X146" i="51"/>
  <c r="X144" i="51"/>
  <c r="O124" i="51"/>
  <c r="O121" i="51"/>
  <c r="AH116" i="51"/>
  <c r="X116" i="51"/>
  <c r="AH41" i="51"/>
  <c r="AH115" i="51"/>
  <c r="X115" i="51"/>
  <c r="AH62" i="51"/>
  <c r="X62" i="51"/>
  <c r="O56" i="51"/>
  <c r="O33" i="51"/>
  <c r="O24" i="51"/>
  <c r="AH19" i="51"/>
  <c r="AH17" i="51"/>
  <c r="D57" i="51"/>
  <c r="D7" i="51" s="1"/>
  <c r="O146" i="50"/>
  <c r="O145" i="50"/>
  <c r="O117" i="50"/>
  <c r="O116" i="50"/>
  <c r="O115" i="50"/>
  <c r="AH119" i="50"/>
  <c r="AH100" i="51"/>
  <c r="X100" i="51"/>
  <c r="AH47" i="51"/>
  <c r="O119" i="50"/>
  <c r="AH75" i="50"/>
  <c r="AH97" i="50"/>
  <c r="X97" i="50"/>
  <c r="AH71" i="50"/>
  <c r="X71" i="50"/>
  <c r="O69" i="50"/>
  <c r="AH68" i="50"/>
  <c r="X68" i="50"/>
  <c r="O67" i="50"/>
  <c r="AH66" i="50"/>
  <c r="X66" i="50"/>
  <c r="O65" i="50"/>
  <c r="O62" i="50"/>
  <c r="D57" i="50"/>
  <c r="D7" i="50" s="1"/>
  <c r="AH150" i="49"/>
  <c r="O120" i="49"/>
  <c r="AH97" i="49"/>
  <c r="AH96" i="49"/>
  <c r="AH95" i="49"/>
  <c r="AH94" i="49"/>
  <c r="AH91" i="49"/>
  <c r="O79" i="49"/>
  <c r="O78" i="49"/>
  <c r="O68" i="49"/>
  <c r="O66" i="49"/>
  <c r="O54" i="49"/>
  <c r="O21" i="49"/>
  <c r="O20" i="49"/>
  <c r="O19" i="49"/>
  <c r="O18" i="49"/>
  <c r="O13" i="49"/>
  <c r="AH143" i="50"/>
  <c r="AH121" i="49"/>
  <c r="X121" i="49"/>
  <c r="O119" i="49"/>
  <c r="X37" i="50"/>
  <c r="X35" i="50" s="1"/>
  <c r="X24" i="50"/>
  <c r="X152" i="48"/>
  <c r="X151" i="48"/>
  <c r="X150" i="48"/>
  <c r="X149" i="48"/>
  <c r="X148" i="48"/>
  <c r="X146" i="48"/>
  <c r="X145" i="48"/>
  <c r="X144" i="48"/>
  <c r="X143" i="48"/>
  <c r="X142" i="48"/>
  <c r="X140" i="48"/>
  <c r="X120" i="48"/>
  <c r="X119" i="48"/>
  <c r="X102" i="48"/>
  <c r="X101" i="48"/>
  <c r="X100" i="48"/>
  <c r="X99" i="48"/>
  <c r="X97" i="48"/>
  <c r="X96" i="48"/>
  <c r="X95" i="48"/>
  <c r="X93" i="48"/>
  <c r="X70" i="48"/>
  <c r="X24" i="49"/>
  <c r="M15" i="49"/>
  <c r="AH24" i="49"/>
  <c r="AH139" i="47"/>
  <c r="AH138" i="47"/>
  <c r="AH137" i="47"/>
  <c r="AH118" i="47"/>
  <c r="AH117" i="47"/>
  <c r="AH116" i="47"/>
  <c r="AH115" i="47"/>
  <c r="AH104" i="47"/>
  <c r="X90" i="48"/>
  <c r="X88" i="48"/>
  <c r="X47" i="48"/>
  <c r="X46" i="48"/>
  <c r="AH150" i="47"/>
  <c r="AH149" i="47"/>
  <c r="AH146" i="47"/>
  <c r="AH145" i="47"/>
  <c r="AH144" i="47"/>
  <c r="AH140" i="47"/>
  <c r="O90" i="47"/>
  <c r="X40" i="47"/>
  <c r="X37" i="47"/>
  <c r="O32" i="47"/>
  <c r="AH89" i="48"/>
  <c r="X40" i="48"/>
  <c r="X34" i="48"/>
  <c r="X71" i="47"/>
  <c r="AH20" i="47"/>
  <c r="AH19" i="47"/>
  <c r="AH18" i="47"/>
  <c r="AH17" i="47"/>
  <c r="AH14" i="47"/>
  <c r="O128" i="46"/>
  <c r="O124" i="46"/>
  <c r="O103" i="46"/>
  <c r="O32" i="46"/>
  <c r="O24" i="46"/>
  <c r="AH120" i="47"/>
  <c r="O29" i="47"/>
  <c r="O27" i="47"/>
  <c r="O26" i="47"/>
  <c r="O24" i="47"/>
  <c r="O21" i="47"/>
  <c r="O18" i="47"/>
  <c r="O13" i="47"/>
  <c r="O118" i="46"/>
  <c r="O116" i="46"/>
  <c r="O114" i="46"/>
  <c r="O113" i="46"/>
  <c r="O111" i="46"/>
  <c r="O110" i="46"/>
  <c r="O104" i="46"/>
  <c r="O67" i="46"/>
  <c r="O65" i="46"/>
  <c r="O61" i="46"/>
  <c r="O56" i="46"/>
  <c r="X41" i="46"/>
  <c r="X40" i="46"/>
  <c r="X39" i="46"/>
  <c r="X37" i="46"/>
  <c r="X36" i="46"/>
  <c r="AH138" i="45"/>
  <c r="AH137" i="45"/>
  <c r="AH120" i="45"/>
  <c r="AH103" i="45"/>
  <c r="AH103" i="48"/>
  <c r="AH79" i="48"/>
  <c r="X119" i="46"/>
  <c r="X70" i="44"/>
  <c r="X127" i="43"/>
  <c r="X78" i="43"/>
  <c r="X72" i="43"/>
  <c r="X30" i="43"/>
  <c r="X27" i="43"/>
  <c r="X24" i="43"/>
  <c r="AH130" i="48"/>
  <c r="AH128" i="48"/>
  <c r="O151" i="46"/>
  <c r="AH149" i="46"/>
  <c r="X149" i="46"/>
  <c r="O146" i="46"/>
  <c r="AH53" i="46"/>
  <c r="AH18" i="46"/>
  <c r="O130" i="45"/>
  <c r="O115" i="45"/>
  <c r="O101" i="45"/>
  <c r="O100" i="45"/>
  <c r="O79" i="45"/>
  <c r="X75" i="45"/>
  <c r="X72" i="45"/>
  <c r="X71" i="45"/>
  <c r="X67" i="45"/>
  <c r="X66" i="45"/>
  <c r="X65" i="45"/>
  <c r="AH62" i="45"/>
  <c r="AH56" i="45"/>
  <c r="X43" i="45"/>
  <c r="X41" i="45"/>
  <c r="X40" i="45"/>
  <c r="O22" i="45"/>
  <c r="E22" i="45" s="1"/>
  <c r="BB22" i="45" s="1"/>
  <c r="AH19" i="45"/>
  <c r="AH18" i="45"/>
  <c r="AH17" i="45"/>
  <c r="D57" i="45"/>
  <c r="D7" i="45" s="1"/>
  <c r="O145" i="44"/>
  <c r="O32" i="48"/>
  <c r="O24" i="48"/>
  <c r="AH91" i="46"/>
  <c r="AH13" i="48"/>
  <c r="AH94" i="47"/>
  <c r="AH118" i="45"/>
  <c r="AH70" i="45"/>
  <c r="X71" i="44"/>
  <c r="X69" i="44"/>
  <c r="X153" i="43"/>
  <c r="O146" i="43"/>
  <c r="X116" i="43"/>
  <c r="O111" i="43"/>
  <c r="X88" i="43"/>
  <c r="AH69" i="44"/>
  <c r="O24" i="44"/>
  <c r="O23" i="44"/>
  <c r="AH52" i="43"/>
  <c r="AH14" i="43"/>
  <c r="O153" i="43"/>
  <c r="X140" i="43"/>
  <c r="O138" i="43"/>
  <c r="O67" i="43"/>
  <c r="X140" i="44"/>
  <c r="O91" i="43"/>
  <c r="O43" i="43"/>
  <c r="O21" i="43"/>
  <c r="F60" i="51"/>
  <c r="L12" i="44"/>
  <c r="X142" i="51"/>
  <c r="O133" i="51"/>
  <c r="F132" i="51"/>
  <c r="F125" i="51"/>
  <c r="O127" i="51"/>
  <c r="O153" i="51"/>
  <c r="X152" i="51"/>
  <c r="X136" i="51"/>
  <c r="AH120" i="51"/>
  <c r="AH152" i="51"/>
  <c r="X133" i="51"/>
  <c r="X132" i="51" s="1"/>
  <c r="X127" i="51"/>
  <c r="AH137" i="51"/>
  <c r="X74" i="51"/>
  <c r="O116" i="51"/>
  <c r="O103" i="51"/>
  <c r="AH93" i="51"/>
  <c r="X90" i="51"/>
  <c r="X79" i="51"/>
  <c r="X77" i="51"/>
  <c r="Y38" i="51"/>
  <c r="AH39" i="51"/>
  <c r="X110" i="51"/>
  <c r="O97" i="51"/>
  <c r="X93" i="51"/>
  <c r="AH65" i="51"/>
  <c r="O41" i="51"/>
  <c r="P38" i="51"/>
  <c r="X39" i="51"/>
  <c r="O128" i="51"/>
  <c r="O104" i="51"/>
  <c r="O102" i="51"/>
  <c r="AH102" i="51"/>
  <c r="BB85" i="51"/>
  <c r="AH24" i="51"/>
  <c r="Y28" i="51"/>
  <c r="AH29" i="51"/>
  <c r="AH16" i="51"/>
  <c r="Y15" i="51"/>
  <c r="H12" i="51"/>
  <c r="O148" i="50"/>
  <c r="O52" i="51"/>
  <c r="O46" i="51"/>
  <c r="AH150" i="50"/>
  <c r="H12" i="50"/>
  <c r="O100" i="51"/>
  <c r="X96" i="51"/>
  <c r="AH87" i="51"/>
  <c r="AH51" i="51"/>
  <c r="Y50" i="51"/>
  <c r="X51" i="51"/>
  <c r="P50" i="51"/>
  <c r="X47" i="51"/>
  <c r="AH43" i="51"/>
  <c r="X43" i="51"/>
  <c r="X36" i="51"/>
  <c r="X35" i="51" s="1"/>
  <c r="P35" i="51"/>
  <c r="O111" i="50"/>
  <c r="X104" i="50"/>
  <c r="AH93" i="50"/>
  <c r="O88" i="50"/>
  <c r="X85" i="50"/>
  <c r="X83" i="50" s="1"/>
  <c r="AH51" i="50"/>
  <c r="Y50" i="50"/>
  <c r="O21" i="50"/>
  <c r="X19" i="50"/>
  <c r="M15" i="50"/>
  <c r="X14" i="50"/>
  <c r="O61" i="51"/>
  <c r="X94" i="51"/>
  <c r="X124" i="50"/>
  <c r="AH64" i="50"/>
  <c r="AH61" i="50"/>
  <c r="X146" i="49"/>
  <c r="O144" i="49"/>
  <c r="X142" i="49"/>
  <c r="AH136" i="49"/>
  <c r="O128" i="49"/>
  <c r="X126" i="49"/>
  <c r="O117" i="49"/>
  <c r="X115" i="49"/>
  <c r="F112" i="49"/>
  <c r="O113" i="49"/>
  <c r="X110" i="49"/>
  <c r="O101" i="49"/>
  <c r="X87" i="49"/>
  <c r="X77" i="49"/>
  <c r="AH64" i="49"/>
  <c r="AH61" i="49"/>
  <c r="O49" i="49"/>
  <c r="X47" i="49"/>
  <c r="F44" i="49"/>
  <c r="O45" i="49"/>
  <c r="P38" i="49"/>
  <c r="X39" i="49"/>
  <c r="O30" i="49"/>
  <c r="X16" i="49"/>
  <c r="X46" i="50"/>
  <c r="X138" i="49"/>
  <c r="F135" i="49"/>
  <c r="AH123" i="49"/>
  <c r="AH122" i="49" s="1"/>
  <c r="O74" i="49"/>
  <c r="F73" i="49"/>
  <c r="P15" i="49"/>
  <c r="X140" i="50"/>
  <c r="X134" i="50"/>
  <c r="X132" i="50" s="1"/>
  <c r="X77" i="50"/>
  <c r="X39" i="50"/>
  <c r="P38" i="50"/>
  <c r="AH37" i="50"/>
  <c r="AH35" i="50" s="1"/>
  <c r="X26" i="50"/>
  <c r="P25" i="50"/>
  <c r="AH139" i="49"/>
  <c r="AH134" i="50"/>
  <c r="AH132" i="50" s="1"/>
  <c r="X45" i="50"/>
  <c r="P44" i="50"/>
  <c r="F98" i="49"/>
  <c r="O55" i="51"/>
  <c r="X99" i="50"/>
  <c r="X64" i="50"/>
  <c r="O149" i="48"/>
  <c r="O144" i="48"/>
  <c r="O140" i="48"/>
  <c r="O119" i="48"/>
  <c r="X136" i="50"/>
  <c r="X80" i="48"/>
  <c r="F73" i="48"/>
  <c r="O74" i="48"/>
  <c r="X26" i="51"/>
  <c r="O79" i="50"/>
  <c r="O77" i="50"/>
  <c r="O40" i="50"/>
  <c r="AH151" i="49"/>
  <c r="X13" i="49"/>
  <c r="O81" i="47"/>
  <c r="O80" i="47"/>
  <c r="O77" i="47"/>
  <c r="O72" i="47"/>
  <c r="X123" i="49"/>
  <c r="X122" i="49" s="1"/>
  <c r="O89" i="48"/>
  <c r="X85" i="48"/>
  <c r="O42" i="48"/>
  <c r="AH40" i="48"/>
  <c r="O37" i="48"/>
  <c r="AH34" i="48"/>
  <c r="AH71" i="47"/>
  <c r="X41" i="49"/>
  <c r="X129" i="48"/>
  <c r="X127" i="48"/>
  <c r="X123" i="48"/>
  <c r="X121" i="48"/>
  <c r="F76" i="48"/>
  <c r="O77" i="48"/>
  <c r="O61" i="47"/>
  <c r="AH113" i="46"/>
  <c r="AH110" i="46"/>
  <c r="AH109" i="46" s="1"/>
  <c r="AH64" i="46"/>
  <c r="AH61" i="46"/>
  <c r="O41" i="46"/>
  <c r="O40" i="46"/>
  <c r="E40" i="46" s="1"/>
  <c r="BB40" i="46" s="1"/>
  <c r="O36" i="46"/>
  <c r="AH26" i="49"/>
  <c r="AH25" i="49" s="1"/>
  <c r="Y25" i="49"/>
  <c r="O117" i="48"/>
  <c r="X111" i="48"/>
  <c r="O87" i="48"/>
  <c r="F86" i="48"/>
  <c r="O79" i="48"/>
  <c r="O67" i="48"/>
  <c r="F60" i="48"/>
  <c r="O61" i="48"/>
  <c r="AH31" i="48"/>
  <c r="F28" i="48"/>
  <c r="O29" i="48"/>
  <c r="O27" i="48"/>
  <c r="X130" i="47"/>
  <c r="F125" i="47"/>
  <c r="O126" i="47"/>
  <c r="X124" i="47"/>
  <c r="O48" i="47"/>
  <c r="AH138" i="46"/>
  <c r="F135" i="46"/>
  <c r="O136" i="46"/>
  <c r="AH133" i="46"/>
  <c r="X133" i="46"/>
  <c r="AH151" i="45"/>
  <c r="AH142" i="45"/>
  <c r="AH133" i="45"/>
  <c r="AH132" i="45" s="1"/>
  <c r="AH131" i="45"/>
  <c r="AH113" i="45"/>
  <c r="X93" i="45"/>
  <c r="X92" i="45" s="1"/>
  <c r="Y44" i="45"/>
  <c r="AH45" i="45"/>
  <c r="Y38" i="45"/>
  <c r="AH39" i="45"/>
  <c r="Y38" i="44"/>
  <c r="AH39" i="44"/>
  <c r="Y35" i="44"/>
  <c r="AH36" i="44"/>
  <c r="Y15" i="44"/>
  <c r="AH16" i="44"/>
  <c r="Y12" i="44"/>
  <c r="AH13" i="44"/>
  <c r="AH123" i="43"/>
  <c r="AH77" i="43"/>
  <c r="AH74" i="43"/>
  <c r="Y28" i="43"/>
  <c r="AH29" i="43"/>
  <c r="Y25" i="43"/>
  <c r="AH26" i="43"/>
  <c r="X126" i="48"/>
  <c r="O84" i="48"/>
  <c r="O20" i="48"/>
  <c r="O16" i="48"/>
  <c r="X101" i="47"/>
  <c r="X99" i="47"/>
  <c r="X97" i="47"/>
  <c r="X95" i="47"/>
  <c r="X93" i="47"/>
  <c r="AH151" i="46"/>
  <c r="O149" i="46"/>
  <c r="AH146" i="46"/>
  <c r="AH141" i="46" s="1"/>
  <c r="O140" i="46"/>
  <c r="O90" i="46"/>
  <c r="AH88" i="46"/>
  <c r="F83" i="46"/>
  <c r="O84" i="46"/>
  <c r="O52" i="46"/>
  <c r="O19" i="46"/>
  <c r="AH17" i="46"/>
  <c r="F12" i="46"/>
  <c r="O13" i="46"/>
  <c r="O150" i="45"/>
  <c r="O133" i="45"/>
  <c r="O114" i="45"/>
  <c r="O110" i="45"/>
  <c r="F109" i="45"/>
  <c r="AH102" i="45"/>
  <c r="AH61" i="45"/>
  <c r="O23" i="45"/>
  <c r="Y15" i="45"/>
  <c r="AH16" i="45"/>
  <c r="H12" i="45"/>
  <c r="O29" i="50"/>
  <c r="F28" i="50"/>
  <c r="X137" i="48"/>
  <c r="AH133" i="48"/>
  <c r="F112" i="48"/>
  <c r="O113" i="48"/>
  <c r="AH68" i="48"/>
  <c r="O66" i="48"/>
  <c r="X64" i="48"/>
  <c r="O62" i="48"/>
  <c r="X32" i="48"/>
  <c r="X30" i="48"/>
  <c r="X26" i="48"/>
  <c r="P25" i="48"/>
  <c r="X24" i="48"/>
  <c r="X148" i="47"/>
  <c r="O129" i="47"/>
  <c r="X127" i="47"/>
  <c r="F122" i="47"/>
  <c r="O123" i="47"/>
  <c r="X121" i="47"/>
  <c r="X51" i="47"/>
  <c r="P50" i="47"/>
  <c r="O49" i="47"/>
  <c r="X47" i="47"/>
  <c r="X47" i="53" s="1"/>
  <c r="F44" i="47"/>
  <c r="O45" i="47"/>
  <c r="X43" i="47"/>
  <c r="P38" i="47"/>
  <c r="AH101" i="46"/>
  <c r="X101" i="46"/>
  <c r="F98" i="46"/>
  <c r="O99" i="46"/>
  <c r="O91" i="46"/>
  <c r="O70" i="46"/>
  <c r="X29" i="46"/>
  <c r="AH123" i="45"/>
  <c r="X121" i="45"/>
  <c r="X119" i="45"/>
  <c r="AH110" i="45"/>
  <c r="AH93" i="45"/>
  <c r="AH139" i="44"/>
  <c r="AH134" i="44"/>
  <c r="AH110" i="44"/>
  <c r="AH84" i="44"/>
  <c r="AH74" i="44"/>
  <c r="X81" i="48"/>
  <c r="H12" i="48"/>
  <c r="L12" i="48"/>
  <c r="F12" i="48"/>
  <c r="O13" i="48"/>
  <c r="O102" i="47"/>
  <c r="X94" i="47"/>
  <c r="X94" i="53" s="1"/>
  <c r="X71" i="46"/>
  <c r="O111" i="45"/>
  <c r="F50" i="45"/>
  <c r="O51" i="45"/>
  <c r="X49" i="45"/>
  <c r="F28" i="45"/>
  <c r="O29" i="45"/>
  <c r="O13" i="45"/>
  <c r="AH91" i="44"/>
  <c r="X150" i="43"/>
  <c r="AH148" i="43"/>
  <c r="AH134" i="43"/>
  <c r="O113" i="43"/>
  <c r="F112" i="43"/>
  <c r="O64" i="43"/>
  <c r="F63" i="43"/>
  <c r="O39" i="46"/>
  <c r="O152" i="45"/>
  <c r="AH82" i="45"/>
  <c r="X24" i="44"/>
  <c r="AH120" i="43"/>
  <c r="X101" i="43"/>
  <c r="AH99" i="43"/>
  <c r="O97" i="43"/>
  <c r="AH87" i="43"/>
  <c r="X71" i="43"/>
  <c r="AH64" i="43"/>
  <c r="O54" i="43"/>
  <c r="P44" i="43"/>
  <c r="X48" i="43"/>
  <c r="AH20" i="43"/>
  <c r="AH18" i="43"/>
  <c r="AH16" i="43"/>
  <c r="Y15" i="43"/>
  <c r="N15" i="43"/>
  <c r="O139" i="48"/>
  <c r="X115" i="48"/>
  <c r="X133" i="47"/>
  <c r="X142" i="47"/>
  <c r="O84" i="47"/>
  <c r="F112" i="45"/>
  <c r="F25" i="45"/>
  <c r="O26" i="45"/>
  <c r="X99" i="44"/>
  <c r="O97" i="44"/>
  <c r="X51" i="44"/>
  <c r="P50" i="44"/>
  <c r="O49" i="44"/>
  <c r="F141" i="43"/>
  <c r="AH137" i="43"/>
  <c r="X115" i="43"/>
  <c r="X111" i="43"/>
  <c r="X70" i="43"/>
  <c r="O148" i="51"/>
  <c r="X84" i="51"/>
  <c r="X83" i="51" s="1"/>
  <c r="AH43" i="50"/>
  <c r="AH85" i="48"/>
  <c r="X87" i="45"/>
  <c r="AH34" i="45"/>
  <c r="AH140" i="44"/>
  <c r="O79" i="44"/>
  <c r="F28" i="44"/>
  <c r="O29" i="44"/>
  <c r="O136" i="43"/>
  <c r="O120" i="43"/>
  <c r="AH116" i="43"/>
  <c r="X102" i="43"/>
  <c r="AH100" i="43"/>
  <c r="F92" i="43"/>
  <c r="AH65" i="43"/>
  <c r="AH61" i="43"/>
  <c r="F50" i="43"/>
  <c r="O51" i="43"/>
  <c r="AH43" i="43"/>
  <c r="AH40" i="43"/>
  <c r="L12" i="43"/>
  <c r="L12" i="53" s="1"/>
  <c r="AH151" i="51"/>
  <c r="AH148" i="51"/>
  <c r="AH142" i="51"/>
  <c r="O138" i="51"/>
  <c r="O120" i="51"/>
  <c r="O119" i="51"/>
  <c r="AH133" i="51"/>
  <c r="AH132" i="51" s="1"/>
  <c r="O129" i="51"/>
  <c r="AH84" i="51"/>
  <c r="AH83" i="51" s="1"/>
  <c r="O142" i="51"/>
  <c r="X137" i="51"/>
  <c r="AH80" i="51"/>
  <c r="O78" i="51"/>
  <c r="X72" i="51"/>
  <c r="F98" i="51"/>
  <c r="O99" i="51"/>
  <c r="X95" i="51"/>
  <c r="O91" i="51"/>
  <c r="X81" i="51"/>
  <c r="AH68" i="51"/>
  <c r="AH66" i="51"/>
  <c r="O88" i="51"/>
  <c r="O71" i="51"/>
  <c r="O69" i="51"/>
  <c r="AH67" i="51"/>
  <c r="O40" i="51"/>
  <c r="O117" i="51"/>
  <c r="X111" i="51"/>
  <c r="X75" i="51"/>
  <c r="AH26" i="51"/>
  <c r="Y25" i="51"/>
  <c r="O89" i="51"/>
  <c r="AH56" i="51"/>
  <c r="X16" i="51"/>
  <c r="AH13" i="51"/>
  <c r="Y12" i="51"/>
  <c r="AH148" i="50"/>
  <c r="O139" i="50"/>
  <c r="X61" i="51"/>
  <c r="AH52" i="51"/>
  <c r="X52" i="51"/>
  <c r="AH46" i="51"/>
  <c r="X46" i="51"/>
  <c r="AH110" i="50"/>
  <c r="AH109" i="50" s="1"/>
  <c r="AH104" i="50"/>
  <c r="AH88" i="50"/>
  <c r="AH87" i="50"/>
  <c r="AH85" i="50"/>
  <c r="AH83" i="50" s="1"/>
  <c r="AH19" i="50"/>
  <c r="AH17" i="50"/>
  <c r="Y15" i="50"/>
  <c r="AH16" i="50"/>
  <c r="AH14" i="50"/>
  <c r="Y12" i="50"/>
  <c r="AH13" i="50"/>
  <c r="AH113" i="51"/>
  <c r="X113" i="51"/>
  <c r="F86" i="51"/>
  <c r="O87" i="51"/>
  <c r="O49" i="51"/>
  <c r="O45" i="51"/>
  <c r="F44" i="51"/>
  <c r="O121" i="50"/>
  <c r="F109" i="50"/>
  <c r="O110" i="50"/>
  <c r="X101" i="50"/>
  <c r="X93" i="50"/>
  <c r="F86" i="50"/>
  <c r="O87" i="50"/>
  <c r="X70" i="50"/>
  <c r="X51" i="50"/>
  <c r="O20" i="50"/>
  <c r="X18" i="50"/>
  <c r="O16" i="50"/>
  <c r="P12" i="50"/>
  <c r="X13" i="50"/>
  <c r="O84" i="51"/>
  <c r="AH123" i="50"/>
  <c r="O123" i="50"/>
  <c r="F122" i="50"/>
  <c r="AH146" i="49"/>
  <c r="AH144" i="49"/>
  <c r="AH142" i="49"/>
  <c r="AH128" i="49"/>
  <c r="AH126" i="49"/>
  <c r="AH117" i="49"/>
  <c r="AH115" i="49"/>
  <c r="AH113" i="49"/>
  <c r="AH110" i="49"/>
  <c r="AH109" i="49" s="1"/>
  <c r="AH101" i="49"/>
  <c r="AH87" i="49"/>
  <c r="AH49" i="49"/>
  <c r="AH47" i="49"/>
  <c r="Y44" i="49"/>
  <c r="AH45" i="49"/>
  <c r="Y38" i="49"/>
  <c r="AH39" i="49"/>
  <c r="AH30" i="49"/>
  <c r="Y28" i="49"/>
  <c r="AH29" i="49"/>
  <c r="X150" i="50"/>
  <c r="O128" i="50"/>
  <c r="O126" i="50"/>
  <c r="F125" i="50"/>
  <c r="AH53" i="50"/>
  <c r="Y35" i="50"/>
  <c r="X145" i="49"/>
  <c r="O143" i="49"/>
  <c r="X140" i="49"/>
  <c r="X136" i="49"/>
  <c r="O127" i="49"/>
  <c r="X118" i="49"/>
  <c r="O116" i="49"/>
  <c r="X114" i="49"/>
  <c r="O111" i="49"/>
  <c r="X102" i="49"/>
  <c r="X71" i="49"/>
  <c r="O48" i="49"/>
  <c r="X46" i="49"/>
  <c r="O43" i="49"/>
  <c r="X31" i="49"/>
  <c r="F28" i="49"/>
  <c r="O29" i="49"/>
  <c r="F112" i="50"/>
  <c r="X151" i="49"/>
  <c r="X139" i="49"/>
  <c r="O138" i="49"/>
  <c r="X119" i="49"/>
  <c r="AH89" i="49"/>
  <c r="X70" i="49"/>
  <c r="O22" i="49"/>
  <c r="O99" i="50"/>
  <c r="X74" i="50"/>
  <c r="O37" i="50"/>
  <c r="O24" i="50"/>
  <c r="AH148" i="48"/>
  <c r="AH142" i="48"/>
  <c r="O27" i="50"/>
  <c r="O123" i="49"/>
  <c r="X64" i="49"/>
  <c r="AH35" i="49"/>
  <c r="AH99" i="48"/>
  <c r="AH93" i="48"/>
  <c r="O153" i="48"/>
  <c r="O99" i="48"/>
  <c r="X78" i="48"/>
  <c r="AH74" i="48"/>
  <c r="O72" i="48"/>
  <c r="AH77" i="47"/>
  <c r="AH74" i="47"/>
  <c r="AH41" i="47"/>
  <c r="AH40" i="47"/>
  <c r="Y38" i="47"/>
  <c r="AH39" i="47"/>
  <c r="AH37" i="47"/>
  <c r="Y35" i="47"/>
  <c r="AH36" i="47"/>
  <c r="AH34" i="47"/>
  <c r="X79" i="50"/>
  <c r="Y44" i="50"/>
  <c r="X40" i="50"/>
  <c r="AH71" i="48"/>
  <c r="AH69" i="48"/>
  <c r="Y50" i="48"/>
  <c r="AH51" i="48"/>
  <c r="X90" i="47"/>
  <c r="AH89" i="47"/>
  <c r="AH87" i="47"/>
  <c r="AH84" i="47"/>
  <c r="AH64" i="47"/>
  <c r="AH61" i="47"/>
  <c r="O40" i="47"/>
  <c r="O39" i="47"/>
  <c r="AH31" i="47"/>
  <c r="X53" i="50"/>
  <c r="O138" i="48"/>
  <c r="F135" i="48"/>
  <c r="O136" i="48"/>
  <c r="O134" i="48"/>
  <c r="O118" i="48"/>
  <c r="O116" i="48"/>
  <c r="O114" i="48"/>
  <c r="F109" i="48"/>
  <c r="O110" i="48"/>
  <c r="O93" i="48"/>
  <c r="O85" i="48"/>
  <c r="E85" i="48" s="1"/>
  <c r="AH41" i="48"/>
  <c r="X41" i="48"/>
  <c r="F38" i="48"/>
  <c r="O39" i="48"/>
  <c r="AH36" i="48"/>
  <c r="Y35" i="48"/>
  <c r="P35" i="48"/>
  <c r="X36" i="48"/>
  <c r="O153" i="47"/>
  <c r="H12" i="47"/>
  <c r="O90" i="50"/>
  <c r="BB84" i="50"/>
  <c r="X120" i="47"/>
  <c r="AH29" i="47"/>
  <c r="Y28" i="47"/>
  <c r="X64" i="46"/>
  <c r="O33" i="46"/>
  <c r="O30" i="46"/>
  <c r="O29" i="46"/>
  <c r="O26" i="46"/>
  <c r="O153" i="45"/>
  <c r="O148" i="48"/>
  <c r="F132" i="48"/>
  <c r="O133" i="48"/>
  <c r="AH113" i="48"/>
  <c r="X103" i="48"/>
  <c r="X65" i="48"/>
  <c r="O33" i="48"/>
  <c r="X31" i="48"/>
  <c r="AH29" i="48"/>
  <c r="Y28" i="48"/>
  <c r="AH27" i="48"/>
  <c r="AH130" i="47"/>
  <c r="O128" i="47"/>
  <c r="AH124" i="47"/>
  <c r="O74" i="47"/>
  <c r="X52" i="47"/>
  <c r="X46" i="47"/>
  <c r="X46" i="53" s="1"/>
  <c r="AH139" i="46"/>
  <c r="X139" i="46"/>
  <c r="O137" i="46"/>
  <c r="AH134" i="46"/>
  <c r="X134" i="46"/>
  <c r="X142" i="45"/>
  <c r="AH140" i="45"/>
  <c r="O140" i="45"/>
  <c r="X133" i="45"/>
  <c r="X132" i="45" s="1"/>
  <c r="X131" i="45"/>
  <c r="AH124" i="45"/>
  <c r="AH115" i="45"/>
  <c r="X81" i="45"/>
  <c r="X69" i="45"/>
  <c r="X151" i="44"/>
  <c r="X150" i="44"/>
  <c r="X139" i="44"/>
  <c r="X138" i="44"/>
  <c r="X137" i="44"/>
  <c r="X136" i="44"/>
  <c r="X134" i="44"/>
  <c r="X133" i="44"/>
  <c r="X131" i="44"/>
  <c r="X126" i="44"/>
  <c r="X124" i="44"/>
  <c r="X123" i="44"/>
  <c r="X121" i="44"/>
  <c r="X116" i="44"/>
  <c r="X115" i="44"/>
  <c r="X114" i="44"/>
  <c r="X113" i="44"/>
  <c r="X111" i="44"/>
  <c r="X110" i="44"/>
  <c r="X102" i="44"/>
  <c r="X101" i="44"/>
  <c r="X90" i="44"/>
  <c r="X89" i="44"/>
  <c r="X88" i="44"/>
  <c r="X87" i="44"/>
  <c r="X85" i="44"/>
  <c r="X84" i="44"/>
  <c r="X82" i="44"/>
  <c r="X77" i="44"/>
  <c r="X75" i="44"/>
  <c r="X74" i="44"/>
  <c r="X72" i="44"/>
  <c r="X67" i="44"/>
  <c r="X66" i="44"/>
  <c r="X65" i="44"/>
  <c r="X64" i="44"/>
  <c r="X62" i="44"/>
  <c r="X61" i="44"/>
  <c r="X53" i="44"/>
  <c r="O130" i="48"/>
  <c r="O128" i="48"/>
  <c r="O104" i="48"/>
  <c r="F83" i="48"/>
  <c r="AH18" i="48"/>
  <c r="M15" i="48"/>
  <c r="AH14" i="48"/>
  <c r="X110" i="47"/>
  <c r="X91" i="47"/>
  <c r="AH70" i="47"/>
  <c r="X70" i="47"/>
  <c r="X16" i="47"/>
  <c r="O150" i="46"/>
  <c r="AH148" i="46"/>
  <c r="X148" i="46"/>
  <c r="O120" i="46"/>
  <c r="AH89" i="46"/>
  <c r="X89" i="46"/>
  <c r="F86" i="46"/>
  <c r="O87" i="46"/>
  <c r="O85" i="46"/>
  <c r="O54" i="46"/>
  <c r="AH51" i="46"/>
  <c r="Y50" i="46"/>
  <c r="X51" i="46"/>
  <c r="P50" i="46"/>
  <c r="AH49" i="46"/>
  <c r="AH44" i="46" s="1"/>
  <c r="Y44" i="46"/>
  <c r="X49" i="46"/>
  <c r="X44" i="46" s="1"/>
  <c r="O21" i="46"/>
  <c r="O20" i="46"/>
  <c r="X18" i="46"/>
  <c r="O16" i="46"/>
  <c r="M12" i="46"/>
  <c r="G12" i="46"/>
  <c r="X149" i="45"/>
  <c r="AH130" i="45"/>
  <c r="X128" i="45"/>
  <c r="X124" i="45"/>
  <c r="X113" i="45"/>
  <c r="X104" i="45"/>
  <c r="AH99" i="45"/>
  <c r="O89" i="45"/>
  <c r="O88" i="45"/>
  <c r="O87" i="45"/>
  <c r="Y12" i="45"/>
  <c r="AH13" i="45"/>
  <c r="AH148" i="44"/>
  <c r="X29" i="50"/>
  <c r="P28" i="50"/>
  <c r="O131" i="48"/>
  <c r="X75" i="48"/>
  <c r="O68" i="48"/>
  <c r="AH64" i="48"/>
  <c r="X56" i="48"/>
  <c r="AH127" i="47"/>
  <c r="AH121" i="47"/>
  <c r="O103" i="47"/>
  <c r="AH51" i="47"/>
  <c r="Y50" i="47"/>
  <c r="AH47" i="47"/>
  <c r="AH43" i="47"/>
  <c r="AH102" i="46"/>
  <c r="X102" i="46"/>
  <c r="O100" i="46"/>
  <c r="AH97" i="46"/>
  <c r="AH92" i="46" s="1"/>
  <c r="X97" i="46"/>
  <c r="X92" i="46" s="1"/>
  <c r="AH70" i="46"/>
  <c r="AH146" i="45"/>
  <c r="AH127" i="45"/>
  <c r="X123" i="45"/>
  <c r="AH114" i="45"/>
  <c r="X110" i="45"/>
  <c r="AH91" i="45"/>
  <c r="AH138" i="44"/>
  <c r="AH133" i="44"/>
  <c r="AH123" i="44"/>
  <c r="AH114" i="44"/>
  <c r="AH102" i="44"/>
  <c r="AH88" i="44"/>
  <c r="AH82" i="44"/>
  <c r="AH72" i="44"/>
  <c r="AH64" i="44"/>
  <c r="AH53" i="44"/>
  <c r="AH81" i="48"/>
  <c r="O21" i="48"/>
  <c r="D57" i="48"/>
  <c r="D7" i="48" s="1"/>
  <c r="M12" i="48"/>
  <c r="AH100" i="47"/>
  <c r="F63" i="46"/>
  <c r="O43" i="46"/>
  <c r="O118" i="45"/>
  <c r="X70" i="45"/>
  <c r="X64" i="45"/>
  <c r="AH49" i="45"/>
  <c r="O31" i="45"/>
  <c r="AH27" i="45"/>
  <c r="AH93" i="44"/>
  <c r="F44" i="44"/>
  <c r="O45" i="44"/>
  <c r="X148" i="43"/>
  <c r="AH146" i="43"/>
  <c r="AH136" i="43"/>
  <c r="X118" i="43"/>
  <c r="O115" i="43"/>
  <c r="O87" i="43"/>
  <c r="F86" i="43"/>
  <c r="O85" i="43"/>
  <c r="F83" i="43"/>
  <c r="X69" i="43"/>
  <c r="O66" i="43"/>
  <c r="AH17" i="48"/>
  <c r="O100" i="47"/>
  <c r="X84" i="45"/>
  <c r="X83" i="45" s="1"/>
  <c r="O82" i="45"/>
  <c r="O118" i="44"/>
  <c r="F25" i="44"/>
  <c r="O26" i="44"/>
  <c r="X120" i="43"/>
  <c r="AH113" i="43"/>
  <c r="X99" i="43"/>
  <c r="AH97" i="43"/>
  <c r="AH89" i="43"/>
  <c r="X74" i="43"/>
  <c r="AH66" i="43"/>
  <c r="O52" i="43"/>
  <c r="AH41" i="43"/>
  <c r="AH41" i="53" s="1"/>
  <c r="AH39" i="43"/>
  <c r="Y38" i="43"/>
  <c r="AH37" i="43"/>
  <c r="Y35" i="43"/>
  <c r="X20" i="43"/>
  <c r="X18" i="43"/>
  <c r="X16" i="43"/>
  <c r="P15" i="43"/>
  <c r="X14" i="43"/>
  <c r="AH115" i="48"/>
  <c r="X17" i="48"/>
  <c r="AH96" i="47"/>
  <c r="O124" i="45"/>
  <c r="O113" i="45"/>
  <c r="AH52" i="45"/>
  <c r="O30" i="45"/>
  <c r="AH24" i="45"/>
  <c r="X148" i="44"/>
  <c r="O99" i="44"/>
  <c r="F98" i="44"/>
  <c r="O51" i="44"/>
  <c r="F50" i="44"/>
  <c r="Y44" i="44"/>
  <c r="AH45" i="44"/>
  <c r="AH43" i="44"/>
  <c r="X151" i="43"/>
  <c r="X149" i="43"/>
  <c r="X145" i="43"/>
  <c r="X145" i="53" s="1"/>
  <c r="O140" i="43"/>
  <c r="O119" i="43"/>
  <c r="O118" i="43"/>
  <c r="O114" i="43"/>
  <c r="O110" i="43"/>
  <c r="F109" i="43"/>
  <c r="X87" i="43"/>
  <c r="X66" i="43"/>
  <c r="X66" i="53" s="1"/>
  <c r="X62" i="43"/>
  <c r="O42" i="50"/>
  <c r="AH124" i="48"/>
  <c r="O124" i="48"/>
  <c r="X19" i="48"/>
  <c r="X152" i="47"/>
  <c r="O96" i="47"/>
  <c r="X29" i="47"/>
  <c r="X110" i="46"/>
  <c r="X39" i="45"/>
  <c r="X36" i="45"/>
  <c r="X35" i="45" s="1"/>
  <c r="P35" i="45"/>
  <c r="O34" i="45"/>
  <c r="X142" i="44"/>
  <c r="AH99" i="44"/>
  <c r="AH96" i="44"/>
  <c r="X91" i="44"/>
  <c r="AH51" i="44"/>
  <c r="AH50" i="44" s="1"/>
  <c r="Y50" i="44"/>
  <c r="AH29" i="44"/>
  <c r="Y28" i="44"/>
  <c r="O27" i="44"/>
  <c r="AH118" i="43"/>
  <c r="X100" i="43"/>
  <c r="O96" i="43"/>
  <c r="AH88" i="43"/>
  <c r="O71" i="43"/>
  <c r="AH67" i="43"/>
  <c r="X53" i="43"/>
  <c r="AH51" i="43"/>
  <c r="Y50" i="43"/>
  <c r="O49" i="43"/>
  <c r="X43" i="43"/>
  <c r="X40" i="43"/>
  <c r="AH19" i="43"/>
  <c r="AH19" i="53" s="1"/>
  <c r="AH17" i="43"/>
  <c r="AH17" i="53" s="1"/>
  <c r="G12" i="43"/>
  <c r="F12" i="43"/>
  <c r="X126" i="43"/>
  <c r="F135" i="51"/>
  <c r="O136" i="51"/>
  <c r="AH123" i="51"/>
  <c r="F73" i="51"/>
  <c r="O74" i="51"/>
  <c r="O90" i="51"/>
  <c r="O79" i="51"/>
  <c r="F76" i="51"/>
  <c r="O77" i="51"/>
  <c r="O118" i="51"/>
  <c r="O114" i="51"/>
  <c r="F109" i="51"/>
  <c r="O110" i="51"/>
  <c r="X97" i="51"/>
  <c r="F92" i="51"/>
  <c r="O93" i="51"/>
  <c r="F63" i="51"/>
  <c r="O66" i="51"/>
  <c r="F38" i="51"/>
  <c r="O39" i="51"/>
  <c r="X128" i="51"/>
  <c r="AH126" i="51"/>
  <c r="O115" i="51"/>
  <c r="AH99" i="51"/>
  <c r="X64" i="51"/>
  <c r="AH61" i="51"/>
  <c r="O22" i="51"/>
  <c r="X13" i="51"/>
  <c r="X148" i="50"/>
  <c r="AH113" i="50"/>
  <c r="AH77" i="51"/>
  <c r="AH45" i="51"/>
  <c r="Y44" i="51"/>
  <c r="X45" i="51"/>
  <c r="P44" i="51"/>
  <c r="X111" i="50"/>
  <c r="X88" i="50"/>
  <c r="F83" i="50"/>
  <c r="O85" i="50"/>
  <c r="O19" i="50"/>
  <c r="X17" i="50"/>
  <c r="O150" i="50"/>
  <c r="X123" i="50"/>
  <c r="AH99" i="50"/>
  <c r="O94" i="51"/>
  <c r="AH126" i="50"/>
  <c r="X126" i="50"/>
  <c r="O146" i="49"/>
  <c r="X144" i="49"/>
  <c r="F141" i="49"/>
  <c r="O142" i="49"/>
  <c r="X128" i="49"/>
  <c r="F125" i="49"/>
  <c r="O126" i="49"/>
  <c r="X117" i="49"/>
  <c r="O115" i="49"/>
  <c r="X113" i="49"/>
  <c r="F109" i="49"/>
  <c r="O110" i="49"/>
  <c r="X101" i="49"/>
  <c r="AH93" i="49"/>
  <c r="F86" i="49"/>
  <c r="O87" i="49"/>
  <c r="X49" i="49"/>
  <c r="O47" i="49"/>
  <c r="P44" i="49"/>
  <c r="X45" i="49"/>
  <c r="F38" i="49"/>
  <c r="O39" i="49"/>
  <c r="X30" i="49"/>
  <c r="O23" i="49"/>
  <c r="H12" i="49"/>
  <c r="O113" i="50"/>
  <c r="F63" i="49"/>
  <c r="O70" i="49"/>
  <c r="AH39" i="50"/>
  <c r="Y38" i="50"/>
  <c r="AH26" i="50"/>
  <c r="Y25" i="50"/>
  <c r="AH74" i="49"/>
  <c r="AH73" i="49" s="1"/>
  <c r="AH142" i="50"/>
  <c r="O142" i="50"/>
  <c r="F141" i="50"/>
  <c r="O61" i="49"/>
  <c r="AH36" i="51"/>
  <c r="AH35" i="51" s="1"/>
  <c r="X61" i="50"/>
  <c r="O22" i="50"/>
  <c r="O132" i="49"/>
  <c r="O136" i="49"/>
  <c r="X74" i="48"/>
  <c r="AH45" i="50"/>
  <c r="AH84" i="48"/>
  <c r="Y44" i="48"/>
  <c r="AH45" i="48"/>
  <c r="O138" i="47"/>
  <c r="O134" i="47"/>
  <c r="O116" i="47"/>
  <c r="O111" i="47"/>
  <c r="O104" i="47"/>
  <c r="X87" i="47"/>
  <c r="X84" i="47"/>
  <c r="X61" i="47"/>
  <c r="AH136" i="48"/>
  <c r="AH110" i="48"/>
  <c r="AH109" i="48" s="1"/>
  <c r="O40" i="48"/>
  <c r="O34" i="48"/>
  <c r="Y15" i="47"/>
  <c r="AH16" i="47"/>
  <c r="Y12" i="47"/>
  <c r="AH13" i="47"/>
  <c r="X90" i="50"/>
  <c r="O129" i="48"/>
  <c r="O127" i="48"/>
  <c r="F122" i="48"/>
  <c r="O123" i="48"/>
  <c r="O121" i="48"/>
  <c r="X77" i="48"/>
  <c r="X77" i="47"/>
  <c r="N15" i="47"/>
  <c r="N12" i="47"/>
  <c r="AH136" i="45"/>
  <c r="AH83" i="49"/>
  <c r="X117" i="48"/>
  <c r="AH87" i="48"/>
  <c r="X79" i="48"/>
  <c r="AH77" i="48"/>
  <c r="X67" i="48"/>
  <c r="X61" i="48"/>
  <c r="X29" i="48"/>
  <c r="P28" i="48"/>
  <c r="X27" i="48"/>
  <c r="O148" i="47"/>
  <c r="X126" i="47"/>
  <c r="X48" i="47"/>
  <c r="O23" i="47"/>
  <c r="O138" i="46"/>
  <c r="AH136" i="46"/>
  <c r="X136" i="46"/>
  <c r="F132" i="46"/>
  <c r="O133" i="46"/>
  <c r="O119" i="46"/>
  <c r="AH126" i="45"/>
  <c r="D154" i="45"/>
  <c r="D9" i="45" s="1"/>
  <c r="F92" i="45"/>
  <c r="O93" i="45"/>
  <c r="E93" i="45" s="1"/>
  <c r="F125" i="48"/>
  <c r="O126" i="48"/>
  <c r="O18" i="48"/>
  <c r="P15" i="48"/>
  <c r="X16" i="48"/>
  <c r="O101" i="47"/>
  <c r="F98" i="47"/>
  <c r="O99" i="47"/>
  <c r="O97" i="47"/>
  <c r="O95" i="47"/>
  <c r="F92" i="47"/>
  <c r="O93" i="47"/>
  <c r="F63" i="47"/>
  <c r="X123" i="46"/>
  <c r="O88" i="46"/>
  <c r="AH84" i="46"/>
  <c r="X84" i="46"/>
  <c r="M15" i="46"/>
  <c r="AH13" i="46"/>
  <c r="Y12" i="46"/>
  <c r="X13" i="46"/>
  <c r="P12" i="46"/>
  <c r="O148" i="45"/>
  <c r="F147" i="45"/>
  <c r="O146" i="45"/>
  <c r="X130" i="45"/>
  <c r="O127" i="45"/>
  <c r="O123" i="45"/>
  <c r="F122" i="45"/>
  <c r="O121" i="45"/>
  <c r="O116" i="45"/>
  <c r="AH77" i="45"/>
  <c r="O71" i="45"/>
  <c r="O45" i="45"/>
  <c r="O43" i="45"/>
  <c r="O41" i="45"/>
  <c r="E41" i="45" s="1"/>
  <c r="BB41" i="45" s="1"/>
  <c r="O40" i="45"/>
  <c r="O39" i="45"/>
  <c r="X113" i="48"/>
  <c r="X87" i="48"/>
  <c r="X66" i="48"/>
  <c r="F63" i="48"/>
  <c r="O64" i="48"/>
  <c r="X62" i="48"/>
  <c r="O45" i="48"/>
  <c r="O30" i="48"/>
  <c r="F25" i="48"/>
  <c r="O26" i="48"/>
  <c r="X129" i="47"/>
  <c r="O127" i="47"/>
  <c r="X123" i="47"/>
  <c r="O121" i="47"/>
  <c r="AH103" i="47"/>
  <c r="X53" i="47"/>
  <c r="F50" i="47"/>
  <c r="O51" i="47"/>
  <c r="X49" i="47"/>
  <c r="X45" i="47"/>
  <c r="P44" i="47"/>
  <c r="O43" i="47"/>
  <c r="X126" i="46"/>
  <c r="AH99" i="46"/>
  <c r="X99" i="46"/>
  <c r="X91" i="46"/>
  <c r="X70" i="46"/>
  <c r="O64" i="46"/>
  <c r="O55" i="46"/>
  <c r="E55" i="46" s="1"/>
  <c r="BB55" i="46" s="1"/>
  <c r="AH148" i="45"/>
  <c r="X146" i="45"/>
  <c r="X127" i="45"/>
  <c r="AH81" i="45"/>
  <c r="AH151" i="44"/>
  <c r="AH137" i="44"/>
  <c r="AH131" i="44"/>
  <c r="AH113" i="44"/>
  <c r="AH87" i="44"/>
  <c r="AH77" i="44"/>
  <c r="O81" i="48"/>
  <c r="P12" i="48"/>
  <c r="X13" i="48"/>
  <c r="X102" i="47"/>
  <c r="O94" i="47"/>
  <c r="X64" i="47"/>
  <c r="X26" i="47"/>
  <c r="X74" i="46"/>
  <c r="X51" i="45"/>
  <c r="P50" i="45"/>
  <c r="O49" i="45"/>
  <c r="X29" i="45"/>
  <c r="P28" i="45"/>
  <c r="O27" i="45"/>
  <c r="O16" i="45"/>
  <c r="O21" i="44"/>
  <c r="X146" i="43"/>
  <c r="X110" i="43"/>
  <c r="X61" i="43"/>
  <c r="M15" i="43"/>
  <c r="O136" i="47"/>
  <c r="X152" i="46"/>
  <c r="X152" i="45"/>
  <c r="X152" i="53" s="1"/>
  <c r="AH84" i="45"/>
  <c r="AH83" i="45" s="1"/>
  <c r="O61" i="45"/>
  <c r="F44" i="45"/>
  <c r="AH26" i="44"/>
  <c r="Y25" i="44"/>
  <c r="D57" i="44"/>
  <c r="D7" i="44" s="1"/>
  <c r="AH115" i="43"/>
  <c r="O101" i="43"/>
  <c r="X97" i="43"/>
  <c r="AH68" i="43"/>
  <c r="AH56" i="43"/>
  <c r="O48" i="43"/>
  <c r="O48" i="53" s="1"/>
  <c r="F44" i="43"/>
  <c r="X39" i="43"/>
  <c r="P38" i="43"/>
  <c r="X37" i="43"/>
  <c r="O142" i="48"/>
  <c r="X139" i="48"/>
  <c r="O115" i="48"/>
  <c r="O133" i="47"/>
  <c r="O55" i="47"/>
  <c r="O52" i="45"/>
  <c r="P44" i="45"/>
  <c r="X26" i="45"/>
  <c r="P25" i="45"/>
  <c r="O24" i="45"/>
  <c r="O148" i="44"/>
  <c r="X96" i="44"/>
  <c r="X45" i="44"/>
  <c r="P44" i="44"/>
  <c r="X43" i="44"/>
  <c r="X117" i="43"/>
  <c r="X117" i="53" s="1"/>
  <c r="X113" i="43"/>
  <c r="X104" i="43"/>
  <c r="O69" i="43"/>
  <c r="O65" i="43"/>
  <c r="O61" i="43"/>
  <c r="F60" i="43"/>
  <c r="X148" i="51"/>
  <c r="O126" i="45"/>
  <c r="O77" i="45"/>
  <c r="X45" i="45"/>
  <c r="AH36" i="45"/>
  <c r="AH35" i="45" s="1"/>
  <c r="Y35" i="45"/>
  <c r="AH142" i="44"/>
  <c r="O140" i="44"/>
  <c r="P28" i="44"/>
  <c r="X29" i="44"/>
  <c r="AH27" i="44"/>
  <c r="O134" i="43"/>
  <c r="O102" i="43"/>
  <c r="AH96" i="43"/>
  <c r="AH96" i="53" s="1"/>
  <c r="AH91" i="43"/>
  <c r="AH69" i="43"/>
  <c r="P50" i="43"/>
  <c r="X51" i="43"/>
  <c r="AH49" i="43"/>
  <c r="O41" i="43"/>
  <c r="F38" i="43"/>
  <c r="O39" i="43"/>
  <c r="X19" i="43"/>
  <c r="X17" i="43"/>
  <c r="Y12" i="43"/>
  <c r="AH13" i="43"/>
  <c r="AH13" i="53" s="1"/>
  <c r="N12" i="43"/>
  <c r="O26" i="43"/>
  <c r="P38" i="44"/>
  <c r="O74" i="43"/>
  <c r="AH130" i="51"/>
  <c r="O152" i="51"/>
  <c r="X138" i="51"/>
  <c r="AH136" i="51"/>
  <c r="X126" i="51"/>
  <c r="AH119" i="51"/>
  <c r="X119" i="51"/>
  <c r="AH101" i="51"/>
  <c r="X129" i="51"/>
  <c r="O137" i="51"/>
  <c r="X78" i="51"/>
  <c r="AH74" i="51"/>
  <c r="O72" i="51"/>
  <c r="X99" i="51"/>
  <c r="O95" i="51"/>
  <c r="X91" i="51"/>
  <c r="O81" i="51"/>
  <c r="X88" i="51"/>
  <c r="O68" i="51"/>
  <c r="O65" i="51"/>
  <c r="O42" i="51"/>
  <c r="X40" i="51"/>
  <c r="AH128" i="51"/>
  <c r="O126" i="51"/>
  <c r="X117" i="51"/>
  <c r="O111" i="51"/>
  <c r="AH75" i="51"/>
  <c r="O75" i="51"/>
  <c r="AH32" i="51"/>
  <c r="X30" i="51"/>
  <c r="X89" i="51"/>
  <c r="X70" i="51"/>
  <c r="AH64" i="51"/>
  <c r="AH27" i="51"/>
  <c r="X139" i="50"/>
  <c r="X128" i="50"/>
  <c r="AH48" i="51"/>
  <c r="X48" i="51"/>
  <c r="X119" i="50"/>
  <c r="F112" i="51"/>
  <c r="O113" i="51"/>
  <c r="X87" i="51"/>
  <c r="O51" i="51"/>
  <c r="F50" i="51"/>
  <c r="O47" i="51"/>
  <c r="O43" i="51"/>
  <c r="O36" i="51"/>
  <c r="F35" i="51"/>
  <c r="X110" i="50"/>
  <c r="F98" i="50"/>
  <c r="O101" i="50"/>
  <c r="X87" i="50"/>
  <c r="AH77" i="50"/>
  <c r="AH74" i="50"/>
  <c r="O70" i="50"/>
  <c r="X20" i="50"/>
  <c r="O18" i="50"/>
  <c r="P15" i="50"/>
  <c r="X16" i="50"/>
  <c r="F12" i="50"/>
  <c r="O13" i="50"/>
  <c r="X29" i="51"/>
  <c r="AH94" i="51"/>
  <c r="O124" i="50"/>
  <c r="AH56" i="50"/>
  <c r="O145" i="49"/>
  <c r="E145" i="49" s="1"/>
  <c r="BB145" i="49" s="1"/>
  <c r="X143" i="49"/>
  <c r="O140" i="49"/>
  <c r="X127" i="49"/>
  <c r="O118" i="49"/>
  <c r="X116" i="49"/>
  <c r="O114" i="49"/>
  <c r="X111" i="49"/>
  <c r="O102" i="49"/>
  <c r="AH77" i="49"/>
  <c r="O71" i="49"/>
  <c r="X48" i="49"/>
  <c r="O46" i="49"/>
  <c r="E46" i="49" s="1"/>
  <c r="BB46" i="49" s="1"/>
  <c r="X43" i="49"/>
  <c r="O31" i="49"/>
  <c r="E31" i="49" s="1"/>
  <c r="BB31" i="49" s="1"/>
  <c r="P28" i="49"/>
  <c r="X29" i="49"/>
  <c r="AH16" i="49"/>
  <c r="Y15" i="49"/>
  <c r="AH13" i="49"/>
  <c r="Y12" i="49"/>
  <c r="X143" i="50"/>
  <c r="X137" i="50"/>
  <c r="O46" i="50"/>
  <c r="P35" i="50"/>
  <c r="AH90" i="49"/>
  <c r="X74" i="49"/>
  <c r="X73" i="49" s="1"/>
  <c r="O72" i="49"/>
  <c r="O140" i="50"/>
  <c r="O134" i="50"/>
  <c r="O39" i="50"/>
  <c r="F38" i="50"/>
  <c r="O26" i="50"/>
  <c r="F25" i="50"/>
  <c r="BB84" i="49"/>
  <c r="O83" i="49"/>
  <c r="E83" i="49" s="1"/>
  <c r="X142" i="50"/>
  <c r="O61" i="50"/>
  <c r="O45" i="50"/>
  <c r="F44" i="50"/>
  <c r="O77" i="49"/>
  <c r="Y50" i="49"/>
  <c r="O13" i="51"/>
  <c r="AH132" i="49"/>
  <c r="O35" i="49"/>
  <c r="E35" i="49" s="1"/>
  <c r="BB35" i="49" s="1"/>
  <c r="AH136" i="50"/>
  <c r="O136" i="50"/>
  <c r="F135" i="50"/>
  <c r="X153" i="48"/>
  <c r="AH80" i="48"/>
  <c r="O78" i="48"/>
  <c r="X72" i="48"/>
  <c r="AH136" i="47"/>
  <c r="AH133" i="47"/>
  <c r="AH131" i="47"/>
  <c r="AH113" i="47"/>
  <c r="AH110" i="47"/>
  <c r="O51" i="50"/>
  <c r="AH40" i="50"/>
  <c r="X61" i="49"/>
  <c r="X84" i="48"/>
  <c r="AH151" i="47"/>
  <c r="AH148" i="47"/>
  <c r="AH143" i="47"/>
  <c r="AH142" i="47"/>
  <c r="AH119" i="47"/>
  <c r="X30" i="47"/>
  <c r="BB85" i="49"/>
  <c r="X138" i="48"/>
  <c r="X136" i="48"/>
  <c r="X134" i="48"/>
  <c r="X118" i="48"/>
  <c r="X116" i="48"/>
  <c r="X114" i="48"/>
  <c r="X110" i="48"/>
  <c r="X89" i="48"/>
  <c r="O41" i="48"/>
  <c r="AH39" i="48"/>
  <c r="Y38" i="48"/>
  <c r="P38" i="48"/>
  <c r="X39" i="48"/>
  <c r="F35" i="48"/>
  <c r="O36" i="48"/>
  <c r="X153" i="47"/>
  <c r="X74" i="47"/>
  <c r="AH152" i="46"/>
  <c r="AH130" i="46"/>
  <c r="AH129" i="46"/>
  <c r="AH128" i="46"/>
  <c r="AH127" i="46"/>
  <c r="AH126" i="46"/>
  <c r="AH124" i="46"/>
  <c r="AH123" i="46"/>
  <c r="AH121" i="46"/>
  <c r="AH103" i="46"/>
  <c r="AH81" i="46"/>
  <c r="AH80" i="46"/>
  <c r="AH79" i="46"/>
  <c r="AH78" i="46"/>
  <c r="AH77" i="46"/>
  <c r="AH75" i="46"/>
  <c r="AH74" i="46"/>
  <c r="AH72" i="46"/>
  <c r="Y38" i="46"/>
  <c r="AH39" i="46"/>
  <c r="Y35" i="46"/>
  <c r="AH36" i="46"/>
  <c r="AH32" i="46"/>
  <c r="AH31" i="46"/>
  <c r="AH30" i="46"/>
  <c r="Y28" i="46"/>
  <c r="AH29" i="46"/>
  <c r="AH27" i="46"/>
  <c r="Y25" i="46"/>
  <c r="AH26" i="46"/>
  <c r="AH24" i="46"/>
  <c r="AH153" i="45"/>
  <c r="AH90" i="50"/>
  <c r="O74" i="50"/>
  <c r="O93" i="49"/>
  <c r="O41" i="49"/>
  <c r="AH129" i="48"/>
  <c r="AH127" i="48"/>
  <c r="AH123" i="48"/>
  <c r="AH121" i="48"/>
  <c r="O51" i="48"/>
  <c r="O120" i="47"/>
  <c r="F112" i="47"/>
  <c r="O87" i="47"/>
  <c r="Y25" i="47"/>
  <c r="AH26" i="47"/>
  <c r="O20" i="47"/>
  <c r="O19" i="47"/>
  <c r="O16" i="47"/>
  <c r="G12" i="47"/>
  <c r="O130" i="46"/>
  <c r="O127" i="46"/>
  <c r="O126" i="46"/>
  <c r="O123" i="46"/>
  <c r="O80" i="46"/>
  <c r="O79" i="46"/>
  <c r="O75" i="46"/>
  <c r="O72" i="46"/>
  <c r="O26" i="49"/>
  <c r="F25" i="49"/>
  <c r="X26" i="49"/>
  <c r="X25" i="49" s="1"/>
  <c r="P25" i="49"/>
  <c r="X133" i="48"/>
  <c r="O103" i="48"/>
  <c r="AH67" i="48"/>
  <c r="O65" i="48"/>
  <c r="AH61" i="48"/>
  <c r="O31" i="48"/>
  <c r="X128" i="47"/>
  <c r="AH126" i="47"/>
  <c r="O54" i="47"/>
  <c r="O52" i="47"/>
  <c r="AH48" i="47"/>
  <c r="O46" i="47"/>
  <c r="O139" i="46"/>
  <c r="AH137" i="46"/>
  <c r="X137" i="46"/>
  <c r="O134" i="46"/>
  <c r="AH119" i="46"/>
  <c r="X77" i="46"/>
  <c r="AH149" i="45"/>
  <c r="F141" i="45"/>
  <c r="O142" i="45"/>
  <c r="X140" i="45"/>
  <c r="AH128" i="45"/>
  <c r="AH104" i="45"/>
  <c r="AH89" i="45"/>
  <c r="AH88" i="45"/>
  <c r="AH87" i="45"/>
  <c r="O81" i="45"/>
  <c r="O81" i="53" s="1"/>
  <c r="O69" i="45"/>
  <c r="O55" i="45"/>
  <c r="O55" i="53" s="1"/>
  <c r="O21" i="45"/>
  <c r="O151" i="44"/>
  <c r="O150" i="44"/>
  <c r="F147" i="44"/>
  <c r="O139" i="44"/>
  <c r="O138" i="44"/>
  <c r="O137" i="44"/>
  <c r="F135" i="44"/>
  <c r="O136" i="44"/>
  <c r="O134" i="44"/>
  <c r="F132" i="44"/>
  <c r="F132" i="53" s="1"/>
  <c r="O133" i="44"/>
  <c r="O131" i="44"/>
  <c r="F125" i="44"/>
  <c r="O126" i="44"/>
  <c r="O124" i="44"/>
  <c r="F122" i="44"/>
  <c r="O123" i="44"/>
  <c r="O121" i="44"/>
  <c r="O119" i="44"/>
  <c r="O116" i="44"/>
  <c r="O115" i="44"/>
  <c r="O114" i="44"/>
  <c r="F112" i="44"/>
  <c r="O113" i="44"/>
  <c r="O111" i="44"/>
  <c r="F109" i="44"/>
  <c r="O110" i="44"/>
  <c r="O102" i="44"/>
  <c r="O101" i="44"/>
  <c r="O90" i="44"/>
  <c r="O89" i="44"/>
  <c r="O88" i="44"/>
  <c r="F86" i="44"/>
  <c r="O87" i="44"/>
  <c r="O85" i="44"/>
  <c r="F83" i="44"/>
  <c r="O84" i="44"/>
  <c r="O84" i="53" s="1"/>
  <c r="O82" i="44"/>
  <c r="F76" i="44"/>
  <c r="O77" i="44"/>
  <c r="O75" i="44"/>
  <c r="F73" i="44"/>
  <c r="O74" i="44"/>
  <c r="E74" i="44" s="1"/>
  <c r="O72" i="44"/>
  <c r="O67" i="44"/>
  <c r="O66" i="44"/>
  <c r="O65" i="44"/>
  <c r="F63" i="44"/>
  <c r="O64" i="44"/>
  <c r="O62" i="44"/>
  <c r="F60" i="44"/>
  <c r="O61" i="44"/>
  <c r="O54" i="44"/>
  <c r="H12" i="44"/>
  <c r="H57" i="44" s="1"/>
  <c r="X130" i="48"/>
  <c r="X128" i="48"/>
  <c r="X104" i="48"/>
  <c r="AH20" i="48"/>
  <c r="AH16" i="48"/>
  <c r="Y15" i="48"/>
  <c r="N15" i="48"/>
  <c r="X136" i="47"/>
  <c r="AH101" i="47"/>
  <c r="AH99" i="47"/>
  <c r="AH97" i="47"/>
  <c r="AH95" i="47"/>
  <c r="AH93" i="47"/>
  <c r="AH91" i="47"/>
  <c r="O91" i="47"/>
  <c r="F86" i="47"/>
  <c r="O70" i="47"/>
  <c r="O64" i="47"/>
  <c r="X39" i="47"/>
  <c r="O36" i="47"/>
  <c r="X150" i="46"/>
  <c r="F147" i="46"/>
  <c r="O148" i="46"/>
  <c r="X120" i="46"/>
  <c r="O89" i="46"/>
  <c r="AH87" i="46"/>
  <c r="X87" i="46"/>
  <c r="AH85" i="46"/>
  <c r="X85" i="46"/>
  <c r="X53" i="46"/>
  <c r="F50" i="46"/>
  <c r="O51" i="46"/>
  <c r="O49" i="46"/>
  <c r="X26" i="46"/>
  <c r="X20" i="46"/>
  <c r="O18" i="46"/>
  <c r="AH16" i="46"/>
  <c r="Y15" i="46"/>
  <c r="X16" i="46"/>
  <c r="P15" i="46"/>
  <c r="N15" i="46"/>
  <c r="X14" i="46"/>
  <c r="X151" i="45"/>
  <c r="X126" i="45"/>
  <c r="X115" i="45"/>
  <c r="X111" i="45"/>
  <c r="AH74" i="45"/>
  <c r="AH64" i="45"/>
  <c r="D105" i="45"/>
  <c r="D8" i="45" s="1"/>
  <c r="O33" i="45"/>
  <c r="O33" i="53" s="1"/>
  <c r="AH29" i="50"/>
  <c r="Y28" i="50"/>
  <c r="X131" i="48"/>
  <c r="O75" i="48"/>
  <c r="X68" i="48"/>
  <c r="AH66" i="48"/>
  <c r="AH62" i="48"/>
  <c r="O56" i="48"/>
  <c r="X51" i="48"/>
  <c r="AH32" i="48"/>
  <c r="AH30" i="48"/>
  <c r="AH26" i="48"/>
  <c r="Y25" i="48"/>
  <c r="AH24" i="48"/>
  <c r="AH129" i="47"/>
  <c r="AH123" i="47"/>
  <c r="X103" i="47"/>
  <c r="AH53" i="47"/>
  <c r="AH49" i="47"/>
  <c r="AH45" i="47"/>
  <c r="Y44" i="47"/>
  <c r="O102" i="46"/>
  <c r="AH100" i="46"/>
  <c r="X100" i="46"/>
  <c r="O97" i="46"/>
  <c r="P44" i="46"/>
  <c r="O22" i="46"/>
  <c r="AH150" i="45"/>
  <c r="X148" i="45"/>
  <c r="AH121" i="45"/>
  <c r="AH119" i="45"/>
  <c r="X116" i="45"/>
  <c r="AH69" i="45"/>
  <c r="AH150" i="44"/>
  <c r="AH136" i="44"/>
  <c r="AH126" i="44"/>
  <c r="AH116" i="44"/>
  <c r="AH90" i="44"/>
  <c r="AH85" i="44"/>
  <c r="AH75" i="44"/>
  <c r="AH66" i="44"/>
  <c r="AH61" i="44"/>
  <c r="N12" i="48"/>
  <c r="X43" i="46"/>
  <c r="X118" i="45"/>
  <c r="O70" i="45"/>
  <c r="X61" i="45"/>
  <c r="X53" i="45"/>
  <c r="AH51" i="45"/>
  <c r="Y50" i="45"/>
  <c r="X31" i="45"/>
  <c r="AH29" i="45"/>
  <c r="Y28" i="45"/>
  <c r="AH79" i="44"/>
  <c r="AH71" i="44"/>
  <c r="O69" i="44"/>
  <c r="AH48" i="44"/>
  <c r="F38" i="44"/>
  <c r="AH153" i="43"/>
  <c r="AH150" i="43"/>
  <c r="F147" i="43"/>
  <c r="O148" i="43"/>
  <c r="X114" i="43"/>
  <c r="O104" i="43"/>
  <c r="X65" i="43"/>
  <c r="X65" i="53" s="1"/>
  <c r="O56" i="43"/>
  <c r="X100" i="47"/>
  <c r="F38" i="46"/>
  <c r="F86" i="45"/>
  <c r="F83" i="45"/>
  <c r="O84" i="45"/>
  <c r="X82" i="45"/>
  <c r="P25" i="44"/>
  <c r="X26" i="44"/>
  <c r="AH24" i="44"/>
  <c r="AH117" i="43"/>
  <c r="AH104" i="43"/>
  <c r="AH104" i="53" s="1"/>
  <c r="AH101" i="43"/>
  <c r="F98" i="43"/>
  <c r="O99" i="43"/>
  <c r="AH85" i="43"/>
  <c r="AH71" i="43"/>
  <c r="AH62" i="43"/>
  <c r="X52" i="43"/>
  <c r="AH48" i="43"/>
  <c r="AH48" i="53" s="1"/>
  <c r="Y44" i="43"/>
  <c r="AH139" i="48"/>
  <c r="X113" i="47"/>
  <c r="AH152" i="47"/>
  <c r="O22" i="47"/>
  <c r="X113" i="46"/>
  <c r="X136" i="45"/>
  <c r="O99" i="45"/>
  <c r="X74" i="45"/>
  <c r="O54" i="45"/>
  <c r="X30" i="45"/>
  <c r="AH26" i="45"/>
  <c r="Y25" i="45"/>
  <c r="X97" i="44"/>
  <c r="O96" i="44"/>
  <c r="F92" i="44"/>
  <c r="X49" i="44"/>
  <c r="O31" i="44"/>
  <c r="O151" i="43"/>
  <c r="O149" i="43"/>
  <c r="O145" i="43"/>
  <c r="X119" i="43"/>
  <c r="O116" i="43"/>
  <c r="X89" i="43"/>
  <c r="X85" i="43"/>
  <c r="AH70" i="43"/>
  <c r="AH70" i="53" s="1"/>
  <c r="X68" i="43"/>
  <c r="X64" i="43"/>
  <c r="X56" i="43"/>
  <c r="M12" i="43"/>
  <c r="F147" i="51"/>
  <c r="X43" i="50"/>
  <c r="O16" i="49"/>
  <c r="AH126" i="48"/>
  <c r="X124" i="48"/>
  <c r="O19" i="48"/>
  <c r="O152" i="47"/>
  <c r="F147" i="47"/>
  <c r="X96" i="47"/>
  <c r="BB96" i="46"/>
  <c r="O74" i="46"/>
  <c r="O136" i="45"/>
  <c r="F35" i="45"/>
  <c r="O36" i="45"/>
  <c r="X34" i="45"/>
  <c r="X16" i="45"/>
  <c r="F141" i="44"/>
  <c r="O142" i="44"/>
  <c r="O142" i="53" s="1"/>
  <c r="AH97" i="44"/>
  <c r="X93" i="44"/>
  <c r="X93" i="53" s="1"/>
  <c r="X79" i="44"/>
  <c r="AH49" i="44"/>
  <c r="X36" i="44"/>
  <c r="X27" i="44"/>
  <c r="O16" i="44"/>
  <c r="AH114" i="43"/>
  <c r="AH114" i="53" s="1"/>
  <c r="AH110" i="43"/>
  <c r="AH102" i="43"/>
  <c r="O100" i="43"/>
  <c r="X96" i="43"/>
  <c r="X96" i="53" s="1"/>
  <c r="X91" i="43"/>
  <c r="X49" i="43"/>
  <c r="O37" i="43"/>
  <c r="O22" i="43"/>
  <c r="O20" i="43"/>
  <c r="O18" i="43"/>
  <c r="O16" i="43"/>
  <c r="X13" i="43"/>
  <c r="X13" i="53" s="1"/>
  <c r="P12" i="43"/>
  <c r="X16" i="44"/>
  <c r="O123" i="43"/>
  <c r="O13" i="43"/>
  <c r="O13" i="53" s="1"/>
  <c r="X134" i="43"/>
  <c r="X136" i="43"/>
  <c r="O36" i="44"/>
  <c r="E36" i="44" s="1"/>
  <c r="BB36" i="44" s="1"/>
  <c r="BA73" i="44" l="1"/>
  <c r="AH18" i="53"/>
  <c r="E137" i="47"/>
  <c r="BB137" i="47" s="1"/>
  <c r="H92" i="53"/>
  <c r="AR141" i="53"/>
  <c r="AT128" i="53"/>
  <c r="X61" i="53"/>
  <c r="AH67" i="53"/>
  <c r="AH45" i="53"/>
  <c r="AH89" i="53"/>
  <c r="X120" i="53"/>
  <c r="O66" i="53"/>
  <c r="AH100" i="53"/>
  <c r="AH94" i="53"/>
  <c r="AH144" i="53"/>
  <c r="E126" i="43"/>
  <c r="X80" i="53"/>
  <c r="E96" i="50"/>
  <c r="AP71" i="53"/>
  <c r="AR92" i="53"/>
  <c r="AP120" i="53"/>
  <c r="P135" i="53"/>
  <c r="AG141" i="53"/>
  <c r="AD44" i="53"/>
  <c r="S141" i="53"/>
  <c r="AE15" i="53"/>
  <c r="P86" i="53"/>
  <c r="L92" i="53"/>
  <c r="AE135" i="53"/>
  <c r="AC135" i="53"/>
  <c r="Q141" i="53"/>
  <c r="S50" i="53"/>
  <c r="K28" i="53"/>
  <c r="AD38" i="53"/>
  <c r="N44" i="53"/>
  <c r="AF147" i="53"/>
  <c r="AG147" i="53"/>
  <c r="N50" i="53"/>
  <c r="AB135" i="53"/>
  <c r="AT26" i="53"/>
  <c r="J50" i="53"/>
  <c r="AD86" i="53"/>
  <c r="P92" i="53"/>
  <c r="P125" i="53"/>
  <c r="Z135" i="53"/>
  <c r="U135" i="53"/>
  <c r="T141" i="53"/>
  <c r="T112" i="53"/>
  <c r="AA60" i="53"/>
  <c r="AG109" i="53"/>
  <c r="M109" i="53"/>
  <c r="AP134" i="53"/>
  <c r="AM28" i="53"/>
  <c r="T38" i="53"/>
  <c r="J38" i="53"/>
  <c r="AQ44" i="53"/>
  <c r="V63" i="53"/>
  <c r="AT102" i="53"/>
  <c r="AT89" i="53"/>
  <c r="AD98" i="53"/>
  <c r="G122" i="53"/>
  <c r="Y92" i="53"/>
  <c r="AT150" i="53"/>
  <c r="AT85" i="53"/>
  <c r="S105" i="47"/>
  <c r="S8" i="47" s="1"/>
  <c r="AT141" i="50"/>
  <c r="AV105" i="50"/>
  <c r="AV8" i="50" s="1"/>
  <c r="AF105" i="50"/>
  <c r="AK57" i="51"/>
  <c r="AK7" i="51" s="1"/>
  <c r="AT98" i="51"/>
  <c r="AH90" i="53"/>
  <c r="O37" i="53"/>
  <c r="AH117" i="53"/>
  <c r="AH150" i="53"/>
  <c r="E27" i="45"/>
  <c r="BB27" i="45" s="1"/>
  <c r="E134" i="47"/>
  <c r="BB134" i="47" s="1"/>
  <c r="H57" i="49"/>
  <c r="X149" i="53"/>
  <c r="E54" i="49"/>
  <c r="BB54" i="49" s="1"/>
  <c r="E33" i="51"/>
  <c r="BB33" i="51" s="1"/>
  <c r="E54" i="51"/>
  <c r="BB54" i="51" s="1"/>
  <c r="AT45" i="53"/>
  <c r="AF154" i="44"/>
  <c r="AT142" i="53"/>
  <c r="AJ60" i="53"/>
  <c r="R60" i="53"/>
  <c r="AT84" i="53"/>
  <c r="I125" i="53"/>
  <c r="AS92" i="53"/>
  <c r="AB12" i="53"/>
  <c r="J122" i="53"/>
  <c r="F15" i="53"/>
  <c r="AT100" i="53"/>
  <c r="AM109" i="53"/>
  <c r="AD109" i="53"/>
  <c r="K12" i="53"/>
  <c r="S76" i="53"/>
  <c r="AM25" i="53"/>
  <c r="AL60" i="53"/>
  <c r="AO92" i="53"/>
  <c r="N154" i="45"/>
  <c r="AP81" i="53"/>
  <c r="AT33" i="53"/>
  <c r="W105" i="46"/>
  <c r="W8" i="46" s="1"/>
  <c r="M105" i="46"/>
  <c r="L122" i="53"/>
  <c r="AT92" i="47"/>
  <c r="BA94" i="53"/>
  <c r="AB57" i="48"/>
  <c r="AB7" i="48" s="1"/>
  <c r="AT83" i="48"/>
  <c r="AT86" i="49"/>
  <c r="Q154" i="49"/>
  <c r="Q9" i="49" s="1"/>
  <c r="J154" i="49"/>
  <c r="J9" i="49" s="1"/>
  <c r="AC154" i="49"/>
  <c r="AC9" i="49" s="1"/>
  <c r="AT141" i="51"/>
  <c r="X49" i="53"/>
  <c r="M12" i="53"/>
  <c r="E31" i="44"/>
  <c r="BB31" i="44" s="1"/>
  <c r="AH153" i="53"/>
  <c r="E43" i="51"/>
  <c r="BB43" i="51" s="1"/>
  <c r="E137" i="51"/>
  <c r="BB137" i="51" s="1"/>
  <c r="X146" i="53"/>
  <c r="O95" i="53"/>
  <c r="E104" i="47"/>
  <c r="E79" i="51"/>
  <c r="X18" i="53"/>
  <c r="E33" i="48"/>
  <c r="BB33" i="48" s="1"/>
  <c r="E55" i="51"/>
  <c r="BB55" i="51" s="1"/>
  <c r="G35" i="53"/>
  <c r="AC60" i="53"/>
  <c r="AD12" i="53"/>
  <c r="AP142" i="53"/>
  <c r="AN25" i="53"/>
  <c r="K25" i="53"/>
  <c r="AY98" i="53"/>
  <c r="N147" i="53"/>
  <c r="AX125" i="53"/>
  <c r="AT56" i="53"/>
  <c r="G25" i="53"/>
  <c r="AG38" i="53"/>
  <c r="AZ98" i="53"/>
  <c r="AT138" i="53"/>
  <c r="BA153" i="53"/>
  <c r="I98" i="53"/>
  <c r="K135" i="53"/>
  <c r="V147" i="53"/>
  <c r="AG28" i="53"/>
  <c r="T44" i="53"/>
  <c r="W76" i="53"/>
  <c r="AE147" i="53"/>
  <c r="AE25" i="53"/>
  <c r="AT134" i="53"/>
  <c r="U105" i="45"/>
  <c r="U8" i="45" s="1"/>
  <c r="AT103" i="53"/>
  <c r="AF109" i="53"/>
  <c r="N154" i="46"/>
  <c r="N105" i="46"/>
  <c r="Y105" i="46"/>
  <c r="AF105" i="47"/>
  <c r="P154" i="47"/>
  <c r="Y105" i="47"/>
  <c r="J154" i="47"/>
  <c r="J9" i="47" s="1"/>
  <c r="AF154" i="47"/>
  <c r="N154" i="47"/>
  <c r="AF154" i="48"/>
  <c r="AT98" i="48"/>
  <c r="AF154" i="49"/>
  <c r="BA73" i="51"/>
  <c r="AG105" i="51"/>
  <c r="X114" i="53"/>
  <c r="E74" i="46"/>
  <c r="O56" i="53"/>
  <c r="AH95" i="53"/>
  <c r="E121" i="44"/>
  <c r="BB121" i="44" s="1"/>
  <c r="AH143" i="53"/>
  <c r="X19" i="53"/>
  <c r="E72" i="50"/>
  <c r="U83" i="53"/>
  <c r="AT139" i="53"/>
  <c r="G83" i="53"/>
  <c r="BA82" i="53"/>
  <c r="BA142" i="53"/>
  <c r="AT133" i="53"/>
  <c r="AM73" i="53"/>
  <c r="AP149" i="53"/>
  <c r="K141" i="53"/>
  <c r="I12" i="53"/>
  <c r="G86" i="53"/>
  <c r="S125" i="53"/>
  <c r="Y141" i="53"/>
  <c r="G44" i="53"/>
  <c r="W73" i="53"/>
  <c r="R92" i="53"/>
  <c r="Z12" i="53"/>
  <c r="Q122" i="53"/>
  <c r="L86" i="53"/>
  <c r="AG57" i="45"/>
  <c r="AA57" i="45"/>
  <c r="AT38" i="45"/>
  <c r="BA141" i="45"/>
  <c r="AG105" i="45"/>
  <c r="L57" i="46"/>
  <c r="AP73" i="46"/>
  <c r="AP80" i="53"/>
  <c r="AT80" i="53"/>
  <c r="AT122" i="48"/>
  <c r="I154" i="49"/>
  <c r="I9" i="49" s="1"/>
  <c r="AT38" i="50"/>
  <c r="AH83" i="43"/>
  <c r="AH85" i="53"/>
  <c r="X51" i="53"/>
  <c r="X35" i="43"/>
  <c r="X37" i="53"/>
  <c r="O49" i="53"/>
  <c r="O136" i="53"/>
  <c r="O54" i="53"/>
  <c r="O97" i="53"/>
  <c r="F63" i="53"/>
  <c r="AH132" i="43"/>
  <c r="AH134" i="53"/>
  <c r="AH84" i="53"/>
  <c r="AH123" i="53"/>
  <c r="O91" i="53"/>
  <c r="O111" i="53"/>
  <c r="X27" i="53"/>
  <c r="D7" i="43"/>
  <c r="D57" i="53"/>
  <c r="D7" i="53" s="1"/>
  <c r="O24" i="53"/>
  <c r="O62" i="53"/>
  <c r="AH31" i="53"/>
  <c r="AH121" i="53"/>
  <c r="E110" i="47"/>
  <c r="BB110" i="47" s="1"/>
  <c r="O143" i="53"/>
  <c r="O19" i="53"/>
  <c r="O117" i="53"/>
  <c r="O103" i="53"/>
  <c r="X143" i="53"/>
  <c r="O40" i="53"/>
  <c r="O47" i="53"/>
  <c r="X31" i="53"/>
  <c r="H12" i="53"/>
  <c r="F122" i="53"/>
  <c r="F73" i="53"/>
  <c r="P25" i="53"/>
  <c r="F35" i="53"/>
  <c r="N105" i="44"/>
  <c r="AF57" i="44"/>
  <c r="N92" i="53"/>
  <c r="H125" i="53"/>
  <c r="AC38" i="53"/>
  <c r="S44" i="53"/>
  <c r="AT38" i="43"/>
  <c r="AQ38" i="53"/>
  <c r="AF86" i="53"/>
  <c r="M141" i="53"/>
  <c r="AP24" i="53"/>
  <c r="N76" i="53"/>
  <c r="K86" i="53"/>
  <c r="J12" i="53"/>
  <c r="AF15" i="53"/>
  <c r="AP148" i="53"/>
  <c r="J105" i="46"/>
  <c r="J8" i="46" s="1"/>
  <c r="V105" i="47"/>
  <c r="V8" i="47" s="1"/>
  <c r="S60" i="53"/>
  <c r="AM35" i="53"/>
  <c r="AT94" i="53"/>
  <c r="AC25" i="53"/>
  <c r="S25" i="53"/>
  <c r="T98" i="53"/>
  <c r="AA109" i="53"/>
  <c r="AR132" i="53"/>
  <c r="L132" i="53"/>
  <c r="R132" i="53"/>
  <c r="AD35" i="53"/>
  <c r="AB35" i="53"/>
  <c r="AA76" i="53"/>
  <c r="AA86" i="53"/>
  <c r="Y86" i="53"/>
  <c r="K92" i="53"/>
  <c r="J92" i="53"/>
  <c r="I135" i="53"/>
  <c r="Z141" i="53"/>
  <c r="Q25" i="53"/>
  <c r="AS83" i="53"/>
  <c r="AE109" i="53"/>
  <c r="N109" i="53"/>
  <c r="AA12" i="53"/>
  <c r="Q35" i="53"/>
  <c r="K35" i="53"/>
  <c r="S35" i="53"/>
  <c r="AE38" i="53"/>
  <c r="L38" i="53"/>
  <c r="Z44" i="53"/>
  <c r="AS50" i="53"/>
  <c r="AE60" i="53"/>
  <c r="N35" i="53"/>
  <c r="I35" i="53"/>
  <c r="Z73" i="53"/>
  <c r="G109" i="53"/>
  <c r="AC73" i="53"/>
  <c r="I109" i="53"/>
  <c r="N132" i="53"/>
  <c r="AA35" i="53"/>
  <c r="Y73" i="53"/>
  <c r="AF73" i="53"/>
  <c r="G73" i="53"/>
  <c r="R135" i="53"/>
  <c r="P35" i="53"/>
  <c r="Y60" i="53"/>
  <c r="O74" i="53"/>
  <c r="AH136" i="53"/>
  <c r="O123" i="53"/>
  <c r="X68" i="53"/>
  <c r="O116" i="53"/>
  <c r="O151" i="53"/>
  <c r="O104" i="53"/>
  <c r="O131" i="53"/>
  <c r="E139" i="44"/>
  <c r="BB139" i="44" s="1"/>
  <c r="O139" i="53"/>
  <c r="Y12" i="53"/>
  <c r="F38" i="53"/>
  <c r="P50" i="53"/>
  <c r="O102" i="53"/>
  <c r="P38" i="53"/>
  <c r="AH56" i="53"/>
  <c r="AH115" i="53"/>
  <c r="X110" i="53"/>
  <c r="AH81" i="53"/>
  <c r="E133" i="46"/>
  <c r="BB133" i="46" s="1"/>
  <c r="AH35" i="43"/>
  <c r="AH37" i="53"/>
  <c r="E26" i="44"/>
  <c r="BB26" i="44" s="1"/>
  <c r="O87" i="53"/>
  <c r="AH93" i="53"/>
  <c r="X131" i="53"/>
  <c r="E137" i="46"/>
  <c r="BB137" i="46" s="1"/>
  <c r="E134" i="48"/>
  <c r="BB134" i="48" s="1"/>
  <c r="AH40" i="53"/>
  <c r="AH61" i="53"/>
  <c r="X102" i="53"/>
  <c r="X115" i="53"/>
  <c r="AH20" i="53"/>
  <c r="AH36" i="53"/>
  <c r="O153" i="53"/>
  <c r="X116" i="53"/>
  <c r="AH103" i="53"/>
  <c r="O128" i="53"/>
  <c r="AH119" i="53"/>
  <c r="X67" i="53"/>
  <c r="AH24" i="53"/>
  <c r="AH72" i="53"/>
  <c r="AH124" i="53"/>
  <c r="O144" i="53"/>
  <c r="D8" i="43"/>
  <c r="D105" i="53"/>
  <c r="D8" i="53" s="1"/>
  <c r="X123" i="53"/>
  <c r="X144" i="53"/>
  <c r="X137" i="53"/>
  <c r="O42" i="53"/>
  <c r="X124" i="53"/>
  <c r="X34" i="53"/>
  <c r="X121" i="53"/>
  <c r="X32" i="53"/>
  <c r="O129" i="53"/>
  <c r="Q105" i="44"/>
  <c r="Q8" i="44" s="1"/>
  <c r="S57" i="44"/>
  <c r="S7" i="44" s="1"/>
  <c r="AF105" i="44"/>
  <c r="R50" i="53"/>
  <c r="AT75" i="53"/>
  <c r="AG105" i="43"/>
  <c r="AG76" i="53"/>
  <c r="Z86" i="53"/>
  <c r="Y109" i="53"/>
  <c r="M125" i="53"/>
  <c r="N125" i="53"/>
  <c r="L135" i="53"/>
  <c r="W141" i="53"/>
  <c r="R147" i="53"/>
  <c r="AP140" i="53"/>
  <c r="AM12" i="53"/>
  <c r="S28" i="53"/>
  <c r="K38" i="53"/>
  <c r="J44" i="53"/>
  <c r="AP128" i="53"/>
  <c r="AR122" i="53"/>
  <c r="U44" i="53"/>
  <c r="AB25" i="53"/>
  <c r="V50" i="53"/>
  <c r="H76" i="53"/>
  <c r="T76" i="53"/>
  <c r="N86" i="53"/>
  <c r="S92" i="53"/>
  <c r="G135" i="53"/>
  <c r="M135" i="53"/>
  <c r="AQ141" i="53"/>
  <c r="W50" i="53"/>
  <c r="Q28" i="53"/>
  <c r="AP61" i="53"/>
  <c r="AS122" i="53"/>
  <c r="S12" i="53"/>
  <c r="M28" i="53"/>
  <c r="M38" i="53"/>
  <c r="AS44" i="53"/>
  <c r="H44" i="53"/>
  <c r="R63" i="53"/>
  <c r="V15" i="53"/>
  <c r="AP74" i="53"/>
  <c r="U147" i="53"/>
  <c r="J147" i="53"/>
  <c r="AH22" i="53"/>
  <c r="AQ25" i="53"/>
  <c r="L76" i="53"/>
  <c r="I86" i="53"/>
  <c r="H86" i="53"/>
  <c r="AB92" i="53"/>
  <c r="W92" i="53"/>
  <c r="AA154" i="43"/>
  <c r="AA125" i="53"/>
  <c r="AE125" i="53"/>
  <c r="Y135" i="53"/>
  <c r="J135" i="53"/>
  <c r="AM141" i="53"/>
  <c r="U141" i="53"/>
  <c r="J154" i="43"/>
  <c r="J112" i="53"/>
  <c r="AP41" i="53"/>
  <c r="AT124" i="53"/>
  <c r="AL12" i="53"/>
  <c r="AE28" i="53"/>
  <c r="N38" i="53"/>
  <c r="AB44" i="53"/>
  <c r="L44" i="53"/>
  <c r="AS38" i="53"/>
  <c r="J98" i="53"/>
  <c r="P147" i="53"/>
  <c r="AQ86" i="53"/>
  <c r="M86" i="53"/>
  <c r="V92" i="53"/>
  <c r="AT27" i="53"/>
  <c r="AT132" i="43"/>
  <c r="AQ132" i="53"/>
  <c r="AF105" i="45"/>
  <c r="AZ57" i="45"/>
  <c r="AZ7" i="45" s="1"/>
  <c r="J154" i="45"/>
  <c r="J9" i="45" s="1"/>
  <c r="AM154" i="46"/>
  <c r="AM9" i="46" s="1"/>
  <c r="AA57" i="46"/>
  <c r="E104" i="46"/>
  <c r="T105" i="46"/>
  <c r="T8" i="46" s="1"/>
  <c r="R105" i="46"/>
  <c r="R8" i="46" s="1"/>
  <c r="AK154" i="46"/>
  <c r="AK9" i="46" s="1"/>
  <c r="AP135" i="46"/>
  <c r="AL57" i="46"/>
  <c r="AL7" i="46" s="1"/>
  <c r="P105" i="46"/>
  <c r="AS105" i="46"/>
  <c r="AS8" i="46" s="1"/>
  <c r="AT86" i="46"/>
  <c r="I154" i="47"/>
  <c r="I9" i="47" s="1"/>
  <c r="AP94" i="53"/>
  <c r="AT95" i="53"/>
  <c r="I105" i="48"/>
  <c r="I8" i="48" s="1"/>
  <c r="AG57" i="48"/>
  <c r="J57" i="48"/>
  <c r="J7" i="48" s="1"/>
  <c r="H105" i="48"/>
  <c r="AT92" i="48"/>
  <c r="AF105" i="48"/>
  <c r="Y105" i="49"/>
  <c r="AT50" i="49"/>
  <c r="AM105" i="49"/>
  <c r="AM8" i="49" s="1"/>
  <c r="J57" i="49"/>
  <c r="J7" i="49" s="1"/>
  <c r="N154" i="49"/>
  <c r="S154" i="49"/>
  <c r="S9" i="49" s="1"/>
  <c r="AB57" i="50"/>
  <c r="AB7" i="50" s="1"/>
  <c r="H57" i="50"/>
  <c r="S57" i="50"/>
  <c r="S7" i="50" s="1"/>
  <c r="U105" i="50"/>
  <c r="U8" i="50" s="1"/>
  <c r="AC154" i="50"/>
  <c r="AC9" i="50" s="1"/>
  <c r="N105" i="51"/>
  <c r="AP47" i="53"/>
  <c r="AM132" i="53"/>
  <c r="AZ125" i="53"/>
  <c r="BA56" i="53"/>
  <c r="AN60" i="53"/>
  <c r="AT152" i="53"/>
  <c r="AF50" i="53"/>
  <c r="S73" i="53"/>
  <c r="AC83" i="53"/>
  <c r="Z83" i="53"/>
  <c r="AA83" i="53"/>
  <c r="S83" i="53"/>
  <c r="AG35" i="53"/>
  <c r="AG125" i="53"/>
  <c r="R125" i="53"/>
  <c r="S135" i="53"/>
  <c r="AC141" i="53"/>
  <c r="R141" i="53"/>
  <c r="H141" i="53"/>
  <c r="AB60" i="53"/>
  <c r="AD83" i="53"/>
  <c r="AE83" i="53"/>
  <c r="AF83" i="53"/>
  <c r="AB83" i="53"/>
  <c r="AD132" i="53"/>
  <c r="J132" i="53"/>
  <c r="AF28" i="53"/>
  <c r="N28" i="53"/>
  <c r="AF44" i="53"/>
  <c r="R38" i="53"/>
  <c r="Q83" i="53"/>
  <c r="L83" i="53"/>
  <c r="Z109" i="53"/>
  <c r="L109" i="53"/>
  <c r="AA132" i="53"/>
  <c r="T132" i="53"/>
  <c r="AB132" i="53"/>
  <c r="M132" i="53"/>
  <c r="V73" i="53"/>
  <c r="AF122" i="53"/>
  <c r="S122" i="53"/>
  <c r="AH23" i="53"/>
  <c r="R83" i="53"/>
  <c r="Z35" i="53"/>
  <c r="M35" i="53"/>
  <c r="I73" i="53"/>
  <c r="J73" i="53"/>
  <c r="H73" i="53"/>
  <c r="N98" i="53"/>
  <c r="Y122" i="53"/>
  <c r="T122" i="53"/>
  <c r="M122" i="53"/>
  <c r="AT42" i="53"/>
  <c r="AD122" i="53"/>
  <c r="T125" i="53"/>
  <c r="R122" i="53"/>
  <c r="P83" i="53"/>
  <c r="AR83" i="53"/>
  <c r="I83" i="53"/>
  <c r="AS132" i="53"/>
  <c r="Y132" i="53"/>
  <c r="AB73" i="53"/>
  <c r="V122" i="53"/>
  <c r="AH42" i="53"/>
  <c r="O39" i="53"/>
  <c r="F86" i="53"/>
  <c r="X119" i="53"/>
  <c r="AH80" i="53"/>
  <c r="E26" i="43"/>
  <c r="O26" i="53"/>
  <c r="X17" i="53"/>
  <c r="O41" i="53"/>
  <c r="O134" i="53"/>
  <c r="F60" i="53"/>
  <c r="X104" i="53"/>
  <c r="AH68" i="53"/>
  <c r="O94" i="53"/>
  <c r="AH131" i="53"/>
  <c r="X130" i="53"/>
  <c r="F12" i="53"/>
  <c r="X40" i="53"/>
  <c r="AH88" i="53"/>
  <c r="X142" i="53"/>
  <c r="F109" i="53"/>
  <c r="O119" i="53"/>
  <c r="X151" i="53"/>
  <c r="Y38" i="53"/>
  <c r="AH66" i="53"/>
  <c r="X99" i="53"/>
  <c r="E100" i="47"/>
  <c r="X148" i="53"/>
  <c r="AH82" i="53"/>
  <c r="AH47" i="53"/>
  <c r="AH130" i="53"/>
  <c r="X82" i="53"/>
  <c r="X133" i="53"/>
  <c r="AH43" i="53"/>
  <c r="AH65" i="53"/>
  <c r="AH116" i="53"/>
  <c r="AH137" i="53"/>
  <c r="X48" i="53"/>
  <c r="X71" i="53"/>
  <c r="O152" i="53"/>
  <c r="F112" i="53"/>
  <c r="X95" i="53"/>
  <c r="AH26" i="53"/>
  <c r="AH74" i="53"/>
  <c r="O67" i="53"/>
  <c r="O146" i="53"/>
  <c r="O130" i="53"/>
  <c r="X72" i="53"/>
  <c r="O32" i="53"/>
  <c r="AH145" i="53"/>
  <c r="O72" i="53"/>
  <c r="O137" i="53"/>
  <c r="AH27" i="53"/>
  <c r="AH128" i="53"/>
  <c r="AH152" i="53"/>
  <c r="O31" i="53"/>
  <c r="O93" i="53"/>
  <c r="X103" i="53"/>
  <c r="X26" i="53"/>
  <c r="X128" i="53"/>
  <c r="O68" i="53"/>
  <c r="AH75" i="53"/>
  <c r="D9" i="43"/>
  <c r="D154" i="53"/>
  <c r="D9" i="53" s="1"/>
  <c r="E121" i="46"/>
  <c r="BB121" i="46" s="1"/>
  <c r="AH138" i="53"/>
  <c r="K154" i="44"/>
  <c r="K9" i="44" s="1"/>
  <c r="AP98" i="44"/>
  <c r="AT51" i="53"/>
  <c r="T50" i="53"/>
  <c r="AE76" i="53"/>
  <c r="AX86" i="53"/>
  <c r="J86" i="53"/>
  <c r="AC86" i="53"/>
  <c r="Q92" i="53"/>
  <c r="M105" i="43"/>
  <c r="M92" i="53"/>
  <c r="U98" i="53"/>
  <c r="AL125" i="53"/>
  <c r="Q125" i="53"/>
  <c r="AS135" i="53"/>
  <c r="AA135" i="53"/>
  <c r="H135" i="53"/>
  <c r="G141" i="53"/>
  <c r="AT53" i="53"/>
  <c r="R76" i="53"/>
  <c r="V112" i="53"/>
  <c r="L60" i="53"/>
  <c r="AE12" i="53"/>
  <c r="AT52" i="53"/>
  <c r="G28" i="53"/>
  <c r="Z38" i="53"/>
  <c r="AF38" i="53"/>
  <c r="AC44" i="53"/>
  <c r="W44" i="53"/>
  <c r="M44" i="53"/>
  <c r="J63" i="53"/>
  <c r="J15" i="53"/>
  <c r="AX38" i="53"/>
  <c r="AT74" i="53"/>
  <c r="AR147" i="53"/>
  <c r="O17" i="53"/>
  <c r="AK25" i="53"/>
  <c r="H50" i="53"/>
  <c r="AP100" i="53"/>
  <c r="AF76" i="53"/>
  <c r="AB86" i="53"/>
  <c r="AC92" i="53"/>
  <c r="U92" i="53"/>
  <c r="AF135" i="53"/>
  <c r="J141" i="53"/>
  <c r="AT145" i="53"/>
  <c r="AV38" i="53"/>
  <c r="AP13" i="53"/>
  <c r="AA28" i="53"/>
  <c r="AB38" i="53"/>
  <c r="AZ44" i="53"/>
  <c r="T86" i="53"/>
  <c r="AU135" i="53"/>
  <c r="P98" i="53"/>
  <c r="AT104" i="53"/>
  <c r="AD147" i="53"/>
  <c r="V25" i="53"/>
  <c r="BA96" i="53"/>
  <c r="I25" i="53"/>
  <c r="AA25" i="53"/>
  <c r="AC50" i="53"/>
  <c r="AE50" i="53"/>
  <c r="U50" i="53"/>
  <c r="R86" i="53"/>
  <c r="AY92" i="53"/>
  <c r="G92" i="53"/>
  <c r="AF125" i="53"/>
  <c r="G125" i="53"/>
  <c r="AQ135" i="53"/>
  <c r="N135" i="53"/>
  <c r="AD141" i="53"/>
  <c r="BA127" i="53"/>
  <c r="BA41" i="53"/>
  <c r="G60" i="53"/>
  <c r="AT91" i="53"/>
  <c r="W12" i="53"/>
  <c r="AT35" i="43"/>
  <c r="AQ35" i="53"/>
  <c r="H38" i="53"/>
  <c r="Q44" i="53"/>
  <c r="K44" i="53"/>
  <c r="AP121" i="53"/>
  <c r="AU73" i="53"/>
  <c r="AE98" i="53"/>
  <c r="AB98" i="53"/>
  <c r="AW122" i="53"/>
  <c r="AS147" i="53"/>
  <c r="I50" i="53"/>
  <c r="AT87" i="53"/>
  <c r="I92" i="53"/>
  <c r="AW44" i="53"/>
  <c r="AT98" i="43"/>
  <c r="AQ98" i="53"/>
  <c r="AT123" i="53"/>
  <c r="G147" i="53"/>
  <c r="AP55" i="53"/>
  <c r="U57" i="45"/>
  <c r="U7" i="45" s="1"/>
  <c r="AT25" i="45"/>
  <c r="AP152" i="53"/>
  <c r="P105" i="45"/>
  <c r="H154" i="46"/>
  <c r="AF154" i="46"/>
  <c r="AF105" i="46"/>
  <c r="AC105" i="46"/>
  <c r="AC8" i="46" s="1"/>
  <c r="AG57" i="46"/>
  <c r="Z105" i="46"/>
  <c r="R154" i="46"/>
  <c r="R9" i="46" s="1"/>
  <c r="AT83" i="47"/>
  <c r="P105" i="47"/>
  <c r="H154" i="47"/>
  <c r="AE105" i="47"/>
  <c r="Z57" i="47"/>
  <c r="AT46" i="53"/>
  <c r="AG105" i="47"/>
  <c r="T154" i="47"/>
  <c r="T9" i="47" s="1"/>
  <c r="AS57" i="48"/>
  <c r="AS7" i="48" s="1"/>
  <c r="J154" i="48"/>
  <c r="J9" i="48" s="1"/>
  <c r="N154" i="48"/>
  <c r="T105" i="48"/>
  <c r="T8" i="48" s="1"/>
  <c r="AS154" i="49"/>
  <c r="AS9" i="49" s="1"/>
  <c r="AT141" i="49"/>
  <c r="W105" i="50"/>
  <c r="W8" i="50" s="1"/>
  <c r="R105" i="50"/>
  <c r="R8" i="50" s="1"/>
  <c r="G105" i="50"/>
  <c r="Q105" i="51"/>
  <c r="Q8" i="51" s="1"/>
  <c r="BA28" i="51"/>
  <c r="BA76" i="51"/>
  <c r="AY105" i="51"/>
  <c r="AY8" i="51" s="1"/>
  <c r="R105" i="51"/>
  <c r="R8" i="51" s="1"/>
  <c r="AE105" i="51"/>
  <c r="BA92" i="51"/>
  <c r="BA122" i="51"/>
  <c r="AP143" i="53"/>
  <c r="AP129" i="53"/>
  <c r="BA152" i="53"/>
  <c r="M25" i="53"/>
  <c r="R25" i="53"/>
  <c r="Z60" i="53"/>
  <c r="AC132" i="53"/>
  <c r="Q132" i="53"/>
  <c r="K132" i="53"/>
  <c r="AE35" i="53"/>
  <c r="W35" i="53"/>
  <c r="T35" i="53"/>
  <c r="Q76" i="53"/>
  <c r="K76" i="53"/>
  <c r="T92" i="53"/>
  <c r="AR135" i="53"/>
  <c r="AG83" i="53"/>
  <c r="H109" i="53"/>
  <c r="AB109" i="53"/>
  <c r="AR35" i="53"/>
  <c r="H35" i="53"/>
  <c r="J35" i="53"/>
  <c r="G38" i="53"/>
  <c r="R44" i="53"/>
  <c r="AT146" i="53"/>
  <c r="U25" i="53"/>
  <c r="N60" i="53"/>
  <c r="T83" i="53"/>
  <c r="K109" i="53"/>
  <c r="L35" i="53"/>
  <c r="H122" i="53"/>
  <c r="P132" i="53"/>
  <c r="U86" i="53"/>
  <c r="I147" i="53"/>
  <c r="H147" i="53"/>
  <c r="H132" i="53"/>
  <c r="AT140" i="53"/>
  <c r="AS35" i="53"/>
  <c r="AF35" i="53"/>
  <c r="AG73" i="53"/>
  <c r="M73" i="53"/>
  <c r="N73" i="53"/>
  <c r="AG60" i="53"/>
  <c r="I60" i="53"/>
  <c r="J109" i="53"/>
  <c r="E46" i="47"/>
  <c r="BB46" i="47" s="1"/>
  <c r="O46" i="53"/>
  <c r="O65" i="53"/>
  <c r="O114" i="53"/>
  <c r="Y35" i="53"/>
  <c r="X132" i="43"/>
  <c r="X134" i="53"/>
  <c r="O20" i="53"/>
  <c r="AH109" i="43"/>
  <c r="AH110" i="53"/>
  <c r="X56" i="53"/>
  <c r="X83" i="43"/>
  <c r="X85" i="53"/>
  <c r="E145" i="43"/>
  <c r="O145" i="53"/>
  <c r="Y44" i="53"/>
  <c r="AH71" i="53"/>
  <c r="AH101" i="53"/>
  <c r="E82" i="44"/>
  <c r="O82" i="53"/>
  <c r="E90" i="44"/>
  <c r="O90" i="53"/>
  <c r="O80" i="53"/>
  <c r="E130" i="46"/>
  <c r="BB130" i="46" s="1"/>
  <c r="AH32" i="53"/>
  <c r="AH129" i="53"/>
  <c r="N12" i="53"/>
  <c r="AH91" i="53"/>
  <c r="AH142" i="53"/>
  <c r="O61" i="53"/>
  <c r="X113" i="53"/>
  <c r="X45" i="53"/>
  <c r="F44" i="53"/>
  <c r="X97" i="53"/>
  <c r="M15" i="53"/>
  <c r="G12" i="53"/>
  <c r="O96" i="53"/>
  <c r="O110" i="53"/>
  <c r="O140" i="53"/>
  <c r="X20" i="53"/>
  <c r="AH39" i="53"/>
  <c r="X74" i="53"/>
  <c r="O85" i="53"/>
  <c r="O45" i="53"/>
  <c r="AH133" i="53"/>
  <c r="E53" i="44"/>
  <c r="BB53" i="44" s="1"/>
  <c r="X84" i="53"/>
  <c r="X81" i="53"/>
  <c r="F92" i="53"/>
  <c r="X70" i="53"/>
  <c r="F141" i="53"/>
  <c r="P44" i="53"/>
  <c r="AH87" i="53"/>
  <c r="AH120" i="53"/>
  <c r="AH139" i="53"/>
  <c r="Y25" i="53"/>
  <c r="E149" i="48"/>
  <c r="BB149" i="48" s="1"/>
  <c r="AH50" i="51"/>
  <c r="O43" i="53"/>
  <c r="O138" i="53"/>
  <c r="AH52" i="53"/>
  <c r="X88" i="53"/>
  <c r="X153" i="53"/>
  <c r="X24" i="53"/>
  <c r="AH53" i="53"/>
  <c r="AH140" i="53"/>
  <c r="AH79" i="53"/>
  <c r="AH34" i="53"/>
  <c r="AH149" i="53"/>
  <c r="O89" i="53"/>
  <c r="O121" i="53"/>
  <c r="O34" i="53"/>
  <c r="O88" i="53"/>
  <c r="O79" i="53"/>
  <c r="F135" i="53"/>
  <c r="F25" i="53"/>
  <c r="E101" i="46"/>
  <c r="X129" i="53"/>
  <c r="E43" i="48"/>
  <c r="BB43" i="48" s="1"/>
  <c r="X79" i="53"/>
  <c r="X75" i="53"/>
  <c r="AH46" i="53"/>
  <c r="P28" i="53"/>
  <c r="AW57" i="44"/>
  <c r="AW7" i="44" s="1"/>
  <c r="AG57" i="44"/>
  <c r="R57" i="44"/>
  <c r="R7" i="44" s="1"/>
  <c r="AA57" i="44"/>
  <c r="AT135" i="44"/>
  <c r="AB57" i="44"/>
  <c r="AB7" i="44" s="1"/>
  <c r="AX25" i="53"/>
  <c r="AD50" i="53"/>
  <c r="W63" i="53"/>
  <c r="AE86" i="53"/>
  <c r="AG135" i="53"/>
  <c r="AP145" i="53"/>
  <c r="AF141" i="53"/>
  <c r="BA91" i="53"/>
  <c r="AT50" i="43"/>
  <c r="AQ50" i="53"/>
  <c r="I38" i="53"/>
  <c r="AR44" i="53"/>
  <c r="V44" i="53"/>
  <c r="AT88" i="53"/>
  <c r="AT40" i="53"/>
  <c r="AT73" i="43"/>
  <c r="AQ73" i="53"/>
  <c r="H98" i="53"/>
  <c r="AG50" i="53"/>
  <c r="N25" i="53"/>
  <c r="J105" i="43"/>
  <c r="J76" i="53"/>
  <c r="AT92" i="43"/>
  <c r="AQ92" i="53"/>
  <c r="AD92" i="53"/>
  <c r="AF92" i="53"/>
  <c r="Q135" i="53"/>
  <c r="I141" i="53"/>
  <c r="W112" i="53"/>
  <c r="S38" i="53"/>
  <c r="J28" i="53"/>
  <c r="AR38" i="53"/>
  <c r="U38" i="53"/>
  <c r="AG44" i="53"/>
  <c r="AX73" i="53"/>
  <c r="AA98" i="53"/>
  <c r="AC98" i="53"/>
  <c r="AC122" i="53"/>
  <c r="Z154" i="43"/>
  <c r="AD135" i="53"/>
  <c r="AQ147" i="53"/>
  <c r="AF25" i="53"/>
  <c r="G50" i="53"/>
  <c r="AR86" i="53"/>
  <c r="AG86" i="53"/>
  <c r="AG92" i="53"/>
  <c r="J125" i="53"/>
  <c r="AT136" i="53"/>
  <c r="T135" i="53"/>
  <c r="N141" i="53"/>
  <c r="V141" i="53"/>
  <c r="P76" i="53"/>
  <c r="AT151" i="53"/>
  <c r="AP110" i="53"/>
  <c r="AT37" i="53"/>
  <c r="O14" i="53"/>
  <c r="L28" i="53"/>
  <c r="AA38" i="53"/>
  <c r="Q38" i="53"/>
  <c r="AT48" i="53"/>
  <c r="AT97" i="53"/>
  <c r="AS98" i="53"/>
  <c r="G98" i="53"/>
  <c r="T147" i="53"/>
  <c r="AR50" i="53"/>
  <c r="AS73" i="53"/>
  <c r="M76" i="53"/>
  <c r="AU86" i="53"/>
  <c r="K125" i="53"/>
  <c r="AT83" i="43"/>
  <c r="AT83" i="53" s="1"/>
  <c r="AQ83" i="53"/>
  <c r="AT99" i="53"/>
  <c r="AQ122" i="53"/>
  <c r="R12" i="53"/>
  <c r="H154" i="45"/>
  <c r="N105" i="45"/>
  <c r="L73" i="53"/>
  <c r="M105" i="45"/>
  <c r="Q105" i="46"/>
  <c r="Q8" i="46" s="1"/>
  <c r="AE154" i="46"/>
  <c r="AE105" i="46"/>
  <c r="AT25" i="46"/>
  <c r="AT98" i="46"/>
  <c r="S154" i="46"/>
  <c r="S9" i="46" s="1"/>
  <c r="AT50" i="46"/>
  <c r="BA25" i="47"/>
  <c r="AA105" i="47"/>
  <c r="H105" i="47"/>
  <c r="S57" i="47"/>
  <c r="S7" i="47" s="1"/>
  <c r="AR57" i="47"/>
  <c r="AR7" i="47" s="1"/>
  <c r="M154" i="47"/>
  <c r="N105" i="47"/>
  <c r="BA28" i="47"/>
  <c r="AT44" i="47"/>
  <c r="L154" i="47"/>
  <c r="BA47" i="53"/>
  <c r="AF57" i="48"/>
  <c r="AE154" i="48"/>
  <c r="AR154" i="48"/>
  <c r="AR9" i="48" s="1"/>
  <c r="AB105" i="48"/>
  <c r="AB8" i="48" s="1"/>
  <c r="AR57" i="49"/>
  <c r="AR7" i="49" s="1"/>
  <c r="BA141" i="49"/>
  <c r="AV154" i="49"/>
  <c r="AV9" i="49" s="1"/>
  <c r="M154" i="49"/>
  <c r="H154" i="49"/>
  <c r="Q154" i="50"/>
  <c r="Q9" i="50" s="1"/>
  <c r="AE57" i="50"/>
  <c r="AE105" i="50"/>
  <c r="J57" i="50"/>
  <c r="J7" i="50" s="1"/>
  <c r="Y105" i="51"/>
  <c r="AB154" i="51"/>
  <c r="AB9" i="51" s="1"/>
  <c r="AB105" i="51"/>
  <c r="AB8" i="51" s="1"/>
  <c r="AF105" i="51"/>
  <c r="P105" i="50"/>
  <c r="M60" i="53"/>
  <c r="J83" i="53"/>
  <c r="V83" i="53"/>
  <c r="S86" i="53"/>
  <c r="Z92" i="53"/>
  <c r="L125" i="53"/>
  <c r="AS141" i="53"/>
  <c r="AB141" i="53"/>
  <c r="L141" i="53"/>
  <c r="AR25" i="53"/>
  <c r="H60" i="53"/>
  <c r="J60" i="53"/>
  <c r="K60" i="53"/>
  <c r="N83" i="53"/>
  <c r="K83" i="53"/>
  <c r="H83" i="53"/>
  <c r="S132" i="53"/>
  <c r="Z132" i="53"/>
  <c r="V132" i="53"/>
  <c r="R28" i="53"/>
  <c r="T28" i="53"/>
  <c r="I44" i="53"/>
  <c r="AT54" i="53"/>
  <c r="AT43" i="53"/>
  <c r="Y83" i="53"/>
  <c r="W83" i="53"/>
  <c r="W132" i="53"/>
  <c r="AF132" i="53"/>
  <c r="I132" i="53"/>
  <c r="AT39" i="53"/>
  <c r="AD73" i="53"/>
  <c r="Q86" i="53"/>
  <c r="AE122" i="53"/>
  <c r="AG122" i="53"/>
  <c r="Z122" i="53"/>
  <c r="AC35" i="53"/>
  <c r="R35" i="53"/>
  <c r="AE73" i="53"/>
  <c r="AA73" i="53"/>
  <c r="U73" i="53"/>
  <c r="R73" i="53"/>
  <c r="S98" i="53"/>
  <c r="AG98" i="53"/>
  <c r="W122" i="53"/>
  <c r="U122" i="53"/>
  <c r="I122" i="53"/>
  <c r="AA122" i="53"/>
  <c r="K122" i="53"/>
  <c r="AB147" i="53"/>
  <c r="M83" i="53"/>
  <c r="AE132" i="53"/>
  <c r="AG132" i="53"/>
  <c r="V35" i="53"/>
  <c r="AT137" i="53"/>
  <c r="T73" i="53"/>
  <c r="N122" i="53"/>
  <c r="AG15" i="53"/>
  <c r="AG112" i="53"/>
  <c r="AG154" i="51"/>
  <c r="AG9" i="51" s="1"/>
  <c r="AG105" i="48"/>
  <c r="AG8" i="48" s="1"/>
  <c r="AG63" i="53"/>
  <c r="AG154" i="49"/>
  <c r="AG154" i="46"/>
  <c r="AG9" i="46" s="1"/>
  <c r="AG57" i="47"/>
  <c r="AG7" i="47" s="1"/>
  <c r="AG57" i="50"/>
  <c r="X36" i="53"/>
  <c r="O133" i="53"/>
  <c r="F83" i="53"/>
  <c r="O36" i="53"/>
  <c r="AT78" i="53"/>
  <c r="AT125" i="48"/>
  <c r="AS105" i="47"/>
  <c r="AS8" i="47" s="1"/>
  <c r="AR105" i="44"/>
  <c r="AR8" i="44" s="1"/>
  <c r="AR28" i="53"/>
  <c r="AT131" i="53"/>
  <c r="AR154" i="47"/>
  <c r="AR9" i="47" s="1"/>
  <c r="AS28" i="53"/>
  <c r="AT34" i="53"/>
  <c r="AT31" i="53"/>
  <c r="AR76" i="53"/>
  <c r="AT126" i="53"/>
  <c r="AS154" i="46"/>
  <c r="AS9" i="46" s="1"/>
  <c r="AT32" i="53"/>
  <c r="AT76" i="47"/>
  <c r="AS105" i="48"/>
  <c r="AS8" i="48" s="1"/>
  <c r="AT76" i="51"/>
  <c r="AS57" i="51"/>
  <c r="AS7" i="51" s="1"/>
  <c r="AT129" i="53"/>
  <c r="AT77" i="53"/>
  <c r="AT79" i="53"/>
  <c r="AR154" i="49"/>
  <c r="AR9" i="49" s="1"/>
  <c r="AS57" i="50"/>
  <c r="AS7" i="50" s="1"/>
  <c r="AS105" i="51"/>
  <c r="AS8" i="51" s="1"/>
  <c r="AS125" i="53"/>
  <c r="E129" i="48"/>
  <c r="BB129" i="48" s="1"/>
  <c r="AT29" i="53"/>
  <c r="AR125" i="53"/>
  <c r="AT30" i="53"/>
  <c r="AS76" i="53"/>
  <c r="AT130" i="53"/>
  <c r="AT28" i="47"/>
  <c r="AT125" i="49"/>
  <c r="AQ125" i="53"/>
  <c r="AQ76" i="53"/>
  <c r="AT127" i="53"/>
  <c r="AT28" i="43"/>
  <c r="AQ28" i="53"/>
  <c r="AM57" i="45"/>
  <c r="AM7" i="45" s="1"/>
  <c r="AM105" i="50"/>
  <c r="AM8" i="50" s="1"/>
  <c r="AN125" i="53"/>
  <c r="AP30" i="53"/>
  <c r="AK105" i="48"/>
  <c r="AK8" i="48" s="1"/>
  <c r="Z105" i="51"/>
  <c r="Z76" i="53"/>
  <c r="Z125" i="53"/>
  <c r="Z28" i="53"/>
  <c r="AH30" i="53"/>
  <c r="Z57" i="46"/>
  <c r="Z7" i="46" s="1"/>
  <c r="AH127" i="53"/>
  <c r="AH78" i="53"/>
  <c r="W125" i="53"/>
  <c r="X127" i="53"/>
  <c r="W28" i="53"/>
  <c r="X30" i="53"/>
  <c r="V57" i="45"/>
  <c r="V7" i="45" s="1"/>
  <c r="V76" i="53"/>
  <c r="X78" i="53"/>
  <c r="V125" i="53"/>
  <c r="I105" i="43"/>
  <c r="O30" i="53"/>
  <c r="I28" i="53"/>
  <c r="I105" i="51"/>
  <c r="I8" i="51" s="1"/>
  <c r="I76" i="53"/>
  <c r="O127" i="53"/>
  <c r="O78" i="53"/>
  <c r="I105" i="46"/>
  <c r="I8" i="46" s="1"/>
  <c r="I105" i="47"/>
  <c r="I8" i="47" s="1"/>
  <c r="AK76" i="53"/>
  <c r="AP125" i="49"/>
  <c r="AK105" i="50"/>
  <c r="AK8" i="50" s="1"/>
  <c r="AJ57" i="51"/>
  <c r="AJ7" i="51" s="1"/>
  <c r="AP29" i="53"/>
  <c r="AD76" i="53"/>
  <c r="AD154" i="46"/>
  <c r="AD9" i="46" s="1"/>
  <c r="AD105" i="51"/>
  <c r="AD8" i="51" s="1"/>
  <c r="AD57" i="43"/>
  <c r="AD7" i="43" s="1"/>
  <c r="AD28" i="53"/>
  <c r="AD125" i="53"/>
  <c r="AD105" i="46"/>
  <c r="AD8" i="46" s="1"/>
  <c r="AC57" i="44"/>
  <c r="AC7" i="44" s="1"/>
  <c r="AC154" i="45"/>
  <c r="AC9" i="45" s="1"/>
  <c r="AC76" i="53"/>
  <c r="AC28" i="53"/>
  <c r="AC57" i="45"/>
  <c r="AC7" i="45" s="1"/>
  <c r="AC57" i="48"/>
  <c r="AC7" i="48" s="1"/>
  <c r="AC105" i="49"/>
  <c r="AC8" i="49" s="1"/>
  <c r="AC125" i="53"/>
  <c r="AB125" i="53"/>
  <c r="AB28" i="53"/>
  <c r="AB105" i="49"/>
  <c r="AB8" i="49" s="1"/>
  <c r="AB76" i="53"/>
  <c r="AB154" i="45"/>
  <c r="AB9" i="45" s="1"/>
  <c r="AH126" i="53"/>
  <c r="Y154" i="45"/>
  <c r="AH77" i="53"/>
  <c r="Y28" i="53"/>
  <c r="AH29" i="53"/>
  <c r="Y125" i="53"/>
  <c r="Y76" i="53"/>
  <c r="X29" i="53"/>
  <c r="U105" i="51"/>
  <c r="U8" i="51" s="1"/>
  <c r="U76" i="53"/>
  <c r="U28" i="53"/>
  <c r="X77" i="53"/>
  <c r="U57" i="49"/>
  <c r="U7" i="49" s="1"/>
  <c r="X126" i="53"/>
  <c r="E29" i="44"/>
  <c r="BB29" i="44" s="1"/>
  <c r="U125" i="53"/>
  <c r="U154" i="49"/>
  <c r="U9" i="49" s="1"/>
  <c r="G105" i="51"/>
  <c r="G8" i="51" s="1"/>
  <c r="G76" i="53"/>
  <c r="G154" i="49"/>
  <c r="G9" i="49" s="1"/>
  <c r="G105" i="46"/>
  <c r="G8" i="46" s="1"/>
  <c r="G154" i="46"/>
  <c r="G9" i="46" s="1"/>
  <c r="O126" i="53"/>
  <c r="F28" i="53"/>
  <c r="O29" i="53"/>
  <c r="F76" i="53"/>
  <c r="E77" i="43"/>
  <c r="BB77" i="43" s="1"/>
  <c r="O77" i="53"/>
  <c r="F125" i="53"/>
  <c r="W105" i="51"/>
  <c r="W8" i="51" s="1"/>
  <c r="E138" i="47"/>
  <c r="BB138" i="47" s="1"/>
  <c r="V57" i="49"/>
  <c r="V7" i="49" s="1"/>
  <c r="AJ105" i="50"/>
  <c r="AJ8" i="50" s="1"/>
  <c r="AO154" i="49"/>
  <c r="AO9" i="49" s="1"/>
  <c r="E67" i="47"/>
  <c r="AT15" i="45"/>
  <c r="AR105" i="45"/>
  <c r="AR8" i="45" s="1"/>
  <c r="AD112" i="53"/>
  <c r="AD57" i="46"/>
  <c r="AD7" i="46" s="1"/>
  <c r="AA154" i="47"/>
  <c r="Z15" i="53"/>
  <c r="Y105" i="44"/>
  <c r="P154" i="45"/>
  <c r="O27" i="53"/>
  <c r="O75" i="53"/>
  <c r="O124" i="53"/>
  <c r="L25" i="53"/>
  <c r="L105" i="48"/>
  <c r="AK109" i="53"/>
  <c r="AN154" i="46"/>
  <c r="AN9" i="46" s="1"/>
  <c r="AJ105" i="49"/>
  <c r="AJ8" i="49" s="1"/>
  <c r="AN12" i="53"/>
  <c r="AJ12" i="53"/>
  <c r="AN109" i="53"/>
  <c r="AL109" i="53"/>
  <c r="AI60" i="53"/>
  <c r="AI109" i="53"/>
  <c r="AP14" i="53"/>
  <c r="AO109" i="53"/>
  <c r="AP111" i="53"/>
  <c r="AK60" i="53"/>
  <c r="AI12" i="53"/>
  <c r="AJ109" i="53"/>
  <c r="AK12" i="53"/>
  <c r="BA147" i="43"/>
  <c r="AU147" i="53"/>
  <c r="AZ141" i="53"/>
  <c r="BA132" i="43"/>
  <c r="AU132" i="53"/>
  <c r="BA40" i="53"/>
  <c r="AX132" i="53"/>
  <c r="E18" i="50"/>
  <c r="BB18" i="50" s="1"/>
  <c r="BA90" i="53"/>
  <c r="AU25" i="53"/>
  <c r="AX92" i="53"/>
  <c r="AY38" i="53"/>
  <c r="AX135" i="53"/>
  <c r="AW76" i="53"/>
  <c r="AY86" i="53"/>
  <c r="AZ86" i="53"/>
  <c r="AU38" i="53"/>
  <c r="AZ147" i="53"/>
  <c r="BA75" i="53"/>
  <c r="BA66" i="53"/>
  <c r="BA53" i="53"/>
  <c r="BA130" i="53"/>
  <c r="BA92" i="45"/>
  <c r="BA132" i="47"/>
  <c r="AX57" i="50"/>
  <c r="AX7" i="50" s="1"/>
  <c r="AV154" i="51"/>
  <c r="AV9" i="51" s="1"/>
  <c r="BA33" i="53"/>
  <c r="BA55" i="53"/>
  <c r="AZ73" i="53"/>
  <c r="AV35" i="53"/>
  <c r="AW86" i="53"/>
  <c r="AY35" i="53"/>
  <c r="BA104" i="53"/>
  <c r="AY83" i="53"/>
  <c r="AW35" i="53"/>
  <c r="AZ132" i="53"/>
  <c r="E33" i="45"/>
  <c r="BB33" i="45" s="1"/>
  <c r="E88" i="44"/>
  <c r="E134" i="50"/>
  <c r="BB134" i="50" s="1"/>
  <c r="E49" i="45"/>
  <c r="BB49" i="45" s="1"/>
  <c r="E47" i="49"/>
  <c r="BB47" i="49" s="1"/>
  <c r="E82" i="45"/>
  <c r="BB82" i="45" s="1"/>
  <c r="E40" i="47"/>
  <c r="BB40" i="47" s="1"/>
  <c r="E29" i="50"/>
  <c r="BB29" i="50" s="1"/>
  <c r="E127" i="51"/>
  <c r="BB127" i="51" s="1"/>
  <c r="E94" i="48"/>
  <c r="E95" i="48"/>
  <c r="BB95" i="48" s="1"/>
  <c r="E143" i="48"/>
  <c r="BB143" i="48" s="1"/>
  <c r="E52" i="48"/>
  <c r="BB52" i="48" s="1"/>
  <c r="BA36" i="53"/>
  <c r="BA93" i="53"/>
  <c r="BA45" i="53"/>
  <c r="AY25" i="53"/>
  <c r="BA149" i="53"/>
  <c r="AY125" i="53"/>
  <c r="AX141" i="53"/>
  <c r="BA151" i="53"/>
  <c r="BA43" i="53"/>
  <c r="AX50" i="53"/>
  <c r="AW38" i="53"/>
  <c r="BA48" i="53"/>
  <c r="BA49" i="53"/>
  <c r="BA89" i="53"/>
  <c r="AY147" i="53"/>
  <c r="AW147" i="53"/>
  <c r="AZ92" i="53"/>
  <c r="AV76" i="53"/>
  <c r="AV25" i="53"/>
  <c r="AY76" i="53"/>
  <c r="AW92" i="53"/>
  <c r="AY135" i="53"/>
  <c r="BA27" i="53"/>
  <c r="AY28" i="53"/>
  <c r="BA88" i="53"/>
  <c r="BA137" i="53"/>
  <c r="AW28" i="53"/>
  <c r="BA54" i="53"/>
  <c r="BA123" i="53"/>
  <c r="BA148" i="53"/>
  <c r="AU92" i="53"/>
  <c r="AX147" i="53"/>
  <c r="AV98" i="53"/>
  <c r="AY73" i="53"/>
  <c r="AX76" i="53"/>
  <c r="AW125" i="53"/>
  <c r="AW135" i="53"/>
  <c r="AV147" i="53"/>
  <c r="BA85" i="53"/>
  <c r="BA37" i="53"/>
  <c r="AV28" i="53"/>
  <c r="AV44" i="53"/>
  <c r="BA102" i="53"/>
  <c r="BA74" i="53"/>
  <c r="BA138" i="53"/>
  <c r="BA126" i="53"/>
  <c r="BA39" i="53"/>
  <c r="AU98" i="53"/>
  <c r="BA38" i="45"/>
  <c r="AW105" i="45"/>
  <c r="AW8" i="45" s="1"/>
  <c r="BA98" i="46"/>
  <c r="AW105" i="48"/>
  <c r="AW8" i="48" s="1"/>
  <c r="BA28" i="49"/>
  <c r="BA92" i="49"/>
  <c r="BA141" i="50"/>
  <c r="BA73" i="50"/>
  <c r="AW154" i="50"/>
  <c r="AW9" i="50" s="1"/>
  <c r="AX35" i="53"/>
  <c r="AV73" i="53"/>
  <c r="AX122" i="53"/>
  <c r="BA139" i="53"/>
  <c r="AV132" i="53"/>
  <c r="BA77" i="53"/>
  <c r="AY141" i="53"/>
  <c r="BA30" i="53"/>
  <c r="AZ83" i="53"/>
  <c r="AV86" i="53"/>
  <c r="BA101" i="53"/>
  <c r="AX105" i="47"/>
  <c r="AX8" i="47" s="1"/>
  <c r="AW154" i="47"/>
  <c r="AW9" i="47" s="1"/>
  <c r="AX105" i="51"/>
  <c r="AX8" i="51" s="1"/>
  <c r="BA34" i="53"/>
  <c r="AZ122" i="53"/>
  <c r="BA95" i="53"/>
  <c r="AX28" i="53"/>
  <c r="E95" i="47"/>
  <c r="E130" i="48"/>
  <c r="BB130" i="48" s="1"/>
  <c r="AU50" i="53"/>
  <c r="AU141" i="53"/>
  <c r="BA78" i="53"/>
  <c r="BA29" i="53"/>
  <c r="BA146" i="53"/>
  <c r="BA128" i="53"/>
  <c r="AW25" i="53"/>
  <c r="AW50" i="53"/>
  <c r="AV141" i="53"/>
  <c r="BA134" i="53"/>
  <c r="AV50" i="53"/>
  <c r="AZ50" i="53"/>
  <c r="AW141" i="53"/>
  <c r="AX57" i="45"/>
  <c r="AX7" i="45" s="1"/>
  <c r="AY105" i="45"/>
  <c r="AY8" i="45" s="1"/>
  <c r="BA76" i="47"/>
  <c r="BA147" i="47"/>
  <c r="AY154" i="49"/>
  <c r="AY9" i="49" s="1"/>
  <c r="AX83" i="53"/>
  <c r="AZ35" i="53"/>
  <c r="AY132" i="53"/>
  <c r="AW83" i="53"/>
  <c r="BA136" i="53"/>
  <c r="E134" i="44"/>
  <c r="BB134" i="44" s="1"/>
  <c r="E134" i="46"/>
  <c r="BB134" i="46" s="1"/>
  <c r="E150" i="50"/>
  <c r="BB150" i="50" s="1"/>
  <c r="E79" i="45"/>
  <c r="E130" i="45"/>
  <c r="BB130" i="45" s="1"/>
  <c r="E48" i="50"/>
  <c r="BB48" i="50" s="1"/>
  <c r="E94" i="50"/>
  <c r="E55" i="48"/>
  <c r="BB55" i="48" s="1"/>
  <c r="AZ154" i="44"/>
  <c r="AZ9" i="44" s="1"/>
  <c r="BA125" i="44"/>
  <c r="BA86" i="44"/>
  <c r="BA28" i="44"/>
  <c r="BA42" i="53"/>
  <c r="AZ57" i="44"/>
  <c r="AZ7" i="44" s="1"/>
  <c r="BA84" i="53"/>
  <c r="BA133" i="53"/>
  <c r="BA131" i="53"/>
  <c r="BA92" i="44"/>
  <c r="BA141" i="44"/>
  <c r="BA26" i="53"/>
  <c r="BA51" i="53"/>
  <c r="BA145" i="53"/>
  <c r="BA150" i="53"/>
  <c r="AU76" i="53"/>
  <c r="BA124" i="53"/>
  <c r="BA52" i="53"/>
  <c r="AU28" i="53"/>
  <c r="AU44" i="53"/>
  <c r="AZ28" i="53"/>
  <c r="BA79" i="53"/>
  <c r="AV135" i="53"/>
  <c r="AV125" i="53"/>
  <c r="BA31" i="53"/>
  <c r="BA140" i="53"/>
  <c r="AX44" i="53"/>
  <c r="AW98" i="53"/>
  <c r="AU122" i="53"/>
  <c r="BA100" i="53"/>
  <c r="AY44" i="53"/>
  <c r="AX98" i="53"/>
  <c r="AV92" i="53"/>
  <c r="AZ135" i="53"/>
  <c r="AZ76" i="53"/>
  <c r="BA83" i="43"/>
  <c r="AU83" i="53"/>
  <c r="BA35" i="43"/>
  <c r="AU35" i="53"/>
  <c r="BA97" i="53"/>
  <c r="BA87" i="53"/>
  <c r="AU125" i="53"/>
  <c r="BA99" i="53"/>
  <c r="BA73" i="45"/>
  <c r="BA98" i="45"/>
  <c r="BA81" i="53"/>
  <c r="AY105" i="46"/>
  <c r="AY8" i="46" s="1"/>
  <c r="AZ154" i="46"/>
  <c r="AZ9" i="46" s="1"/>
  <c r="BA76" i="46"/>
  <c r="AY154" i="46"/>
  <c r="AY9" i="46" s="1"/>
  <c r="BA86" i="46"/>
  <c r="BA32" i="53"/>
  <c r="BA46" i="53"/>
  <c r="BA143" i="53"/>
  <c r="AZ154" i="48"/>
  <c r="AZ9" i="48" s="1"/>
  <c r="BA98" i="48"/>
  <c r="BA122" i="48"/>
  <c r="BA132" i="48"/>
  <c r="BA38" i="48"/>
  <c r="BA28" i="50"/>
  <c r="AZ25" i="53"/>
  <c r="AW132" i="53"/>
  <c r="AY50" i="53"/>
  <c r="AY122" i="53"/>
  <c r="AV83" i="53"/>
  <c r="AW73" i="53"/>
  <c r="AV122" i="53"/>
  <c r="AZ38" i="53"/>
  <c r="T57" i="44"/>
  <c r="T7" i="44" s="1"/>
  <c r="X64" i="53"/>
  <c r="T105" i="44"/>
  <c r="T8" i="44" s="1"/>
  <c r="T105" i="43"/>
  <c r="T8" i="43" s="1"/>
  <c r="X16" i="53"/>
  <c r="AO60" i="53"/>
  <c r="AO12" i="53"/>
  <c r="AP62" i="53"/>
  <c r="AK92" i="53"/>
  <c r="AP92" i="44"/>
  <c r="V154" i="47"/>
  <c r="V9" i="47" s="1"/>
  <c r="V105" i="51"/>
  <c r="V8" i="51" s="1"/>
  <c r="V109" i="53"/>
  <c r="V60" i="53"/>
  <c r="T154" i="51"/>
  <c r="T9" i="51" s="1"/>
  <c r="T109" i="53"/>
  <c r="E53" i="47"/>
  <c r="BB53" i="47" s="1"/>
  <c r="K154" i="46"/>
  <c r="K9" i="46" s="1"/>
  <c r="F98" i="53"/>
  <c r="F50" i="53"/>
  <c r="E110" i="49"/>
  <c r="BB110" i="49" s="1"/>
  <c r="AY105" i="47"/>
  <c r="AY8" i="47" s="1"/>
  <c r="AX154" i="47"/>
  <c r="AX9" i="47" s="1"/>
  <c r="AW105" i="46"/>
  <c r="AW8" i="46" s="1"/>
  <c r="AW57" i="48"/>
  <c r="AW7" i="48" s="1"/>
  <c r="AW154" i="45"/>
  <c r="AW9" i="45" s="1"/>
  <c r="AS105" i="44"/>
  <c r="AS8" i="44" s="1"/>
  <c r="AS154" i="47"/>
  <c r="AS9" i="47" s="1"/>
  <c r="AR57" i="48"/>
  <c r="AR7" i="48" s="1"/>
  <c r="AN63" i="53"/>
  <c r="AN141" i="53"/>
  <c r="AP141" i="45"/>
  <c r="AI141" i="53"/>
  <c r="AI44" i="53"/>
  <c r="AP141" i="51"/>
  <c r="AP75" i="53"/>
  <c r="AL38" i="53"/>
  <c r="AI50" i="53"/>
  <c r="AK44" i="53"/>
  <c r="AM86" i="53"/>
  <c r="AM135" i="53"/>
  <c r="AL28" i="53"/>
  <c r="AO28" i="53"/>
  <c r="AP43" i="53"/>
  <c r="AO132" i="53"/>
  <c r="AO122" i="53"/>
  <c r="E101" i="50"/>
  <c r="BB101" i="50" s="1"/>
  <c r="E103" i="46"/>
  <c r="E75" i="43"/>
  <c r="E32" i="51"/>
  <c r="BB32" i="51" s="1"/>
  <c r="AO98" i="53"/>
  <c r="AN92" i="53"/>
  <c r="AK125" i="53"/>
  <c r="AN154" i="43"/>
  <c r="AN9" i="43" s="1"/>
  <c r="AP31" i="53"/>
  <c r="AP28" i="43"/>
  <c r="AI28" i="53"/>
  <c r="AP137" i="53"/>
  <c r="AM50" i="53"/>
  <c r="AJ86" i="53"/>
  <c r="AJ50" i="53"/>
  <c r="AP54" i="53"/>
  <c r="AJ147" i="53"/>
  <c r="AK147" i="53"/>
  <c r="AN86" i="53"/>
  <c r="AK28" i="53"/>
  <c r="AJ98" i="53"/>
  <c r="AP103" i="53"/>
  <c r="AM105" i="46"/>
  <c r="AM8" i="46" s="1"/>
  <c r="AN105" i="48"/>
  <c r="AN8" i="48" s="1"/>
  <c r="AM57" i="49"/>
  <c r="AM7" i="49" s="1"/>
  <c r="AK154" i="49"/>
  <c r="AK9" i="49" s="1"/>
  <c r="AL154" i="50"/>
  <c r="AL9" i="50" s="1"/>
  <c r="AM44" i="53"/>
  <c r="AP104" i="53"/>
  <c r="AL35" i="53"/>
  <c r="AJ38" i="53"/>
  <c r="E142" i="44"/>
  <c r="BB142" i="44" s="1"/>
  <c r="E87" i="44"/>
  <c r="BB87" i="44" s="1"/>
  <c r="E126" i="44"/>
  <c r="BB126" i="44" s="1"/>
  <c r="E137" i="44"/>
  <c r="BB137" i="44" s="1"/>
  <c r="E142" i="45"/>
  <c r="BB142" i="45" s="1"/>
  <c r="E54" i="47"/>
  <c r="BB54" i="47" s="1"/>
  <c r="E140" i="50"/>
  <c r="BB140" i="50" s="1"/>
  <c r="E102" i="49"/>
  <c r="E152" i="51"/>
  <c r="BB152" i="51" s="1"/>
  <c r="BB26" i="43"/>
  <c r="E41" i="43"/>
  <c r="BB41" i="43" s="1"/>
  <c r="E134" i="43"/>
  <c r="E140" i="44"/>
  <c r="BB140" i="44" s="1"/>
  <c r="E43" i="45"/>
  <c r="BB43" i="45" s="1"/>
  <c r="E127" i="45"/>
  <c r="BB127" i="45" s="1"/>
  <c r="E138" i="46"/>
  <c r="BB138" i="46" s="1"/>
  <c r="E93" i="51"/>
  <c r="E54" i="46"/>
  <c r="BB54" i="46" s="1"/>
  <c r="E128" i="48"/>
  <c r="BB128" i="48" s="1"/>
  <c r="E33" i="46"/>
  <c r="BB33" i="46" s="1"/>
  <c r="E140" i="46"/>
  <c r="BB140" i="46" s="1"/>
  <c r="E79" i="48"/>
  <c r="BB79" i="48" s="1"/>
  <c r="E37" i="48"/>
  <c r="BB37" i="48" s="1"/>
  <c r="E78" i="49"/>
  <c r="BB78" i="49" s="1"/>
  <c r="E143" i="47"/>
  <c r="BB143" i="47" s="1"/>
  <c r="E149" i="47"/>
  <c r="BB149" i="47" s="1"/>
  <c r="E42" i="49"/>
  <c r="BB42" i="49" s="1"/>
  <c r="AP125" i="44"/>
  <c r="AL105" i="44"/>
  <c r="AL8" i="44" s="1"/>
  <c r="AP139" i="53"/>
  <c r="AP45" i="53"/>
  <c r="AM154" i="44"/>
  <c r="AM9" i="44" s="1"/>
  <c r="AP42" i="53"/>
  <c r="AK98" i="53"/>
  <c r="AP87" i="53"/>
  <c r="AM125" i="53"/>
  <c r="AJ135" i="53"/>
  <c r="AL76" i="53"/>
  <c r="AP127" i="53"/>
  <c r="AP35" i="43"/>
  <c r="AI35" i="53"/>
  <c r="AP39" i="53"/>
  <c r="AP99" i="53"/>
  <c r="BB95" i="43"/>
  <c r="AK50" i="53"/>
  <c r="AK105" i="43"/>
  <c r="AK8" i="43" s="1"/>
  <c r="AP135" i="43"/>
  <c r="AI135" i="53"/>
  <c r="AI25" i="53"/>
  <c r="AP83" i="43"/>
  <c r="AI83" i="53"/>
  <c r="AP48" i="53"/>
  <c r="AK86" i="53"/>
  <c r="AO135" i="53"/>
  <c r="AP138" i="53"/>
  <c r="BB142" i="43"/>
  <c r="BB130" i="43"/>
  <c r="AP96" i="53"/>
  <c r="AP124" i="53"/>
  <c r="AN50" i="53"/>
  <c r="AK38" i="53"/>
  <c r="AP88" i="53"/>
  <c r="AP102" i="53"/>
  <c r="AN38" i="53"/>
  <c r="BB36" i="43"/>
  <c r="AP35" i="46"/>
  <c r="AP97" i="53"/>
  <c r="AP46" i="53"/>
  <c r="AJ57" i="47"/>
  <c r="AJ7" i="47" s="1"/>
  <c r="AO57" i="48"/>
  <c r="AO7" i="48" s="1"/>
  <c r="AJ57" i="48"/>
  <c r="AJ7" i="48" s="1"/>
  <c r="AP125" i="48"/>
  <c r="AN57" i="49"/>
  <c r="AN7" i="49" s="1"/>
  <c r="AL105" i="49"/>
  <c r="AL8" i="49" s="1"/>
  <c r="AN57" i="50"/>
  <c r="AN7" i="50" s="1"/>
  <c r="AP50" i="50"/>
  <c r="AO57" i="50"/>
  <c r="AO7" i="50" s="1"/>
  <c r="AP44" i="50"/>
  <c r="AP25" i="51"/>
  <c r="AN105" i="51"/>
  <c r="AN8" i="51" s="1"/>
  <c r="AM154" i="51"/>
  <c r="AM9" i="51" s="1"/>
  <c r="AP122" i="51"/>
  <c r="AM105" i="51"/>
  <c r="AM8" i="51" s="1"/>
  <c r="AJ25" i="53"/>
  <c r="AN73" i="53"/>
  <c r="AJ92" i="53"/>
  <c r="AP151" i="53"/>
  <c r="AJ35" i="53"/>
  <c r="AP52" i="53"/>
  <c r="AN135" i="53"/>
  <c r="AN28" i="53"/>
  <c r="AK73" i="53"/>
  <c r="AK83" i="53"/>
  <c r="AJ132" i="53"/>
  <c r="AL25" i="53"/>
  <c r="AL132" i="53"/>
  <c r="AO73" i="53"/>
  <c r="AN122" i="53"/>
  <c r="AK122" i="53"/>
  <c r="AP32" i="53"/>
  <c r="AP126" i="53"/>
  <c r="AP122" i="43"/>
  <c r="AI122" i="53"/>
  <c r="AP76" i="43"/>
  <c r="AI76" i="53"/>
  <c r="AJ28" i="53"/>
  <c r="AP83" i="46"/>
  <c r="AO105" i="46"/>
  <c r="AO8" i="46" s="1"/>
  <c r="AN57" i="51"/>
  <c r="AN7" i="51" s="1"/>
  <c r="AP98" i="51"/>
  <c r="AK35" i="53"/>
  <c r="AP40" i="53"/>
  <c r="AO35" i="53"/>
  <c r="AM122" i="53"/>
  <c r="BB145" i="43"/>
  <c r="E55" i="45"/>
  <c r="E36" i="51"/>
  <c r="BB36" i="51" s="1"/>
  <c r="E43" i="43"/>
  <c r="E124" i="51"/>
  <c r="BB124" i="51" s="1"/>
  <c r="AP93" i="53"/>
  <c r="AP133" i="53"/>
  <c r="AP86" i="43"/>
  <c r="AI86" i="53"/>
  <c r="AL135" i="53"/>
  <c r="AP53" i="53"/>
  <c r="AJ125" i="53"/>
  <c r="AI125" i="53"/>
  <c r="AN76" i="53"/>
  <c r="AP136" i="53"/>
  <c r="AP27" i="53"/>
  <c r="AI73" i="53"/>
  <c r="AJ73" i="53"/>
  <c r="AI92" i="53"/>
  <c r="AJ141" i="53"/>
  <c r="AO76" i="53"/>
  <c r="AO86" i="53"/>
  <c r="AM147" i="53"/>
  <c r="AI147" i="53"/>
  <c r="AJ57" i="45"/>
  <c r="AJ7" i="45" s="1"/>
  <c r="AP144" i="53"/>
  <c r="AN105" i="47"/>
  <c r="AN8" i="47" s="1"/>
  <c r="AJ154" i="49"/>
  <c r="AJ9" i="49" s="1"/>
  <c r="AL57" i="51"/>
  <c r="AL7" i="51" s="1"/>
  <c r="AP135" i="51"/>
  <c r="AO125" i="53"/>
  <c r="AJ83" i="53"/>
  <c r="AN83" i="53"/>
  <c r="E96" i="44"/>
  <c r="BB93" i="43"/>
  <c r="E148" i="46"/>
  <c r="BB148" i="46" s="1"/>
  <c r="E91" i="47"/>
  <c r="E54" i="44"/>
  <c r="BB54" i="44" s="1"/>
  <c r="E138" i="44"/>
  <c r="BB138" i="44" s="1"/>
  <c r="E94" i="47"/>
  <c r="E81" i="48"/>
  <c r="E127" i="47"/>
  <c r="BB127" i="47" s="1"/>
  <c r="E101" i="47"/>
  <c r="BB101" i="47" s="1"/>
  <c r="E142" i="49"/>
  <c r="BB142" i="49" s="1"/>
  <c r="E74" i="47"/>
  <c r="E81" i="47"/>
  <c r="E33" i="47"/>
  <c r="BB33" i="47" s="1"/>
  <c r="E31" i="50"/>
  <c r="BB31" i="50" s="1"/>
  <c r="AP90" i="53"/>
  <c r="AP84" i="53"/>
  <c r="AP82" i="53"/>
  <c r="AP131" i="53"/>
  <c r="AP147" i="44"/>
  <c r="AP36" i="53"/>
  <c r="AO25" i="53"/>
  <c r="AO50" i="53"/>
  <c r="AJ76" i="53"/>
  <c r="AP101" i="53"/>
  <c r="AP37" i="53"/>
  <c r="AI38" i="53"/>
  <c r="AO57" i="43"/>
  <c r="AO7" i="43" s="1"/>
  <c r="AM98" i="53"/>
  <c r="AL122" i="53"/>
  <c r="AN147" i="53"/>
  <c r="AP26" i="53"/>
  <c r="AL50" i="53"/>
  <c r="AL98" i="53"/>
  <c r="AO147" i="53"/>
  <c r="AM76" i="53"/>
  <c r="AP85" i="53"/>
  <c r="AM38" i="53"/>
  <c r="AJ44" i="53"/>
  <c r="AL86" i="53"/>
  <c r="AP123" i="53"/>
  <c r="BB45" i="43"/>
  <c r="AP89" i="53"/>
  <c r="AP51" i="53"/>
  <c r="AP77" i="53"/>
  <c r="AM92" i="53"/>
  <c r="AK141" i="53"/>
  <c r="AP150" i="53"/>
  <c r="AJ105" i="43"/>
  <c r="AJ8" i="43" s="1"/>
  <c r="AP91" i="53"/>
  <c r="AP132" i="43"/>
  <c r="AI132" i="53"/>
  <c r="AN44" i="53"/>
  <c r="AI98" i="53"/>
  <c r="AO38" i="53"/>
  <c r="AP79" i="53"/>
  <c r="AL147" i="53"/>
  <c r="BB144" i="43"/>
  <c r="BB152" i="43"/>
  <c r="AP73" i="45"/>
  <c r="AP125" i="46"/>
  <c r="AP92" i="47"/>
  <c r="AP141" i="47"/>
  <c r="AJ105" i="47"/>
  <c r="AJ8" i="47" s="1"/>
  <c r="AP83" i="48"/>
  <c r="AP25" i="50"/>
  <c r="AJ105" i="51"/>
  <c r="AJ8" i="51" s="1"/>
  <c r="AP125" i="51"/>
  <c r="AO141" i="53"/>
  <c r="AP78" i="53"/>
  <c r="AK132" i="53"/>
  <c r="AN132" i="53"/>
  <c r="AO44" i="53"/>
  <c r="AN98" i="53"/>
  <c r="AJ122" i="53"/>
  <c r="AP153" i="53"/>
  <c r="AP34" i="53"/>
  <c r="AP130" i="53"/>
  <c r="AL73" i="53"/>
  <c r="AM83" i="53"/>
  <c r="AO83" i="53"/>
  <c r="E33" i="53"/>
  <c r="BB33" i="53" s="1"/>
  <c r="AL83" i="53"/>
  <c r="AL141" i="53"/>
  <c r="AP141" i="43"/>
  <c r="AP146" i="53"/>
  <c r="E146" i="48"/>
  <c r="BB146" i="48" s="1"/>
  <c r="AL92" i="53"/>
  <c r="AL44" i="53"/>
  <c r="AP49" i="53"/>
  <c r="AL154" i="51"/>
  <c r="AL9" i="51" s="1"/>
  <c r="AP69" i="53"/>
  <c r="AN154" i="47"/>
  <c r="AN9" i="47" s="1"/>
  <c r="AK154" i="45"/>
  <c r="AK9" i="45" s="1"/>
  <c r="AL105" i="48"/>
  <c r="AL8" i="48" s="1"/>
  <c r="AM154" i="50"/>
  <c r="AM9" i="50" s="1"/>
  <c r="AL105" i="50"/>
  <c r="AL8" i="50" s="1"/>
  <c r="AM15" i="53"/>
  <c r="AZ57" i="48"/>
  <c r="AZ7" i="48" s="1"/>
  <c r="AY57" i="45"/>
  <c r="AY7" i="45" s="1"/>
  <c r="AX57" i="44"/>
  <c r="AX7" i="44" s="1"/>
  <c r="AX154" i="50"/>
  <c r="AX9" i="50" s="1"/>
  <c r="BA19" i="53"/>
  <c r="AX15" i="53"/>
  <c r="AW57" i="50"/>
  <c r="AW7" i="50" s="1"/>
  <c r="E23" i="45"/>
  <c r="BB23" i="45" s="1"/>
  <c r="E67" i="51"/>
  <c r="BB67" i="51" s="1"/>
  <c r="AV105" i="46"/>
  <c r="AV8" i="46" s="1"/>
  <c r="AW154" i="48"/>
  <c r="AW9" i="48" s="1"/>
  <c r="AZ57" i="50"/>
  <c r="AZ7" i="50" s="1"/>
  <c r="AY57" i="44"/>
  <c r="AY7" i="44" s="1"/>
  <c r="AX112" i="53"/>
  <c r="BA71" i="53"/>
  <c r="AZ63" i="53"/>
  <c r="AV63" i="53"/>
  <c r="AZ57" i="51"/>
  <c r="AZ7" i="51" s="1"/>
  <c r="E66" i="51"/>
  <c r="BB66" i="51" s="1"/>
  <c r="E65" i="45"/>
  <c r="BB65" i="45" s="1"/>
  <c r="BA109" i="48"/>
  <c r="AX12" i="53"/>
  <c r="AX154" i="49"/>
  <c r="AX9" i="49" s="1"/>
  <c r="AW105" i="50"/>
  <c r="AW8" i="50" s="1"/>
  <c r="E62" i="44"/>
  <c r="BB62" i="44" s="1"/>
  <c r="AY154" i="44"/>
  <c r="AY9" i="44" s="1"/>
  <c r="AY105" i="43"/>
  <c r="AY8" i="43" s="1"/>
  <c r="BA111" i="53"/>
  <c r="AZ57" i="46"/>
  <c r="AZ7" i="46" s="1"/>
  <c r="BA110" i="53"/>
  <c r="BA13" i="53"/>
  <c r="AU60" i="53"/>
  <c r="BA14" i="53"/>
  <c r="BA109" i="47"/>
  <c r="AY12" i="53"/>
  <c r="BA62" i="53"/>
  <c r="AY60" i="53"/>
  <c r="BA109" i="43"/>
  <c r="AU109" i="53"/>
  <c r="AW57" i="46"/>
  <c r="AW7" i="46" s="1"/>
  <c r="AV57" i="46"/>
  <c r="AV7" i="46" s="1"/>
  <c r="AZ154" i="47"/>
  <c r="AZ9" i="47" s="1"/>
  <c r="AX57" i="49"/>
  <c r="AX7" i="49" s="1"/>
  <c r="AV105" i="51"/>
  <c r="AV8" i="51" s="1"/>
  <c r="AZ60" i="53"/>
  <c r="AV109" i="53"/>
  <c r="AW12" i="53"/>
  <c r="AZ109" i="53"/>
  <c r="BA12" i="43"/>
  <c r="AU12" i="53"/>
  <c r="AW60" i="53"/>
  <c r="BA61" i="53"/>
  <c r="AZ12" i="53"/>
  <c r="AV60" i="53"/>
  <c r="AV12" i="53"/>
  <c r="AX60" i="53"/>
  <c r="AW109" i="53"/>
  <c r="AX57" i="48"/>
  <c r="AX7" i="48" s="1"/>
  <c r="AY109" i="53"/>
  <c r="AX109" i="53"/>
  <c r="BA23" i="53"/>
  <c r="AV154" i="43"/>
  <c r="AV112" i="53"/>
  <c r="BA119" i="53"/>
  <c r="BA20" i="53"/>
  <c r="E70" i="47"/>
  <c r="E70" i="50"/>
  <c r="E22" i="44"/>
  <c r="BB22" i="44" s="1"/>
  <c r="AW63" i="53"/>
  <c r="BA69" i="53"/>
  <c r="AZ105" i="43"/>
  <c r="BA21" i="53"/>
  <c r="BA65" i="53"/>
  <c r="BA22" i="53"/>
  <c r="AW57" i="45"/>
  <c r="AW7" i="45" s="1"/>
  <c r="BA63" i="47"/>
  <c r="AW105" i="51"/>
  <c r="AW8" i="51" s="1"/>
  <c r="BA117" i="53"/>
  <c r="E119" i="48"/>
  <c r="BB119" i="48" s="1"/>
  <c r="E119" i="49"/>
  <c r="BB119" i="49" s="1"/>
  <c r="E23" i="46"/>
  <c r="BB23" i="46" s="1"/>
  <c r="AX154" i="44"/>
  <c r="AX9" i="44" s="1"/>
  <c r="BA120" i="53"/>
  <c r="AZ57" i="43"/>
  <c r="AZ15" i="53"/>
  <c r="AU15" i="53"/>
  <c r="BA113" i="53"/>
  <c r="AX57" i="43"/>
  <c r="BA72" i="53"/>
  <c r="AW154" i="43"/>
  <c r="AY63" i="53"/>
  <c r="AZ105" i="49"/>
  <c r="AZ8" i="49" s="1"/>
  <c r="BA63" i="49"/>
  <c r="AX154" i="51"/>
  <c r="AX9" i="51" s="1"/>
  <c r="BA18" i="53"/>
  <c r="AV15" i="53"/>
  <c r="BA67" i="53"/>
  <c r="AZ112" i="53"/>
  <c r="AU112" i="53"/>
  <c r="AY57" i="43"/>
  <c r="AY15" i="53"/>
  <c r="AU63" i="53"/>
  <c r="AW112" i="53"/>
  <c r="BA70" i="53"/>
  <c r="AX63" i="53"/>
  <c r="BA17" i="53"/>
  <c r="E115" i="44"/>
  <c r="BB115" i="44" s="1"/>
  <c r="E22" i="51"/>
  <c r="BB22" i="51" s="1"/>
  <c r="BA16" i="53"/>
  <c r="AW15" i="53"/>
  <c r="BA118" i="53"/>
  <c r="BA116" i="53"/>
  <c r="AY154" i="43"/>
  <c r="AY112" i="53"/>
  <c r="BA115" i="53"/>
  <c r="BA24" i="53"/>
  <c r="BA64" i="53"/>
  <c r="BA121" i="53"/>
  <c r="AX154" i="45"/>
  <c r="AX9" i="45" s="1"/>
  <c r="AX105" i="45"/>
  <c r="AX8" i="45" s="1"/>
  <c r="BA15" i="45"/>
  <c r="AX57" i="46"/>
  <c r="AX7" i="46" s="1"/>
  <c r="AV154" i="50"/>
  <c r="AV9" i="50" s="1"/>
  <c r="AZ105" i="51"/>
  <c r="AZ8" i="51" s="1"/>
  <c r="BA68" i="53"/>
  <c r="BA114" i="53"/>
  <c r="E14" i="51"/>
  <c r="BB14" i="51" s="1"/>
  <c r="E14" i="45"/>
  <c r="BB14" i="45" s="1"/>
  <c r="AS154" i="44"/>
  <c r="AS9" i="44" s="1"/>
  <c r="AQ12" i="53"/>
  <c r="AR105" i="46"/>
  <c r="AR8" i="46" s="1"/>
  <c r="E70" i="45"/>
  <c r="E24" i="47"/>
  <c r="BB24" i="47" s="1"/>
  <c r="AT66" i="53"/>
  <c r="AQ15" i="53"/>
  <c r="AT19" i="53"/>
  <c r="E120" i="47"/>
  <c r="BB120" i="47" s="1"/>
  <c r="AT70" i="53"/>
  <c r="E121" i="48"/>
  <c r="BB121" i="48" s="1"/>
  <c r="E23" i="44"/>
  <c r="BB23" i="44" s="1"/>
  <c r="AT65" i="53"/>
  <c r="AT64" i="53"/>
  <c r="AT20" i="53"/>
  <c r="AT69" i="53"/>
  <c r="AR105" i="47"/>
  <c r="AR8" i="47" s="1"/>
  <c r="AT112" i="43"/>
  <c r="AQ112" i="53"/>
  <c r="AR15" i="53"/>
  <c r="AT13" i="53"/>
  <c r="AR154" i="43"/>
  <c r="AR112" i="53"/>
  <c r="AS12" i="53"/>
  <c r="AT24" i="53"/>
  <c r="AR109" i="53"/>
  <c r="E21" i="51"/>
  <c r="BB21" i="51" s="1"/>
  <c r="AR12" i="53"/>
  <c r="AT18" i="53"/>
  <c r="AS105" i="43"/>
  <c r="AT116" i="53"/>
  <c r="AT110" i="53"/>
  <c r="AR105" i="43"/>
  <c r="AR63" i="53"/>
  <c r="AR154" i="45"/>
  <c r="AR9" i="45" s="1"/>
  <c r="AT63" i="49"/>
  <c r="AT63" i="50"/>
  <c r="AT17" i="53"/>
  <c r="AS109" i="53"/>
  <c r="AT72" i="53"/>
  <c r="AS60" i="53"/>
  <c r="AT117" i="53"/>
  <c r="AS63" i="53"/>
  <c r="AQ63" i="53"/>
  <c r="AT23" i="53"/>
  <c r="AT61" i="53"/>
  <c r="AS112" i="53"/>
  <c r="AT113" i="53"/>
  <c r="AT121" i="53"/>
  <c r="AT67" i="53"/>
  <c r="E22" i="47"/>
  <c r="BB22" i="47" s="1"/>
  <c r="E68" i="51"/>
  <c r="BB68" i="51" s="1"/>
  <c r="E17" i="50"/>
  <c r="BB17" i="50" s="1"/>
  <c r="E110" i="45"/>
  <c r="BB110" i="45" s="1"/>
  <c r="E116" i="46"/>
  <c r="BB116" i="46" s="1"/>
  <c r="E71" i="44"/>
  <c r="E119" i="45"/>
  <c r="BB119" i="45" s="1"/>
  <c r="E121" i="43"/>
  <c r="E120" i="44"/>
  <c r="BB120" i="44" s="1"/>
  <c r="AT115" i="53"/>
  <c r="AS154" i="43"/>
  <c r="AT22" i="53"/>
  <c r="AS57" i="43"/>
  <c r="AS15" i="53"/>
  <c r="AT16" i="53"/>
  <c r="AT15" i="46"/>
  <c r="AT15" i="48"/>
  <c r="AR105" i="48"/>
  <c r="AR8" i="48" s="1"/>
  <c r="AS105" i="49"/>
  <c r="AS8" i="49" s="1"/>
  <c r="AT112" i="50"/>
  <c r="AT15" i="50"/>
  <c r="AT71" i="53"/>
  <c r="AT120" i="53"/>
  <c r="AT114" i="53"/>
  <c r="AT21" i="53"/>
  <c r="AT68" i="53"/>
  <c r="AT118" i="53"/>
  <c r="AT119" i="53"/>
  <c r="AR60" i="53"/>
  <c r="AQ60" i="53"/>
  <c r="AT111" i="53"/>
  <c r="AT62" i="53"/>
  <c r="AT14" i="53"/>
  <c r="AQ109" i="53"/>
  <c r="AO112" i="53"/>
  <c r="AO57" i="47"/>
  <c r="AO7" i="47" s="1"/>
  <c r="W86" i="53"/>
  <c r="W135" i="53"/>
  <c r="W154" i="49"/>
  <c r="W9" i="49" s="1"/>
  <c r="X90" i="53"/>
  <c r="X139" i="53"/>
  <c r="W105" i="45"/>
  <c r="W8" i="45" s="1"/>
  <c r="E39" i="51"/>
  <c r="BB39" i="51" s="1"/>
  <c r="W154" i="44"/>
  <c r="W9" i="44" s="1"/>
  <c r="W105" i="43"/>
  <c r="W8" i="43" s="1"/>
  <c r="W38" i="53"/>
  <c r="E114" i="44"/>
  <c r="BB114" i="44" s="1"/>
  <c r="AJ105" i="46"/>
  <c r="AJ8" i="46" s="1"/>
  <c r="AJ154" i="45"/>
  <c r="AJ9" i="45" s="1"/>
  <c r="AF60" i="53"/>
  <c r="AF12" i="53"/>
  <c r="AD154" i="44"/>
  <c r="AD9" i="44" s="1"/>
  <c r="E14" i="48"/>
  <c r="BB14" i="48" s="1"/>
  <c r="AH111" i="53"/>
  <c r="AC12" i="53"/>
  <c r="AH109" i="44"/>
  <c r="AC109" i="53"/>
  <c r="AH62" i="53"/>
  <c r="AH14" i="53"/>
  <c r="AD154" i="48"/>
  <c r="AD9" i="48" s="1"/>
  <c r="AH21" i="53"/>
  <c r="AB154" i="46"/>
  <c r="AB9" i="46" s="1"/>
  <c r="E21" i="48"/>
  <c r="BB21" i="48" s="1"/>
  <c r="AH69" i="53"/>
  <c r="AH118" i="53"/>
  <c r="AH51" i="53"/>
  <c r="Y98" i="53"/>
  <c r="Y105" i="48"/>
  <c r="Y8" i="48" s="1"/>
  <c r="E99" i="50"/>
  <c r="BB99" i="50" s="1"/>
  <c r="E148" i="44"/>
  <c r="BB148" i="44" s="1"/>
  <c r="Y50" i="53"/>
  <c r="AH99" i="53"/>
  <c r="AH148" i="53"/>
  <c r="Y147" i="53"/>
  <c r="U60" i="53"/>
  <c r="U12" i="53"/>
  <c r="U109" i="53"/>
  <c r="U154" i="48"/>
  <c r="U9" i="48" s="1"/>
  <c r="U57" i="48"/>
  <c r="U7" i="48" s="1"/>
  <c r="T60" i="53"/>
  <c r="T12" i="53"/>
  <c r="X60" i="51"/>
  <c r="R154" i="43"/>
  <c r="R109" i="53"/>
  <c r="R57" i="48"/>
  <c r="R7" i="48" s="1"/>
  <c r="R105" i="44"/>
  <c r="R8" i="44" s="1"/>
  <c r="Q60" i="53"/>
  <c r="Q12" i="53"/>
  <c r="Q109" i="53"/>
  <c r="Q57" i="46"/>
  <c r="Q7" i="46" s="1"/>
  <c r="E111" i="47"/>
  <c r="BB111" i="47" s="1"/>
  <c r="P60" i="53"/>
  <c r="P109" i="53"/>
  <c r="P12" i="53"/>
  <c r="F147" i="53"/>
  <c r="K57" i="44"/>
  <c r="K7" i="44" s="1"/>
  <c r="E53" i="51"/>
  <c r="BB53" i="51" s="1"/>
  <c r="O53" i="53"/>
  <c r="K105" i="47"/>
  <c r="K8" i="47" s="1"/>
  <c r="K154" i="47"/>
  <c r="K9" i="47" s="1"/>
  <c r="K57" i="51"/>
  <c r="K7" i="51" s="1"/>
  <c r="K154" i="43"/>
  <c r="K9" i="43" s="1"/>
  <c r="K98" i="53"/>
  <c r="K57" i="45"/>
  <c r="K7" i="45" s="1"/>
  <c r="K57" i="49"/>
  <c r="K7" i="49" s="1"/>
  <c r="K154" i="51"/>
  <c r="K9" i="51" s="1"/>
  <c r="M105" i="47"/>
  <c r="L57" i="47"/>
  <c r="L7" i="47" s="1"/>
  <c r="L147" i="53"/>
  <c r="L154" i="49"/>
  <c r="L9" i="49" s="1"/>
  <c r="L105" i="50"/>
  <c r="L8" i="50" s="1"/>
  <c r="E99" i="43"/>
  <c r="BB99" i="43" s="1"/>
  <c r="O99" i="53"/>
  <c r="L154" i="43"/>
  <c r="L9" i="43" s="1"/>
  <c r="O148" i="53"/>
  <c r="L105" i="46"/>
  <c r="L8" i="46" s="1"/>
  <c r="L105" i="51"/>
  <c r="L8" i="51" s="1"/>
  <c r="O51" i="53"/>
  <c r="L98" i="53"/>
  <c r="L57" i="45"/>
  <c r="L7" i="45" s="1"/>
  <c r="L50" i="53"/>
  <c r="L105" i="49"/>
  <c r="L8" i="49" s="1"/>
  <c r="E100" i="43"/>
  <c r="BB100" i="43" s="1"/>
  <c r="O100" i="53"/>
  <c r="K105" i="46"/>
  <c r="K8" i="46" s="1"/>
  <c r="K50" i="53"/>
  <c r="O149" i="53"/>
  <c r="E52" i="43"/>
  <c r="BB52" i="43" s="1"/>
  <c r="O52" i="53"/>
  <c r="K105" i="51"/>
  <c r="K8" i="51" s="1"/>
  <c r="K147" i="53"/>
  <c r="O150" i="53"/>
  <c r="O101" i="53"/>
  <c r="M57" i="44"/>
  <c r="M7" i="44" s="1"/>
  <c r="M50" i="53"/>
  <c r="M147" i="53"/>
  <c r="M98" i="53"/>
  <c r="M105" i="48"/>
  <c r="M8" i="48" s="1"/>
  <c r="M154" i="48"/>
  <c r="M9" i="48" s="1"/>
  <c r="M154" i="51"/>
  <c r="M9" i="51" s="1"/>
  <c r="M105" i="51"/>
  <c r="E150" i="44"/>
  <c r="BB150" i="44" s="1"/>
  <c r="E53" i="45"/>
  <c r="BB53" i="45" s="1"/>
  <c r="X53" i="53"/>
  <c r="Q147" i="53"/>
  <c r="X101" i="53"/>
  <c r="X150" i="53"/>
  <c r="Q50" i="53"/>
  <c r="Q98" i="53"/>
  <c r="AE154" i="44"/>
  <c r="AE44" i="53"/>
  <c r="E49" i="51"/>
  <c r="BB49" i="51" s="1"/>
  <c r="AE57" i="45"/>
  <c r="AE92" i="53"/>
  <c r="AE154" i="47"/>
  <c r="AE9" i="47" s="1"/>
  <c r="AE141" i="53"/>
  <c r="AH97" i="53"/>
  <c r="E97" i="46"/>
  <c r="BB97" i="46" s="1"/>
  <c r="AH49" i="53"/>
  <c r="AA44" i="53"/>
  <c r="AA105" i="45"/>
  <c r="AA8" i="45" s="1"/>
  <c r="AH146" i="53"/>
  <c r="E146" i="51"/>
  <c r="BB146" i="51" s="1"/>
  <c r="AA92" i="53"/>
  <c r="AA57" i="50"/>
  <c r="AA7" i="50" s="1"/>
  <c r="AA105" i="50"/>
  <c r="AA8" i="50" s="1"/>
  <c r="AA141" i="53"/>
  <c r="Z50" i="53"/>
  <c r="Z105" i="50"/>
  <c r="Z8" i="50" s="1"/>
  <c r="Z147" i="53"/>
  <c r="Z105" i="43"/>
  <c r="Z8" i="43" s="1"/>
  <c r="Z98" i="53"/>
  <c r="Z105" i="45"/>
  <c r="Z154" i="46"/>
  <c r="Z9" i="46" s="1"/>
  <c r="E151" i="46"/>
  <c r="BB151" i="46" s="1"/>
  <c r="AH151" i="53"/>
  <c r="AA147" i="53"/>
  <c r="E151" i="43"/>
  <c r="AA50" i="53"/>
  <c r="AH102" i="53"/>
  <c r="AA154" i="46"/>
  <c r="AA9" i="46" s="1"/>
  <c r="AA154" i="49"/>
  <c r="AA9" i="49" s="1"/>
  <c r="W154" i="43"/>
  <c r="W9" i="43" s="1"/>
  <c r="W154" i="51"/>
  <c r="W9" i="51" s="1"/>
  <c r="W98" i="53"/>
  <c r="X52" i="53"/>
  <c r="W147" i="53"/>
  <c r="W105" i="47"/>
  <c r="W8" i="47" s="1"/>
  <c r="E52" i="47"/>
  <c r="BB52" i="47" s="1"/>
  <c r="X100" i="53"/>
  <c r="W154" i="50"/>
  <c r="W9" i="50" s="1"/>
  <c r="BB43" i="43"/>
  <c r="X140" i="53"/>
  <c r="V105" i="46"/>
  <c r="V8" i="46" s="1"/>
  <c r="X43" i="53"/>
  <c r="X91" i="53"/>
  <c r="E43" i="47"/>
  <c r="BB43" i="47" s="1"/>
  <c r="E140" i="51"/>
  <c r="BB140" i="51" s="1"/>
  <c r="X42" i="53"/>
  <c r="BB139" i="43"/>
  <c r="E139" i="46"/>
  <c r="BB139" i="46" s="1"/>
  <c r="E139" i="51"/>
  <c r="BB139" i="51" s="1"/>
  <c r="E90" i="48"/>
  <c r="E41" i="44"/>
  <c r="BB41" i="44" s="1"/>
  <c r="X89" i="53"/>
  <c r="E138" i="49"/>
  <c r="BB138" i="49" s="1"/>
  <c r="E138" i="43"/>
  <c r="E89" i="43"/>
  <c r="BB89" i="43" s="1"/>
  <c r="X41" i="53"/>
  <c r="V154" i="50"/>
  <c r="V9" i="50" s="1"/>
  <c r="X138" i="53"/>
  <c r="E89" i="45"/>
  <c r="BB89" i="45" s="1"/>
  <c r="V135" i="53"/>
  <c r="E87" i="49"/>
  <c r="E39" i="48"/>
  <c r="BB39" i="48" s="1"/>
  <c r="E136" i="46"/>
  <c r="BB136" i="46" s="1"/>
  <c r="V38" i="53"/>
  <c r="X87" i="53"/>
  <c r="E136" i="47"/>
  <c r="BB136" i="47" s="1"/>
  <c r="V86" i="53"/>
  <c r="X136" i="53"/>
  <c r="E39" i="50"/>
  <c r="BB39" i="50" s="1"/>
  <c r="V57" i="46"/>
  <c r="V7" i="46" s="1"/>
  <c r="V154" i="49"/>
  <c r="V9" i="49" s="1"/>
  <c r="X39" i="53"/>
  <c r="V154" i="48"/>
  <c r="V9" i="48" s="1"/>
  <c r="V105" i="49"/>
  <c r="V8" i="49" s="1"/>
  <c r="E87" i="47"/>
  <c r="BB87" i="47" s="1"/>
  <c r="V105" i="43"/>
  <c r="V8" i="43" s="1"/>
  <c r="V154" i="45"/>
  <c r="V9" i="45" s="1"/>
  <c r="V105" i="45"/>
  <c r="V8" i="45" s="1"/>
  <c r="AO154" i="43"/>
  <c r="AP23" i="53"/>
  <c r="E64" i="48"/>
  <c r="BB64" i="48" s="1"/>
  <c r="E21" i="46"/>
  <c r="BB21" i="46" s="1"/>
  <c r="E117" i="48"/>
  <c r="BB117" i="48" s="1"/>
  <c r="AL154" i="44"/>
  <c r="AL9" i="44" s="1"/>
  <c r="AL112" i="53"/>
  <c r="AO63" i="53"/>
  <c r="AN105" i="43"/>
  <c r="AL63" i="53"/>
  <c r="AK15" i="53"/>
  <c r="E23" i="47"/>
  <c r="BB23" i="47" s="1"/>
  <c r="E70" i="49"/>
  <c r="E23" i="49"/>
  <c r="BB23" i="49" s="1"/>
  <c r="E118" i="46"/>
  <c r="BB118" i="46" s="1"/>
  <c r="E21" i="49"/>
  <c r="BB21" i="49" s="1"/>
  <c r="E68" i="47"/>
  <c r="BB68" i="47" s="1"/>
  <c r="AP112" i="44"/>
  <c r="AK105" i="44"/>
  <c r="AK8" i="44" s="1"/>
  <c r="AN105" i="44"/>
  <c r="AN8" i="44" s="1"/>
  <c r="AK154" i="44"/>
  <c r="AK9" i="44" s="1"/>
  <c r="AM154" i="43"/>
  <c r="AM112" i="53"/>
  <c r="AP20" i="53"/>
  <c r="AM105" i="43"/>
  <c r="AM63" i="53"/>
  <c r="AP21" i="53"/>
  <c r="AP119" i="53"/>
  <c r="AK63" i="53"/>
  <c r="AK57" i="46"/>
  <c r="AK7" i="46" s="1"/>
  <c r="AJ154" i="48"/>
  <c r="AJ9" i="48" s="1"/>
  <c r="AK105" i="49"/>
  <c r="AK8" i="49" s="1"/>
  <c r="AK105" i="51"/>
  <c r="AK8" i="51" s="1"/>
  <c r="AO105" i="51"/>
  <c r="AO8" i="51" s="1"/>
  <c r="AK154" i="51"/>
  <c r="AK9" i="51" s="1"/>
  <c r="AN154" i="51"/>
  <c r="AN9" i="51" s="1"/>
  <c r="E116" i="45"/>
  <c r="BB116" i="45" s="1"/>
  <c r="E71" i="51"/>
  <c r="AJ154" i="43"/>
  <c r="AJ112" i="53"/>
  <c r="AP70" i="53"/>
  <c r="AK112" i="53"/>
  <c r="AO154" i="50"/>
  <c r="AO9" i="50" s="1"/>
  <c r="E21" i="44"/>
  <c r="BB21" i="44" s="1"/>
  <c r="E116" i="50"/>
  <c r="BB116" i="50" s="1"/>
  <c r="AN112" i="53"/>
  <c r="AJ57" i="43"/>
  <c r="AJ15" i="53"/>
  <c r="AO15" i="53"/>
  <c r="AN57" i="43"/>
  <c r="AN15" i="53"/>
  <c r="AJ63" i="53"/>
  <c r="AL15" i="53"/>
  <c r="AP22" i="53"/>
  <c r="AL154" i="45"/>
  <c r="AL9" i="45" s="1"/>
  <c r="AL105" i="45"/>
  <c r="AL8" i="45" s="1"/>
  <c r="AN154" i="45"/>
  <c r="AN9" i="45" s="1"/>
  <c r="AK57" i="49"/>
  <c r="AK7" i="49" s="1"/>
  <c r="E68" i="50"/>
  <c r="BB68" i="50" s="1"/>
  <c r="AP118" i="53"/>
  <c r="E20" i="50"/>
  <c r="BB20" i="50" s="1"/>
  <c r="E19" i="49"/>
  <c r="BB19" i="49" s="1"/>
  <c r="E67" i="50"/>
  <c r="BB67" i="50" s="1"/>
  <c r="E117" i="50"/>
  <c r="BB117" i="50" s="1"/>
  <c r="E114" i="47"/>
  <c r="BB114" i="47" s="1"/>
  <c r="AP18" i="53"/>
  <c r="AP68" i="53"/>
  <c r="AP67" i="53"/>
  <c r="AP117" i="53"/>
  <c r="E19" i="48"/>
  <c r="BB19" i="48" s="1"/>
  <c r="E20" i="47"/>
  <c r="BB20" i="47" s="1"/>
  <c r="E115" i="48"/>
  <c r="BB115" i="48" s="1"/>
  <c r="E18" i="48"/>
  <c r="BB18" i="48" s="1"/>
  <c r="E117" i="51"/>
  <c r="BB117" i="51" s="1"/>
  <c r="E114" i="45"/>
  <c r="BB114" i="45" s="1"/>
  <c r="E20" i="49"/>
  <c r="BB20" i="49" s="1"/>
  <c r="E68" i="49"/>
  <c r="BB68" i="49" s="1"/>
  <c r="AP19" i="53"/>
  <c r="AP66" i="53"/>
  <c r="AP116" i="53"/>
  <c r="E17" i="49"/>
  <c r="BB17" i="49" s="1"/>
  <c r="AP115" i="53"/>
  <c r="AP114" i="53"/>
  <c r="E114" i="51"/>
  <c r="BB114" i="51" s="1"/>
  <c r="E114" i="48"/>
  <c r="BB114" i="48" s="1"/>
  <c r="E17" i="51"/>
  <c r="BB17" i="51" s="1"/>
  <c r="AP65" i="53"/>
  <c r="AP17" i="53"/>
  <c r="AI63" i="53"/>
  <c r="AP113" i="53"/>
  <c r="AP16" i="53"/>
  <c r="AP64" i="53"/>
  <c r="AI112" i="53"/>
  <c r="AI15" i="53"/>
  <c r="AF105" i="43"/>
  <c r="AF8" i="43" s="1"/>
  <c r="AF63" i="53"/>
  <c r="AF112" i="53"/>
  <c r="AF57" i="43"/>
  <c r="AF154" i="43"/>
  <c r="AF9" i="43" s="1"/>
  <c r="AE57" i="44"/>
  <c r="AE105" i="43"/>
  <c r="AE63" i="53"/>
  <c r="AE154" i="43"/>
  <c r="AE112" i="53"/>
  <c r="AE57" i="47"/>
  <c r="AE7" i="47" s="1"/>
  <c r="AD105" i="43"/>
  <c r="AD63" i="53"/>
  <c r="AD15" i="53"/>
  <c r="AD105" i="45"/>
  <c r="AD8" i="45" s="1"/>
  <c r="AD154" i="43"/>
  <c r="AD154" i="49"/>
  <c r="AD9" i="49" s="1"/>
  <c r="AC57" i="43"/>
  <c r="AC7" i="43" s="1"/>
  <c r="AC105" i="51"/>
  <c r="AC8" i="51" s="1"/>
  <c r="AC63" i="53"/>
  <c r="AC154" i="43"/>
  <c r="AC112" i="53"/>
  <c r="AC57" i="49"/>
  <c r="AC7" i="49" s="1"/>
  <c r="E113" i="50"/>
  <c r="BB113" i="50" s="1"/>
  <c r="AC105" i="43"/>
  <c r="AC15" i="53"/>
  <c r="AB105" i="43"/>
  <c r="AB63" i="53"/>
  <c r="AB154" i="43"/>
  <c r="AB112" i="53"/>
  <c r="AB154" i="48"/>
  <c r="AB9" i="48" s="1"/>
  <c r="AB105" i="46"/>
  <c r="AB8" i="46" s="1"/>
  <c r="AB15" i="53"/>
  <c r="AA57" i="43"/>
  <c r="AA7" i="43" s="1"/>
  <c r="AA15" i="53"/>
  <c r="AA105" i="46"/>
  <c r="AA8" i="46" s="1"/>
  <c r="AA63" i="53"/>
  <c r="AA112" i="53"/>
  <c r="Z105" i="49"/>
  <c r="Z8" i="49" s="1"/>
  <c r="E113" i="51"/>
  <c r="BB113" i="51" s="1"/>
  <c r="Z63" i="53"/>
  <c r="Z154" i="50"/>
  <c r="Z112" i="53"/>
  <c r="Y105" i="43"/>
  <c r="Y8" i="43" s="1"/>
  <c r="Y63" i="53"/>
  <c r="E16" i="47"/>
  <c r="BB16" i="47" s="1"/>
  <c r="AH113" i="53"/>
  <c r="AH16" i="53"/>
  <c r="E64" i="50"/>
  <c r="BB64" i="50" s="1"/>
  <c r="AH64" i="53"/>
  <c r="Y15" i="53"/>
  <c r="E16" i="45"/>
  <c r="BB16" i="45" s="1"/>
  <c r="Y112" i="53"/>
  <c r="Y154" i="49"/>
  <c r="Y9" i="49" s="1"/>
  <c r="N154" i="50"/>
  <c r="U112" i="53"/>
  <c r="E111" i="51"/>
  <c r="BB111" i="51" s="1"/>
  <c r="E111" i="48"/>
  <c r="BB111" i="48" s="1"/>
  <c r="E14" i="46"/>
  <c r="BB14" i="46" s="1"/>
  <c r="W154" i="46"/>
  <c r="W9" i="46" s="1"/>
  <c r="W154" i="48"/>
  <c r="W9" i="48" s="1"/>
  <c r="X60" i="47"/>
  <c r="X62" i="53"/>
  <c r="X60" i="48"/>
  <c r="X60" i="50"/>
  <c r="X14" i="53"/>
  <c r="V12" i="53"/>
  <c r="X60" i="43"/>
  <c r="X111" i="53"/>
  <c r="E111" i="50"/>
  <c r="BB111" i="50" s="1"/>
  <c r="E62" i="50"/>
  <c r="BB62" i="50" s="1"/>
  <c r="U63" i="53"/>
  <c r="U15" i="53"/>
  <c r="U57" i="46"/>
  <c r="U7" i="46" s="1"/>
  <c r="U57" i="50"/>
  <c r="U7" i="50" s="1"/>
  <c r="T63" i="53"/>
  <c r="T57" i="45"/>
  <c r="T7" i="45" s="1"/>
  <c r="T15" i="53"/>
  <c r="T154" i="43"/>
  <c r="S154" i="44"/>
  <c r="S9" i="44" s="1"/>
  <c r="S105" i="43"/>
  <c r="S63" i="53"/>
  <c r="S15" i="53"/>
  <c r="S57" i="48"/>
  <c r="S7" i="48" s="1"/>
  <c r="S112" i="53"/>
  <c r="R9" i="43"/>
  <c r="R7" i="43"/>
  <c r="R154" i="50"/>
  <c r="R9" i="50" s="1"/>
  <c r="R105" i="43"/>
  <c r="R15" i="53"/>
  <c r="R112" i="53"/>
  <c r="Q105" i="43"/>
  <c r="Q63" i="53"/>
  <c r="Q154" i="46"/>
  <c r="Q9" i="46" s="1"/>
  <c r="Q57" i="51"/>
  <c r="Q7" i="51" s="1"/>
  <c r="Q154" i="47"/>
  <c r="Q9" i="47" s="1"/>
  <c r="Q15" i="53"/>
  <c r="Q112" i="53"/>
  <c r="Q57" i="45"/>
  <c r="Q7" i="45" s="1"/>
  <c r="Q57" i="47"/>
  <c r="Q7" i="47" s="1"/>
  <c r="Q105" i="48"/>
  <c r="Q8" i="48" s="1"/>
  <c r="X69" i="53"/>
  <c r="P105" i="49"/>
  <c r="P8" i="49" s="1"/>
  <c r="P63" i="53"/>
  <c r="P154" i="43"/>
  <c r="P9" i="43" s="1"/>
  <c r="P112" i="53"/>
  <c r="X118" i="53"/>
  <c r="P15" i="53"/>
  <c r="E118" i="50"/>
  <c r="BB118" i="50" s="1"/>
  <c r="E69" i="46"/>
  <c r="N105" i="43"/>
  <c r="L154" i="45"/>
  <c r="L9" i="45" s="1"/>
  <c r="L154" i="44"/>
  <c r="L57" i="49"/>
  <c r="L7" i="49" s="1"/>
  <c r="L112" i="53"/>
  <c r="L63" i="53"/>
  <c r="L15" i="53"/>
  <c r="L154" i="46"/>
  <c r="L9" i="46" s="1"/>
  <c r="K105" i="43"/>
  <c r="K63" i="53"/>
  <c r="K105" i="45"/>
  <c r="K8" i="45" s="1"/>
  <c r="K15" i="53"/>
  <c r="K154" i="49"/>
  <c r="K9" i="49" s="1"/>
  <c r="K154" i="50"/>
  <c r="K9" i="50" s="1"/>
  <c r="K112" i="53"/>
  <c r="H105" i="46"/>
  <c r="H15" i="53"/>
  <c r="G57" i="47"/>
  <c r="G7" i="47" s="1"/>
  <c r="O69" i="53"/>
  <c r="O21" i="53"/>
  <c r="O118" i="53"/>
  <c r="O70" i="53"/>
  <c r="O22" i="53"/>
  <c r="I57" i="47"/>
  <c r="I7" i="47" s="1"/>
  <c r="O23" i="53"/>
  <c r="O120" i="53"/>
  <c r="I105" i="49"/>
  <c r="I8" i="49" s="1"/>
  <c r="E71" i="43"/>
  <c r="O71" i="53"/>
  <c r="N112" i="53"/>
  <c r="N57" i="46"/>
  <c r="N7" i="46" s="1"/>
  <c r="O115" i="53"/>
  <c r="N154" i="43"/>
  <c r="N105" i="50"/>
  <c r="N8" i="50" s="1"/>
  <c r="N15" i="53"/>
  <c r="N63" i="53"/>
  <c r="E18" i="43"/>
  <c r="O18" i="53"/>
  <c r="M57" i="46"/>
  <c r="M7" i="46" s="1"/>
  <c r="M63" i="53"/>
  <c r="M112" i="53"/>
  <c r="I112" i="53"/>
  <c r="I15" i="53"/>
  <c r="I8" i="43"/>
  <c r="I154" i="44"/>
  <c r="I9" i="44" s="1"/>
  <c r="I154" i="43"/>
  <c r="I63" i="53"/>
  <c r="H57" i="43"/>
  <c r="H154" i="43"/>
  <c r="H63" i="53"/>
  <c r="H112" i="53"/>
  <c r="H57" i="48"/>
  <c r="H57" i="45"/>
  <c r="G57" i="50"/>
  <c r="G7" i="50" s="1"/>
  <c r="O16" i="53"/>
  <c r="G105" i="45"/>
  <c r="G8" i="45" s="1"/>
  <c r="G112" i="53"/>
  <c r="O113" i="53"/>
  <c r="G15" i="53"/>
  <c r="G105" i="49"/>
  <c r="G8" i="49" s="1"/>
  <c r="G63" i="53"/>
  <c r="E64" i="43"/>
  <c r="BB64" i="43" s="1"/>
  <c r="O64" i="53"/>
  <c r="G154" i="43"/>
  <c r="G9" i="43" s="1"/>
  <c r="G105" i="47"/>
  <c r="G8" i="47" s="1"/>
  <c r="G154" i="47"/>
  <c r="G9" i="47" s="1"/>
  <c r="E30" i="51"/>
  <c r="BB30" i="51" s="1"/>
  <c r="AU154" i="51"/>
  <c r="AU9" i="51" s="1"/>
  <c r="BA125" i="51"/>
  <c r="R57" i="51"/>
  <c r="R7" i="51" s="1"/>
  <c r="AY154" i="51"/>
  <c r="AY9" i="51" s="1"/>
  <c r="O12" i="51"/>
  <c r="E13" i="51"/>
  <c r="BB13" i="51" s="1"/>
  <c r="E47" i="51"/>
  <c r="BB47" i="51" s="1"/>
  <c r="E42" i="51"/>
  <c r="BB42" i="51" s="1"/>
  <c r="E81" i="51"/>
  <c r="E115" i="51"/>
  <c r="BB115" i="51" s="1"/>
  <c r="E40" i="51"/>
  <c r="BB40" i="51" s="1"/>
  <c r="E88" i="51"/>
  <c r="BB88" i="51" s="1"/>
  <c r="E91" i="51"/>
  <c r="E142" i="51"/>
  <c r="BB142" i="51" s="1"/>
  <c r="E119" i="51"/>
  <c r="BB119" i="51" s="1"/>
  <c r="E148" i="51"/>
  <c r="BB148" i="51" s="1"/>
  <c r="H57" i="51"/>
  <c r="E102" i="51"/>
  <c r="E97" i="51"/>
  <c r="BB97" i="51" s="1"/>
  <c r="E103" i="51"/>
  <c r="E24" i="51"/>
  <c r="BB24" i="51" s="1"/>
  <c r="E48" i="51"/>
  <c r="BB48" i="51" s="1"/>
  <c r="E80" i="51"/>
  <c r="BB80" i="51" s="1"/>
  <c r="E101" i="51"/>
  <c r="BB101" i="51" s="1"/>
  <c r="E23" i="51"/>
  <c r="BB23" i="51" s="1"/>
  <c r="E130" i="51"/>
  <c r="BB130" i="51" s="1"/>
  <c r="E62" i="51"/>
  <c r="BB62" i="51" s="1"/>
  <c r="E18" i="51"/>
  <c r="BB18" i="51" s="1"/>
  <c r="E70" i="51"/>
  <c r="E143" i="51"/>
  <c r="BB143" i="51" s="1"/>
  <c r="E149" i="51"/>
  <c r="BB149" i="51" s="1"/>
  <c r="N57" i="51"/>
  <c r="N7" i="51" s="1"/>
  <c r="Z57" i="51"/>
  <c r="Z7" i="51" s="1"/>
  <c r="U57" i="51"/>
  <c r="U7" i="51" s="1"/>
  <c r="AS154" i="51"/>
  <c r="AS9" i="51" s="1"/>
  <c r="V154" i="51"/>
  <c r="V9" i="51" s="1"/>
  <c r="AT15" i="51"/>
  <c r="V57" i="51"/>
  <c r="V7" i="51" s="1"/>
  <c r="AT44" i="51"/>
  <c r="AT28" i="51"/>
  <c r="AF57" i="51"/>
  <c r="BA86" i="51"/>
  <c r="W57" i="51"/>
  <c r="W7" i="51" s="1"/>
  <c r="AY57" i="51"/>
  <c r="AY7" i="51" s="1"/>
  <c r="AG57" i="51"/>
  <c r="AP73" i="51"/>
  <c r="E96" i="51"/>
  <c r="BB96" i="51" s="1"/>
  <c r="N154" i="51"/>
  <c r="N9" i="51" s="1"/>
  <c r="BA98" i="51"/>
  <c r="AP44" i="51"/>
  <c r="AP28" i="51"/>
  <c r="AT25" i="51"/>
  <c r="AP147" i="51"/>
  <c r="AA154" i="51"/>
  <c r="AA9" i="51" s="1"/>
  <c r="AF154" i="51"/>
  <c r="AO57" i="51"/>
  <c r="AO7" i="51" s="1"/>
  <c r="AR105" i="51"/>
  <c r="AR8" i="51" s="1"/>
  <c r="BA60" i="51"/>
  <c r="AU105" i="51"/>
  <c r="AT60" i="51"/>
  <c r="AQ105" i="51"/>
  <c r="AP12" i="51"/>
  <c r="AI57" i="51"/>
  <c r="AI7" i="51" s="1"/>
  <c r="AT38" i="51"/>
  <c r="AX57" i="51"/>
  <c r="AX7" i="51" s="1"/>
  <c r="H105" i="51"/>
  <c r="H8" i="51" s="1"/>
  <c r="AP92" i="51"/>
  <c r="AT125" i="51"/>
  <c r="E87" i="51"/>
  <c r="E29" i="51"/>
  <c r="BB29" i="51" s="1"/>
  <c r="AP109" i="51"/>
  <c r="AI154" i="51"/>
  <c r="AI9" i="51" s="1"/>
  <c r="J154" i="51"/>
  <c r="J9" i="51" s="1"/>
  <c r="BA12" i="51"/>
  <c r="AU57" i="51"/>
  <c r="AU7" i="51" s="1"/>
  <c r="P105" i="51"/>
  <c r="P8" i="51" s="1"/>
  <c r="E75" i="51"/>
  <c r="E126" i="51"/>
  <c r="BB126" i="51" s="1"/>
  <c r="E65" i="51"/>
  <c r="BB65" i="51" s="1"/>
  <c r="E118" i="51"/>
  <c r="BB118" i="51" s="1"/>
  <c r="E90" i="51"/>
  <c r="E136" i="51"/>
  <c r="BB136" i="51" s="1"/>
  <c r="E84" i="51"/>
  <c r="BB84" i="51" s="1"/>
  <c r="E45" i="51"/>
  <c r="BB45" i="51" s="1"/>
  <c r="E78" i="51"/>
  <c r="BB78" i="51" s="1"/>
  <c r="E120" i="51"/>
  <c r="BB120" i="51" s="1"/>
  <c r="E46" i="51"/>
  <c r="BB46" i="51" s="1"/>
  <c r="E104" i="51"/>
  <c r="BB104" i="51" s="1"/>
  <c r="E41" i="51"/>
  <c r="BB41" i="51" s="1"/>
  <c r="E116" i="51"/>
  <c r="BB116" i="51" s="1"/>
  <c r="E16" i="51"/>
  <c r="BB16" i="51" s="1"/>
  <c r="E64" i="51"/>
  <c r="BB64" i="51" s="1"/>
  <c r="E20" i="51"/>
  <c r="BB20" i="51" s="1"/>
  <c r="E27" i="51"/>
  <c r="BB27" i="51" s="1"/>
  <c r="E144" i="51"/>
  <c r="BB144" i="51" s="1"/>
  <c r="E150" i="51"/>
  <c r="BB150" i="51" s="1"/>
  <c r="L57" i="51"/>
  <c r="G57" i="51"/>
  <c r="G7" i="51" s="1"/>
  <c r="R154" i="51"/>
  <c r="R9" i="51" s="1"/>
  <c r="AP86" i="51"/>
  <c r="AJ154" i="51"/>
  <c r="AJ9" i="51" s="1"/>
  <c r="P154" i="51"/>
  <c r="L154" i="51"/>
  <c r="L9" i="51" s="1"/>
  <c r="BA50" i="51"/>
  <c r="T105" i="51"/>
  <c r="T8" i="51" s="1"/>
  <c r="E100" i="51"/>
  <c r="BB100" i="51" s="1"/>
  <c r="AT135" i="51"/>
  <c r="AR57" i="51"/>
  <c r="AR7" i="51" s="1"/>
  <c r="AB57" i="51"/>
  <c r="AB7" i="51" s="1"/>
  <c r="AP76" i="51"/>
  <c r="Q154" i="51"/>
  <c r="Q9" i="51" s="1"/>
  <c r="U154" i="51"/>
  <c r="U9" i="51" s="1"/>
  <c r="BA44" i="51"/>
  <c r="AP50" i="51"/>
  <c r="BA63" i="51"/>
  <c r="BA135" i="51"/>
  <c r="J57" i="51"/>
  <c r="J7" i="51" s="1"/>
  <c r="Y154" i="51"/>
  <c r="Y9" i="51" s="1"/>
  <c r="G154" i="51"/>
  <c r="G9" i="51" s="1"/>
  <c r="BA141" i="51"/>
  <c r="AP38" i="51"/>
  <c r="AO154" i="51"/>
  <c r="AO9" i="51" s="1"/>
  <c r="BA38" i="51"/>
  <c r="AR154" i="51"/>
  <c r="AR9" i="51" s="1"/>
  <c r="I154" i="51"/>
  <c r="I9" i="51" s="1"/>
  <c r="AQ57" i="51"/>
  <c r="AT12" i="51"/>
  <c r="AA105" i="51"/>
  <c r="AA8" i="51" s="1"/>
  <c r="BA147" i="51"/>
  <c r="Z154" i="51"/>
  <c r="Z9" i="51" s="1"/>
  <c r="O60" i="51"/>
  <c r="E61" i="51"/>
  <c r="BB61" i="51" s="1"/>
  <c r="AC57" i="51"/>
  <c r="AC7" i="51" s="1"/>
  <c r="AT112" i="51"/>
  <c r="AC154" i="51"/>
  <c r="AC9" i="51" s="1"/>
  <c r="BA109" i="51"/>
  <c r="AW154" i="51"/>
  <c r="AW9" i="51" s="1"/>
  <c r="BA15" i="51"/>
  <c r="O50" i="51"/>
  <c r="E51" i="51"/>
  <c r="BB51" i="51" s="1"/>
  <c r="E95" i="51"/>
  <c r="BB95" i="51" s="1"/>
  <c r="E94" i="51"/>
  <c r="E110" i="51"/>
  <c r="BB110" i="51" s="1"/>
  <c r="E77" i="51"/>
  <c r="BB77" i="51" s="1"/>
  <c r="E74" i="51"/>
  <c r="BB74" i="51" s="1"/>
  <c r="E89" i="51"/>
  <c r="BB89" i="51" s="1"/>
  <c r="E69" i="51"/>
  <c r="E99" i="51"/>
  <c r="BB99" i="51" s="1"/>
  <c r="E129" i="51"/>
  <c r="BB129" i="51" s="1"/>
  <c r="E138" i="51"/>
  <c r="BB138" i="51" s="1"/>
  <c r="E52" i="51"/>
  <c r="BB52" i="51" s="1"/>
  <c r="E128" i="51"/>
  <c r="BB128" i="51" s="1"/>
  <c r="E153" i="51"/>
  <c r="BB153" i="51" s="1"/>
  <c r="E133" i="51"/>
  <c r="BB133" i="51" s="1"/>
  <c r="E56" i="51"/>
  <c r="BB56" i="51" s="1"/>
  <c r="E121" i="51"/>
  <c r="BB121" i="51" s="1"/>
  <c r="E19" i="51"/>
  <c r="BB19" i="51" s="1"/>
  <c r="E123" i="51"/>
  <c r="BB123" i="51" s="1"/>
  <c r="E26" i="51"/>
  <c r="BB26" i="51" s="1"/>
  <c r="E31" i="51"/>
  <c r="BB31" i="51" s="1"/>
  <c r="M57" i="51"/>
  <c r="M7" i="51" s="1"/>
  <c r="E145" i="51"/>
  <c r="BB145" i="51" s="1"/>
  <c r="E151" i="51"/>
  <c r="BB151" i="51" s="1"/>
  <c r="AZ154" i="51"/>
  <c r="AZ9" i="51" s="1"/>
  <c r="AW57" i="51"/>
  <c r="AW7" i="51" s="1"/>
  <c r="AA57" i="51"/>
  <c r="AA7" i="51" s="1"/>
  <c r="AE154" i="51"/>
  <c r="AE9" i="51" s="1"/>
  <c r="AP112" i="51"/>
  <c r="AP15" i="51"/>
  <c r="S57" i="51"/>
  <c r="S7" i="51" s="1"/>
  <c r="AT63" i="51"/>
  <c r="AE57" i="51"/>
  <c r="AE7" i="51" s="1"/>
  <c r="S154" i="51"/>
  <c r="S9" i="51" s="1"/>
  <c r="BA25" i="51"/>
  <c r="S105" i="51"/>
  <c r="S8" i="51" s="1"/>
  <c r="E72" i="51"/>
  <c r="AL105" i="51"/>
  <c r="AL8" i="51" s="1"/>
  <c r="AT86" i="51"/>
  <c r="AD154" i="51"/>
  <c r="AD9" i="51" s="1"/>
  <c r="T57" i="51"/>
  <c r="T7" i="51" s="1"/>
  <c r="AT109" i="51"/>
  <c r="AQ154" i="51"/>
  <c r="AQ9" i="51" s="1"/>
  <c r="H154" i="51"/>
  <c r="H9" i="51" s="1"/>
  <c r="AP63" i="51"/>
  <c r="AV57" i="51"/>
  <c r="AV7" i="51" s="1"/>
  <c r="AM57" i="51"/>
  <c r="AM7" i="51" s="1"/>
  <c r="AI105" i="51"/>
  <c r="AI8" i="51" s="1"/>
  <c r="AP60" i="51"/>
  <c r="BA112" i="51"/>
  <c r="I57" i="51"/>
  <c r="I7" i="51" s="1"/>
  <c r="AH109" i="51"/>
  <c r="E43" i="50"/>
  <c r="BB43" i="50" s="1"/>
  <c r="AF57" i="50"/>
  <c r="AF7" i="50" s="1"/>
  <c r="AT86" i="50"/>
  <c r="AU154" i="50"/>
  <c r="AU9" i="50" s="1"/>
  <c r="BA112" i="50"/>
  <c r="L154" i="50"/>
  <c r="AY105" i="50"/>
  <c r="AY8" i="50" s="1"/>
  <c r="G154" i="50"/>
  <c r="G9" i="50" s="1"/>
  <c r="AP125" i="50"/>
  <c r="AG154" i="50"/>
  <c r="AT92" i="50"/>
  <c r="E26" i="50"/>
  <c r="BB26" i="50" s="1"/>
  <c r="E19" i="50"/>
  <c r="BB19" i="50" s="1"/>
  <c r="E24" i="50"/>
  <c r="BB24" i="50" s="1"/>
  <c r="E126" i="50"/>
  <c r="BB126" i="50" s="1"/>
  <c r="E123" i="50"/>
  <c r="BB123" i="50" s="1"/>
  <c r="E121" i="50"/>
  <c r="BB121" i="50" s="1"/>
  <c r="E40" i="50"/>
  <c r="BB40" i="50" s="1"/>
  <c r="E21" i="50"/>
  <c r="BB21" i="50" s="1"/>
  <c r="E88" i="50"/>
  <c r="BB88" i="50" s="1"/>
  <c r="E148" i="50"/>
  <c r="BB148" i="50" s="1"/>
  <c r="E65" i="50"/>
  <c r="BB65" i="50" s="1"/>
  <c r="E119" i="50"/>
  <c r="BB119" i="50" s="1"/>
  <c r="E145" i="50"/>
  <c r="BB145" i="50" s="1"/>
  <c r="M57" i="50"/>
  <c r="M7" i="50" s="1"/>
  <c r="E153" i="50"/>
  <c r="BB153" i="50" s="1"/>
  <c r="E66" i="50"/>
  <c r="BB66" i="50" s="1"/>
  <c r="E71" i="50"/>
  <c r="E143" i="50"/>
  <c r="BB143" i="50" s="1"/>
  <c r="E91" i="50"/>
  <c r="AY57" i="50"/>
  <c r="AY7" i="50" s="1"/>
  <c r="AT122" i="50"/>
  <c r="V57" i="50"/>
  <c r="V7" i="50" s="1"/>
  <c r="AI105" i="50"/>
  <c r="AI8" i="50" s="1"/>
  <c r="AP60" i="50"/>
  <c r="AB105" i="50"/>
  <c r="AB8" i="50" s="1"/>
  <c r="P154" i="50"/>
  <c r="P9" i="50" s="1"/>
  <c r="BA135" i="50"/>
  <c r="AV57" i="50"/>
  <c r="AV7" i="50" s="1"/>
  <c r="AR57" i="50"/>
  <c r="AR7" i="50" s="1"/>
  <c r="BA50" i="50"/>
  <c r="I105" i="50"/>
  <c r="I8" i="50" s="1"/>
  <c r="AY154" i="50"/>
  <c r="AY9" i="50" s="1"/>
  <c r="AD154" i="50"/>
  <c r="AD9" i="50" s="1"/>
  <c r="I154" i="50"/>
  <c r="I9" i="50" s="1"/>
  <c r="BA147" i="50"/>
  <c r="V105" i="50"/>
  <c r="V8" i="50" s="1"/>
  <c r="K57" i="50"/>
  <c r="K7" i="50" s="1"/>
  <c r="Q57" i="50"/>
  <c r="Q7" i="50" s="1"/>
  <c r="AS105" i="50"/>
  <c r="AS8" i="50" s="1"/>
  <c r="BA63" i="50"/>
  <c r="AE154" i="50"/>
  <c r="AE9" i="50" s="1"/>
  <c r="M154" i="50"/>
  <c r="M9" i="50" s="1"/>
  <c r="AP73" i="50"/>
  <c r="BA44" i="50"/>
  <c r="AT44" i="50"/>
  <c r="T105" i="50"/>
  <c r="T8" i="50" s="1"/>
  <c r="Z57" i="50"/>
  <c r="Z7" i="50" s="1"/>
  <c r="Q105" i="50"/>
  <c r="Q8" i="50" s="1"/>
  <c r="AP12" i="50"/>
  <c r="AI57" i="50"/>
  <c r="AI7" i="50" s="1"/>
  <c r="O60" i="50"/>
  <c r="E61" i="50"/>
  <c r="BB61" i="50" s="1"/>
  <c r="AP147" i="50"/>
  <c r="AD57" i="50"/>
  <c r="AD7" i="50" s="1"/>
  <c r="AJ154" i="50"/>
  <c r="AJ9" i="50" s="1"/>
  <c r="E74" i="50"/>
  <c r="BB74" i="50" s="1"/>
  <c r="E136" i="50"/>
  <c r="BB136" i="50" s="1"/>
  <c r="E46" i="50"/>
  <c r="BB46" i="50" s="1"/>
  <c r="O12" i="50"/>
  <c r="E13" i="50"/>
  <c r="BB13" i="50" s="1"/>
  <c r="E22" i="50"/>
  <c r="BB22" i="50" s="1"/>
  <c r="O83" i="50"/>
  <c r="E83" i="50" s="1"/>
  <c r="BB83" i="50" s="1"/>
  <c r="E85" i="50"/>
  <c r="E42" i="50"/>
  <c r="BB42" i="50" s="1"/>
  <c r="E27" i="50"/>
  <c r="BB27" i="50" s="1"/>
  <c r="O35" i="50"/>
  <c r="E37" i="50"/>
  <c r="BB37" i="50" s="1"/>
  <c r="E128" i="50"/>
  <c r="BB128" i="50" s="1"/>
  <c r="E16" i="50"/>
  <c r="BB16" i="50" s="1"/>
  <c r="E139" i="50"/>
  <c r="BB139" i="50" s="1"/>
  <c r="E77" i="50"/>
  <c r="BB77" i="50" s="1"/>
  <c r="E115" i="50"/>
  <c r="BB115" i="50" s="1"/>
  <c r="E146" i="50"/>
  <c r="BB146" i="50" s="1"/>
  <c r="E23" i="50"/>
  <c r="BB23" i="50" s="1"/>
  <c r="E75" i="50"/>
  <c r="E120" i="50"/>
  <c r="BB120" i="50" s="1"/>
  <c r="E97" i="50"/>
  <c r="BB97" i="50" s="1"/>
  <c r="E56" i="50"/>
  <c r="BB56" i="50" s="1"/>
  <c r="L57" i="50"/>
  <c r="AP109" i="50"/>
  <c r="AI154" i="50"/>
  <c r="AP76" i="50"/>
  <c r="BA122" i="50"/>
  <c r="AP38" i="50"/>
  <c r="AL57" i="50"/>
  <c r="AL7" i="50" s="1"/>
  <c r="AR105" i="50"/>
  <c r="AR8" i="50" s="1"/>
  <c r="M105" i="50"/>
  <c r="M8" i="50" s="1"/>
  <c r="AT147" i="50"/>
  <c r="AT98" i="50"/>
  <c r="AK154" i="50"/>
  <c r="AK9" i="50" s="1"/>
  <c r="BA38" i="50"/>
  <c r="BA15" i="50"/>
  <c r="AJ57" i="50"/>
  <c r="AJ7" i="50" s="1"/>
  <c r="R57" i="50"/>
  <c r="R7" i="50" s="1"/>
  <c r="AP28" i="50"/>
  <c r="AG105" i="50"/>
  <c r="AG8" i="50" s="1"/>
  <c r="S105" i="50"/>
  <c r="S8" i="50" s="1"/>
  <c r="AT60" i="50"/>
  <c r="AQ105" i="50"/>
  <c r="AR154" i="50"/>
  <c r="AR9" i="50" s="1"/>
  <c r="J154" i="50"/>
  <c r="J9" i="50" s="1"/>
  <c r="AP135" i="50"/>
  <c r="AP15" i="50"/>
  <c r="BA86" i="50"/>
  <c r="E104" i="50"/>
  <c r="BB104" i="50" s="1"/>
  <c r="BA25" i="50"/>
  <c r="AN105" i="50"/>
  <c r="AN8" i="50" s="1"/>
  <c r="AT135" i="50"/>
  <c r="E14" i="50"/>
  <c r="BB14" i="50" s="1"/>
  <c r="BA60" i="50"/>
  <c r="AU105" i="50"/>
  <c r="AU8" i="50" s="1"/>
  <c r="AT109" i="50"/>
  <c r="AQ154" i="50"/>
  <c r="E137" i="50"/>
  <c r="BB137" i="50" s="1"/>
  <c r="H154" i="50"/>
  <c r="AN154" i="50"/>
  <c r="AN9" i="50" s="1"/>
  <c r="H105" i="50"/>
  <c r="H8" i="50" s="1"/>
  <c r="O50" i="50"/>
  <c r="E51" i="50"/>
  <c r="BB51" i="50" s="1"/>
  <c r="E45" i="50"/>
  <c r="BB45" i="50" s="1"/>
  <c r="E124" i="50"/>
  <c r="BB124" i="50" s="1"/>
  <c r="E142" i="50"/>
  <c r="BB142" i="50" s="1"/>
  <c r="E90" i="50"/>
  <c r="E87" i="50"/>
  <c r="BB87" i="50" s="1"/>
  <c r="E110" i="50"/>
  <c r="BB110" i="50" s="1"/>
  <c r="E79" i="50"/>
  <c r="BB79" i="50" s="1"/>
  <c r="AH50" i="50"/>
  <c r="E69" i="50"/>
  <c r="E93" i="50"/>
  <c r="BB93" i="50" s="1"/>
  <c r="E49" i="50"/>
  <c r="BB49" i="50" s="1"/>
  <c r="E114" i="50"/>
  <c r="BB114" i="50" s="1"/>
  <c r="N57" i="50"/>
  <c r="N7" i="50" s="1"/>
  <c r="AT12" i="50"/>
  <c r="AQ57" i="50"/>
  <c r="AQ7" i="50" s="1"/>
  <c r="AP122" i="50"/>
  <c r="Y105" i="50"/>
  <c r="Y8" i="50" s="1"/>
  <c r="U154" i="50"/>
  <c r="U9" i="50" s="1"/>
  <c r="AU57" i="50"/>
  <c r="BA35" i="50"/>
  <c r="AP98" i="50"/>
  <c r="Y154" i="50"/>
  <c r="Y9" i="50" s="1"/>
  <c r="AF154" i="50"/>
  <c r="AF9" i="50" s="1"/>
  <c r="BA76" i="50"/>
  <c r="BA12" i="50"/>
  <c r="I57" i="50"/>
  <c r="I7" i="50" s="1"/>
  <c r="AT28" i="50"/>
  <c r="AC105" i="50"/>
  <c r="AC8" i="50" s="1"/>
  <c r="AA154" i="50"/>
  <c r="AA9" i="50" s="1"/>
  <c r="BA109" i="50"/>
  <c r="W57" i="50"/>
  <c r="W7" i="50" s="1"/>
  <c r="AP92" i="50"/>
  <c r="AD105" i="50"/>
  <c r="AD8" i="50" s="1"/>
  <c r="BA98" i="50"/>
  <c r="AT125" i="50"/>
  <c r="AZ105" i="50"/>
  <c r="AZ8" i="50" s="1"/>
  <c r="E53" i="50"/>
  <c r="BB53" i="50" s="1"/>
  <c r="AP86" i="50"/>
  <c r="BA125" i="50"/>
  <c r="AT25" i="50"/>
  <c r="AK57" i="50"/>
  <c r="AK7" i="50" s="1"/>
  <c r="AZ154" i="50"/>
  <c r="AZ9" i="50" s="1"/>
  <c r="AM57" i="50"/>
  <c r="AM7" i="50" s="1"/>
  <c r="AT50" i="50"/>
  <c r="K105" i="50"/>
  <c r="K8" i="50" s="1"/>
  <c r="AO105" i="50"/>
  <c r="AO8" i="50" s="1"/>
  <c r="AP63" i="50"/>
  <c r="AS154" i="50"/>
  <c r="AS9" i="50" s="1"/>
  <c r="T154" i="50"/>
  <c r="T9" i="50" s="1"/>
  <c r="AP141" i="50"/>
  <c r="AT73" i="50"/>
  <c r="AX105" i="50"/>
  <c r="AX8" i="50" s="1"/>
  <c r="AT76" i="50"/>
  <c r="AP112" i="50"/>
  <c r="J105" i="50"/>
  <c r="J8" i="50" s="1"/>
  <c r="AB154" i="50"/>
  <c r="AB9" i="50" s="1"/>
  <c r="BA92" i="50"/>
  <c r="E30" i="49"/>
  <c r="BB30" i="49" s="1"/>
  <c r="O12" i="49"/>
  <c r="E13" i="49"/>
  <c r="BB13" i="49" s="1"/>
  <c r="E95" i="49"/>
  <c r="BB95" i="49" s="1"/>
  <c r="AI57" i="49"/>
  <c r="AI7" i="49" s="1"/>
  <c r="AP12" i="49"/>
  <c r="I57" i="49"/>
  <c r="I7" i="49" s="1"/>
  <c r="AP63" i="49"/>
  <c r="AP109" i="49"/>
  <c r="AI154" i="49"/>
  <c r="AI9" i="49" s="1"/>
  <c r="AW154" i="49"/>
  <c r="AW9" i="49" s="1"/>
  <c r="E71" i="49"/>
  <c r="E114" i="49"/>
  <c r="BB114" i="49" s="1"/>
  <c r="E140" i="49"/>
  <c r="BB140" i="49" s="1"/>
  <c r="E126" i="49"/>
  <c r="BB126" i="49" s="1"/>
  <c r="X147" i="49"/>
  <c r="E116" i="49"/>
  <c r="BB116" i="49" s="1"/>
  <c r="E113" i="49"/>
  <c r="BB113" i="49" s="1"/>
  <c r="E144" i="49"/>
  <c r="BB144" i="49" s="1"/>
  <c r="E18" i="49"/>
  <c r="BB18" i="49" s="1"/>
  <c r="E79" i="49"/>
  <c r="BB79" i="49" s="1"/>
  <c r="E24" i="49"/>
  <c r="BB24" i="49" s="1"/>
  <c r="E89" i="49"/>
  <c r="E97" i="49"/>
  <c r="BB97" i="49" s="1"/>
  <c r="E90" i="49"/>
  <c r="E64" i="49"/>
  <c r="BB64" i="49" s="1"/>
  <c r="E91" i="49"/>
  <c r="BB91" i="49" s="1"/>
  <c r="G57" i="49"/>
  <c r="G7" i="49" s="1"/>
  <c r="M57" i="49"/>
  <c r="M7" i="49" s="1"/>
  <c r="AG57" i="49"/>
  <c r="T105" i="49"/>
  <c r="T8" i="49" s="1"/>
  <c r="Q105" i="49"/>
  <c r="Q8" i="49" s="1"/>
  <c r="AN105" i="49"/>
  <c r="AN8" i="49" s="1"/>
  <c r="AM154" i="49"/>
  <c r="AM9" i="49" s="1"/>
  <c r="AE154" i="49"/>
  <c r="AE9" i="49" s="1"/>
  <c r="Z154" i="49"/>
  <c r="Z9" i="49" s="1"/>
  <c r="AP38" i="49"/>
  <c r="BA135" i="49"/>
  <c r="AT38" i="49"/>
  <c r="AT135" i="49"/>
  <c r="AZ57" i="49"/>
  <c r="AZ7" i="49" s="1"/>
  <c r="Q57" i="49"/>
  <c r="Q7" i="49" s="1"/>
  <c r="AF105" i="49"/>
  <c r="AF8" i="49" s="1"/>
  <c r="AX105" i="49"/>
  <c r="AX8" i="49" s="1"/>
  <c r="AT92" i="49"/>
  <c r="AL154" i="49"/>
  <c r="AL9" i="49" s="1"/>
  <c r="AP141" i="49"/>
  <c r="T154" i="49"/>
  <c r="T9" i="49" s="1"/>
  <c r="BA15" i="49"/>
  <c r="AE57" i="49"/>
  <c r="AE7" i="49" s="1"/>
  <c r="AR105" i="49"/>
  <c r="AR8" i="49" s="1"/>
  <c r="AY105" i="49"/>
  <c r="AY8" i="49" s="1"/>
  <c r="AW57" i="49"/>
  <c r="AW7" i="49" s="1"/>
  <c r="R105" i="49"/>
  <c r="R8" i="49" s="1"/>
  <c r="AO105" i="49"/>
  <c r="AO8" i="49" s="1"/>
  <c r="W105" i="49"/>
  <c r="W8" i="49" s="1"/>
  <c r="AP28" i="49"/>
  <c r="BA44" i="49"/>
  <c r="BA98" i="49"/>
  <c r="BA38" i="49"/>
  <c r="AY57" i="49"/>
  <c r="AY7" i="49" s="1"/>
  <c r="BA109" i="49"/>
  <c r="AU154" i="49"/>
  <c r="AU9" i="49" s="1"/>
  <c r="K105" i="49"/>
  <c r="K8" i="49" s="1"/>
  <c r="E48" i="49"/>
  <c r="BB48" i="49" s="1"/>
  <c r="AS57" i="49"/>
  <c r="AS7" i="49" s="1"/>
  <c r="AD57" i="49"/>
  <c r="AD7" i="49" s="1"/>
  <c r="E16" i="49"/>
  <c r="BB16" i="49" s="1"/>
  <c r="E41" i="49"/>
  <c r="BB41" i="49" s="1"/>
  <c r="E77" i="49"/>
  <c r="BB77" i="49" s="1"/>
  <c r="E136" i="49"/>
  <c r="BB136" i="49" s="1"/>
  <c r="E39" i="49"/>
  <c r="BB39" i="49" s="1"/>
  <c r="E43" i="49"/>
  <c r="BB43" i="49" s="1"/>
  <c r="E143" i="49"/>
  <c r="BB143" i="49" s="1"/>
  <c r="E74" i="49"/>
  <c r="E49" i="49"/>
  <c r="BB49" i="49" s="1"/>
  <c r="E128" i="49"/>
  <c r="BB128" i="49" s="1"/>
  <c r="E66" i="49"/>
  <c r="BB66" i="49" s="1"/>
  <c r="E121" i="49"/>
  <c r="BB121" i="49" s="1"/>
  <c r="E150" i="49"/>
  <c r="BB150" i="49" s="1"/>
  <c r="E139" i="49"/>
  <c r="BB139" i="49" s="1"/>
  <c r="E65" i="49"/>
  <c r="BB65" i="49" s="1"/>
  <c r="E151" i="49"/>
  <c r="BB151" i="49" s="1"/>
  <c r="E94" i="49"/>
  <c r="BB94" i="49" s="1"/>
  <c r="AV57" i="49"/>
  <c r="AV7" i="49" s="1"/>
  <c r="BA60" i="49"/>
  <c r="AU105" i="49"/>
  <c r="AU8" i="49" s="1"/>
  <c r="AG105" i="49"/>
  <c r="AG8" i="49" s="1"/>
  <c r="M105" i="49"/>
  <c r="AP112" i="49"/>
  <c r="AZ154" i="49"/>
  <c r="AZ9" i="49" s="1"/>
  <c r="AP44" i="49"/>
  <c r="Z57" i="49"/>
  <c r="Z7" i="49" s="1"/>
  <c r="BA50" i="49"/>
  <c r="AA105" i="49"/>
  <c r="AA8" i="49" s="1"/>
  <c r="AV105" i="49"/>
  <c r="AV8" i="49" s="1"/>
  <c r="S105" i="49"/>
  <c r="S8" i="49" s="1"/>
  <c r="AB154" i="49"/>
  <c r="AB9" i="49" s="1"/>
  <c r="AT109" i="49"/>
  <c r="AQ154" i="49"/>
  <c r="AW105" i="49"/>
  <c r="AW8" i="49" s="1"/>
  <c r="AA57" i="49"/>
  <c r="AA7" i="49" s="1"/>
  <c r="AN154" i="49"/>
  <c r="AN9" i="49" s="1"/>
  <c r="AF57" i="49"/>
  <c r="AP86" i="49"/>
  <c r="AT12" i="49"/>
  <c r="AQ57" i="49"/>
  <c r="R154" i="49"/>
  <c r="R9" i="49" s="1"/>
  <c r="P154" i="49"/>
  <c r="P9" i="49" s="1"/>
  <c r="S57" i="49"/>
  <c r="S7" i="49" s="1"/>
  <c r="AT44" i="49"/>
  <c r="AT112" i="49"/>
  <c r="E117" i="49"/>
  <c r="BB117" i="49" s="1"/>
  <c r="E62" i="49"/>
  <c r="BB62" i="49" s="1"/>
  <c r="BA12" i="49"/>
  <c r="AU57" i="49"/>
  <c r="E14" i="49"/>
  <c r="BB14" i="49" s="1"/>
  <c r="AP92" i="49"/>
  <c r="U105" i="49"/>
  <c r="U8" i="49" s="1"/>
  <c r="AL57" i="49"/>
  <c r="AL7" i="49" s="1"/>
  <c r="AE105" i="49"/>
  <c r="E26" i="49"/>
  <c r="BB26" i="49" s="1"/>
  <c r="E93" i="49"/>
  <c r="X60" i="49"/>
  <c r="E118" i="49"/>
  <c r="BB118" i="49" s="1"/>
  <c r="E132" i="49"/>
  <c r="BB132" i="49" s="1"/>
  <c r="E61" i="49"/>
  <c r="BB61" i="49" s="1"/>
  <c r="O60" i="49"/>
  <c r="E115" i="49"/>
  <c r="BB115" i="49" s="1"/>
  <c r="E146" i="49"/>
  <c r="BB146" i="49" s="1"/>
  <c r="E123" i="49"/>
  <c r="BB123" i="49" s="1"/>
  <c r="E22" i="49"/>
  <c r="BB22" i="49" s="1"/>
  <c r="E29" i="49"/>
  <c r="BB29" i="49" s="1"/>
  <c r="E111" i="49"/>
  <c r="BB111" i="49" s="1"/>
  <c r="E127" i="49"/>
  <c r="BB127" i="49" s="1"/>
  <c r="E45" i="49"/>
  <c r="BB45" i="49" s="1"/>
  <c r="E101" i="49"/>
  <c r="BB101" i="49" s="1"/>
  <c r="E120" i="49"/>
  <c r="BB120" i="49" s="1"/>
  <c r="E69" i="49"/>
  <c r="E96" i="49"/>
  <c r="N57" i="49"/>
  <c r="N7" i="49" s="1"/>
  <c r="E67" i="49"/>
  <c r="BB67" i="49" s="1"/>
  <c r="T57" i="49"/>
  <c r="T7" i="49" s="1"/>
  <c r="AI105" i="49"/>
  <c r="AP60" i="49"/>
  <c r="J105" i="49"/>
  <c r="J8" i="49" s="1"/>
  <c r="BA76" i="49"/>
  <c r="AP98" i="49"/>
  <c r="AP15" i="49"/>
  <c r="AO57" i="49"/>
  <c r="AO7" i="49" s="1"/>
  <c r="AP50" i="49"/>
  <c r="BA86" i="49"/>
  <c r="AB57" i="49"/>
  <c r="AB7" i="49" s="1"/>
  <c r="AT60" i="49"/>
  <c r="AQ105" i="49"/>
  <c r="N105" i="49"/>
  <c r="N8" i="49" s="1"/>
  <c r="AP76" i="49"/>
  <c r="AT76" i="49"/>
  <c r="R57" i="49"/>
  <c r="R7" i="49" s="1"/>
  <c r="AT15" i="49"/>
  <c r="W57" i="49"/>
  <c r="W7" i="49" s="1"/>
  <c r="E72" i="49"/>
  <c r="BB72" i="49" s="1"/>
  <c r="O50" i="49"/>
  <c r="AT98" i="49"/>
  <c r="AT28" i="49"/>
  <c r="AD105" i="49"/>
  <c r="AD8" i="49" s="1"/>
  <c r="H105" i="49"/>
  <c r="H8" i="49" s="1"/>
  <c r="BA112" i="49"/>
  <c r="BA147" i="49"/>
  <c r="AP147" i="49"/>
  <c r="AJ57" i="49"/>
  <c r="AJ7" i="49" s="1"/>
  <c r="BA125" i="49"/>
  <c r="E53" i="49"/>
  <c r="BB53" i="49" s="1"/>
  <c r="AP135" i="49"/>
  <c r="E89" i="48"/>
  <c r="E74" i="48"/>
  <c r="E24" i="48"/>
  <c r="BB24" i="48" s="1"/>
  <c r="E69" i="48"/>
  <c r="BA86" i="48"/>
  <c r="AN154" i="48"/>
  <c r="AN9" i="48" s="1"/>
  <c r="K57" i="48"/>
  <c r="K7" i="48" s="1"/>
  <c r="AP28" i="48"/>
  <c r="AQ105" i="48"/>
  <c r="AT60" i="48"/>
  <c r="AP63" i="48"/>
  <c r="U105" i="48"/>
  <c r="U8" i="48" s="1"/>
  <c r="AT35" i="48"/>
  <c r="Z105" i="48"/>
  <c r="Z8" i="48" s="1"/>
  <c r="Y154" i="48"/>
  <c r="Y9" i="48" s="1"/>
  <c r="E65" i="48"/>
  <c r="BB65" i="48" s="1"/>
  <c r="E36" i="48"/>
  <c r="BB36" i="48" s="1"/>
  <c r="E78" i="48"/>
  <c r="BB78" i="48" s="1"/>
  <c r="E30" i="48"/>
  <c r="BB30" i="48" s="1"/>
  <c r="E126" i="48"/>
  <c r="BB126" i="48" s="1"/>
  <c r="E123" i="48"/>
  <c r="BB123" i="48" s="1"/>
  <c r="E68" i="48"/>
  <c r="BB68" i="48" s="1"/>
  <c r="E27" i="48"/>
  <c r="BB27" i="48" s="1"/>
  <c r="E32" i="48"/>
  <c r="BB32" i="48" s="1"/>
  <c r="E96" i="48"/>
  <c r="E97" i="48"/>
  <c r="E71" i="48"/>
  <c r="AP12" i="48"/>
  <c r="AI57" i="48"/>
  <c r="AI7" i="48" s="1"/>
  <c r="BA112" i="48"/>
  <c r="BA60" i="48"/>
  <c r="AU105" i="48"/>
  <c r="AA57" i="48"/>
  <c r="AA7" i="48" s="1"/>
  <c r="AP15" i="48"/>
  <c r="AA105" i="48"/>
  <c r="AA8" i="48" s="1"/>
  <c r="AG154" i="48"/>
  <c r="AG9" i="48" s="1"/>
  <c r="AC105" i="48"/>
  <c r="AC8" i="48" s="1"/>
  <c r="AT12" i="48"/>
  <c r="AQ57" i="48"/>
  <c r="AT141" i="48"/>
  <c r="BA50" i="48"/>
  <c r="Q57" i="48"/>
  <c r="Q7" i="48" s="1"/>
  <c r="AT63" i="48"/>
  <c r="L154" i="48"/>
  <c r="L9" i="48" s="1"/>
  <c r="BA25" i="48"/>
  <c r="AP73" i="48"/>
  <c r="E56" i="48"/>
  <c r="BB56" i="48" s="1"/>
  <c r="E75" i="48"/>
  <c r="BB75" i="48" s="1"/>
  <c r="O50" i="48"/>
  <c r="E51" i="48"/>
  <c r="BB51" i="48" s="1"/>
  <c r="E142" i="48"/>
  <c r="BB142" i="48" s="1"/>
  <c r="E45" i="48"/>
  <c r="BB45" i="48" s="1"/>
  <c r="E34" i="48"/>
  <c r="BB34" i="48" s="1"/>
  <c r="M57" i="48"/>
  <c r="E93" i="48"/>
  <c r="BB93" i="48" s="1"/>
  <c r="E116" i="48"/>
  <c r="BB116" i="48" s="1"/>
  <c r="AH50" i="48"/>
  <c r="E99" i="48"/>
  <c r="BB99" i="48" s="1"/>
  <c r="E62" i="48"/>
  <c r="BB62" i="48" s="1"/>
  <c r="E113" i="48"/>
  <c r="BB113" i="48" s="1"/>
  <c r="E20" i="48"/>
  <c r="BB20" i="48" s="1"/>
  <c r="E29" i="48"/>
  <c r="BB29" i="48" s="1"/>
  <c r="E87" i="48"/>
  <c r="BB87" i="48" s="1"/>
  <c r="E42" i="48"/>
  <c r="BB42" i="48" s="1"/>
  <c r="E140" i="48"/>
  <c r="BB140" i="48" s="1"/>
  <c r="E101" i="48"/>
  <c r="BB101" i="48" s="1"/>
  <c r="E137" i="48"/>
  <c r="BB137" i="48" s="1"/>
  <c r="E47" i="48"/>
  <c r="BB47" i="48" s="1"/>
  <c r="E100" i="48"/>
  <c r="BB100" i="48" s="1"/>
  <c r="E150" i="48"/>
  <c r="BB150" i="48" s="1"/>
  <c r="E54" i="48"/>
  <c r="BB54" i="48" s="1"/>
  <c r="E82" i="48"/>
  <c r="BB82" i="48" s="1"/>
  <c r="AT76" i="48"/>
  <c r="AK154" i="48"/>
  <c r="AK9" i="48" s="1"/>
  <c r="BA92" i="48"/>
  <c r="AV57" i="48"/>
  <c r="AV7" i="48" s="1"/>
  <c r="AT28" i="48"/>
  <c r="S154" i="48"/>
  <c r="S9" i="48" s="1"/>
  <c r="AP135" i="48"/>
  <c r="AP38" i="48"/>
  <c r="AK57" i="48"/>
  <c r="AK7" i="48" s="1"/>
  <c r="E17" i="48"/>
  <c r="BB17" i="48" s="1"/>
  <c r="BA35" i="48"/>
  <c r="AO105" i="48"/>
  <c r="AO8" i="48" s="1"/>
  <c r="T57" i="48"/>
  <c r="T7" i="48" s="1"/>
  <c r="H154" i="48"/>
  <c r="H9" i="48" s="1"/>
  <c r="AT147" i="48"/>
  <c r="AT44" i="48"/>
  <c r="Z154" i="48"/>
  <c r="Z9" i="48" s="1"/>
  <c r="AP35" i="48"/>
  <c r="AP50" i="48"/>
  <c r="AP92" i="48"/>
  <c r="K105" i="48"/>
  <c r="K8" i="48" s="1"/>
  <c r="AE57" i="48"/>
  <c r="AE7" i="48" s="1"/>
  <c r="BA83" i="48"/>
  <c r="AA154" i="48"/>
  <c r="AA9" i="48" s="1"/>
  <c r="AT135" i="48"/>
  <c r="BA28" i="48"/>
  <c r="AD105" i="48"/>
  <c r="AD8" i="48" s="1"/>
  <c r="BA63" i="48"/>
  <c r="AU154" i="48"/>
  <c r="AU9" i="48" s="1"/>
  <c r="BA147" i="48"/>
  <c r="AP147" i="48"/>
  <c r="BA15" i="48"/>
  <c r="AN57" i="48"/>
  <c r="AN7" i="48" s="1"/>
  <c r="AP44" i="48"/>
  <c r="BA76" i="48"/>
  <c r="I154" i="48"/>
  <c r="I9" i="48" s="1"/>
  <c r="AJ105" i="48"/>
  <c r="AJ8" i="48" s="1"/>
  <c r="AD57" i="48"/>
  <c r="AD7" i="48" s="1"/>
  <c r="K154" i="48"/>
  <c r="K9" i="48" s="1"/>
  <c r="AI105" i="48"/>
  <c r="AP60" i="48"/>
  <c r="W105" i="48"/>
  <c r="W8" i="48" s="1"/>
  <c r="AL154" i="48"/>
  <c r="AL9" i="48" s="1"/>
  <c r="AT50" i="48"/>
  <c r="R105" i="48"/>
  <c r="R8" i="48" s="1"/>
  <c r="AQ154" i="48"/>
  <c r="AQ9" i="48" s="1"/>
  <c r="AT109" i="48"/>
  <c r="E66" i="48"/>
  <c r="BB66" i="48" s="1"/>
  <c r="BA12" i="48"/>
  <c r="AU57" i="48"/>
  <c r="AU7" i="48" s="1"/>
  <c r="AP141" i="48"/>
  <c r="AX154" i="48"/>
  <c r="AX9" i="48" s="1"/>
  <c r="AP25" i="48"/>
  <c r="P105" i="48"/>
  <c r="P8" i="48" s="1"/>
  <c r="AP86" i="48"/>
  <c r="E133" i="48"/>
  <c r="BB133" i="48" s="1"/>
  <c r="E136" i="48"/>
  <c r="BB136" i="48" s="1"/>
  <c r="O12" i="48"/>
  <c r="E13" i="48"/>
  <c r="BB13" i="48" s="1"/>
  <c r="E16" i="48"/>
  <c r="BB16" i="48" s="1"/>
  <c r="O60" i="48"/>
  <c r="E61" i="48"/>
  <c r="BB61" i="48" s="1"/>
  <c r="E151" i="48"/>
  <c r="BB151" i="48" s="1"/>
  <c r="E23" i="48"/>
  <c r="BB23" i="48" s="1"/>
  <c r="E145" i="48"/>
  <c r="BB145" i="48" s="1"/>
  <c r="E46" i="48"/>
  <c r="BB46" i="48" s="1"/>
  <c r="V57" i="48"/>
  <c r="V7" i="48" s="1"/>
  <c r="V105" i="48"/>
  <c r="V8" i="48" s="1"/>
  <c r="AE105" i="48"/>
  <c r="AE8" i="48" s="1"/>
  <c r="AP112" i="48"/>
  <c r="AM57" i="48"/>
  <c r="AM7" i="48" s="1"/>
  <c r="AP132" i="48"/>
  <c r="AM105" i="48"/>
  <c r="AM8" i="48" s="1"/>
  <c r="AL57" i="48"/>
  <c r="AL7" i="48" s="1"/>
  <c r="T154" i="48"/>
  <c r="T9" i="48" s="1"/>
  <c r="I57" i="48"/>
  <c r="I7" i="48" s="1"/>
  <c r="R154" i="48"/>
  <c r="R9" i="48" s="1"/>
  <c r="E53" i="48"/>
  <c r="BB53" i="48" s="1"/>
  <c r="AS154" i="48"/>
  <c r="AS9" i="48" s="1"/>
  <c r="G105" i="48"/>
  <c r="G8" i="48" s="1"/>
  <c r="N57" i="48"/>
  <c r="N7" i="48" s="1"/>
  <c r="E31" i="48"/>
  <c r="BB31" i="48" s="1"/>
  <c r="E103" i="48"/>
  <c r="E41" i="48"/>
  <c r="BB41" i="48" s="1"/>
  <c r="E26" i="48"/>
  <c r="BB26" i="48" s="1"/>
  <c r="E127" i="48"/>
  <c r="BB127" i="48" s="1"/>
  <c r="E40" i="48"/>
  <c r="BB40" i="48" s="1"/>
  <c r="E124" i="48"/>
  <c r="BB124" i="48" s="1"/>
  <c r="E131" i="48"/>
  <c r="BB131" i="48" s="1"/>
  <c r="E104" i="48"/>
  <c r="E148" i="48"/>
  <c r="BB148" i="48" s="1"/>
  <c r="E110" i="48"/>
  <c r="BB110" i="48" s="1"/>
  <c r="E118" i="48"/>
  <c r="BB118" i="48" s="1"/>
  <c r="E138" i="48"/>
  <c r="BB138" i="48" s="1"/>
  <c r="E72" i="48"/>
  <c r="BB72" i="48" s="1"/>
  <c r="E153" i="48"/>
  <c r="BB153" i="48" s="1"/>
  <c r="E139" i="48"/>
  <c r="BB139" i="48" s="1"/>
  <c r="L57" i="48"/>
  <c r="L7" i="48" s="1"/>
  <c r="E84" i="48"/>
  <c r="BB84" i="48" s="1"/>
  <c r="E67" i="48"/>
  <c r="BB67" i="48" s="1"/>
  <c r="E77" i="48"/>
  <c r="BB77" i="48" s="1"/>
  <c r="E144" i="48"/>
  <c r="BB144" i="48" s="1"/>
  <c r="E91" i="48"/>
  <c r="BB91" i="48" s="1"/>
  <c r="E120" i="48"/>
  <c r="BB120" i="48" s="1"/>
  <c r="E80" i="48"/>
  <c r="E49" i="48"/>
  <c r="BB49" i="48" s="1"/>
  <c r="E70" i="48"/>
  <c r="E102" i="48"/>
  <c r="E152" i="48"/>
  <c r="BB152" i="48" s="1"/>
  <c r="E88" i="48"/>
  <c r="BB88" i="48" s="1"/>
  <c r="G57" i="48"/>
  <c r="G7" i="48" s="1"/>
  <c r="Z57" i="48"/>
  <c r="Z7" i="48" s="1"/>
  <c r="AZ105" i="48"/>
  <c r="AZ8" i="48" s="1"/>
  <c r="AY154" i="48"/>
  <c r="AY9" i="48" s="1"/>
  <c r="AC154" i="48"/>
  <c r="AC9" i="48" s="1"/>
  <c r="P154" i="48"/>
  <c r="P9" i="48" s="1"/>
  <c r="W57" i="48"/>
  <c r="W7" i="48" s="1"/>
  <c r="AP98" i="48"/>
  <c r="BA135" i="48"/>
  <c r="S105" i="48"/>
  <c r="S8" i="48" s="1"/>
  <c r="AV105" i="48"/>
  <c r="AV8" i="48" s="1"/>
  <c r="BA141" i="48"/>
  <c r="G154" i="48"/>
  <c r="G9" i="48" s="1"/>
  <c r="AM154" i="48"/>
  <c r="AM9" i="48" s="1"/>
  <c r="AO154" i="48"/>
  <c r="AO9" i="48" s="1"/>
  <c r="AP122" i="48"/>
  <c r="AT86" i="48"/>
  <c r="AV154" i="48"/>
  <c r="AV9" i="48" s="1"/>
  <c r="Q154" i="48"/>
  <c r="Q9" i="48" s="1"/>
  <c r="BA125" i="48"/>
  <c r="AY57" i="48"/>
  <c r="AY7" i="48" s="1"/>
  <c r="BA73" i="48"/>
  <c r="AY105" i="48"/>
  <c r="AY8" i="48" s="1"/>
  <c r="N105" i="48"/>
  <c r="N105" i="53" s="1"/>
  <c r="N8" i="53" s="1"/>
  <c r="AP109" i="48"/>
  <c r="AI154" i="48"/>
  <c r="AT25" i="48"/>
  <c r="AT112" i="48"/>
  <c r="AT132" i="48"/>
  <c r="BA44" i="48"/>
  <c r="AP76" i="48"/>
  <c r="AX105" i="48"/>
  <c r="AX8" i="48" s="1"/>
  <c r="E30" i="47"/>
  <c r="BB30" i="47" s="1"/>
  <c r="E79" i="47"/>
  <c r="BB79" i="47" s="1"/>
  <c r="E85" i="47"/>
  <c r="AP125" i="47"/>
  <c r="AP28" i="47"/>
  <c r="E152" i="47"/>
  <c r="BB152" i="47" s="1"/>
  <c r="E19" i="47"/>
  <c r="BB19" i="47" s="1"/>
  <c r="E133" i="47"/>
  <c r="BB133" i="47" s="1"/>
  <c r="O50" i="47"/>
  <c r="E51" i="47"/>
  <c r="BB51" i="47" s="1"/>
  <c r="E121" i="47"/>
  <c r="BB121" i="47" s="1"/>
  <c r="E93" i="47"/>
  <c r="BB93" i="47" s="1"/>
  <c r="E99" i="47"/>
  <c r="BB99" i="47" s="1"/>
  <c r="E116" i="47"/>
  <c r="BB116" i="47" s="1"/>
  <c r="AH50" i="47"/>
  <c r="E128" i="47"/>
  <c r="BB128" i="47" s="1"/>
  <c r="H57" i="47"/>
  <c r="H7" i="47" s="1"/>
  <c r="E84" i="47"/>
  <c r="BB84" i="47" s="1"/>
  <c r="E129" i="47"/>
  <c r="BB129" i="47" s="1"/>
  <c r="E77" i="47"/>
  <c r="BB77" i="47" s="1"/>
  <c r="E18" i="47"/>
  <c r="BB18" i="47" s="1"/>
  <c r="E27" i="47"/>
  <c r="BB27" i="47" s="1"/>
  <c r="E90" i="47"/>
  <c r="E119" i="47"/>
  <c r="BB119" i="47" s="1"/>
  <c r="E140" i="47"/>
  <c r="BB140" i="47" s="1"/>
  <c r="E145" i="47"/>
  <c r="BB145" i="47" s="1"/>
  <c r="E151" i="47"/>
  <c r="BB151" i="47" s="1"/>
  <c r="E71" i="47"/>
  <c r="E31" i="47"/>
  <c r="BB31" i="47" s="1"/>
  <c r="E65" i="47"/>
  <c r="BB65" i="47" s="1"/>
  <c r="E75" i="47"/>
  <c r="E89" i="47"/>
  <c r="BB89" i="47" s="1"/>
  <c r="E41" i="47"/>
  <c r="BB41" i="47" s="1"/>
  <c r="BA35" i="47"/>
  <c r="AP50" i="47"/>
  <c r="BA135" i="47"/>
  <c r="AD57" i="47"/>
  <c r="AD7" i="47" s="1"/>
  <c r="K57" i="47"/>
  <c r="K7" i="47" s="1"/>
  <c r="AP35" i="47"/>
  <c r="AV57" i="47"/>
  <c r="AV7" i="47" s="1"/>
  <c r="AJ154" i="47"/>
  <c r="AJ9" i="47" s="1"/>
  <c r="AA57" i="47"/>
  <c r="AA7" i="47" s="1"/>
  <c r="AP12" i="47"/>
  <c r="AI57" i="47"/>
  <c r="BA44" i="47"/>
  <c r="BA50" i="47"/>
  <c r="BA15" i="47"/>
  <c r="R57" i="47"/>
  <c r="R7" i="47" s="1"/>
  <c r="Q105" i="47"/>
  <c r="Q8" i="47" s="1"/>
  <c r="AC105" i="47"/>
  <c r="AC8" i="47" s="1"/>
  <c r="AT15" i="47"/>
  <c r="BA86" i="47"/>
  <c r="AZ105" i="47"/>
  <c r="AZ8" i="47" s="1"/>
  <c r="AL57" i="47"/>
  <c r="AL7" i="47" s="1"/>
  <c r="AP60" i="47"/>
  <c r="AI105" i="47"/>
  <c r="AI8" i="47" s="1"/>
  <c r="AP122" i="47"/>
  <c r="BA83" i="47"/>
  <c r="S154" i="47"/>
  <c r="S9" i="47" s="1"/>
  <c r="AP109" i="47"/>
  <c r="AI154" i="47"/>
  <c r="AI9" i="47" s="1"/>
  <c r="AV154" i="47"/>
  <c r="AV9" i="47" s="1"/>
  <c r="R154" i="47"/>
  <c r="R9" i="47" s="1"/>
  <c r="AT141" i="47"/>
  <c r="AP38" i="47"/>
  <c r="AP76" i="47"/>
  <c r="E124" i="47"/>
  <c r="BB124" i="47" s="1"/>
  <c r="AK154" i="47"/>
  <c r="AK9" i="47" s="1"/>
  <c r="AT109" i="47"/>
  <c r="AQ154" i="47"/>
  <c r="E36" i="47"/>
  <c r="BB36" i="47" s="1"/>
  <c r="E148" i="47"/>
  <c r="BB148" i="47" s="1"/>
  <c r="N57" i="47"/>
  <c r="N7" i="47" s="1"/>
  <c r="E96" i="47"/>
  <c r="BB96" i="47" s="1"/>
  <c r="E103" i="47"/>
  <c r="E153" i="47"/>
  <c r="BB153" i="47" s="1"/>
  <c r="E102" i="47"/>
  <c r="E49" i="47"/>
  <c r="BB49" i="47" s="1"/>
  <c r="E123" i="47"/>
  <c r="BB123" i="47" s="1"/>
  <c r="E48" i="47"/>
  <c r="BB48" i="47" s="1"/>
  <c r="E80" i="47"/>
  <c r="BB80" i="47" s="1"/>
  <c r="E21" i="47"/>
  <c r="BB21" i="47" s="1"/>
  <c r="E29" i="47"/>
  <c r="BB29" i="47" s="1"/>
  <c r="E32" i="47"/>
  <c r="BB32" i="47" s="1"/>
  <c r="E115" i="47"/>
  <c r="BB115" i="47" s="1"/>
  <c r="E131" i="47"/>
  <c r="BB131" i="47" s="1"/>
  <c r="E142" i="47"/>
  <c r="BB142" i="47" s="1"/>
  <c r="E146" i="47"/>
  <c r="BB146" i="47" s="1"/>
  <c r="E37" i="47"/>
  <c r="BB37" i="47" s="1"/>
  <c r="E62" i="47"/>
  <c r="BB62" i="47" s="1"/>
  <c r="E66" i="47"/>
  <c r="BB66" i="47" s="1"/>
  <c r="E78" i="47"/>
  <c r="BB78" i="47" s="1"/>
  <c r="M57" i="47"/>
  <c r="M7" i="47" s="1"/>
  <c r="AP63" i="47"/>
  <c r="AP147" i="47"/>
  <c r="V57" i="47"/>
  <c r="V7" i="47" s="1"/>
  <c r="AY154" i="47"/>
  <c r="AY9" i="47" s="1"/>
  <c r="AH109" i="47"/>
  <c r="AT86" i="47"/>
  <c r="BA112" i="47"/>
  <c r="AT112" i="47"/>
  <c r="AS57" i="47"/>
  <c r="AS7" i="47" s="1"/>
  <c r="AN57" i="47"/>
  <c r="AN7" i="47" s="1"/>
  <c r="J105" i="47"/>
  <c r="J8" i="47" s="1"/>
  <c r="AT50" i="47"/>
  <c r="AT63" i="47"/>
  <c r="AO154" i="47"/>
  <c r="AO9" i="47" s="1"/>
  <c r="AP86" i="47"/>
  <c r="AP25" i="47"/>
  <c r="AT25" i="47"/>
  <c r="AM105" i="47"/>
  <c r="AM8" i="47" s="1"/>
  <c r="AW105" i="47"/>
  <c r="AW8" i="47" s="1"/>
  <c r="AK105" i="47"/>
  <c r="AK8" i="47" s="1"/>
  <c r="E14" i="47"/>
  <c r="BB14" i="47" s="1"/>
  <c r="AP132" i="47"/>
  <c r="AD154" i="47"/>
  <c r="AD9" i="47" s="1"/>
  <c r="AY57" i="47"/>
  <c r="AY7" i="47" s="1"/>
  <c r="BA98" i="47"/>
  <c r="AP112" i="47"/>
  <c r="AP44" i="47"/>
  <c r="AU154" i="47"/>
  <c r="BA122" i="47"/>
  <c r="U154" i="47"/>
  <c r="U9" i="47" s="1"/>
  <c r="W57" i="47"/>
  <c r="W7" i="47" s="1"/>
  <c r="AP73" i="47"/>
  <c r="AT98" i="47"/>
  <c r="AC154" i="47"/>
  <c r="AC9" i="47" s="1"/>
  <c r="W154" i="47"/>
  <c r="W9" i="47" s="1"/>
  <c r="AM154" i="47"/>
  <c r="AM9" i="47" s="1"/>
  <c r="AT38" i="47"/>
  <c r="AT132" i="47"/>
  <c r="Z154" i="47"/>
  <c r="Z9" i="47" s="1"/>
  <c r="E45" i="47"/>
  <c r="BB45" i="47" s="1"/>
  <c r="E117" i="47"/>
  <c r="BB117" i="47" s="1"/>
  <c r="E47" i="47"/>
  <c r="BB47" i="47" s="1"/>
  <c r="AT125" i="47"/>
  <c r="AT135" i="47"/>
  <c r="E17" i="47"/>
  <c r="BB17" i="47" s="1"/>
  <c r="BA92" i="47"/>
  <c r="AO105" i="47"/>
  <c r="AO8" i="47" s="1"/>
  <c r="BA12" i="47"/>
  <c r="AU57" i="47"/>
  <c r="AU7" i="47" s="1"/>
  <c r="AK57" i="47"/>
  <c r="AK7" i="47" s="1"/>
  <c r="AL105" i="47"/>
  <c r="AL8" i="47" s="1"/>
  <c r="AQ105" i="47"/>
  <c r="AT60" i="47"/>
  <c r="E64" i="47"/>
  <c r="BB64" i="47" s="1"/>
  <c r="E55" i="47"/>
  <c r="BB55" i="47" s="1"/>
  <c r="E97" i="47"/>
  <c r="BB97" i="47" s="1"/>
  <c r="E39" i="47"/>
  <c r="BB39" i="47" s="1"/>
  <c r="E126" i="47"/>
  <c r="BB126" i="47" s="1"/>
  <c r="O60" i="47"/>
  <c r="E61" i="47"/>
  <c r="BB61" i="47" s="1"/>
  <c r="E72" i="47"/>
  <c r="BB72" i="47" s="1"/>
  <c r="O12" i="47"/>
  <c r="E13" i="47"/>
  <c r="BB13" i="47" s="1"/>
  <c r="E26" i="47"/>
  <c r="BB26" i="47" s="1"/>
  <c r="E130" i="47"/>
  <c r="BB130" i="47" s="1"/>
  <c r="E113" i="47"/>
  <c r="BB113" i="47" s="1"/>
  <c r="E118" i="47"/>
  <c r="BB118" i="47" s="1"/>
  <c r="E139" i="47"/>
  <c r="BB139" i="47" s="1"/>
  <c r="E144" i="47"/>
  <c r="BB144" i="47" s="1"/>
  <c r="E150" i="47"/>
  <c r="BB150" i="47" s="1"/>
  <c r="E82" i="47"/>
  <c r="E56" i="47"/>
  <c r="BB56" i="47" s="1"/>
  <c r="E69" i="47"/>
  <c r="E88" i="47"/>
  <c r="BB88" i="47" s="1"/>
  <c r="E34" i="47"/>
  <c r="BB34" i="47" s="1"/>
  <c r="AV105" i="47"/>
  <c r="AV8" i="47" s="1"/>
  <c r="U105" i="47"/>
  <c r="U8" i="47" s="1"/>
  <c r="AM57" i="47"/>
  <c r="AM7" i="47" s="1"/>
  <c r="AB57" i="47"/>
  <c r="AB7" i="47" s="1"/>
  <c r="AF57" i="47"/>
  <c r="J57" i="47"/>
  <c r="J7" i="47" s="1"/>
  <c r="BA73" i="47"/>
  <c r="AP98" i="47"/>
  <c r="BA125" i="47"/>
  <c r="AP15" i="47"/>
  <c r="AW57" i="47"/>
  <c r="AW7" i="47" s="1"/>
  <c r="R105" i="47"/>
  <c r="R8" i="47" s="1"/>
  <c r="T57" i="47"/>
  <c r="T7" i="47" s="1"/>
  <c r="AP83" i="47"/>
  <c r="AB154" i="47"/>
  <c r="AB9" i="47" s="1"/>
  <c r="AT12" i="47"/>
  <c r="AQ57" i="47"/>
  <c r="BA38" i="47"/>
  <c r="AD105" i="47"/>
  <c r="AD8" i="47" s="1"/>
  <c r="AB105" i="47"/>
  <c r="AB8" i="47" s="1"/>
  <c r="AT35" i="47"/>
  <c r="L105" i="47"/>
  <c r="L8" i="47" s="1"/>
  <c r="AL154" i="47"/>
  <c r="AL9" i="47" s="1"/>
  <c r="AC57" i="47"/>
  <c r="AC7" i="47" s="1"/>
  <c r="AX57" i="47"/>
  <c r="AX7" i="47" s="1"/>
  <c r="Z105" i="47"/>
  <c r="Z8" i="47" s="1"/>
  <c r="AP135" i="47"/>
  <c r="U57" i="47"/>
  <c r="U7" i="47" s="1"/>
  <c r="BA141" i="47"/>
  <c r="AT122" i="47"/>
  <c r="AZ57" i="47"/>
  <c r="AZ7" i="47" s="1"/>
  <c r="T105" i="47"/>
  <c r="T8" i="47" s="1"/>
  <c r="BA60" i="47"/>
  <c r="AU105" i="47"/>
  <c r="AU8" i="47" s="1"/>
  <c r="X60" i="46"/>
  <c r="BA132" i="46"/>
  <c r="AU154" i="46"/>
  <c r="AU9" i="46" s="1"/>
  <c r="BA135" i="46"/>
  <c r="AT12" i="46"/>
  <c r="AQ57" i="46"/>
  <c r="AQ7" i="46" s="1"/>
  <c r="Y154" i="46"/>
  <c r="Y9" i="46" s="1"/>
  <c r="AT132" i="46"/>
  <c r="BA147" i="46"/>
  <c r="AP147" i="46"/>
  <c r="AY57" i="46"/>
  <c r="AY7" i="46" s="1"/>
  <c r="T154" i="46"/>
  <c r="T9" i="46" s="1"/>
  <c r="BA15" i="46"/>
  <c r="AF57" i="46"/>
  <c r="AF7" i="46" s="1"/>
  <c r="BA50" i="46"/>
  <c r="BA28" i="46"/>
  <c r="E16" i="46"/>
  <c r="BB16" i="46" s="1"/>
  <c r="E150" i="46"/>
  <c r="BB150" i="46" s="1"/>
  <c r="E26" i="46"/>
  <c r="BB26" i="46" s="1"/>
  <c r="E70" i="46"/>
  <c r="E41" i="46"/>
  <c r="BB41" i="46" s="1"/>
  <c r="E65" i="46"/>
  <c r="BB65" i="46" s="1"/>
  <c r="E78" i="46"/>
  <c r="BB78" i="46" s="1"/>
  <c r="E77" i="46"/>
  <c r="BB77" i="46" s="1"/>
  <c r="K57" i="46"/>
  <c r="K7" i="46" s="1"/>
  <c r="AP60" i="46"/>
  <c r="AI105" i="46"/>
  <c r="AI8" i="46" s="1"/>
  <c r="AT112" i="46"/>
  <c r="AB57" i="46"/>
  <c r="AB7" i="46" s="1"/>
  <c r="R57" i="46"/>
  <c r="R7" i="46" s="1"/>
  <c r="AG105" i="46"/>
  <c r="AG8" i="46" s="1"/>
  <c r="AR154" i="46"/>
  <c r="AR9" i="46" s="1"/>
  <c r="AU105" i="46"/>
  <c r="AU8" i="46" s="1"/>
  <c r="BA60" i="46"/>
  <c r="S57" i="46"/>
  <c r="S7" i="46" s="1"/>
  <c r="J154" i="46"/>
  <c r="J9" i="46" s="1"/>
  <c r="E102" i="46"/>
  <c r="E18" i="46"/>
  <c r="BB18" i="46" s="1"/>
  <c r="O50" i="46"/>
  <c r="E51" i="46"/>
  <c r="BB51" i="46" s="1"/>
  <c r="E79" i="46"/>
  <c r="E127" i="46"/>
  <c r="BB127" i="46" s="1"/>
  <c r="E119" i="46"/>
  <c r="BB119" i="46" s="1"/>
  <c r="E43" i="46"/>
  <c r="BB43" i="46" s="1"/>
  <c r="G57" i="46"/>
  <c r="G7" i="46" s="1"/>
  <c r="E20" i="46"/>
  <c r="BB20" i="46" s="1"/>
  <c r="AH50" i="46"/>
  <c r="E30" i="46"/>
  <c r="BB30" i="46" s="1"/>
  <c r="E99" i="46"/>
  <c r="O12" i="46"/>
  <c r="E13" i="46"/>
  <c r="BB13" i="46" s="1"/>
  <c r="E52" i="46"/>
  <c r="BB52" i="46" s="1"/>
  <c r="E90" i="46"/>
  <c r="E36" i="46"/>
  <c r="BB36" i="46" s="1"/>
  <c r="E56" i="46"/>
  <c r="BB56" i="46" s="1"/>
  <c r="E114" i="46"/>
  <c r="BB114" i="46" s="1"/>
  <c r="E32" i="46"/>
  <c r="BB32" i="46" s="1"/>
  <c r="E31" i="46"/>
  <c r="BB31" i="46" s="1"/>
  <c r="E37" i="46"/>
  <c r="BB37" i="46" s="1"/>
  <c r="E152" i="46"/>
  <c r="BB152" i="46" s="1"/>
  <c r="E129" i="46"/>
  <c r="E62" i="46"/>
  <c r="BB62" i="46" s="1"/>
  <c r="E115" i="46"/>
  <c r="BB115" i="46" s="1"/>
  <c r="AT38" i="46"/>
  <c r="E88" i="46"/>
  <c r="AX154" i="46"/>
  <c r="AX9" i="46" s="1"/>
  <c r="AW154" i="46"/>
  <c r="AW9" i="46" s="1"/>
  <c r="T57" i="46"/>
  <c r="T7" i="46" s="1"/>
  <c r="P154" i="46"/>
  <c r="BA125" i="46"/>
  <c r="AJ154" i="46"/>
  <c r="AJ9" i="46" s="1"/>
  <c r="AO154" i="46"/>
  <c r="AO9" i="46" s="1"/>
  <c r="AS57" i="46"/>
  <c r="AS7" i="46" s="1"/>
  <c r="E72" i="46"/>
  <c r="BB72" i="46" s="1"/>
  <c r="E17" i="46"/>
  <c r="BB17" i="46" s="1"/>
  <c r="AP63" i="46"/>
  <c r="I154" i="46"/>
  <c r="I9" i="46" s="1"/>
  <c r="AX105" i="46"/>
  <c r="AX8" i="46" s="1"/>
  <c r="I57" i="46"/>
  <c r="I7" i="46" s="1"/>
  <c r="AP109" i="46"/>
  <c r="AI154" i="46"/>
  <c r="AI9" i="46" s="1"/>
  <c r="AL105" i="46"/>
  <c r="AL8" i="46" s="1"/>
  <c r="AL154" i="46"/>
  <c r="AL9" i="46" s="1"/>
  <c r="AP132" i="46"/>
  <c r="BA122" i="46"/>
  <c r="J57" i="46"/>
  <c r="J7" i="46" s="1"/>
  <c r="AO57" i="46"/>
  <c r="AO7" i="46" s="1"/>
  <c r="U154" i="46"/>
  <c r="U9" i="46" s="1"/>
  <c r="M154" i="46"/>
  <c r="M9" i="46" s="1"/>
  <c r="AT147" i="46"/>
  <c r="AE57" i="46"/>
  <c r="AE7" i="46" s="1"/>
  <c r="AT125" i="46"/>
  <c r="E64" i="46"/>
  <c r="BB64" i="46" s="1"/>
  <c r="AT60" i="46"/>
  <c r="AQ105" i="46"/>
  <c r="U105" i="46"/>
  <c r="U8" i="46" s="1"/>
  <c r="E53" i="46"/>
  <c r="BB53" i="46" s="1"/>
  <c r="E84" i="46"/>
  <c r="BB84" i="46" s="1"/>
  <c r="BA35" i="46"/>
  <c r="AM57" i="46"/>
  <c r="AM7" i="46" s="1"/>
  <c r="AC57" i="46"/>
  <c r="AC7" i="46" s="1"/>
  <c r="AP122" i="46"/>
  <c r="O60" i="46"/>
  <c r="E61" i="46"/>
  <c r="BB61" i="46" s="1"/>
  <c r="E110" i="46"/>
  <c r="BB110" i="46" s="1"/>
  <c r="E153" i="46"/>
  <c r="BB153" i="46" s="1"/>
  <c r="AQ154" i="46"/>
  <c r="AT109" i="46"/>
  <c r="E68" i="46"/>
  <c r="BB68" i="46" s="1"/>
  <c r="E123" i="46"/>
  <c r="BB123" i="46" s="1"/>
  <c r="E85" i="46"/>
  <c r="BB85" i="46" s="1"/>
  <c r="E111" i="46"/>
  <c r="BB111" i="46" s="1"/>
  <c r="E124" i="46"/>
  <c r="BB124" i="46" s="1"/>
  <c r="E71" i="46"/>
  <c r="AN105" i="46"/>
  <c r="AN8" i="46" s="1"/>
  <c r="AT63" i="46"/>
  <c r="E100" i="46"/>
  <c r="BB100" i="46" s="1"/>
  <c r="AU57" i="46"/>
  <c r="BA38" i="46"/>
  <c r="BA25" i="46"/>
  <c r="AP15" i="46"/>
  <c r="AP12" i="46"/>
  <c r="AI57" i="46"/>
  <c r="AI7" i="46" s="1"/>
  <c r="AZ105" i="46"/>
  <c r="AZ8" i="46" s="1"/>
  <c r="E80" i="46"/>
  <c r="BB80" i="46" s="1"/>
  <c r="E22" i="46"/>
  <c r="BB22" i="46" s="1"/>
  <c r="O44" i="46"/>
  <c r="E44" i="46" s="1"/>
  <c r="BB44" i="46" s="1"/>
  <c r="E49" i="46"/>
  <c r="BB49" i="46" s="1"/>
  <c r="E89" i="46"/>
  <c r="BB89" i="46" s="1"/>
  <c r="E75" i="46"/>
  <c r="BB75" i="46" s="1"/>
  <c r="E126" i="46"/>
  <c r="BB126" i="46" s="1"/>
  <c r="E87" i="46"/>
  <c r="BB87" i="46" s="1"/>
  <c r="E120" i="46"/>
  <c r="BB120" i="46" s="1"/>
  <c r="E29" i="46"/>
  <c r="BB29" i="46" s="1"/>
  <c r="E39" i="46"/>
  <c r="BB39" i="46" s="1"/>
  <c r="E91" i="46"/>
  <c r="BB91" i="46" s="1"/>
  <c r="E19" i="46"/>
  <c r="BB19" i="46" s="1"/>
  <c r="E149" i="46"/>
  <c r="BB149" i="46" s="1"/>
  <c r="O141" i="46"/>
  <c r="E141" i="46" s="1"/>
  <c r="BB141" i="46" s="1"/>
  <c r="E146" i="46"/>
  <c r="BB146" i="46" s="1"/>
  <c r="E67" i="46"/>
  <c r="BB67" i="46" s="1"/>
  <c r="E113" i="46"/>
  <c r="BB113" i="46" s="1"/>
  <c r="E24" i="46"/>
  <c r="BB24" i="46" s="1"/>
  <c r="E128" i="46"/>
  <c r="BB128" i="46" s="1"/>
  <c r="E42" i="46"/>
  <c r="BB42" i="46" s="1"/>
  <c r="E27" i="46"/>
  <c r="BB27" i="46" s="1"/>
  <c r="E66" i="46"/>
  <c r="BB66" i="46" s="1"/>
  <c r="H57" i="46"/>
  <c r="H7" i="46" s="1"/>
  <c r="E117" i="46"/>
  <c r="BB117" i="46" s="1"/>
  <c r="E81" i="46"/>
  <c r="AJ57" i="46"/>
  <c r="AJ7" i="46" s="1"/>
  <c r="AP86" i="46"/>
  <c r="BA12" i="46"/>
  <c r="AR57" i="46"/>
  <c r="AR7" i="46" s="1"/>
  <c r="W57" i="46"/>
  <c r="W7" i="46" s="1"/>
  <c r="AP112" i="46"/>
  <c r="AN57" i="46"/>
  <c r="AN7" i="46" s="1"/>
  <c r="AC154" i="46"/>
  <c r="AC9" i="46" s="1"/>
  <c r="AP50" i="46"/>
  <c r="BA63" i="46"/>
  <c r="BA109" i="46"/>
  <c r="AK105" i="46"/>
  <c r="AK8" i="46" s="1"/>
  <c r="AP28" i="46"/>
  <c r="AT122" i="46"/>
  <c r="V154" i="46"/>
  <c r="V9" i="46" s="1"/>
  <c r="BA83" i="46"/>
  <c r="AP38" i="46"/>
  <c r="AT135" i="46"/>
  <c r="AP76" i="46"/>
  <c r="AP98" i="46"/>
  <c r="BA112" i="46"/>
  <c r="BA73" i="46"/>
  <c r="AV154" i="46"/>
  <c r="AV9" i="46" s="1"/>
  <c r="E123" i="45"/>
  <c r="BB123" i="45" s="1"/>
  <c r="O12" i="45"/>
  <c r="E13" i="45"/>
  <c r="BB13" i="45" s="1"/>
  <c r="E131" i="45"/>
  <c r="BB131" i="45" s="1"/>
  <c r="E66" i="45"/>
  <c r="BB66" i="45" s="1"/>
  <c r="E19" i="45"/>
  <c r="BB19" i="45" s="1"/>
  <c r="AP12" i="45"/>
  <c r="AI57" i="45"/>
  <c r="AI7" i="45" s="1"/>
  <c r="E64" i="45"/>
  <c r="BB64" i="45" s="1"/>
  <c r="S154" i="45"/>
  <c r="S9" i="45" s="1"/>
  <c r="AN57" i="45"/>
  <c r="AN7" i="45" s="1"/>
  <c r="BA25" i="45"/>
  <c r="H105" i="45"/>
  <c r="H8" i="45" s="1"/>
  <c r="BA50" i="45"/>
  <c r="L105" i="45"/>
  <c r="L8" i="45" s="1"/>
  <c r="I154" i="45"/>
  <c r="I9" i="45" s="1"/>
  <c r="AP125" i="45"/>
  <c r="AI105" i="45"/>
  <c r="AI8" i="45" s="1"/>
  <c r="AP60" i="45"/>
  <c r="AP135" i="45"/>
  <c r="AM154" i="45"/>
  <c r="AM9" i="45" s="1"/>
  <c r="U154" i="45"/>
  <c r="U9" i="45" s="1"/>
  <c r="E136" i="45"/>
  <c r="BB136" i="45" s="1"/>
  <c r="E54" i="45"/>
  <c r="BB54" i="45" s="1"/>
  <c r="E69" i="45"/>
  <c r="E148" i="45"/>
  <c r="BB148" i="45" s="1"/>
  <c r="E153" i="45"/>
  <c r="BB153" i="45" s="1"/>
  <c r="E29" i="45"/>
  <c r="BB29" i="45" s="1"/>
  <c r="AH109" i="45"/>
  <c r="E100" i="45"/>
  <c r="BB100" i="45" s="1"/>
  <c r="E18" i="45"/>
  <c r="BB18" i="45" s="1"/>
  <c r="M57" i="45"/>
  <c r="M7" i="45" s="1"/>
  <c r="AO154" i="45"/>
  <c r="AO9" i="45" s="1"/>
  <c r="AS154" i="45"/>
  <c r="AS9" i="45" s="1"/>
  <c r="BA147" i="45"/>
  <c r="Q105" i="45"/>
  <c r="Q8" i="45" s="1"/>
  <c r="BA44" i="45"/>
  <c r="R57" i="45"/>
  <c r="R7" i="45" s="1"/>
  <c r="AT86" i="45"/>
  <c r="AT125" i="45"/>
  <c r="AY154" i="45"/>
  <c r="AY9" i="45" s="1"/>
  <c r="AF57" i="45"/>
  <c r="AF7" i="45" s="1"/>
  <c r="AU105" i="45"/>
  <c r="AU8" i="45" s="1"/>
  <c r="BA60" i="45"/>
  <c r="BA112" i="45"/>
  <c r="R105" i="45"/>
  <c r="R8" i="45" s="1"/>
  <c r="AA154" i="45"/>
  <c r="AA9" i="45" s="1"/>
  <c r="E84" i="45"/>
  <c r="E81" i="45"/>
  <c r="E77" i="45"/>
  <c r="BB77" i="45" s="1"/>
  <c r="E24" i="45"/>
  <c r="BB24" i="45" s="1"/>
  <c r="E52" i="45"/>
  <c r="BB52" i="45" s="1"/>
  <c r="O60" i="45"/>
  <c r="E61" i="45"/>
  <c r="BB61" i="45" s="1"/>
  <c r="E39" i="45"/>
  <c r="BB39" i="45" s="1"/>
  <c r="E45" i="45"/>
  <c r="BB45" i="45" s="1"/>
  <c r="E121" i="45"/>
  <c r="BB121" i="45" s="1"/>
  <c r="E113" i="45"/>
  <c r="BB113" i="45" s="1"/>
  <c r="E87" i="45"/>
  <c r="BB87" i="45" s="1"/>
  <c r="E152" i="45"/>
  <c r="BB152" i="45" s="1"/>
  <c r="E111" i="45"/>
  <c r="BB111" i="45" s="1"/>
  <c r="E133" i="45"/>
  <c r="BB133" i="45" s="1"/>
  <c r="E101" i="45"/>
  <c r="BB101" i="45" s="1"/>
  <c r="E74" i="45"/>
  <c r="E137" i="45"/>
  <c r="BB137" i="45" s="1"/>
  <c r="E149" i="45"/>
  <c r="BB149" i="45" s="1"/>
  <c r="E75" i="45"/>
  <c r="BB75" i="45" s="1"/>
  <c r="E103" i="45"/>
  <c r="E151" i="45"/>
  <c r="BB151" i="45" s="1"/>
  <c r="E78" i="45"/>
  <c r="BB78" i="45" s="1"/>
  <c r="E97" i="45"/>
  <c r="BB97" i="45" s="1"/>
  <c r="AQ57" i="45"/>
  <c r="AQ7" i="45" s="1"/>
  <c r="AT12" i="45"/>
  <c r="AP15" i="45"/>
  <c r="AP28" i="45"/>
  <c r="AB105" i="45"/>
  <c r="AB8" i="45" s="1"/>
  <c r="AP76" i="45"/>
  <c r="T154" i="45"/>
  <c r="T9" i="45" s="1"/>
  <c r="AJ105" i="45"/>
  <c r="AJ8" i="45" s="1"/>
  <c r="AK57" i="45"/>
  <c r="AK7" i="45" s="1"/>
  <c r="AO57" i="45"/>
  <c r="AO7" i="45" s="1"/>
  <c r="E104" i="45"/>
  <c r="BB104" i="45" s="1"/>
  <c r="AT50" i="45"/>
  <c r="AP92" i="45"/>
  <c r="W154" i="45"/>
  <c r="W9" i="45" s="1"/>
  <c r="T105" i="45"/>
  <c r="T8" i="45" s="1"/>
  <c r="AV57" i="45"/>
  <c r="AV7" i="45" s="1"/>
  <c r="AT135" i="45"/>
  <c r="AP50" i="45"/>
  <c r="AT63" i="45"/>
  <c r="AP63" i="45"/>
  <c r="AD154" i="45"/>
  <c r="AD9" i="45" s="1"/>
  <c r="AT147" i="45"/>
  <c r="J57" i="45"/>
  <c r="J7" i="45" s="1"/>
  <c r="AP25" i="45"/>
  <c r="BA125" i="45"/>
  <c r="BA86" i="45"/>
  <c r="AS105" i="45"/>
  <c r="AS8" i="45" s="1"/>
  <c r="AV105" i="45"/>
  <c r="AV8" i="45" s="1"/>
  <c r="AT112" i="45"/>
  <c r="AP122" i="45"/>
  <c r="AZ105" i="45"/>
  <c r="AZ8" i="45" s="1"/>
  <c r="AT92" i="45"/>
  <c r="AP109" i="45"/>
  <c r="AI154" i="45"/>
  <c r="E88" i="45"/>
  <c r="E30" i="45"/>
  <c r="BB30" i="45" s="1"/>
  <c r="E140" i="45"/>
  <c r="BB140" i="45" s="1"/>
  <c r="O50" i="45"/>
  <c r="E51" i="45"/>
  <c r="BB51" i="45" s="1"/>
  <c r="BA12" i="45"/>
  <c r="AU57" i="45"/>
  <c r="AU7" i="45" s="1"/>
  <c r="AP86" i="45"/>
  <c r="Z57" i="45"/>
  <c r="Z7" i="45" s="1"/>
  <c r="BA76" i="45"/>
  <c r="AP98" i="45"/>
  <c r="BA135" i="45"/>
  <c r="AP147" i="45"/>
  <c r="G154" i="45"/>
  <c r="G9" i="45" s="1"/>
  <c r="AH50" i="45"/>
  <c r="E26" i="45"/>
  <c r="BB26" i="45" s="1"/>
  <c r="E67" i="45"/>
  <c r="BB67" i="45" s="1"/>
  <c r="E128" i="45"/>
  <c r="BB128" i="45" s="1"/>
  <c r="E120" i="45"/>
  <c r="BB120" i="45" s="1"/>
  <c r="G57" i="45"/>
  <c r="G7" i="45" s="1"/>
  <c r="AB57" i="45"/>
  <c r="AB7" i="45" s="1"/>
  <c r="S57" i="45"/>
  <c r="S7" i="45" s="1"/>
  <c r="BA28" i="45"/>
  <c r="AG154" i="45"/>
  <c r="AG9" i="45" s="1"/>
  <c r="BA63" i="45"/>
  <c r="AT98" i="45"/>
  <c r="M154" i="45"/>
  <c r="M9" i="45" s="1"/>
  <c r="Q154" i="45"/>
  <c r="Q9" i="45" s="1"/>
  <c r="K154" i="45"/>
  <c r="K9" i="45" s="1"/>
  <c r="I57" i="45"/>
  <c r="I7" i="45" s="1"/>
  <c r="AT28" i="45"/>
  <c r="AS57" i="45"/>
  <c r="AS7" i="45" s="1"/>
  <c r="Y105" i="45"/>
  <c r="Y8" i="45" s="1"/>
  <c r="AN105" i="45"/>
  <c r="AN8" i="45" s="1"/>
  <c r="AP112" i="45"/>
  <c r="AL57" i="45"/>
  <c r="AL7" i="45" s="1"/>
  <c r="BA109" i="45"/>
  <c r="E36" i="45"/>
  <c r="BB36" i="45" s="1"/>
  <c r="E99" i="45"/>
  <c r="BB99" i="45" s="1"/>
  <c r="X60" i="45"/>
  <c r="E21" i="45"/>
  <c r="BB21" i="45" s="1"/>
  <c r="E126" i="45"/>
  <c r="BB126" i="45" s="1"/>
  <c r="E40" i="45"/>
  <c r="BB40" i="45" s="1"/>
  <c r="E71" i="45"/>
  <c r="E146" i="45"/>
  <c r="BB146" i="45" s="1"/>
  <c r="E34" i="45"/>
  <c r="BB34" i="45" s="1"/>
  <c r="E124" i="45"/>
  <c r="BB124" i="45" s="1"/>
  <c r="E31" i="45"/>
  <c r="BB31" i="45" s="1"/>
  <c r="E118" i="45"/>
  <c r="BB118" i="45" s="1"/>
  <c r="E150" i="45"/>
  <c r="BB150" i="45" s="1"/>
  <c r="E115" i="45"/>
  <c r="BB115" i="45" s="1"/>
  <c r="E62" i="45"/>
  <c r="BB62" i="45" s="1"/>
  <c r="E138" i="45"/>
  <c r="BB138" i="45" s="1"/>
  <c r="E91" i="45"/>
  <c r="BB91" i="45" s="1"/>
  <c r="E102" i="45"/>
  <c r="E56" i="45"/>
  <c r="BB56" i="45" s="1"/>
  <c r="N57" i="45"/>
  <c r="N7" i="45" s="1"/>
  <c r="AD57" i="45"/>
  <c r="AD7" i="45" s="1"/>
  <c r="AM105" i="45"/>
  <c r="AM8" i="45" s="1"/>
  <c r="E17" i="45"/>
  <c r="BB17" i="45" s="1"/>
  <c r="J105" i="45"/>
  <c r="J8" i="45" s="1"/>
  <c r="AT122" i="45"/>
  <c r="S105" i="45"/>
  <c r="S8" i="45" s="1"/>
  <c r="AC105" i="45"/>
  <c r="AC8" i="45" s="1"/>
  <c r="AK105" i="45"/>
  <c r="AK8" i="45" s="1"/>
  <c r="Z154" i="45"/>
  <c r="Z9" i="45" s="1"/>
  <c r="E72" i="45"/>
  <c r="BB72" i="45" s="1"/>
  <c r="W57" i="45"/>
  <c r="W7" i="45" s="1"/>
  <c r="AT76" i="45"/>
  <c r="AZ154" i="45"/>
  <c r="AZ9" i="45" s="1"/>
  <c r="AE154" i="45"/>
  <c r="AE9" i="45" s="1"/>
  <c r="AU154" i="45"/>
  <c r="AU9" i="45" s="1"/>
  <c r="BA122" i="45"/>
  <c r="AP44" i="45"/>
  <c r="AR57" i="45"/>
  <c r="AR7" i="45" s="1"/>
  <c r="AP38" i="45"/>
  <c r="AQ105" i="45"/>
  <c r="AT60" i="45"/>
  <c r="AO105" i="45"/>
  <c r="AO8" i="45" s="1"/>
  <c r="R154" i="45"/>
  <c r="R9" i="45" s="1"/>
  <c r="AQ154" i="45"/>
  <c r="AT109" i="45"/>
  <c r="AF154" i="45"/>
  <c r="AF9" i="45" s="1"/>
  <c r="AV154" i="45"/>
  <c r="AV9" i="45" s="1"/>
  <c r="E118" i="43"/>
  <c r="E88" i="43"/>
  <c r="BB88" i="43" s="1"/>
  <c r="E79" i="43"/>
  <c r="BB79" i="43" s="1"/>
  <c r="AW57" i="43"/>
  <c r="AP25" i="43"/>
  <c r="M57" i="43"/>
  <c r="V57" i="43"/>
  <c r="AP50" i="43"/>
  <c r="AK57" i="43"/>
  <c r="BA73" i="43"/>
  <c r="U154" i="43"/>
  <c r="H105" i="43"/>
  <c r="E20" i="43"/>
  <c r="E104" i="43"/>
  <c r="N57" i="43"/>
  <c r="N7" i="43" s="1"/>
  <c r="E61" i="43"/>
  <c r="O60" i="43"/>
  <c r="AH50" i="43"/>
  <c r="E119" i="43"/>
  <c r="E115" i="43"/>
  <c r="E91" i="43"/>
  <c r="BB91" i="43" s="1"/>
  <c r="E111" i="43"/>
  <c r="E24" i="43"/>
  <c r="E23" i="43"/>
  <c r="E62" i="43"/>
  <c r="BB62" i="43" s="1"/>
  <c r="E19" i="43"/>
  <c r="E117" i="43"/>
  <c r="E124" i="43"/>
  <c r="E127" i="43"/>
  <c r="E40" i="43"/>
  <c r="E78" i="43"/>
  <c r="BB78" i="43" s="1"/>
  <c r="BA25" i="43"/>
  <c r="BA50" i="43"/>
  <c r="V154" i="43"/>
  <c r="BA141" i="43"/>
  <c r="S154" i="43"/>
  <c r="AK154" i="43"/>
  <c r="AG57" i="43"/>
  <c r="BA28" i="43"/>
  <c r="AP38" i="43"/>
  <c r="BA44" i="43"/>
  <c r="AV57" i="43"/>
  <c r="AT12" i="43"/>
  <c r="AQ57" i="43"/>
  <c r="AI57" i="43"/>
  <c r="AP12" i="43"/>
  <c r="U57" i="43"/>
  <c r="AP44" i="43"/>
  <c r="BA135" i="43"/>
  <c r="AT15" i="43"/>
  <c r="AP73" i="43"/>
  <c r="AP63" i="43"/>
  <c r="BA92" i="43"/>
  <c r="P105" i="43"/>
  <c r="AP92" i="43"/>
  <c r="AT135" i="43"/>
  <c r="AA105" i="43"/>
  <c r="G105" i="43"/>
  <c r="G8" i="43" s="1"/>
  <c r="AL57" i="43"/>
  <c r="E14" i="43"/>
  <c r="I57" i="43"/>
  <c r="AX105" i="43"/>
  <c r="AP98" i="43"/>
  <c r="AL154" i="43"/>
  <c r="BA86" i="43"/>
  <c r="AT122" i="43"/>
  <c r="AT122" i="53" s="1"/>
  <c r="E87" i="43"/>
  <c r="E30" i="43"/>
  <c r="AP112" i="43"/>
  <c r="AP60" i="43"/>
  <c r="AI105" i="43"/>
  <c r="AT25" i="43"/>
  <c r="AL105" i="43"/>
  <c r="M154" i="43"/>
  <c r="O12" i="43"/>
  <c r="E13" i="43"/>
  <c r="E22" i="43"/>
  <c r="E149" i="43"/>
  <c r="E74" i="43"/>
  <c r="E74" i="53" s="1"/>
  <c r="BB74" i="53" s="1"/>
  <c r="E39" i="43"/>
  <c r="E65" i="43"/>
  <c r="BB65" i="43" s="1"/>
  <c r="E96" i="43"/>
  <c r="E110" i="43"/>
  <c r="E140" i="43"/>
  <c r="O83" i="43"/>
  <c r="E85" i="43"/>
  <c r="O50" i="43"/>
  <c r="E51" i="43"/>
  <c r="E120" i="43"/>
  <c r="E113" i="43"/>
  <c r="E153" i="43"/>
  <c r="E70" i="43"/>
  <c r="E29" i="43"/>
  <c r="E128" i="43"/>
  <c r="AT63" i="43"/>
  <c r="BA76" i="43"/>
  <c r="AB57" i="43"/>
  <c r="L105" i="43"/>
  <c r="AT141" i="43"/>
  <c r="AU154" i="43"/>
  <c r="BA112" i="43"/>
  <c r="Q154" i="43"/>
  <c r="AR57" i="43"/>
  <c r="Q57" i="43"/>
  <c r="J57" i="43"/>
  <c r="BA38" i="43"/>
  <c r="AZ154" i="43"/>
  <c r="AT147" i="43"/>
  <c r="AT147" i="53" s="1"/>
  <c r="AT125" i="43"/>
  <c r="AT109" i="43"/>
  <c r="AQ154" i="43"/>
  <c r="AP109" i="43"/>
  <c r="AI154" i="43"/>
  <c r="AM57" i="43"/>
  <c r="AT44" i="43"/>
  <c r="AT44" i="53" s="1"/>
  <c r="W57" i="43"/>
  <c r="E53" i="43"/>
  <c r="E123" i="43"/>
  <c r="E16" i="43"/>
  <c r="E37" i="43"/>
  <c r="E116" i="43"/>
  <c r="E56" i="43"/>
  <c r="E148" i="43"/>
  <c r="E102" i="43"/>
  <c r="E69" i="43"/>
  <c r="E48" i="43"/>
  <c r="E101" i="43"/>
  <c r="E49" i="43"/>
  <c r="E114" i="43"/>
  <c r="E66" i="43"/>
  <c r="BB66" i="43" s="1"/>
  <c r="L57" i="43"/>
  <c r="E136" i="43"/>
  <c r="E54" i="43"/>
  <c r="E97" i="43"/>
  <c r="BB97" i="43" s="1"/>
  <c r="E21" i="43"/>
  <c r="E67" i="43"/>
  <c r="BB67" i="43" s="1"/>
  <c r="E146" i="43"/>
  <c r="E150" i="43"/>
  <c r="E72" i="43"/>
  <c r="BB72" i="43" s="1"/>
  <c r="E137" i="43"/>
  <c r="E31" i="43"/>
  <c r="E27" i="43"/>
  <c r="E68" i="43"/>
  <c r="BB68" i="43" s="1"/>
  <c r="AV105" i="43"/>
  <c r="Y154" i="43"/>
  <c r="AX154" i="43"/>
  <c r="AE57" i="43"/>
  <c r="AU57" i="43"/>
  <c r="BA15" i="43"/>
  <c r="AP15" i="43"/>
  <c r="AP125" i="43"/>
  <c r="E17" i="43"/>
  <c r="G57" i="43"/>
  <c r="G7" i="43" s="1"/>
  <c r="BA60" i="43"/>
  <c r="AU105" i="43"/>
  <c r="AT60" i="43"/>
  <c r="AQ105" i="43"/>
  <c r="S57" i="43"/>
  <c r="K57" i="43"/>
  <c r="T57" i="43"/>
  <c r="BA122" i="43"/>
  <c r="BA63" i="43"/>
  <c r="AO105" i="43"/>
  <c r="AW105" i="43"/>
  <c r="U105" i="43"/>
  <c r="AG154" i="43"/>
  <c r="Z57" i="43"/>
  <c r="AT76" i="43"/>
  <c r="AT86" i="43"/>
  <c r="BA125" i="43"/>
  <c r="BA98" i="43"/>
  <c r="AP147" i="43"/>
  <c r="AP147" i="53" s="1"/>
  <c r="E99" i="44"/>
  <c r="BB99" i="44" s="1"/>
  <c r="R154" i="44"/>
  <c r="R9" i="44" s="1"/>
  <c r="AP135" i="44"/>
  <c r="Q154" i="44"/>
  <c r="Q9" i="44" s="1"/>
  <c r="BA60" i="44"/>
  <c r="AU105" i="44"/>
  <c r="AU8" i="44" s="1"/>
  <c r="AG105" i="44"/>
  <c r="G154" i="44"/>
  <c r="G9" i="44" s="1"/>
  <c r="AI57" i="44"/>
  <c r="AI7" i="44" s="1"/>
  <c r="AP12" i="44"/>
  <c r="E69" i="44"/>
  <c r="E64" i="44"/>
  <c r="BB64" i="44" s="1"/>
  <c r="E67" i="44"/>
  <c r="BB67" i="44" s="1"/>
  <c r="E75" i="44"/>
  <c r="E84" i="44"/>
  <c r="BB84" i="44" s="1"/>
  <c r="E101" i="44"/>
  <c r="BB101" i="44" s="1"/>
  <c r="E111" i="44"/>
  <c r="BB111" i="44" s="1"/>
  <c r="E123" i="44"/>
  <c r="BB123" i="44" s="1"/>
  <c r="E151" i="44"/>
  <c r="BB151" i="44" s="1"/>
  <c r="E27" i="44"/>
  <c r="BB27" i="44" s="1"/>
  <c r="L57" i="44"/>
  <c r="L7" i="44" s="1"/>
  <c r="E48" i="44"/>
  <c r="BB48" i="44" s="1"/>
  <c r="E39" i="44"/>
  <c r="BB39" i="44" s="1"/>
  <c r="E91" i="44"/>
  <c r="BB91" i="44" s="1"/>
  <c r="E37" i="44"/>
  <c r="BB37" i="44" s="1"/>
  <c r="G57" i="44"/>
  <c r="G7" i="44" s="1"/>
  <c r="AL57" i="44"/>
  <c r="AL7" i="44" s="1"/>
  <c r="Q57" i="44"/>
  <c r="Q7" i="44" s="1"/>
  <c r="AP63" i="44"/>
  <c r="AP76" i="44"/>
  <c r="AC154" i="44"/>
  <c r="AC9" i="44" s="1"/>
  <c r="AP38" i="44"/>
  <c r="AT12" i="44"/>
  <c r="AQ57" i="44"/>
  <c r="AQ7" i="44" s="1"/>
  <c r="AT92" i="44"/>
  <c r="BA83" i="44"/>
  <c r="BA132" i="44"/>
  <c r="AU154" i="44"/>
  <c r="AU9" i="44" s="1"/>
  <c r="BA112" i="44"/>
  <c r="T154" i="44"/>
  <c r="T9" i="44" s="1"/>
  <c r="AT50" i="44"/>
  <c r="AJ105" i="44"/>
  <c r="AJ8" i="44" s="1"/>
  <c r="J105" i="44"/>
  <c r="J8" i="44" s="1"/>
  <c r="AP109" i="44"/>
  <c r="AI154" i="44"/>
  <c r="AI9" i="44" s="1"/>
  <c r="AR154" i="44"/>
  <c r="AR9" i="44" s="1"/>
  <c r="AW154" i="44"/>
  <c r="AW9" i="44" s="1"/>
  <c r="AP122" i="44"/>
  <c r="Y154" i="44"/>
  <c r="Y9" i="44" s="1"/>
  <c r="AP86" i="44"/>
  <c r="AP44" i="44"/>
  <c r="G105" i="44"/>
  <c r="G8" i="44" s="1"/>
  <c r="Z154" i="44"/>
  <c r="AR57" i="44"/>
  <c r="AR7" i="44" s="1"/>
  <c r="V105" i="44"/>
  <c r="V8" i="44" s="1"/>
  <c r="AP35" i="44"/>
  <c r="AB105" i="44"/>
  <c r="AB8" i="44" s="1"/>
  <c r="AT60" i="44"/>
  <c r="AQ105" i="44"/>
  <c r="AT141" i="44"/>
  <c r="BA98" i="44"/>
  <c r="AS57" i="44"/>
  <c r="AS7" i="44" s="1"/>
  <c r="E61" i="44"/>
  <c r="BB61" i="44" s="1"/>
  <c r="O60" i="44"/>
  <c r="E72" i="44"/>
  <c r="BB72" i="44" s="1"/>
  <c r="E77" i="44"/>
  <c r="BB77" i="44" s="1"/>
  <c r="E102" i="44"/>
  <c r="E113" i="44"/>
  <c r="BB113" i="44" s="1"/>
  <c r="E116" i="44"/>
  <c r="BB116" i="44" s="1"/>
  <c r="E131" i="44"/>
  <c r="E136" i="44"/>
  <c r="BB136" i="44" s="1"/>
  <c r="O50" i="44"/>
  <c r="E51" i="44"/>
  <c r="BB51" i="44" s="1"/>
  <c r="E118" i="44"/>
  <c r="BB118" i="44" s="1"/>
  <c r="E45" i="44"/>
  <c r="BB45" i="44" s="1"/>
  <c r="E79" i="44"/>
  <c r="BB79" i="44" s="1"/>
  <c r="E97" i="44"/>
  <c r="BB97" i="44" s="1"/>
  <c r="E24" i="44"/>
  <c r="BB24" i="44" s="1"/>
  <c r="E145" i="44"/>
  <c r="BB145" i="44" s="1"/>
  <c r="O12" i="44"/>
  <c r="E13" i="44"/>
  <c r="BB13" i="44" s="1"/>
  <c r="E40" i="44"/>
  <c r="BB40" i="44" s="1"/>
  <c r="E42" i="44"/>
  <c r="E70" i="44"/>
  <c r="AN57" i="44"/>
  <c r="AN7" i="44" s="1"/>
  <c r="AW105" i="44"/>
  <c r="AW8" i="44" s="1"/>
  <c r="U154" i="44"/>
  <c r="U9" i="44" s="1"/>
  <c r="AA105" i="44"/>
  <c r="AA8" i="44" s="1"/>
  <c r="Z105" i="44"/>
  <c r="BA63" i="44"/>
  <c r="BA76" i="44"/>
  <c r="M154" i="44"/>
  <c r="M9" i="44" s="1"/>
  <c r="W105" i="44"/>
  <c r="W8" i="44" s="1"/>
  <c r="BA35" i="44"/>
  <c r="V57" i="44"/>
  <c r="V7" i="44" s="1"/>
  <c r="E14" i="44"/>
  <c r="BB14" i="44" s="1"/>
  <c r="AJ57" i="44"/>
  <c r="AJ7" i="44" s="1"/>
  <c r="AT35" i="44"/>
  <c r="AV105" i="44"/>
  <c r="AV8" i="44" s="1"/>
  <c r="AC105" i="44"/>
  <c r="AC8" i="44" s="1"/>
  <c r="K105" i="44"/>
  <c r="K8" i="44" s="1"/>
  <c r="BA109" i="44"/>
  <c r="J154" i="44"/>
  <c r="J9" i="44" s="1"/>
  <c r="AP73" i="44"/>
  <c r="AT109" i="44"/>
  <c r="AQ154" i="44"/>
  <c r="BA147" i="44"/>
  <c r="E17" i="44"/>
  <c r="BB17" i="44" s="1"/>
  <c r="AP141" i="44"/>
  <c r="AT112" i="44"/>
  <c r="AV57" i="44"/>
  <c r="AV7" i="44" s="1"/>
  <c r="AP15" i="44"/>
  <c r="AP83" i="44"/>
  <c r="AP132" i="44"/>
  <c r="AM57" i="44"/>
  <c r="AM7" i="44" s="1"/>
  <c r="AO105" i="44"/>
  <c r="AO8" i="44" s="1"/>
  <c r="AP28" i="44"/>
  <c r="AP60" i="44"/>
  <c r="AI105" i="44"/>
  <c r="AI8" i="44" s="1"/>
  <c r="I105" i="44"/>
  <c r="I8" i="44" s="1"/>
  <c r="AT76" i="44"/>
  <c r="L105" i="44"/>
  <c r="AA154" i="44"/>
  <c r="AA9" i="44" s="1"/>
  <c r="AG154" i="44"/>
  <c r="AG9" i="44" s="1"/>
  <c r="AJ154" i="44"/>
  <c r="AJ9" i="44" s="1"/>
  <c r="BA44" i="44"/>
  <c r="AT132" i="44"/>
  <c r="AZ105" i="44"/>
  <c r="AZ8" i="44" s="1"/>
  <c r="E66" i="44"/>
  <c r="BB66" i="44" s="1"/>
  <c r="E34" i="44"/>
  <c r="E128" i="44"/>
  <c r="BB128" i="44" s="1"/>
  <c r="AT28" i="44"/>
  <c r="AX105" i="44"/>
  <c r="AX8" i="44" s="1"/>
  <c r="H154" i="44"/>
  <c r="E16" i="44"/>
  <c r="BB16" i="44" s="1"/>
  <c r="E65" i="44"/>
  <c r="BB65" i="44" s="1"/>
  <c r="E85" i="44"/>
  <c r="E89" i="44"/>
  <c r="E110" i="44"/>
  <c r="BB110" i="44" s="1"/>
  <c r="E119" i="44"/>
  <c r="BB119" i="44" s="1"/>
  <c r="E124" i="44"/>
  <c r="BB124" i="44" s="1"/>
  <c r="E133" i="44"/>
  <c r="X60" i="44"/>
  <c r="E49" i="44"/>
  <c r="BB49" i="44" s="1"/>
  <c r="E18" i="44"/>
  <c r="BB18" i="44" s="1"/>
  <c r="E43" i="44"/>
  <c r="BB43" i="44" s="1"/>
  <c r="E19" i="44"/>
  <c r="BB19" i="44" s="1"/>
  <c r="E93" i="44"/>
  <c r="BB93" i="44" s="1"/>
  <c r="E146" i="44"/>
  <c r="BB146" i="44" s="1"/>
  <c r="U57" i="44"/>
  <c r="U7" i="44" s="1"/>
  <c r="BA50" i="44"/>
  <c r="W57" i="44"/>
  <c r="W7" i="44" s="1"/>
  <c r="U105" i="44"/>
  <c r="U8" i="44" s="1"/>
  <c r="AD105" i="44"/>
  <c r="AD8" i="44" s="1"/>
  <c r="AO154" i="44"/>
  <c r="AO9" i="44" s="1"/>
  <c r="P154" i="44"/>
  <c r="P9" i="44" s="1"/>
  <c r="AM105" i="44"/>
  <c r="AM8" i="44" s="1"/>
  <c r="AT25" i="44"/>
  <c r="AT38" i="44"/>
  <c r="AK57" i="44"/>
  <c r="AK7" i="44" s="1"/>
  <c r="AE105" i="44"/>
  <c r="AE8" i="44" s="1"/>
  <c r="H105" i="44"/>
  <c r="H8" i="44" s="1"/>
  <c r="M105" i="44"/>
  <c r="M8" i="44" s="1"/>
  <c r="AN154" i="44"/>
  <c r="AN9" i="44" s="1"/>
  <c r="V154" i="44"/>
  <c r="V9" i="44" s="1"/>
  <c r="AT125" i="44"/>
  <c r="AD57" i="44"/>
  <c r="AD7" i="44" s="1"/>
  <c r="AT15" i="44"/>
  <c r="AP50" i="44"/>
  <c r="BA15" i="44"/>
  <c r="AP25" i="44"/>
  <c r="AY105" i="44"/>
  <c r="AY8" i="44" s="1"/>
  <c r="AV154" i="44"/>
  <c r="AV9" i="44" s="1"/>
  <c r="AT63" i="44"/>
  <c r="AB154" i="44"/>
  <c r="AB9" i="44" s="1"/>
  <c r="N154" i="44"/>
  <c r="N9" i="44" s="1"/>
  <c r="I57" i="44"/>
  <c r="I7" i="44" s="1"/>
  <c r="BA38" i="44"/>
  <c r="AT73" i="44"/>
  <c r="BA135" i="44"/>
  <c r="BA25" i="44"/>
  <c r="BA12" i="44"/>
  <c r="AU57" i="44"/>
  <c r="AH12" i="51"/>
  <c r="AH28" i="50"/>
  <c r="X73" i="47"/>
  <c r="AH60" i="47"/>
  <c r="AH25" i="50"/>
  <c r="X28" i="50"/>
  <c r="AH60" i="45"/>
  <c r="X35" i="44"/>
  <c r="AH12" i="45"/>
  <c r="L8" i="48"/>
  <c r="BB79" i="45"/>
  <c r="BB72" i="50"/>
  <c r="BB94" i="50"/>
  <c r="AH92" i="45"/>
  <c r="X12" i="50"/>
  <c r="AH60" i="44"/>
  <c r="X15" i="46"/>
  <c r="AH35" i="46"/>
  <c r="AH12" i="43"/>
  <c r="AH141" i="44"/>
  <c r="X12" i="48"/>
  <c r="X122" i="46"/>
  <c r="AH83" i="47"/>
  <c r="AH122" i="43"/>
  <c r="AH35" i="44"/>
  <c r="M8" i="45"/>
  <c r="O109" i="46"/>
  <c r="X35" i="47"/>
  <c r="BB72" i="51"/>
  <c r="AH122" i="50"/>
  <c r="BB85" i="47"/>
  <c r="X25" i="46"/>
  <c r="X12" i="51"/>
  <c r="BB67" i="47"/>
  <c r="AF9" i="44"/>
  <c r="AH44" i="47"/>
  <c r="AH76" i="49"/>
  <c r="AH76" i="50"/>
  <c r="X25" i="45"/>
  <c r="O92" i="43"/>
  <c r="X25" i="51"/>
  <c r="O25" i="51"/>
  <c r="AH73" i="45"/>
  <c r="X141" i="43"/>
  <c r="AH60" i="49"/>
  <c r="O28" i="47"/>
  <c r="X92" i="48"/>
  <c r="X141" i="48"/>
  <c r="X28" i="43"/>
  <c r="O122" i="51"/>
  <c r="AE7" i="45"/>
  <c r="BB91" i="50"/>
  <c r="AF9" i="49"/>
  <c r="AG8" i="45"/>
  <c r="AH132" i="47"/>
  <c r="AH141" i="51"/>
  <c r="X92" i="44"/>
  <c r="BB104" i="47"/>
  <c r="F154" i="49"/>
  <c r="F9" i="49" s="1"/>
  <c r="AF8" i="47"/>
  <c r="AH35" i="48"/>
  <c r="AH73" i="47"/>
  <c r="AH28" i="49"/>
  <c r="AH25" i="43"/>
  <c r="AH12" i="44"/>
  <c r="AE8" i="49"/>
  <c r="BB75" i="47"/>
  <c r="O76" i="43"/>
  <c r="X12" i="44"/>
  <c r="AF8" i="46"/>
  <c r="AH12" i="49"/>
  <c r="AH135" i="51"/>
  <c r="G8" i="50"/>
  <c r="X73" i="43"/>
  <c r="AA7" i="44"/>
  <c r="F57" i="49"/>
  <c r="F7" i="49" s="1"/>
  <c r="AH122" i="47"/>
  <c r="X38" i="47"/>
  <c r="X76" i="46"/>
  <c r="X109" i="50"/>
  <c r="N7" i="44"/>
  <c r="M8" i="43"/>
  <c r="X25" i="47"/>
  <c r="X28" i="48"/>
  <c r="AH76" i="48"/>
  <c r="X83" i="47"/>
  <c r="AH122" i="51"/>
  <c r="X73" i="50"/>
  <c r="AH147" i="49"/>
  <c r="M8" i="49"/>
  <c r="AG9" i="49"/>
  <c r="AF7" i="51"/>
  <c r="X38" i="44"/>
  <c r="BB94" i="48"/>
  <c r="AF8" i="50"/>
  <c r="AF7" i="47"/>
  <c r="X15" i="51"/>
  <c r="BB101" i="46"/>
  <c r="AH73" i="43"/>
  <c r="AH38" i="45"/>
  <c r="L7" i="50"/>
  <c r="X86" i="49"/>
  <c r="AH60" i="50"/>
  <c r="AF8" i="45"/>
  <c r="AF7" i="49"/>
  <c r="X92" i="49"/>
  <c r="X132" i="48"/>
  <c r="F154" i="47"/>
  <c r="F9" i="47" s="1"/>
  <c r="N8" i="47"/>
  <c r="AH73" i="50"/>
  <c r="F57" i="51"/>
  <c r="F7" i="51" s="1"/>
  <c r="AH28" i="44"/>
  <c r="AH35" i="47"/>
  <c r="AH92" i="48"/>
  <c r="X132" i="47"/>
  <c r="AH15" i="45"/>
  <c r="O28" i="43"/>
  <c r="X35" i="46"/>
  <c r="O25" i="47"/>
  <c r="O125" i="43"/>
  <c r="O38" i="44"/>
  <c r="O28" i="51"/>
  <c r="X122" i="51"/>
  <c r="AE9" i="44"/>
  <c r="AF8" i="44"/>
  <c r="BB82" i="44"/>
  <c r="BB96" i="44"/>
  <c r="L8" i="44"/>
  <c r="X132" i="46"/>
  <c r="AH141" i="43"/>
  <c r="AH63" i="51"/>
  <c r="AA8" i="47"/>
  <c r="X141" i="44"/>
  <c r="AG8" i="44"/>
  <c r="X44" i="48"/>
  <c r="X76" i="43"/>
  <c r="X44" i="43"/>
  <c r="X38" i="46"/>
  <c r="AH135" i="44"/>
  <c r="AH12" i="46"/>
  <c r="BB88" i="46"/>
  <c r="AH141" i="50"/>
  <c r="AA9" i="43"/>
  <c r="X98" i="45"/>
  <c r="X15" i="47"/>
  <c r="X109" i="47"/>
  <c r="X73" i="44"/>
  <c r="P57" i="47"/>
  <c r="P7" i="47" s="1"/>
  <c r="AH132" i="48"/>
  <c r="AH76" i="43"/>
  <c r="AH125" i="43"/>
  <c r="AH60" i="46"/>
  <c r="AE8" i="46"/>
  <c r="X76" i="49"/>
  <c r="P57" i="51"/>
  <c r="P7" i="51" s="1"/>
  <c r="AG7" i="46"/>
  <c r="BB96" i="50"/>
  <c r="BB97" i="48"/>
  <c r="X122" i="43"/>
  <c r="O92" i="50"/>
  <c r="AH112" i="44"/>
  <c r="X135" i="47"/>
  <c r="AG7" i="51"/>
  <c r="P9" i="47"/>
  <c r="N9" i="50"/>
  <c r="AF7" i="44"/>
  <c r="BB96" i="49"/>
  <c r="X12" i="45"/>
  <c r="Z8" i="51"/>
  <c r="L8" i="43"/>
  <c r="X15" i="45"/>
  <c r="X135" i="45"/>
  <c r="X50" i="48"/>
  <c r="P8" i="47"/>
  <c r="AH25" i="47"/>
  <c r="AH15" i="49"/>
  <c r="AH76" i="51"/>
  <c r="X109" i="44"/>
  <c r="X125" i="44"/>
  <c r="AH86" i="47"/>
  <c r="X86" i="45"/>
  <c r="X15" i="44"/>
  <c r="X92" i="43"/>
  <c r="X112" i="47"/>
  <c r="N9" i="43"/>
  <c r="AH28" i="45"/>
  <c r="AH60" i="48"/>
  <c r="AH122" i="48"/>
  <c r="AH38" i="46"/>
  <c r="X38" i="48"/>
  <c r="AH38" i="48"/>
  <c r="X83" i="48"/>
  <c r="AH112" i="47"/>
  <c r="X147" i="48"/>
  <c r="AG7" i="50"/>
  <c r="X28" i="44"/>
  <c r="P57" i="45"/>
  <c r="P7" i="45" s="1"/>
  <c r="X73" i="46"/>
  <c r="AH12" i="47"/>
  <c r="AH44" i="50"/>
  <c r="AH125" i="50"/>
  <c r="X122" i="45"/>
  <c r="AH12" i="48"/>
  <c r="AH38" i="49"/>
  <c r="X25" i="50"/>
  <c r="X15" i="49"/>
  <c r="O98" i="49"/>
  <c r="AH135" i="49"/>
  <c r="BB104" i="46"/>
  <c r="AG9" i="47"/>
  <c r="BB75" i="43"/>
  <c r="BB96" i="48"/>
  <c r="X12" i="47"/>
  <c r="O109" i="47"/>
  <c r="O141" i="47"/>
  <c r="BB89" i="49"/>
  <c r="BB75" i="50"/>
  <c r="AA7" i="46"/>
  <c r="Y57" i="48"/>
  <c r="Y7" i="48" s="1"/>
  <c r="AF9" i="48"/>
  <c r="H9" i="45"/>
  <c r="AE8" i="43"/>
  <c r="X109" i="48"/>
  <c r="AH135" i="47"/>
  <c r="X28" i="51"/>
  <c r="AH92" i="43"/>
  <c r="Z9" i="43"/>
  <c r="X86" i="48"/>
  <c r="BB95" i="47"/>
  <c r="F154" i="46"/>
  <c r="F9" i="46" s="1"/>
  <c r="N8" i="46"/>
  <c r="X76" i="47"/>
  <c r="H9" i="47"/>
  <c r="H7" i="49"/>
  <c r="X125" i="50"/>
  <c r="X38" i="45"/>
  <c r="AH132" i="44"/>
  <c r="P9" i="45"/>
  <c r="AH112" i="48"/>
  <c r="AE8" i="47"/>
  <c r="AH147" i="48"/>
  <c r="N8" i="45"/>
  <c r="F57" i="46"/>
  <c r="F7" i="46" s="1"/>
  <c r="Z8" i="46"/>
  <c r="AF8" i="51"/>
  <c r="X38" i="51"/>
  <c r="L7" i="46"/>
  <c r="X63" i="43"/>
  <c r="AG7" i="45"/>
  <c r="AH44" i="43"/>
  <c r="AG8" i="43"/>
  <c r="P57" i="44"/>
  <c r="P7" i="44" s="1"/>
  <c r="F105" i="45"/>
  <c r="F8" i="45" s="1"/>
  <c r="H8" i="48"/>
  <c r="AH86" i="46"/>
  <c r="O63" i="45"/>
  <c r="AG9" i="50"/>
  <c r="AE7" i="50"/>
  <c r="X44" i="45"/>
  <c r="BB94" i="47"/>
  <c r="AH86" i="44"/>
  <c r="X122" i="47"/>
  <c r="AE8" i="45"/>
  <c r="X12" i="46"/>
  <c r="X125" i="47"/>
  <c r="AH15" i="47"/>
  <c r="AH44" i="48"/>
  <c r="AH83" i="48"/>
  <c r="M8" i="51"/>
  <c r="AH112" i="50"/>
  <c r="F154" i="51"/>
  <c r="F9" i="51" s="1"/>
  <c r="X125" i="43"/>
  <c r="X109" i="46"/>
  <c r="F154" i="43"/>
  <c r="X63" i="45"/>
  <c r="AH122" i="44"/>
  <c r="AF8" i="48"/>
  <c r="AA7" i="45"/>
  <c r="N9" i="45"/>
  <c r="AH147" i="46"/>
  <c r="AG8" i="47"/>
  <c r="X122" i="44"/>
  <c r="Z7" i="47"/>
  <c r="AH73" i="48"/>
  <c r="AH98" i="48"/>
  <c r="X92" i="50"/>
  <c r="AH112" i="51"/>
  <c r="AH15" i="50"/>
  <c r="Y57" i="51"/>
  <c r="Y7" i="51" s="1"/>
  <c r="X98" i="44"/>
  <c r="AH122" i="45"/>
  <c r="X28" i="46"/>
  <c r="AH28" i="43"/>
  <c r="AH15" i="44"/>
  <c r="AH44" i="45"/>
  <c r="P8" i="45"/>
  <c r="F105" i="48"/>
  <c r="F8" i="48" s="1"/>
  <c r="AE9" i="46"/>
  <c r="AH63" i="49"/>
  <c r="AH92" i="50"/>
  <c r="H7" i="50"/>
  <c r="AH15" i="51"/>
  <c r="X141" i="51"/>
  <c r="O73" i="45"/>
  <c r="O63" i="49"/>
  <c r="N8" i="44"/>
  <c r="Z8" i="45"/>
  <c r="N9" i="49"/>
  <c r="AG7" i="49"/>
  <c r="BB104" i="43"/>
  <c r="AA9" i="47"/>
  <c r="Y8" i="51"/>
  <c r="M9" i="47"/>
  <c r="AE7" i="44"/>
  <c r="H9" i="46"/>
  <c r="X98" i="51"/>
  <c r="X50" i="45"/>
  <c r="AH86" i="48"/>
  <c r="N9" i="46"/>
  <c r="AH92" i="49"/>
  <c r="Z7" i="44"/>
  <c r="P8" i="44"/>
  <c r="X76" i="45"/>
  <c r="AH76" i="47"/>
  <c r="X109" i="49"/>
  <c r="AH63" i="50"/>
  <c r="X135" i="43"/>
  <c r="P57" i="43"/>
  <c r="Y9" i="43"/>
  <c r="H9" i="43"/>
  <c r="X73" i="45"/>
  <c r="M8" i="47"/>
  <c r="AH92" i="47"/>
  <c r="H7" i="43"/>
  <c r="F105" i="44"/>
  <c r="F8" i="44" s="1"/>
  <c r="BB89" i="44"/>
  <c r="O76" i="46"/>
  <c r="AH135" i="50"/>
  <c r="P8" i="50"/>
  <c r="BB75" i="51"/>
  <c r="X25" i="43"/>
  <c r="AH25" i="44"/>
  <c r="AF7" i="48"/>
  <c r="X125" i="46"/>
  <c r="X44" i="47"/>
  <c r="F57" i="47"/>
  <c r="F7" i="47" s="1"/>
  <c r="AH125" i="45"/>
  <c r="AH38" i="50"/>
  <c r="X122" i="50"/>
  <c r="F105" i="50"/>
  <c r="F8" i="50" s="1"/>
  <c r="X44" i="51"/>
  <c r="AH60" i="51"/>
  <c r="AH98" i="44"/>
  <c r="X147" i="43"/>
  <c r="F105" i="46"/>
  <c r="F8" i="46" s="1"/>
  <c r="BB88" i="45"/>
  <c r="X98" i="48"/>
  <c r="X35" i="48"/>
  <c r="AH63" i="47"/>
  <c r="AH141" i="48"/>
  <c r="X98" i="49"/>
  <c r="AH98" i="49"/>
  <c r="AF9" i="51"/>
  <c r="AH12" i="50"/>
  <c r="X50" i="44"/>
  <c r="X141" i="47"/>
  <c r="X12" i="49"/>
  <c r="BB80" i="48"/>
  <c r="O147" i="49"/>
  <c r="L9" i="50"/>
  <c r="AH86" i="51"/>
  <c r="L7" i="51"/>
  <c r="X73" i="51"/>
  <c r="X135" i="51"/>
  <c r="AG7" i="44"/>
  <c r="L9" i="47"/>
  <c r="AF9" i="46"/>
  <c r="O147" i="46"/>
  <c r="BB85" i="44"/>
  <c r="O109" i="44"/>
  <c r="O132" i="44"/>
  <c r="O76" i="49"/>
  <c r="F57" i="50"/>
  <c r="F7" i="50" s="1"/>
  <c r="O125" i="51"/>
  <c r="X44" i="44"/>
  <c r="X28" i="45"/>
  <c r="O63" i="48"/>
  <c r="AH76" i="45"/>
  <c r="O122" i="45"/>
  <c r="AH63" i="44"/>
  <c r="O15" i="46"/>
  <c r="BB104" i="48"/>
  <c r="AE9" i="48"/>
  <c r="O122" i="49"/>
  <c r="E122" i="49" s="1"/>
  <c r="BB122" i="49" s="1"/>
  <c r="O122" i="50"/>
  <c r="F154" i="50"/>
  <c r="F9" i="50" s="1"/>
  <c r="O44" i="51"/>
  <c r="BB87" i="51"/>
  <c r="O86" i="51"/>
  <c r="O147" i="51"/>
  <c r="O83" i="47"/>
  <c r="AH15" i="43"/>
  <c r="AH147" i="43"/>
  <c r="O28" i="45"/>
  <c r="X50" i="47"/>
  <c r="X63" i="48"/>
  <c r="O83" i="48"/>
  <c r="Y57" i="44"/>
  <c r="Y7" i="44" s="1"/>
  <c r="O86" i="48"/>
  <c r="AH63" i="46"/>
  <c r="O76" i="50"/>
  <c r="H9" i="49"/>
  <c r="H9" i="50"/>
  <c r="O122" i="43"/>
  <c r="O135" i="45"/>
  <c r="H7" i="44"/>
  <c r="O86" i="44"/>
  <c r="F154" i="44"/>
  <c r="F9" i="44" s="1"/>
  <c r="O141" i="45"/>
  <c r="AH125" i="47"/>
  <c r="AH125" i="46"/>
  <c r="O135" i="50"/>
  <c r="X28" i="49"/>
  <c r="X86" i="51"/>
  <c r="O25" i="43"/>
  <c r="P8" i="43"/>
  <c r="F57" i="44"/>
  <c r="F7" i="44" s="1"/>
  <c r="O38" i="45"/>
  <c r="O147" i="45"/>
  <c r="X15" i="48"/>
  <c r="O125" i="48"/>
  <c r="O132" i="46"/>
  <c r="AH135" i="45"/>
  <c r="Y57" i="47"/>
  <c r="Y7" i="47" s="1"/>
  <c r="AH135" i="48"/>
  <c r="O141" i="49"/>
  <c r="F105" i="51"/>
  <c r="F8" i="51" s="1"/>
  <c r="X147" i="44"/>
  <c r="X141" i="45"/>
  <c r="BB74" i="47"/>
  <c r="O73" i="47"/>
  <c r="AH28" i="48"/>
  <c r="O25" i="46"/>
  <c r="N9" i="47"/>
  <c r="P57" i="50"/>
  <c r="P7" i="50" s="1"/>
  <c r="F154" i="45"/>
  <c r="F9" i="45" s="1"/>
  <c r="AH38" i="44"/>
  <c r="X38" i="50"/>
  <c r="O147" i="50"/>
  <c r="X76" i="51"/>
  <c r="O132" i="51"/>
  <c r="E132" i="51" s="1"/>
  <c r="BB132" i="51" s="1"/>
  <c r="O15" i="51"/>
  <c r="O35" i="44"/>
  <c r="O15" i="43"/>
  <c r="BB74" i="46"/>
  <c r="O73" i="46"/>
  <c r="AH125" i="48"/>
  <c r="AH25" i="45"/>
  <c r="X112" i="46"/>
  <c r="O98" i="43"/>
  <c r="AG7" i="48"/>
  <c r="Y8" i="44"/>
  <c r="AH125" i="44"/>
  <c r="AH25" i="48"/>
  <c r="AH63" i="45"/>
  <c r="AH15" i="46"/>
  <c r="BB91" i="47"/>
  <c r="AH15" i="48"/>
  <c r="O63" i="44"/>
  <c r="BB75" i="44"/>
  <c r="O83" i="44"/>
  <c r="O122" i="44"/>
  <c r="O73" i="50"/>
  <c r="AH25" i="46"/>
  <c r="AH76" i="46"/>
  <c r="AH122" i="46"/>
  <c r="X135" i="48"/>
  <c r="AH141" i="47"/>
  <c r="Y9" i="47"/>
  <c r="O44" i="50"/>
  <c r="BB83" i="49"/>
  <c r="X15" i="50"/>
  <c r="O35" i="51"/>
  <c r="E35" i="51" s="1"/>
  <c r="BB35" i="51" s="1"/>
  <c r="O112" i="51"/>
  <c r="AE8" i="51"/>
  <c r="X125" i="51"/>
  <c r="O44" i="43"/>
  <c r="Y57" i="43"/>
  <c r="O38" i="43"/>
  <c r="X50" i="43"/>
  <c r="O76" i="45"/>
  <c r="O135" i="47"/>
  <c r="X63" i="47"/>
  <c r="P57" i="48"/>
  <c r="P7" i="48" s="1"/>
  <c r="O63" i="46"/>
  <c r="AH98" i="46"/>
  <c r="O44" i="45"/>
  <c r="AH83" i="46"/>
  <c r="F105" i="47"/>
  <c r="F8" i="47" s="1"/>
  <c r="AH135" i="46"/>
  <c r="AF9" i="47"/>
  <c r="O112" i="50"/>
  <c r="O86" i="49"/>
  <c r="BB87" i="49"/>
  <c r="X112" i="49"/>
  <c r="O125" i="49"/>
  <c r="AH98" i="51"/>
  <c r="O38" i="51"/>
  <c r="BB79" i="51"/>
  <c r="O73" i="51"/>
  <c r="AG7" i="43"/>
  <c r="BB96" i="43"/>
  <c r="AG9" i="43"/>
  <c r="X86" i="43"/>
  <c r="AH44" i="44"/>
  <c r="O98" i="44"/>
  <c r="AH38" i="43"/>
  <c r="X98" i="43"/>
  <c r="O25" i="44"/>
  <c r="BB100" i="47"/>
  <c r="O86" i="43"/>
  <c r="AH135" i="43"/>
  <c r="AH92" i="44"/>
  <c r="AH63" i="48"/>
  <c r="Y57" i="45"/>
  <c r="Y7" i="45" s="1"/>
  <c r="X50" i="46"/>
  <c r="X63" i="44"/>
  <c r="X83" i="44"/>
  <c r="X135" i="44"/>
  <c r="O147" i="48"/>
  <c r="X63" i="46"/>
  <c r="BB85" i="48"/>
  <c r="O109" i="48"/>
  <c r="O38" i="47"/>
  <c r="Y8" i="47"/>
  <c r="O28" i="49"/>
  <c r="AE8" i="50"/>
  <c r="O125" i="50"/>
  <c r="AH44" i="49"/>
  <c r="AH86" i="49"/>
  <c r="AH141" i="49"/>
  <c r="O15" i="50"/>
  <c r="X112" i="51"/>
  <c r="Y57" i="50"/>
  <c r="Y7" i="50" s="1"/>
  <c r="AH86" i="50"/>
  <c r="AH25" i="51"/>
  <c r="BB91" i="51"/>
  <c r="O98" i="51"/>
  <c r="AH147" i="51"/>
  <c r="AH60" i="43"/>
  <c r="O28" i="44"/>
  <c r="AH86" i="43"/>
  <c r="O38" i="46"/>
  <c r="AH83" i="44"/>
  <c r="Y9" i="45"/>
  <c r="O122" i="47"/>
  <c r="O112" i="48"/>
  <c r="O109" i="45"/>
  <c r="O132" i="45"/>
  <c r="E132" i="45" s="1"/>
  <c r="BB132" i="45" s="1"/>
  <c r="X125" i="48"/>
  <c r="O135" i="46"/>
  <c r="AH112" i="46"/>
  <c r="O76" i="48"/>
  <c r="X122" i="48"/>
  <c r="X98" i="50"/>
  <c r="X76" i="50"/>
  <c r="BB74" i="49"/>
  <c r="O73" i="49"/>
  <c r="Y8" i="49"/>
  <c r="O112" i="49"/>
  <c r="X112" i="50"/>
  <c r="X109" i="51"/>
  <c r="BB74" i="45"/>
  <c r="O63" i="51"/>
  <c r="O92" i="44"/>
  <c r="O147" i="43"/>
  <c r="O35" i="47"/>
  <c r="BB74" i="44"/>
  <c r="O73" i="44"/>
  <c r="O25" i="50"/>
  <c r="X112" i="43"/>
  <c r="O147" i="44"/>
  <c r="O132" i="47"/>
  <c r="O15" i="45"/>
  <c r="X98" i="46"/>
  <c r="O44" i="48"/>
  <c r="X112" i="48"/>
  <c r="O92" i="47"/>
  <c r="O135" i="49"/>
  <c r="O141" i="50"/>
  <c r="AH125" i="51"/>
  <c r="O135" i="51"/>
  <c r="F57" i="43"/>
  <c r="BB85" i="43"/>
  <c r="O98" i="48"/>
  <c r="O98" i="50"/>
  <c r="O86" i="50"/>
  <c r="N8" i="51"/>
  <c r="O112" i="43"/>
  <c r="AH73" i="44"/>
  <c r="BB99" i="46"/>
  <c r="O98" i="46"/>
  <c r="O28" i="50"/>
  <c r="X92" i="47"/>
  <c r="AH132" i="46"/>
  <c r="X141" i="49"/>
  <c r="X12" i="43"/>
  <c r="O141" i="43"/>
  <c r="O125" i="44"/>
  <c r="AH86" i="45"/>
  <c r="H8" i="46"/>
  <c r="O125" i="46"/>
  <c r="BB93" i="49"/>
  <c r="O92" i="49"/>
  <c r="AH28" i="46"/>
  <c r="O35" i="48"/>
  <c r="AH147" i="47"/>
  <c r="O38" i="50"/>
  <c r="Y57" i="49"/>
  <c r="Y7" i="49" s="1"/>
  <c r="AG8" i="51"/>
  <c r="Y57" i="46"/>
  <c r="Y7" i="46" s="1"/>
  <c r="X73" i="48"/>
  <c r="O38" i="49"/>
  <c r="X28" i="47"/>
  <c r="O109" i="43"/>
  <c r="O112" i="45"/>
  <c r="X112" i="45"/>
  <c r="X86" i="44"/>
  <c r="O38" i="48"/>
  <c r="M9" i="49"/>
  <c r="X135" i="49"/>
  <c r="O135" i="43"/>
  <c r="AH98" i="43"/>
  <c r="O132" i="43"/>
  <c r="O63" i="43"/>
  <c r="H7" i="48"/>
  <c r="O44" i="47"/>
  <c r="O83" i="46"/>
  <c r="AH112" i="45"/>
  <c r="O28" i="48"/>
  <c r="O35" i="46"/>
  <c r="X63" i="50"/>
  <c r="O44" i="49"/>
  <c r="O35" i="43"/>
  <c r="O15" i="44"/>
  <c r="O141" i="44"/>
  <c r="O35" i="45"/>
  <c r="E35" i="45" s="1"/>
  <c r="BB35" i="45" s="1"/>
  <c r="O15" i="49"/>
  <c r="O98" i="45"/>
  <c r="X25" i="44"/>
  <c r="BB84" i="45"/>
  <c r="O83" i="45"/>
  <c r="H9" i="44"/>
  <c r="X147" i="45"/>
  <c r="X125" i="45"/>
  <c r="X86" i="46"/>
  <c r="O63" i="47"/>
  <c r="AH98" i="47"/>
  <c r="O76" i="44"/>
  <c r="BB88" i="44"/>
  <c r="O112" i="44"/>
  <c r="O135" i="44"/>
  <c r="F57" i="45"/>
  <c r="F7" i="45" s="1"/>
  <c r="O25" i="49"/>
  <c r="E25" i="49" s="1"/>
  <c r="BB25" i="49" s="1"/>
  <c r="BB79" i="46"/>
  <c r="O122" i="46"/>
  <c r="O15" i="47"/>
  <c r="O86" i="47"/>
  <c r="AH73" i="46"/>
  <c r="N9" i="48"/>
  <c r="X141" i="50"/>
  <c r="X86" i="50"/>
  <c r="Z9" i="50"/>
  <c r="AH73" i="51"/>
  <c r="O73" i="43"/>
  <c r="O125" i="45"/>
  <c r="X147" i="51"/>
  <c r="F105" i="43"/>
  <c r="O141" i="48"/>
  <c r="X38" i="43"/>
  <c r="X109" i="43"/>
  <c r="AH76" i="44"/>
  <c r="AH147" i="45"/>
  <c r="P8" i="46"/>
  <c r="O25" i="48"/>
  <c r="P57" i="46"/>
  <c r="P7" i="46" s="1"/>
  <c r="X83" i="46"/>
  <c r="O98" i="47"/>
  <c r="BB93" i="45"/>
  <c r="O92" i="45"/>
  <c r="X135" i="46"/>
  <c r="O147" i="47"/>
  <c r="X76" i="48"/>
  <c r="O122" i="48"/>
  <c r="X86" i="47"/>
  <c r="F105" i="49"/>
  <c r="F8" i="49" s="1"/>
  <c r="X44" i="49"/>
  <c r="O109" i="49"/>
  <c r="BB94" i="51"/>
  <c r="AH98" i="50"/>
  <c r="BB85" i="50"/>
  <c r="AH44" i="51"/>
  <c r="X147" i="50"/>
  <c r="X63" i="51"/>
  <c r="BB93" i="51"/>
  <c r="O92" i="51"/>
  <c r="O109" i="51"/>
  <c r="O76" i="51"/>
  <c r="N8" i="43"/>
  <c r="X15" i="43"/>
  <c r="AH112" i="43"/>
  <c r="O44" i="44"/>
  <c r="M7" i="48"/>
  <c r="X109" i="45"/>
  <c r="AH147" i="44"/>
  <c r="O86" i="45"/>
  <c r="AH98" i="45"/>
  <c r="M8" i="46"/>
  <c r="O86" i="46"/>
  <c r="X147" i="46"/>
  <c r="X76" i="44"/>
  <c r="X112" i="44"/>
  <c r="X132" i="44"/>
  <c r="O132" i="48"/>
  <c r="O28" i="46"/>
  <c r="AH28" i="47"/>
  <c r="O92" i="48"/>
  <c r="F154" i="48"/>
  <c r="F9" i="48" s="1"/>
  <c r="O135" i="48"/>
  <c r="AH38" i="47"/>
  <c r="X63" i="49"/>
  <c r="AH112" i="49"/>
  <c r="AH125" i="49"/>
  <c r="O83" i="51"/>
  <c r="X50" i="50"/>
  <c r="O109" i="50"/>
  <c r="O132" i="50"/>
  <c r="E132" i="50" s="1"/>
  <c r="BB132" i="50" s="1"/>
  <c r="AH147" i="50"/>
  <c r="O141" i="51"/>
  <c r="O25" i="45"/>
  <c r="P9" i="46"/>
  <c r="AH63" i="43"/>
  <c r="O92" i="46"/>
  <c r="F57" i="48"/>
  <c r="F7" i="48" s="1"/>
  <c r="X147" i="47"/>
  <c r="X25" i="48"/>
  <c r="H7" i="45"/>
  <c r="X98" i="47"/>
  <c r="O15" i="48"/>
  <c r="AH141" i="45"/>
  <c r="O125" i="47"/>
  <c r="Y8" i="46"/>
  <c r="BB89" i="48"/>
  <c r="H8" i="47"/>
  <c r="O76" i="47"/>
  <c r="BB74" i="48"/>
  <c r="O73" i="48"/>
  <c r="X135" i="50"/>
  <c r="X44" i="50"/>
  <c r="P57" i="49"/>
  <c r="P7" i="49" s="1"/>
  <c r="X38" i="49"/>
  <c r="X125" i="49"/>
  <c r="X50" i="51"/>
  <c r="H7" i="51"/>
  <c r="AH28" i="51"/>
  <c r="X92" i="51"/>
  <c r="P9" i="51"/>
  <c r="AH38" i="51"/>
  <c r="AH92" i="51"/>
  <c r="O112" i="47"/>
  <c r="O112" i="46"/>
  <c r="O63" i="50"/>
  <c r="E73" i="50" l="1"/>
  <c r="AP98" i="53"/>
  <c r="X35" i="53"/>
  <c r="AH50" i="53"/>
  <c r="BA73" i="53"/>
  <c r="E35" i="47"/>
  <c r="BB35" i="47" s="1"/>
  <c r="X132" i="53"/>
  <c r="AT86" i="53"/>
  <c r="BA122" i="53"/>
  <c r="BA86" i="53"/>
  <c r="BA92" i="53"/>
  <c r="AH135" i="53"/>
  <c r="AT135" i="53"/>
  <c r="E25" i="48"/>
  <c r="BB25" i="48" s="1"/>
  <c r="O109" i="53"/>
  <c r="O86" i="53"/>
  <c r="AH38" i="53"/>
  <c r="O38" i="53"/>
  <c r="X73" i="53"/>
  <c r="X141" i="53"/>
  <c r="O92" i="53"/>
  <c r="AH122" i="53"/>
  <c r="E50" i="44"/>
  <c r="BB50" i="44" s="1"/>
  <c r="AT25" i="53"/>
  <c r="J8" i="43"/>
  <c r="J105" i="53"/>
  <c r="J8" i="53" s="1"/>
  <c r="AT50" i="53"/>
  <c r="AT132" i="53"/>
  <c r="J9" i="43"/>
  <c r="J154" i="53"/>
  <c r="J9" i="53" s="1"/>
  <c r="AT38" i="53"/>
  <c r="O135" i="53"/>
  <c r="O141" i="53"/>
  <c r="AH86" i="53"/>
  <c r="X83" i="53"/>
  <c r="X44" i="53"/>
  <c r="AT141" i="53"/>
  <c r="O12" i="53"/>
  <c r="AP132" i="53"/>
  <c r="AT73" i="53"/>
  <c r="AH132" i="53"/>
  <c r="O44" i="53"/>
  <c r="X25" i="53"/>
  <c r="F154" i="53"/>
  <c r="AH25" i="53"/>
  <c r="E25" i="51"/>
  <c r="BB25" i="51" s="1"/>
  <c r="AT92" i="53"/>
  <c r="AT35" i="53"/>
  <c r="AH35" i="53"/>
  <c r="X92" i="53"/>
  <c r="X122" i="53"/>
  <c r="AH73" i="53"/>
  <c r="J7" i="43"/>
  <c r="J57" i="53"/>
  <c r="J7" i="53" s="1"/>
  <c r="BA135" i="53"/>
  <c r="BA44" i="53"/>
  <c r="BA50" i="53"/>
  <c r="O60" i="53"/>
  <c r="AP25" i="53"/>
  <c r="AT98" i="53"/>
  <c r="AH83" i="53"/>
  <c r="AG105" i="53"/>
  <c r="AG8" i="53" s="1"/>
  <c r="AG154" i="53"/>
  <c r="AG9" i="53" s="1"/>
  <c r="AG57" i="53"/>
  <c r="AG7" i="53" s="1"/>
  <c r="O35" i="53"/>
  <c r="O132" i="53"/>
  <c r="O83" i="53"/>
  <c r="AT28" i="53"/>
  <c r="AT125" i="53"/>
  <c r="AT76" i="53"/>
  <c r="E28" i="44"/>
  <c r="BB28" i="44" s="1"/>
  <c r="E76" i="46"/>
  <c r="BB76" i="46" s="1"/>
  <c r="AH28" i="53"/>
  <c r="AH125" i="53"/>
  <c r="AH76" i="53"/>
  <c r="E76" i="47"/>
  <c r="BB76" i="47" s="1"/>
  <c r="X76" i="53"/>
  <c r="X28" i="53"/>
  <c r="X125" i="53"/>
  <c r="O28" i="53"/>
  <c r="O76" i="53"/>
  <c r="O125" i="53"/>
  <c r="H105" i="53"/>
  <c r="H8" i="53" s="1"/>
  <c r="O25" i="53"/>
  <c r="O73" i="53"/>
  <c r="E122" i="43"/>
  <c r="BB122" i="43" s="1"/>
  <c r="O122" i="53"/>
  <c r="E130" i="53"/>
  <c r="BB130" i="53" s="1"/>
  <c r="BA132" i="53"/>
  <c r="BA76" i="53"/>
  <c r="BA25" i="53"/>
  <c r="E77" i="53"/>
  <c r="BB77" i="53" s="1"/>
  <c r="E35" i="46"/>
  <c r="BB35" i="46" s="1"/>
  <c r="E132" i="47"/>
  <c r="BB132" i="47" s="1"/>
  <c r="BA98" i="53"/>
  <c r="BA28" i="53"/>
  <c r="BA141" i="53"/>
  <c r="E81" i="53"/>
  <c r="E25" i="50"/>
  <c r="BB25" i="50" s="1"/>
  <c r="BA35" i="53"/>
  <c r="BA125" i="53"/>
  <c r="BA38" i="53"/>
  <c r="E50" i="49"/>
  <c r="BB50" i="49" s="1"/>
  <c r="E94" i="53"/>
  <c r="BB94" i="53" s="1"/>
  <c r="E103" i="53"/>
  <c r="BA83" i="53"/>
  <c r="BA147" i="53"/>
  <c r="X15" i="53"/>
  <c r="AP109" i="53"/>
  <c r="AP60" i="53"/>
  <c r="AP12" i="53"/>
  <c r="BB137" i="43"/>
  <c r="E137" i="53"/>
  <c r="BB137" i="53" s="1"/>
  <c r="E76" i="49"/>
  <c r="BB76" i="49" s="1"/>
  <c r="AP125" i="53"/>
  <c r="BB153" i="43"/>
  <c r="E153" i="53"/>
  <c r="BB153" i="53" s="1"/>
  <c r="E78" i="53"/>
  <c r="BB78" i="53" s="1"/>
  <c r="BB126" i="43"/>
  <c r="E126" i="53"/>
  <c r="BB126" i="53" s="1"/>
  <c r="AP86" i="53"/>
  <c r="BB74" i="43"/>
  <c r="E35" i="43"/>
  <c r="E83" i="46"/>
  <c r="E35" i="48"/>
  <c r="BB35" i="48" s="1"/>
  <c r="E125" i="44"/>
  <c r="BB125" i="44" s="1"/>
  <c r="E122" i="47"/>
  <c r="BB122" i="47" s="1"/>
  <c r="E28" i="49"/>
  <c r="BB28" i="49" s="1"/>
  <c r="E28" i="51"/>
  <c r="BB28" i="51" s="1"/>
  <c r="BB133" i="44"/>
  <c r="E133" i="53"/>
  <c r="BB133" i="53" s="1"/>
  <c r="BB34" i="44"/>
  <c r="E34" i="53"/>
  <c r="BB34" i="53" s="1"/>
  <c r="BB131" i="44"/>
  <c r="E131" i="53"/>
  <c r="BB131" i="53" s="1"/>
  <c r="BB27" i="43"/>
  <c r="E27" i="53"/>
  <c r="BB27" i="53" s="1"/>
  <c r="BB48" i="43"/>
  <c r="E48" i="53"/>
  <c r="BB48" i="53" s="1"/>
  <c r="BB56" i="43"/>
  <c r="E56" i="53"/>
  <c r="BB56" i="53" s="1"/>
  <c r="BB123" i="43"/>
  <c r="E123" i="53"/>
  <c r="BB123" i="53" s="1"/>
  <c r="BB128" i="43"/>
  <c r="E128" i="53"/>
  <c r="BB128" i="53" s="1"/>
  <c r="E85" i="53"/>
  <c r="BB85" i="53" s="1"/>
  <c r="E96" i="53"/>
  <c r="BB96" i="53" s="1"/>
  <c r="BB40" i="43"/>
  <c r="E40" i="53"/>
  <c r="BB40" i="53" s="1"/>
  <c r="E79" i="53"/>
  <c r="BB79" i="53" s="1"/>
  <c r="BB129" i="46"/>
  <c r="E129" i="53"/>
  <c r="BB129" i="53" s="1"/>
  <c r="E90" i="53"/>
  <c r="E143" i="53"/>
  <c r="BB143" i="53" s="1"/>
  <c r="E80" i="53"/>
  <c r="BB80" i="53" s="1"/>
  <c r="E47" i="53"/>
  <c r="BB47" i="53" s="1"/>
  <c r="AP122" i="53"/>
  <c r="E142" i="53"/>
  <c r="BB142" i="53" s="1"/>
  <c r="E26" i="53"/>
  <c r="BB26" i="53" s="1"/>
  <c r="BB37" i="43"/>
  <c r="E37" i="53"/>
  <c r="BB37" i="53" s="1"/>
  <c r="BB30" i="43"/>
  <c r="E30" i="53"/>
  <c r="BB30" i="53" s="1"/>
  <c r="AP38" i="53"/>
  <c r="BB124" i="43"/>
  <c r="E124" i="53"/>
  <c r="BB124" i="53" s="1"/>
  <c r="E145" i="53"/>
  <c r="BB145" i="53" s="1"/>
  <c r="AP76" i="53"/>
  <c r="AP135" i="53"/>
  <c r="AP35" i="53"/>
  <c r="BB134" i="43"/>
  <c r="E134" i="53"/>
  <c r="BB134" i="53" s="1"/>
  <c r="E73" i="44"/>
  <c r="BB73" i="44" s="1"/>
  <c r="E25" i="43"/>
  <c r="E84" i="53"/>
  <c r="BB84" i="53" s="1"/>
  <c r="AP73" i="53"/>
  <c r="AP50" i="53"/>
  <c r="BB82" i="47"/>
  <c r="E82" i="53"/>
  <c r="BB82" i="53" s="1"/>
  <c r="E144" i="53"/>
  <c r="BB144" i="53" s="1"/>
  <c r="AP83" i="53"/>
  <c r="E76" i="51"/>
  <c r="BB76" i="51" s="1"/>
  <c r="E122" i="46"/>
  <c r="BB122" i="46" s="1"/>
  <c r="E132" i="43"/>
  <c r="E125" i="46"/>
  <c r="BB125" i="46" s="1"/>
  <c r="E76" i="45"/>
  <c r="BB76" i="45" s="1"/>
  <c r="E28" i="47"/>
  <c r="BB28" i="47" s="1"/>
  <c r="BB31" i="43"/>
  <c r="E31" i="53"/>
  <c r="BB31" i="53" s="1"/>
  <c r="BB54" i="43"/>
  <c r="E54" i="53"/>
  <c r="BB54" i="53" s="1"/>
  <c r="BB29" i="43"/>
  <c r="E29" i="53"/>
  <c r="BB29" i="53" s="1"/>
  <c r="E83" i="43"/>
  <c r="BB127" i="43"/>
  <c r="E127" i="53"/>
  <c r="BB127" i="53" s="1"/>
  <c r="E104" i="53"/>
  <c r="BB104" i="53" s="1"/>
  <c r="E88" i="53"/>
  <c r="BB88" i="53" s="1"/>
  <c r="E152" i="53"/>
  <c r="BB152" i="53" s="1"/>
  <c r="E45" i="53"/>
  <c r="BB45" i="53" s="1"/>
  <c r="E32" i="53"/>
  <c r="BB32" i="53" s="1"/>
  <c r="BB55" i="45"/>
  <c r="E55" i="53"/>
  <c r="BB55" i="53" s="1"/>
  <c r="E36" i="53"/>
  <c r="BB36" i="53" s="1"/>
  <c r="E95" i="53"/>
  <c r="BB95" i="53" s="1"/>
  <c r="E93" i="53"/>
  <c r="BB93" i="53" s="1"/>
  <c r="AP28" i="53"/>
  <c r="E75" i="53"/>
  <c r="BB75" i="53" s="1"/>
  <c r="E46" i="53"/>
  <c r="BB46" i="53" s="1"/>
  <c r="E92" i="49"/>
  <c r="BB92" i="49" s="1"/>
  <c r="AP44" i="53"/>
  <c r="AP141" i="53"/>
  <c r="AP92" i="53"/>
  <c r="BA60" i="53"/>
  <c r="BA109" i="53"/>
  <c r="BA12" i="53"/>
  <c r="BA57" i="44"/>
  <c r="BA7" i="44" s="1"/>
  <c r="AU7" i="44"/>
  <c r="AZ154" i="53"/>
  <c r="AZ9" i="53" s="1"/>
  <c r="AZ9" i="43"/>
  <c r="AW57" i="53"/>
  <c r="AW7" i="53" s="1"/>
  <c r="AW7" i="43"/>
  <c r="BA57" i="49"/>
  <c r="BA7" i="49" s="1"/>
  <c r="AU7" i="49"/>
  <c r="AY105" i="53"/>
  <c r="AY8" i="53" s="1"/>
  <c r="AY57" i="53"/>
  <c r="AY7" i="53" s="1"/>
  <c r="AY7" i="43"/>
  <c r="AZ57" i="53"/>
  <c r="AZ7" i="53" s="1"/>
  <c r="AZ7" i="43"/>
  <c r="BA63" i="53"/>
  <c r="AX105" i="53"/>
  <c r="AX8" i="53" s="1"/>
  <c r="AX8" i="43"/>
  <c r="AY154" i="53"/>
  <c r="AY9" i="53" s="1"/>
  <c r="AY9" i="43"/>
  <c r="BA15" i="53"/>
  <c r="BA112" i="53"/>
  <c r="BA105" i="48"/>
  <c r="BA8" i="48" s="1"/>
  <c r="AU8" i="48"/>
  <c r="BA57" i="50"/>
  <c r="BA7" i="50" s="1"/>
  <c r="AU7" i="50"/>
  <c r="AW154" i="53"/>
  <c r="AW9" i="53" s="1"/>
  <c r="AW9" i="43"/>
  <c r="AV154" i="53"/>
  <c r="AV9" i="53" s="1"/>
  <c r="AV9" i="43"/>
  <c r="BA105" i="43"/>
  <c r="AU105" i="53"/>
  <c r="AU8" i="53" s="1"/>
  <c r="AU8" i="43"/>
  <c r="BA57" i="46"/>
  <c r="BA7" i="46" s="1"/>
  <c r="AU7" i="46"/>
  <c r="AX57" i="53"/>
  <c r="AX7" i="53" s="1"/>
  <c r="AX7" i="43"/>
  <c r="AX154" i="53"/>
  <c r="AX9" i="53" s="1"/>
  <c r="AX9" i="43"/>
  <c r="AV57" i="53"/>
  <c r="AV7" i="53" s="1"/>
  <c r="AV7" i="43"/>
  <c r="AZ105" i="53"/>
  <c r="AZ8" i="53" s="1"/>
  <c r="AZ8" i="43"/>
  <c r="AW105" i="53"/>
  <c r="AW8" i="53" s="1"/>
  <c r="AW8" i="43"/>
  <c r="AU57" i="53"/>
  <c r="AU7" i="53" s="1"/>
  <c r="AU7" i="43"/>
  <c r="AV105" i="53"/>
  <c r="AV8" i="53" s="1"/>
  <c r="AV8" i="43"/>
  <c r="AU154" i="53"/>
  <c r="AU9" i="53" s="1"/>
  <c r="AU9" i="43"/>
  <c r="BA154" i="47"/>
  <c r="BA9" i="47" s="1"/>
  <c r="AU9" i="47"/>
  <c r="BA105" i="51"/>
  <c r="BA8" i="51" s="1"/>
  <c r="AU8" i="51"/>
  <c r="AS57" i="53"/>
  <c r="AS7" i="53" s="1"/>
  <c r="AS7" i="43"/>
  <c r="E72" i="53"/>
  <c r="BB72" i="53" s="1"/>
  <c r="AT63" i="53"/>
  <c r="BB110" i="43"/>
  <c r="E110" i="53"/>
  <c r="BB110" i="53" s="1"/>
  <c r="BB121" i="43"/>
  <c r="E121" i="53"/>
  <c r="BB121" i="53" s="1"/>
  <c r="AS105" i="53"/>
  <c r="AS8" i="53" s="1"/>
  <c r="AS8" i="43"/>
  <c r="AR154" i="53"/>
  <c r="AR9" i="53" s="1"/>
  <c r="AR9" i="43"/>
  <c r="AT112" i="53"/>
  <c r="AT15" i="53"/>
  <c r="BB24" i="43"/>
  <c r="E24" i="53"/>
  <c r="BB24" i="53" s="1"/>
  <c r="AS154" i="53"/>
  <c r="AS9" i="53" s="1"/>
  <c r="AS9" i="43"/>
  <c r="AR105" i="53"/>
  <c r="AR8" i="53" s="1"/>
  <c r="AR8" i="43"/>
  <c r="AT60" i="53"/>
  <c r="BB13" i="43"/>
  <c r="E13" i="53"/>
  <c r="BB13" i="53" s="1"/>
  <c r="AR57" i="53"/>
  <c r="AR7" i="53" s="1"/>
  <c r="AR7" i="43"/>
  <c r="BB61" i="43"/>
  <c r="E61" i="53"/>
  <c r="BB61" i="53" s="1"/>
  <c r="AQ57" i="53"/>
  <c r="AQ7" i="53" s="1"/>
  <c r="AQ7" i="43"/>
  <c r="AT105" i="45"/>
  <c r="AT8" i="45" s="1"/>
  <c r="AQ8" i="45"/>
  <c r="AT154" i="46"/>
  <c r="AT9" i="46" s="1"/>
  <c r="AQ9" i="46"/>
  <c r="AT57" i="47"/>
  <c r="AT7" i="47" s="1"/>
  <c r="AQ7" i="47"/>
  <c r="AT154" i="43"/>
  <c r="AQ154" i="53"/>
  <c r="AQ9" i="53" s="1"/>
  <c r="AQ9" i="43"/>
  <c r="AT154" i="44"/>
  <c r="AT9" i="44" s="1"/>
  <c r="AQ9" i="44"/>
  <c r="AT109" i="53"/>
  <c r="AT105" i="48"/>
  <c r="AT8" i="48" s="1"/>
  <c r="AQ8" i="48"/>
  <c r="AT105" i="49"/>
  <c r="AT8" i="49" s="1"/>
  <c r="AQ8" i="49"/>
  <c r="AT57" i="49"/>
  <c r="AT7" i="49" s="1"/>
  <c r="AQ7" i="49"/>
  <c r="AT105" i="50"/>
  <c r="AT8" i="50" s="1"/>
  <c r="AQ8" i="50"/>
  <c r="AT105" i="51"/>
  <c r="AT8" i="51" s="1"/>
  <c r="AQ8" i="51"/>
  <c r="AT154" i="45"/>
  <c r="AT9" i="45" s="1"/>
  <c r="AQ9" i="45"/>
  <c r="AT105" i="46"/>
  <c r="AT8" i="46" s="1"/>
  <c r="AQ8" i="46"/>
  <c r="AT105" i="47"/>
  <c r="AT8" i="47" s="1"/>
  <c r="AQ8" i="47"/>
  <c r="AT57" i="48"/>
  <c r="AT7" i="48" s="1"/>
  <c r="AQ7" i="48"/>
  <c r="AT154" i="50"/>
  <c r="AT9" i="50" s="1"/>
  <c r="AQ9" i="50"/>
  <c r="AT105" i="44"/>
  <c r="AT8" i="44" s="1"/>
  <c r="AQ8" i="44"/>
  <c r="AT12" i="53"/>
  <c r="AT154" i="49"/>
  <c r="AT9" i="49" s="1"/>
  <c r="AQ9" i="49"/>
  <c r="AT57" i="51"/>
  <c r="AT7" i="51" s="1"/>
  <c r="AQ7" i="51"/>
  <c r="AT105" i="43"/>
  <c r="AQ105" i="53"/>
  <c r="AQ8" i="53" s="1"/>
  <c r="AQ8" i="43"/>
  <c r="AT154" i="47"/>
  <c r="AT9" i="47" s="1"/>
  <c r="AQ9" i="47"/>
  <c r="E139" i="53"/>
  <c r="BB139" i="53" s="1"/>
  <c r="E86" i="43"/>
  <c r="BB86" i="43" s="1"/>
  <c r="AH109" i="53"/>
  <c r="AH60" i="53"/>
  <c r="AH12" i="53"/>
  <c r="R57" i="53"/>
  <c r="R7" i="53" s="1"/>
  <c r="E109" i="49"/>
  <c r="BB109" i="49" s="1"/>
  <c r="E12" i="43"/>
  <c r="BB12" i="43" s="1"/>
  <c r="F7" i="43"/>
  <c r="F57" i="53"/>
  <c r="F7" i="53" s="1"/>
  <c r="F8" i="43"/>
  <c r="F105" i="53"/>
  <c r="F8" i="53" s="1"/>
  <c r="F9" i="43"/>
  <c r="F9" i="53"/>
  <c r="E50" i="50"/>
  <c r="BB50" i="50" s="1"/>
  <c r="L154" i="53"/>
  <c r="L9" i="53" s="1"/>
  <c r="BB51" i="43"/>
  <c r="E51" i="53"/>
  <c r="BB51" i="53" s="1"/>
  <c r="BB148" i="43"/>
  <c r="E148" i="53"/>
  <c r="BB148" i="53" s="1"/>
  <c r="L9" i="44"/>
  <c r="E99" i="53"/>
  <c r="BB99" i="53" s="1"/>
  <c r="O50" i="53"/>
  <c r="E50" i="51"/>
  <c r="BB50" i="51" s="1"/>
  <c r="O98" i="53"/>
  <c r="O147" i="53"/>
  <c r="E50" i="47"/>
  <c r="BB50" i="47" s="1"/>
  <c r="BB53" i="43"/>
  <c r="E53" i="53"/>
  <c r="BB53" i="53" s="1"/>
  <c r="BB150" i="43"/>
  <c r="E150" i="53"/>
  <c r="BB150" i="53" s="1"/>
  <c r="BB101" i="43"/>
  <c r="E101" i="53"/>
  <c r="BB101" i="53" s="1"/>
  <c r="E50" i="43"/>
  <c r="BB50" i="43" s="1"/>
  <c r="E44" i="47"/>
  <c r="BB44" i="47" s="1"/>
  <c r="AE154" i="53"/>
  <c r="AE9" i="53" s="1"/>
  <c r="E141" i="51"/>
  <c r="BB141" i="51" s="1"/>
  <c r="AH44" i="53"/>
  <c r="E141" i="49"/>
  <c r="BB141" i="49" s="1"/>
  <c r="AH92" i="53"/>
  <c r="E97" i="53"/>
  <c r="BB97" i="53" s="1"/>
  <c r="E141" i="43"/>
  <c r="BB49" i="43"/>
  <c r="E49" i="53"/>
  <c r="BB49" i="53" s="1"/>
  <c r="AH141" i="53"/>
  <c r="E44" i="44"/>
  <c r="BB44" i="44" s="1"/>
  <c r="E92" i="51"/>
  <c r="BB92" i="51" s="1"/>
  <c r="E44" i="45"/>
  <c r="BB44" i="45" s="1"/>
  <c r="BB146" i="43"/>
  <c r="E146" i="53"/>
  <c r="BB146" i="53" s="1"/>
  <c r="E98" i="46"/>
  <c r="BB98" i="46" s="1"/>
  <c r="Z105" i="53"/>
  <c r="Z8" i="53" s="1"/>
  <c r="Z154" i="53"/>
  <c r="Z9" i="53" s="1"/>
  <c r="BB151" i="43"/>
  <c r="E151" i="53"/>
  <c r="BB151" i="53" s="1"/>
  <c r="AH147" i="53"/>
  <c r="E102" i="53"/>
  <c r="AA105" i="53"/>
  <c r="AA8" i="53" s="1"/>
  <c r="AH98" i="53"/>
  <c r="E98" i="47"/>
  <c r="BB98" i="47" s="1"/>
  <c r="E147" i="45"/>
  <c r="BB147" i="45" s="1"/>
  <c r="X147" i="53"/>
  <c r="BB149" i="43"/>
  <c r="E149" i="53"/>
  <c r="BB149" i="53" s="1"/>
  <c r="E100" i="53"/>
  <c r="BB100" i="53" s="1"/>
  <c r="E98" i="48"/>
  <c r="BB98" i="48" s="1"/>
  <c r="E50" i="45"/>
  <c r="BB50" i="45" s="1"/>
  <c r="E50" i="48"/>
  <c r="BB50" i="48" s="1"/>
  <c r="E52" i="53"/>
  <c r="BB52" i="53" s="1"/>
  <c r="X98" i="53"/>
  <c r="E147" i="43"/>
  <c r="X50" i="53"/>
  <c r="E50" i="46"/>
  <c r="BB50" i="46" s="1"/>
  <c r="BB140" i="43"/>
  <c r="E140" i="53"/>
  <c r="BB140" i="53" s="1"/>
  <c r="E91" i="53"/>
  <c r="BB91" i="53" s="1"/>
  <c r="E43" i="53"/>
  <c r="BB43" i="53" s="1"/>
  <c r="BB42" i="44"/>
  <c r="E42" i="53"/>
  <c r="BB42" i="53" s="1"/>
  <c r="E38" i="44"/>
  <c r="BB38" i="44" s="1"/>
  <c r="E38" i="50"/>
  <c r="BB38" i="50" s="1"/>
  <c r="E38" i="45"/>
  <c r="BB38" i="45" s="1"/>
  <c r="E89" i="53"/>
  <c r="BB89" i="53" s="1"/>
  <c r="E41" i="53"/>
  <c r="BB41" i="53" s="1"/>
  <c r="BB138" i="43"/>
  <c r="E138" i="53"/>
  <c r="BB138" i="53" s="1"/>
  <c r="X135" i="53"/>
  <c r="E135" i="49"/>
  <c r="BB135" i="49" s="1"/>
  <c r="X86" i="53"/>
  <c r="E135" i="50"/>
  <c r="BB135" i="50" s="1"/>
  <c r="BB87" i="43"/>
  <c r="E87" i="53"/>
  <c r="BB87" i="53" s="1"/>
  <c r="X38" i="53"/>
  <c r="E135" i="43"/>
  <c r="BB136" i="43"/>
  <c r="E136" i="53"/>
  <c r="BB136" i="53" s="1"/>
  <c r="BB39" i="43"/>
  <c r="E39" i="53"/>
  <c r="BB39" i="53" s="1"/>
  <c r="AK154" i="53"/>
  <c r="AK9" i="53" s="1"/>
  <c r="AK9" i="43"/>
  <c r="AJ105" i="53"/>
  <c r="AJ8" i="53" s="1"/>
  <c r="AL154" i="53"/>
  <c r="AL9" i="53" s="1"/>
  <c r="AL9" i="43"/>
  <c r="AK57" i="53"/>
  <c r="AK7" i="53" s="1"/>
  <c r="AK7" i="43"/>
  <c r="AJ57" i="53"/>
  <c r="AJ7" i="53" s="1"/>
  <c r="AJ7" i="43"/>
  <c r="AK105" i="53"/>
  <c r="AK8" i="53" s="1"/>
  <c r="AO154" i="53"/>
  <c r="AO9" i="53" s="1"/>
  <c r="AO9" i="43"/>
  <c r="AO105" i="53"/>
  <c r="AO8" i="53" s="1"/>
  <c r="AO8" i="43"/>
  <c r="E68" i="53"/>
  <c r="BB68" i="53" s="1"/>
  <c r="AL57" i="53"/>
  <c r="AL7" i="53" s="1"/>
  <c r="AL7" i="43"/>
  <c r="AN57" i="53"/>
  <c r="AN7" i="53" s="1"/>
  <c r="AN7" i="43"/>
  <c r="AM154" i="53"/>
  <c r="AM9" i="53" s="1"/>
  <c r="AM9" i="43"/>
  <c r="AL105" i="53"/>
  <c r="AL8" i="53" s="1"/>
  <c r="AL8" i="43"/>
  <c r="AN105" i="53"/>
  <c r="AN8" i="53" s="1"/>
  <c r="AN8" i="43"/>
  <c r="AM57" i="53"/>
  <c r="AM7" i="53" s="1"/>
  <c r="AM7" i="43"/>
  <c r="AJ154" i="53"/>
  <c r="AJ9" i="53" s="1"/>
  <c r="AJ9" i="43"/>
  <c r="AM105" i="53"/>
  <c r="AM8" i="53" s="1"/>
  <c r="AM8" i="43"/>
  <c r="AO57" i="53"/>
  <c r="AO7" i="53" s="1"/>
  <c r="AN154" i="53"/>
  <c r="AN9" i="53" s="1"/>
  <c r="BB116" i="43"/>
  <c r="E116" i="53"/>
  <c r="BB116" i="53" s="1"/>
  <c r="E67" i="53"/>
  <c r="BB67" i="53" s="1"/>
  <c r="BB117" i="43"/>
  <c r="E117" i="53"/>
  <c r="BB117" i="53" s="1"/>
  <c r="BB20" i="43"/>
  <c r="E20" i="53"/>
  <c r="BB20" i="53" s="1"/>
  <c r="BB19" i="43"/>
  <c r="E19" i="53"/>
  <c r="BB19" i="53" s="1"/>
  <c r="BB114" i="43"/>
  <c r="E114" i="53"/>
  <c r="BB114" i="53" s="1"/>
  <c r="E65" i="53"/>
  <c r="BB65" i="53" s="1"/>
  <c r="AP112" i="53"/>
  <c r="BB17" i="43"/>
  <c r="E17" i="53"/>
  <c r="BB17" i="53" s="1"/>
  <c r="AP154" i="48"/>
  <c r="AP9" i="48" s="1"/>
  <c r="AI9" i="48"/>
  <c r="AP63" i="53"/>
  <c r="AI105" i="53"/>
  <c r="AI8" i="53" s="1"/>
  <c r="AI8" i="43"/>
  <c r="AP154" i="45"/>
  <c r="AP9" i="45" s="1"/>
  <c r="AI9" i="45"/>
  <c r="AP57" i="47"/>
  <c r="AP7" i="47" s="1"/>
  <c r="AI7" i="47"/>
  <c r="AP105" i="49"/>
  <c r="AP8" i="49" s="1"/>
  <c r="AI8" i="49"/>
  <c r="AP154" i="50"/>
  <c r="AP9" i="50" s="1"/>
  <c r="AI9" i="50"/>
  <c r="AP154" i="43"/>
  <c r="AI154" i="53"/>
  <c r="AI9" i="53" s="1"/>
  <c r="AI9" i="43"/>
  <c r="AI57" i="53"/>
  <c r="AI7" i="53" s="1"/>
  <c r="AI7" i="43"/>
  <c r="AP105" i="48"/>
  <c r="AP8" i="48" s="1"/>
  <c r="AI8" i="48"/>
  <c r="AP15" i="53"/>
  <c r="AF57" i="53"/>
  <c r="AF7" i="53" s="1"/>
  <c r="AF7" i="43"/>
  <c r="AF154" i="53"/>
  <c r="AF9" i="53" s="1"/>
  <c r="AF105" i="53"/>
  <c r="AF8" i="53" s="1"/>
  <c r="AE57" i="53"/>
  <c r="AE7" i="53" s="1"/>
  <c r="AE105" i="53"/>
  <c r="AE8" i="53" s="1"/>
  <c r="AE7" i="43"/>
  <c r="AE9" i="43"/>
  <c r="AD57" i="53"/>
  <c r="AD7" i="53" s="1"/>
  <c r="AD154" i="53"/>
  <c r="AD9" i="53" s="1"/>
  <c r="AD9" i="43"/>
  <c r="AD105" i="53"/>
  <c r="AD8" i="53" s="1"/>
  <c r="AD8" i="43"/>
  <c r="AC154" i="53"/>
  <c r="AC9" i="53" s="1"/>
  <c r="AC9" i="43"/>
  <c r="AC105" i="53"/>
  <c r="AC8" i="53" s="1"/>
  <c r="AC8" i="43"/>
  <c r="E15" i="51"/>
  <c r="BB15" i="51" s="1"/>
  <c r="AC57" i="53"/>
  <c r="AC7" i="53" s="1"/>
  <c r="AB154" i="53"/>
  <c r="AB9" i="53" s="1"/>
  <c r="AB9" i="43"/>
  <c r="AB57" i="53"/>
  <c r="AB7" i="53" s="1"/>
  <c r="AB7" i="43"/>
  <c r="AB105" i="53"/>
  <c r="AB8" i="53" s="1"/>
  <c r="AB8" i="43"/>
  <c r="E15" i="50"/>
  <c r="BB15" i="50" s="1"/>
  <c r="AA154" i="53"/>
  <c r="AA9" i="53" s="1"/>
  <c r="AA57" i="53"/>
  <c r="AA7" i="53" s="1"/>
  <c r="E15" i="47"/>
  <c r="BB15" i="47" s="1"/>
  <c r="AA8" i="43"/>
  <c r="AH112" i="53"/>
  <c r="Z9" i="44"/>
  <c r="Z7" i="43"/>
  <c r="Z57" i="53"/>
  <c r="Z7" i="53" s="1"/>
  <c r="E15" i="48"/>
  <c r="BB15" i="48" s="1"/>
  <c r="E15" i="49"/>
  <c r="BB15" i="49" s="1"/>
  <c r="Z8" i="44"/>
  <c r="E15" i="44"/>
  <c r="BB15" i="44" s="1"/>
  <c r="Y7" i="43"/>
  <c r="Y57" i="53"/>
  <c r="Y7" i="53" s="1"/>
  <c r="AH63" i="53"/>
  <c r="AH15" i="53"/>
  <c r="Y154" i="53"/>
  <c r="Y9" i="53" s="1"/>
  <c r="Y105" i="53"/>
  <c r="Y8" i="53" s="1"/>
  <c r="N8" i="48"/>
  <c r="X12" i="53"/>
  <c r="W105" i="53"/>
  <c r="W8" i="53" s="1"/>
  <c r="W154" i="53"/>
  <c r="W9" i="53" s="1"/>
  <c r="E109" i="46"/>
  <c r="BB109" i="46" s="1"/>
  <c r="W57" i="53"/>
  <c r="W7" i="53" s="1"/>
  <c r="W7" i="43"/>
  <c r="BB14" i="43"/>
  <c r="E14" i="53"/>
  <c r="BB14" i="53" s="1"/>
  <c r="X60" i="53"/>
  <c r="V105" i="53"/>
  <c r="V8" i="53" s="1"/>
  <c r="V9" i="43"/>
  <c r="V154" i="53"/>
  <c r="V9" i="53" s="1"/>
  <c r="V7" i="43"/>
  <c r="V57" i="53"/>
  <c r="V7" i="53" s="1"/>
  <c r="X109" i="53"/>
  <c r="E62" i="53"/>
  <c r="BB62" i="53" s="1"/>
  <c r="BB111" i="43"/>
  <c r="E111" i="53"/>
  <c r="BB111" i="53" s="1"/>
  <c r="U8" i="43"/>
  <c r="U105" i="53"/>
  <c r="U8" i="53" s="1"/>
  <c r="U7" i="43"/>
  <c r="U57" i="53"/>
  <c r="U7" i="53" s="1"/>
  <c r="U9" i="43"/>
  <c r="U154" i="53"/>
  <c r="U9" i="53" s="1"/>
  <c r="T7" i="43"/>
  <c r="T57" i="53"/>
  <c r="T7" i="53" s="1"/>
  <c r="T9" i="43"/>
  <c r="T154" i="53"/>
  <c r="T9" i="53" s="1"/>
  <c r="T105" i="53"/>
  <c r="T8" i="53" s="1"/>
  <c r="S9" i="43"/>
  <c r="S154" i="53"/>
  <c r="S9" i="53" s="1"/>
  <c r="S7" i="43"/>
  <c r="S57" i="53"/>
  <c r="S7" i="53" s="1"/>
  <c r="S8" i="43"/>
  <c r="S105" i="53"/>
  <c r="S8" i="53" s="1"/>
  <c r="R8" i="43"/>
  <c r="R105" i="53"/>
  <c r="R8" i="53" s="1"/>
  <c r="R154" i="53"/>
  <c r="R9" i="53" s="1"/>
  <c r="Q7" i="43"/>
  <c r="Q57" i="53"/>
  <c r="Q7" i="53" s="1"/>
  <c r="Q9" i="43"/>
  <c r="Q154" i="53"/>
  <c r="Q9" i="53" s="1"/>
  <c r="Q8" i="43"/>
  <c r="Q105" i="53"/>
  <c r="Q8" i="53" s="1"/>
  <c r="E112" i="44"/>
  <c r="BB112" i="44" s="1"/>
  <c r="E63" i="47"/>
  <c r="BB63" i="47" s="1"/>
  <c r="X63" i="53"/>
  <c r="E112" i="50"/>
  <c r="BB112" i="50" s="1"/>
  <c r="E63" i="50"/>
  <c r="BB63" i="50" s="1"/>
  <c r="E112" i="45"/>
  <c r="BB112" i="45" s="1"/>
  <c r="P154" i="53"/>
  <c r="P9" i="53" s="1"/>
  <c r="X112" i="53"/>
  <c r="P7" i="43"/>
  <c r="P57" i="53"/>
  <c r="P7" i="53" s="1"/>
  <c r="P105" i="53"/>
  <c r="P8" i="53" s="1"/>
  <c r="M154" i="53"/>
  <c r="M9" i="53" s="1"/>
  <c r="L105" i="53"/>
  <c r="L8" i="53" s="1"/>
  <c r="L7" i="43"/>
  <c r="L57" i="53"/>
  <c r="L7" i="53" s="1"/>
  <c r="K7" i="43"/>
  <c r="K57" i="53"/>
  <c r="K7" i="53" s="1"/>
  <c r="K8" i="43"/>
  <c r="K105" i="53"/>
  <c r="K8" i="53" s="1"/>
  <c r="K154" i="53"/>
  <c r="K9" i="53" s="1"/>
  <c r="E69" i="53"/>
  <c r="BB118" i="43"/>
  <c r="E118" i="53"/>
  <c r="BB118" i="53" s="1"/>
  <c r="BB21" i="43"/>
  <c r="E21" i="53"/>
  <c r="BB21" i="53" s="1"/>
  <c r="E71" i="53"/>
  <c r="BB119" i="43"/>
  <c r="E119" i="53"/>
  <c r="BB119" i="53" s="1"/>
  <c r="BB22" i="43"/>
  <c r="E22" i="53"/>
  <c r="BB22" i="53" s="1"/>
  <c r="E70" i="53"/>
  <c r="BB23" i="43"/>
  <c r="E23" i="53"/>
  <c r="BB23" i="53" s="1"/>
  <c r="BB120" i="43"/>
  <c r="E120" i="53"/>
  <c r="BB120" i="53" s="1"/>
  <c r="BB115" i="43"/>
  <c r="E115" i="53"/>
  <c r="BB115" i="53" s="1"/>
  <c r="E66" i="53"/>
  <c r="BB66" i="53" s="1"/>
  <c r="N57" i="53"/>
  <c r="N7" i="53" s="1"/>
  <c r="BB18" i="43"/>
  <c r="E18" i="53"/>
  <c r="BB18" i="53" s="1"/>
  <c r="N154" i="53"/>
  <c r="N9" i="53" s="1"/>
  <c r="M9" i="43"/>
  <c r="M57" i="53"/>
  <c r="M7" i="53" s="1"/>
  <c r="M105" i="53"/>
  <c r="M8" i="53" s="1"/>
  <c r="M7" i="43"/>
  <c r="I9" i="43"/>
  <c r="I154" i="53"/>
  <c r="I9" i="53" s="1"/>
  <c r="I7" i="43"/>
  <c r="I57" i="53"/>
  <c r="I7" i="53" s="1"/>
  <c r="I105" i="53"/>
  <c r="I8" i="53" s="1"/>
  <c r="H8" i="43"/>
  <c r="H154" i="53"/>
  <c r="H9" i="53" s="1"/>
  <c r="H57" i="53"/>
  <c r="H7" i="53" s="1"/>
  <c r="G105" i="53"/>
  <c r="G8" i="53" s="1"/>
  <c r="BB113" i="43"/>
  <c r="E113" i="53"/>
  <c r="BB113" i="53" s="1"/>
  <c r="G154" i="53"/>
  <c r="G9" i="53" s="1"/>
  <c r="O63" i="53"/>
  <c r="E15" i="43"/>
  <c r="O15" i="53"/>
  <c r="O112" i="53"/>
  <c r="G57" i="53"/>
  <c r="G7" i="53" s="1"/>
  <c r="BB16" i="43"/>
  <c r="E16" i="53"/>
  <c r="BB16" i="53" s="1"/>
  <c r="E64" i="53"/>
  <c r="BB64" i="53" s="1"/>
  <c r="E83" i="51"/>
  <c r="BB83" i="51" s="1"/>
  <c r="E109" i="51"/>
  <c r="BB109" i="51" s="1"/>
  <c r="E38" i="51"/>
  <c r="BB38" i="51" s="1"/>
  <c r="E86" i="51"/>
  <c r="BB86" i="51" s="1"/>
  <c r="E12" i="51"/>
  <c r="BB12" i="51" s="1"/>
  <c r="BA154" i="51"/>
  <c r="BA9" i="51" s="1"/>
  <c r="E135" i="51"/>
  <c r="BB135" i="51" s="1"/>
  <c r="E98" i="51"/>
  <c r="BB98" i="51" s="1"/>
  <c r="E73" i="51"/>
  <c r="BB73" i="51" s="1"/>
  <c r="E147" i="51"/>
  <c r="BB147" i="51" s="1"/>
  <c r="AP105" i="51"/>
  <c r="AP8" i="51" s="1"/>
  <c r="AP154" i="51"/>
  <c r="AP9" i="51" s="1"/>
  <c r="E63" i="51"/>
  <c r="BB63" i="51" s="1"/>
  <c r="E112" i="51"/>
  <c r="BB112" i="51" s="1"/>
  <c r="E44" i="51"/>
  <c r="BB44" i="51" s="1"/>
  <c r="E125" i="51"/>
  <c r="BB125" i="51" s="1"/>
  <c r="E122" i="51"/>
  <c r="BB122" i="51" s="1"/>
  <c r="AT154" i="51"/>
  <c r="AT9" i="51" s="1"/>
  <c r="E60" i="51"/>
  <c r="BB60" i="51" s="1"/>
  <c r="BA57" i="51"/>
  <c r="BA7" i="51" s="1"/>
  <c r="AP57" i="51"/>
  <c r="AP7" i="51" s="1"/>
  <c r="E28" i="50"/>
  <c r="BB28" i="50" s="1"/>
  <c r="E44" i="50"/>
  <c r="BB44" i="50" s="1"/>
  <c r="E122" i="50"/>
  <c r="BB122" i="50" s="1"/>
  <c r="E92" i="50"/>
  <c r="BB92" i="50" s="1"/>
  <c r="E141" i="50"/>
  <c r="BB141" i="50" s="1"/>
  <c r="E86" i="50"/>
  <c r="BB86" i="50" s="1"/>
  <c r="E125" i="50"/>
  <c r="BB125" i="50" s="1"/>
  <c r="E76" i="50"/>
  <c r="BB76" i="50" s="1"/>
  <c r="BA105" i="50"/>
  <c r="BA8" i="50" s="1"/>
  <c r="E12" i="50"/>
  <c r="BB12" i="50" s="1"/>
  <c r="E60" i="50"/>
  <c r="BB60" i="50" s="1"/>
  <c r="AP105" i="50"/>
  <c r="AP8" i="50" s="1"/>
  <c r="E147" i="50"/>
  <c r="BB147" i="50" s="1"/>
  <c r="BA154" i="50"/>
  <c r="BA9" i="50" s="1"/>
  <c r="E109" i="50"/>
  <c r="BB109" i="50" s="1"/>
  <c r="E98" i="50"/>
  <c r="BB98" i="50" s="1"/>
  <c r="AT57" i="50"/>
  <c r="AT7" i="50" s="1"/>
  <c r="E35" i="50"/>
  <c r="BB35" i="50" s="1"/>
  <c r="AP57" i="50"/>
  <c r="AP7" i="50" s="1"/>
  <c r="E98" i="49"/>
  <c r="BB98" i="49" s="1"/>
  <c r="E44" i="49"/>
  <c r="BB44" i="49" s="1"/>
  <c r="E38" i="49"/>
  <c r="BB38" i="49" s="1"/>
  <c r="BA105" i="49"/>
  <c r="BA8" i="49" s="1"/>
  <c r="BA154" i="49"/>
  <c r="BA9" i="49" s="1"/>
  <c r="E112" i="49"/>
  <c r="BB112" i="49" s="1"/>
  <c r="E86" i="49"/>
  <c r="E147" i="49"/>
  <c r="BB147" i="49" s="1"/>
  <c r="E60" i="49"/>
  <c r="BB60" i="49" s="1"/>
  <c r="AP154" i="49"/>
  <c r="AP9" i="49" s="1"/>
  <c r="E12" i="49"/>
  <c r="BB12" i="49" s="1"/>
  <c r="E73" i="49"/>
  <c r="BB73" i="49" s="1"/>
  <c r="E125" i="49"/>
  <c r="BB125" i="49" s="1"/>
  <c r="E63" i="49"/>
  <c r="BB63" i="49" s="1"/>
  <c r="AP57" i="49"/>
  <c r="AP7" i="49" s="1"/>
  <c r="E73" i="48"/>
  <c r="BB73" i="48" s="1"/>
  <c r="E92" i="48"/>
  <c r="BB92" i="48" s="1"/>
  <c r="E112" i="48"/>
  <c r="BB112" i="48" s="1"/>
  <c r="E28" i="48"/>
  <c r="BB28" i="48" s="1"/>
  <c r="E147" i="48"/>
  <c r="BB147" i="48" s="1"/>
  <c r="E83" i="48"/>
  <c r="BB83" i="48" s="1"/>
  <c r="E12" i="48"/>
  <c r="BB12" i="48" s="1"/>
  <c r="BA57" i="48"/>
  <c r="BA7" i="48" s="1"/>
  <c r="AT154" i="48"/>
  <c r="AT9" i="48" s="1"/>
  <c r="E63" i="48"/>
  <c r="BB63" i="48" s="1"/>
  <c r="E132" i="48"/>
  <c r="BB132" i="48" s="1"/>
  <c r="E76" i="48"/>
  <c r="BB76" i="48" s="1"/>
  <c r="E135" i="48"/>
  <c r="BB135" i="48" s="1"/>
  <c r="E122" i="48"/>
  <c r="BB122" i="48" s="1"/>
  <c r="E141" i="48"/>
  <c r="BB141" i="48" s="1"/>
  <c r="E38" i="48"/>
  <c r="BB38" i="48" s="1"/>
  <c r="E44" i="48"/>
  <c r="BB44" i="48" s="1"/>
  <c r="E109" i="48"/>
  <c r="BB109" i="48" s="1"/>
  <c r="E125" i="48"/>
  <c r="BB125" i="48" s="1"/>
  <c r="E86" i="48"/>
  <c r="BB86" i="48" s="1"/>
  <c r="E60" i="48"/>
  <c r="BB60" i="48" s="1"/>
  <c r="BA154" i="48"/>
  <c r="BA9" i="48" s="1"/>
  <c r="AP57" i="48"/>
  <c r="AP7" i="48" s="1"/>
  <c r="E92" i="47"/>
  <c r="BB92" i="47" s="1"/>
  <c r="E73" i="47"/>
  <c r="BB73" i="47" s="1"/>
  <c r="E25" i="47"/>
  <c r="BB25" i="47" s="1"/>
  <c r="E12" i="47"/>
  <c r="BB12" i="47" s="1"/>
  <c r="AP105" i="47"/>
  <c r="AP8" i="47" s="1"/>
  <c r="E112" i="47"/>
  <c r="BB112" i="47" s="1"/>
  <c r="E125" i="47"/>
  <c r="BB125" i="47" s="1"/>
  <c r="E147" i="47"/>
  <c r="BB147" i="47" s="1"/>
  <c r="E86" i="47"/>
  <c r="BB86" i="47" s="1"/>
  <c r="E141" i="47"/>
  <c r="BB141" i="47" s="1"/>
  <c r="BA105" i="47"/>
  <c r="BA8" i="47" s="1"/>
  <c r="E60" i="47"/>
  <c r="BB60" i="47" s="1"/>
  <c r="BA57" i="47"/>
  <c r="BA7" i="47" s="1"/>
  <c r="E38" i="47"/>
  <c r="BB38" i="47" s="1"/>
  <c r="E135" i="47"/>
  <c r="BB135" i="47" s="1"/>
  <c r="E83" i="47"/>
  <c r="BB83" i="47" s="1"/>
  <c r="E109" i="47"/>
  <c r="BB109" i="47" s="1"/>
  <c r="AP154" i="47"/>
  <c r="AP9" i="47" s="1"/>
  <c r="E60" i="46"/>
  <c r="BB60" i="46" s="1"/>
  <c r="E132" i="46"/>
  <c r="BB132" i="46" s="1"/>
  <c r="E12" i="46"/>
  <c r="BB12" i="46" s="1"/>
  <c r="AP105" i="46"/>
  <c r="AP8" i="46" s="1"/>
  <c r="BA154" i="46"/>
  <c r="BA9" i="46" s="1"/>
  <c r="E38" i="46"/>
  <c r="BB38" i="46" s="1"/>
  <c r="E63" i="46"/>
  <c r="BB63" i="46" s="1"/>
  <c r="E73" i="46"/>
  <c r="BB73" i="46" s="1"/>
  <c r="E15" i="46"/>
  <c r="BB15" i="46" s="1"/>
  <c r="AP154" i="46"/>
  <c r="AP9" i="46" s="1"/>
  <c r="BA105" i="46"/>
  <c r="BA8" i="46" s="1"/>
  <c r="AT57" i="46"/>
  <c r="AT7" i="46" s="1"/>
  <c r="E86" i="46"/>
  <c r="BB86" i="46" s="1"/>
  <c r="E135" i="46"/>
  <c r="BB135" i="46" s="1"/>
  <c r="E25" i="46"/>
  <c r="BB25" i="46" s="1"/>
  <c r="E147" i="46"/>
  <c r="BB147" i="46" s="1"/>
  <c r="E112" i="46"/>
  <c r="BB112" i="46" s="1"/>
  <c r="E28" i="46"/>
  <c r="BB28" i="46" s="1"/>
  <c r="AP57" i="46"/>
  <c r="AP7" i="46" s="1"/>
  <c r="E92" i="46"/>
  <c r="BB92" i="46" s="1"/>
  <c r="E60" i="45"/>
  <c r="BB60" i="45" s="1"/>
  <c r="E25" i="45"/>
  <c r="BB25" i="45" s="1"/>
  <c r="E125" i="45"/>
  <c r="BB125" i="45" s="1"/>
  <c r="E122" i="45"/>
  <c r="BB122" i="45" s="1"/>
  <c r="E73" i="45"/>
  <c r="AP105" i="45"/>
  <c r="AP8" i="45" s="1"/>
  <c r="E92" i="45"/>
  <c r="BB92" i="45" s="1"/>
  <c r="E98" i="45"/>
  <c r="BB98" i="45" s="1"/>
  <c r="E15" i="45"/>
  <c r="BB15" i="45" s="1"/>
  <c r="E141" i="45"/>
  <c r="BB141" i="45" s="1"/>
  <c r="BA57" i="45"/>
  <c r="BA7" i="45" s="1"/>
  <c r="AT57" i="45"/>
  <c r="AT7" i="45" s="1"/>
  <c r="AP57" i="45"/>
  <c r="AP7" i="45" s="1"/>
  <c r="E83" i="45"/>
  <c r="BB83" i="45" s="1"/>
  <c r="E63" i="45"/>
  <c r="BB63" i="45" s="1"/>
  <c r="BA105" i="45"/>
  <c r="BA8" i="45" s="1"/>
  <c r="E86" i="45"/>
  <c r="BB86" i="45" s="1"/>
  <c r="E135" i="45"/>
  <c r="BB135" i="45" s="1"/>
  <c r="E12" i="45"/>
  <c r="BB12" i="45" s="1"/>
  <c r="E109" i="45"/>
  <c r="BB109" i="45" s="1"/>
  <c r="E28" i="45"/>
  <c r="BB28" i="45" s="1"/>
  <c r="BA154" i="45"/>
  <c r="BA9" i="45" s="1"/>
  <c r="AP105" i="43"/>
  <c r="E44" i="43"/>
  <c r="E98" i="43"/>
  <c r="BB98" i="43" s="1"/>
  <c r="E76" i="43"/>
  <c r="BB76" i="43" s="1"/>
  <c r="E125" i="43"/>
  <c r="AP57" i="43"/>
  <c r="E73" i="43"/>
  <c r="E63" i="43"/>
  <c r="E109" i="43"/>
  <c r="BB109" i="43" s="1"/>
  <c r="E112" i="43"/>
  <c r="E38" i="43"/>
  <c r="E28" i="43"/>
  <c r="E92" i="43"/>
  <c r="BB92" i="43" s="1"/>
  <c r="BA57" i="43"/>
  <c r="BA154" i="43"/>
  <c r="AT57" i="43"/>
  <c r="E60" i="43"/>
  <c r="E60" i="44"/>
  <c r="BB60" i="44" s="1"/>
  <c r="E92" i="44"/>
  <c r="BB92" i="44" s="1"/>
  <c r="E98" i="44"/>
  <c r="BB98" i="44" s="1"/>
  <c r="E35" i="44"/>
  <c r="BB35" i="44" s="1"/>
  <c r="E86" i="44"/>
  <c r="AP105" i="44"/>
  <c r="AP8" i="44" s="1"/>
  <c r="E147" i="44"/>
  <c r="BB147" i="44" s="1"/>
  <c r="E25" i="44"/>
  <c r="BB25" i="44" s="1"/>
  <c r="E122" i="44"/>
  <c r="BB122" i="44" s="1"/>
  <c r="E132" i="44"/>
  <c r="BB132" i="44" s="1"/>
  <c r="BA154" i="44"/>
  <c r="BA9" i="44" s="1"/>
  <c r="AT57" i="44"/>
  <c r="AT7" i="44" s="1"/>
  <c r="BA105" i="44"/>
  <c r="BA8" i="44" s="1"/>
  <c r="E12" i="44"/>
  <c r="BB12" i="44" s="1"/>
  <c r="E135" i="44"/>
  <c r="BB135" i="44" s="1"/>
  <c r="E76" i="44"/>
  <c r="BB76" i="44" s="1"/>
  <c r="E141" i="44"/>
  <c r="BB141" i="44" s="1"/>
  <c r="E83" i="44"/>
  <c r="BB83" i="44" s="1"/>
  <c r="E63" i="44"/>
  <c r="BB63" i="44" s="1"/>
  <c r="E109" i="44"/>
  <c r="BB109" i="44" s="1"/>
  <c r="AP154" i="44"/>
  <c r="AP9" i="44" s="1"/>
  <c r="AP57" i="44"/>
  <c r="AP7" i="44" s="1"/>
  <c r="BB73" i="45"/>
  <c r="BB73" i="50"/>
  <c r="AH57" i="45"/>
  <c r="AH7" i="45" s="1"/>
  <c r="X57" i="44"/>
  <c r="X7" i="44" s="1"/>
  <c r="X57" i="45"/>
  <c r="X7" i="45" s="1"/>
  <c r="X154" i="47"/>
  <c r="X9" i="47" s="1"/>
  <c r="X57" i="51"/>
  <c r="X7" i="51" s="1"/>
  <c r="BB73" i="43"/>
  <c r="AH57" i="50"/>
  <c r="AH7" i="50" s="1"/>
  <c r="X105" i="51"/>
  <c r="X8" i="51" s="1"/>
  <c r="AH57" i="49"/>
  <c r="AH7" i="49" s="1"/>
  <c r="O57" i="44"/>
  <c r="O7" i="44" s="1"/>
  <c r="X154" i="49"/>
  <c r="X9" i="49" s="1"/>
  <c r="X105" i="49"/>
  <c r="X8" i="49" s="1"/>
  <c r="AH57" i="44"/>
  <c r="AH7" i="44" s="1"/>
  <c r="X105" i="45"/>
  <c r="X8" i="45" s="1"/>
  <c r="AH154" i="48"/>
  <c r="AH9" i="48" s="1"/>
  <c r="AH105" i="50"/>
  <c r="AH8" i="50" s="1"/>
  <c r="AH154" i="45"/>
  <c r="AH9" i="45" s="1"/>
  <c r="AH105" i="44"/>
  <c r="AH8" i="44" s="1"/>
  <c r="AH105" i="47"/>
  <c r="AH8" i="47" s="1"/>
  <c r="X154" i="43"/>
  <c r="X154" i="50"/>
  <c r="X9" i="50" s="1"/>
  <c r="X57" i="46"/>
  <c r="X7" i="46" s="1"/>
  <c r="X105" i="47"/>
  <c r="X8" i="47" s="1"/>
  <c r="AH57" i="43"/>
  <c r="X57" i="50"/>
  <c r="X7" i="50" s="1"/>
  <c r="AH154" i="49"/>
  <c r="AH9" i="49" s="1"/>
  <c r="AH57" i="47"/>
  <c r="AH7" i="47" s="1"/>
  <c r="X154" i="44"/>
  <c r="X9" i="44" s="1"/>
  <c r="X105" i="50"/>
  <c r="X8" i="50" s="1"/>
  <c r="AH105" i="45"/>
  <c r="AH8" i="45" s="1"/>
  <c r="AH154" i="51"/>
  <c r="AH9" i="51" s="1"/>
  <c r="AH105" i="48"/>
  <c r="AH8" i="48" s="1"/>
  <c r="X57" i="48"/>
  <c r="X7" i="48" s="1"/>
  <c r="AH105" i="51"/>
  <c r="AH8" i="51" s="1"/>
  <c r="AH154" i="46"/>
  <c r="AH9" i="46" s="1"/>
  <c r="X57" i="49"/>
  <c r="X7" i="49" s="1"/>
  <c r="AH154" i="43"/>
  <c r="AH105" i="46"/>
  <c r="AH8" i="46" s="1"/>
  <c r="AH154" i="47"/>
  <c r="AH9" i="47" s="1"/>
  <c r="X154" i="48"/>
  <c r="X9" i="48" s="1"/>
  <c r="AH105" i="49"/>
  <c r="AH8" i="49" s="1"/>
  <c r="X105" i="46"/>
  <c r="X8" i="46" s="1"/>
  <c r="AH57" i="48"/>
  <c r="AH7" i="48" s="1"/>
  <c r="AH57" i="46"/>
  <c r="AH7" i="46" s="1"/>
  <c r="X154" i="46"/>
  <c r="X9" i="46" s="1"/>
  <c r="O57" i="46"/>
  <c r="O154" i="50"/>
  <c r="X105" i="44"/>
  <c r="X8" i="44" s="1"/>
  <c r="O154" i="51"/>
  <c r="O154" i="43"/>
  <c r="O57" i="51"/>
  <c r="X154" i="51"/>
  <c r="X9" i="51" s="1"/>
  <c r="O154" i="45"/>
  <c r="BB86" i="49"/>
  <c r="O154" i="44"/>
  <c r="X154" i="45"/>
  <c r="X9" i="45" s="1"/>
  <c r="O154" i="49"/>
  <c r="O105" i="49"/>
  <c r="O57" i="50"/>
  <c r="O57" i="43"/>
  <c r="BB83" i="46"/>
  <c r="X57" i="43"/>
  <c r="O105" i="43"/>
  <c r="O154" i="46"/>
  <c r="O57" i="45"/>
  <c r="O7" i="45" s="1"/>
  <c r="O105" i="46"/>
  <c r="O105" i="47"/>
  <c r="X105" i="48"/>
  <c r="X8" i="48" s="1"/>
  <c r="O105" i="45"/>
  <c r="AH105" i="43"/>
  <c r="X105" i="43"/>
  <c r="O105" i="51"/>
  <c r="AH154" i="44"/>
  <c r="AH9" i="44" s="1"/>
  <c r="AH57" i="51"/>
  <c r="AH7" i="51" s="1"/>
  <c r="O105" i="48"/>
  <c r="O105" i="50"/>
  <c r="O105" i="44"/>
  <c r="X57" i="47"/>
  <c r="X7" i="47" s="1"/>
  <c r="O57" i="48"/>
  <c r="AH154" i="50"/>
  <c r="AH9" i="50" s="1"/>
  <c r="O154" i="48"/>
  <c r="O154" i="47"/>
  <c r="O57" i="47"/>
  <c r="O7" i="47" s="1"/>
  <c r="O57" i="49"/>
  <c r="O7" i="49" s="1"/>
  <c r="BB125" i="43" l="1"/>
  <c r="E125" i="53"/>
  <c r="BB125" i="53" s="1"/>
  <c r="E122" i="53"/>
  <c r="BB122" i="53" s="1"/>
  <c r="BB28" i="43"/>
  <c r="E28" i="53"/>
  <c r="BB28" i="53" s="1"/>
  <c r="E76" i="53"/>
  <c r="BB76" i="53" s="1"/>
  <c r="BB35" i="43"/>
  <c r="E35" i="53"/>
  <c r="BB35" i="53" s="1"/>
  <c r="BB132" i="43"/>
  <c r="E132" i="53"/>
  <c r="BB132" i="53" s="1"/>
  <c r="E73" i="53"/>
  <c r="BB73" i="53" s="1"/>
  <c r="E83" i="53"/>
  <c r="BB83" i="53" s="1"/>
  <c r="BB83" i="43"/>
  <c r="BB25" i="43"/>
  <c r="E25" i="53"/>
  <c r="BB25" i="53" s="1"/>
  <c r="BA154" i="53"/>
  <c r="BA9" i="53" s="1"/>
  <c r="BA9" i="43"/>
  <c r="BA57" i="53"/>
  <c r="BA7" i="53" s="1"/>
  <c r="BA7" i="43"/>
  <c r="BA105" i="53"/>
  <c r="BA8" i="53" s="1"/>
  <c r="BA8" i="43"/>
  <c r="AT57" i="53"/>
  <c r="AT7" i="53" s="1"/>
  <c r="AT7" i="43"/>
  <c r="AT105" i="53"/>
  <c r="AT8" i="53" s="1"/>
  <c r="AT8" i="43"/>
  <c r="AT154" i="53"/>
  <c r="AT9" i="53" s="1"/>
  <c r="AT9" i="43"/>
  <c r="BB44" i="43"/>
  <c r="E44" i="53"/>
  <c r="BB44" i="53" s="1"/>
  <c r="BB141" i="43"/>
  <c r="E141" i="53"/>
  <c r="BB141" i="53" s="1"/>
  <c r="E92" i="53"/>
  <c r="BB92" i="53" s="1"/>
  <c r="BB147" i="43"/>
  <c r="E147" i="53"/>
  <c r="BB147" i="53" s="1"/>
  <c r="E98" i="53"/>
  <c r="BB98" i="53" s="1"/>
  <c r="E50" i="53"/>
  <c r="BB50" i="53" s="1"/>
  <c r="E86" i="53"/>
  <c r="BB86" i="53" s="1"/>
  <c r="BB86" i="44"/>
  <c r="BB38" i="43"/>
  <c r="E38" i="53"/>
  <c r="BB38" i="53" s="1"/>
  <c r="BB135" i="43"/>
  <c r="E135" i="53"/>
  <c r="BB135" i="53" s="1"/>
  <c r="AP105" i="53"/>
  <c r="AP8" i="53" s="1"/>
  <c r="AP8" i="43"/>
  <c r="AP154" i="53"/>
  <c r="AP9" i="53" s="1"/>
  <c r="AP9" i="43"/>
  <c r="AP57" i="53"/>
  <c r="AP7" i="53" s="1"/>
  <c r="AP7" i="43"/>
  <c r="E7" i="49"/>
  <c r="BB7" i="49" s="1"/>
  <c r="AH8" i="43"/>
  <c r="AH105" i="53"/>
  <c r="AH8" i="53" s="1"/>
  <c r="AH9" i="43"/>
  <c r="AH154" i="53"/>
  <c r="AH9" i="53" s="1"/>
  <c r="AH7" i="43"/>
  <c r="AH57" i="53"/>
  <c r="AH7" i="53" s="1"/>
  <c r="E154" i="49"/>
  <c r="BB154" i="49" s="1"/>
  <c r="E7" i="47"/>
  <c r="BB7" i="47" s="1"/>
  <c r="X7" i="43"/>
  <c r="X57" i="53"/>
  <c r="X7" i="53" s="1"/>
  <c r="E60" i="53"/>
  <c r="BB60" i="53" s="1"/>
  <c r="E7" i="45"/>
  <c r="BB7" i="45" s="1"/>
  <c r="E109" i="53"/>
  <c r="BB109" i="53" s="1"/>
  <c r="BB60" i="43"/>
  <c r="E7" i="44"/>
  <c r="BB7" i="44" s="1"/>
  <c r="E12" i="53"/>
  <c r="BB12" i="53" s="1"/>
  <c r="E154" i="45"/>
  <c r="BB154" i="45" s="1"/>
  <c r="E154" i="46"/>
  <c r="BB154" i="46" s="1"/>
  <c r="E154" i="44"/>
  <c r="BB154" i="44" s="1"/>
  <c r="E154" i="48"/>
  <c r="BB154" i="48" s="1"/>
  <c r="X154" i="53"/>
  <c r="X9" i="53" s="1"/>
  <c r="X9" i="43"/>
  <c r="E105" i="45"/>
  <c r="BB105" i="45" s="1"/>
  <c r="E154" i="51"/>
  <c r="BB154" i="51" s="1"/>
  <c r="E105" i="47"/>
  <c r="BB105" i="47" s="1"/>
  <c r="E154" i="47"/>
  <c r="BB154" i="47" s="1"/>
  <c r="X8" i="43"/>
  <c r="X105" i="53"/>
  <c r="X8" i="53" s="1"/>
  <c r="O105" i="53"/>
  <c r="O8" i="53" s="1"/>
  <c r="E57" i="48"/>
  <c r="BB57" i="48" s="1"/>
  <c r="O7" i="48"/>
  <c r="E7" i="48" s="1"/>
  <c r="BB7" i="48" s="1"/>
  <c r="BB63" i="43"/>
  <c r="E63" i="53"/>
  <c r="BB63" i="53" s="1"/>
  <c r="E57" i="51"/>
  <c r="BB57" i="51" s="1"/>
  <c r="O7" i="51"/>
  <c r="E7" i="51" s="1"/>
  <c r="BB7" i="51" s="1"/>
  <c r="E57" i="46"/>
  <c r="BB57" i="46" s="1"/>
  <c r="O7" i="46"/>
  <c r="E7" i="46" s="1"/>
  <c r="BB7" i="46" s="1"/>
  <c r="E57" i="50"/>
  <c r="BB57" i="50" s="1"/>
  <c r="O7" i="50"/>
  <c r="E7" i="50" s="1"/>
  <c r="BB7" i="50" s="1"/>
  <c r="O154" i="53"/>
  <c r="O9" i="53" s="1"/>
  <c r="E57" i="43"/>
  <c r="O7" i="43"/>
  <c r="O57" i="53"/>
  <c r="O7" i="53" s="1"/>
  <c r="BB112" i="43"/>
  <c r="E112" i="53"/>
  <c r="BB112" i="53" s="1"/>
  <c r="BB15" i="43"/>
  <c r="E15" i="53"/>
  <c r="BB15" i="53" s="1"/>
  <c r="E105" i="51"/>
  <c r="BB105" i="51" s="1"/>
  <c r="E105" i="50"/>
  <c r="BB105" i="50" s="1"/>
  <c r="E154" i="50"/>
  <c r="BB154" i="50" s="1"/>
  <c r="E57" i="49"/>
  <c r="BB57" i="49" s="1"/>
  <c r="E105" i="49"/>
  <c r="BB105" i="49" s="1"/>
  <c r="E105" i="48"/>
  <c r="BB105" i="48" s="1"/>
  <c r="E57" i="47"/>
  <c r="BB57" i="47" s="1"/>
  <c r="E105" i="46"/>
  <c r="BB105" i="46" s="1"/>
  <c r="E57" i="45"/>
  <c r="BB57" i="45" s="1"/>
  <c r="E105" i="43"/>
  <c r="BB105" i="43" s="1"/>
  <c r="E154" i="43"/>
  <c r="E105" i="44"/>
  <c r="BB105" i="44" s="1"/>
  <c r="E57" i="44"/>
  <c r="BB57" i="44" s="1"/>
  <c r="O9" i="48"/>
  <c r="O8" i="45"/>
  <c r="O9" i="44"/>
  <c r="O8" i="50"/>
  <c r="O8" i="48"/>
  <c r="O8" i="47"/>
  <c r="O8" i="43"/>
  <c r="O9" i="49"/>
  <c r="O9" i="50"/>
  <c r="O8" i="46"/>
  <c r="O9" i="43"/>
  <c r="O9" i="51"/>
  <c r="O9" i="47"/>
  <c r="O8" i="44"/>
  <c r="O8" i="51"/>
  <c r="O9" i="46"/>
  <c r="O8" i="49"/>
  <c r="O9" i="45"/>
  <c r="E7" i="43" l="1"/>
  <c r="BB7" i="43" s="1"/>
  <c r="E9" i="50"/>
  <c r="BB9" i="50" s="1"/>
  <c r="E8" i="47"/>
  <c r="BB8" i="47" s="1"/>
  <c r="E8" i="51"/>
  <c r="BB8" i="51" s="1"/>
  <c r="E9" i="48"/>
  <c r="BB9" i="48" s="1"/>
  <c r="E7" i="53"/>
  <c r="BB7" i="53" s="1"/>
  <c r="E8" i="49"/>
  <c r="BB8" i="49" s="1"/>
  <c r="E8" i="44"/>
  <c r="BB8" i="44" s="1"/>
  <c r="E8" i="43"/>
  <c r="BB8" i="43" s="1"/>
  <c r="E8" i="48"/>
  <c r="BB8" i="48" s="1"/>
  <c r="BB154" i="43"/>
  <c r="E154" i="53"/>
  <c r="BB154" i="53" s="1"/>
  <c r="E9" i="46"/>
  <c r="BB9" i="46" s="1"/>
  <c r="E9" i="51"/>
  <c r="BB9" i="51" s="1"/>
  <c r="E9" i="53"/>
  <c r="BB9" i="53" s="1"/>
  <c r="E9" i="45"/>
  <c r="BB9" i="45" s="1"/>
  <c r="E9" i="43"/>
  <c r="BB9" i="43" s="1"/>
  <c r="E9" i="49"/>
  <c r="BB9" i="49" s="1"/>
  <c r="E9" i="44"/>
  <c r="BB9" i="44" s="1"/>
  <c r="E9" i="47"/>
  <c r="BB9" i="47" s="1"/>
  <c r="E8" i="46"/>
  <c r="BB8" i="46" s="1"/>
  <c r="E8" i="50"/>
  <c r="BB8" i="50" s="1"/>
  <c r="E8" i="45"/>
  <c r="BB8" i="45" s="1"/>
  <c r="E105" i="53"/>
  <c r="BB105" i="53" s="1"/>
  <c r="BB57" i="43"/>
  <c r="E57" i="53"/>
  <c r="BB57" i="53" s="1"/>
  <c r="E8" i="53"/>
  <c r="BB8" i="5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C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Described as "public private hospitals"</t>
        </r>
      </text>
    </comment>
    <comment ref="C3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This is "Private Public Partnership"</t>
        </r>
      </text>
    </comment>
    <comment ref="B4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9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C16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Includes line for 'Global Fund'</t>
        </r>
      </text>
    </comment>
    <comment ref="B44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92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A3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B4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9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C3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Described as "public private hospitals"</t>
        </r>
      </text>
    </comment>
    <comment ref="C3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This is "Private Public Partnership"</t>
        </r>
      </text>
    </comment>
    <comment ref="B4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9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C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includes 'cost saving measures' line; there is an amount shown in 2012/13  only, which is thsame for all time it appears mentioned below</t>
        </r>
      </text>
    </comment>
    <comment ref="C2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Includes 'cost saving measures' line - technically this should be shared between 3.1 and 3.2</t>
        </r>
      </text>
    </comment>
    <comment ref="C29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Includes "cost savings measures" liine - is a big amount so would be better shared proportionallyly</t>
        </r>
      </text>
    </comment>
    <comment ref="C3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Includes 'cost savings measures'</t>
        </r>
      </text>
    </comment>
    <comment ref="B44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C45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included 'food services' line here</t>
        </r>
      </text>
    </comment>
    <comment ref="B92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B4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9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B4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C5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This is "Tertiary Hospital" services on the LIM sheet</t>
        </r>
      </text>
    </comment>
    <comment ref="B92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B4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9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B4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C5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On the provincial sheet these are called 'health' services not 'hospital' services</t>
        </r>
      </text>
    </comment>
    <comment ref="B9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CER002</author>
  </authors>
  <commentList>
    <comment ref="C2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In NW this iis "Provincial Hospitals"</t>
        </r>
      </text>
    </comment>
    <comment ref="B4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C56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Health Maintenance has been added to this</t>
        </r>
      </text>
    </comment>
    <comment ref="B92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41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  <comment ref="B192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CER002:</t>
        </r>
        <r>
          <rPr>
            <sz val="9"/>
            <color indexed="81"/>
            <rFont val="Tahoma"/>
            <family val="2"/>
          </rPr>
          <t xml:space="preserve">
(Only in provinces where functions are centralised)</t>
        </r>
      </text>
    </comment>
  </commentList>
</comments>
</file>

<file path=xl/sharedStrings.xml><?xml version="1.0" encoding="utf-8"?>
<sst xmlns="http://schemas.openxmlformats.org/spreadsheetml/2006/main" count="3613" uniqueCount="542">
  <si>
    <t>Indicator / Measure</t>
  </si>
  <si>
    <t>Process / Activities</t>
  </si>
  <si>
    <t>Inputs</t>
  </si>
  <si>
    <t>Location of budget</t>
  </si>
  <si>
    <t>Data source</t>
  </si>
  <si>
    <t>Responsibility</t>
  </si>
  <si>
    <t>Intermediate Outputs</t>
  </si>
  <si>
    <t>2012/13</t>
  </si>
  <si>
    <t>2013/14</t>
  </si>
  <si>
    <t>2014/15</t>
  </si>
  <si>
    <t>Total</t>
  </si>
  <si>
    <t>National Department of Health</t>
  </si>
  <si>
    <t>Monitoring and Evaluation</t>
  </si>
  <si>
    <t>District Hospitals</t>
  </si>
  <si>
    <t>Clinics</t>
  </si>
  <si>
    <t>Ward Based Teams</t>
  </si>
  <si>
    <t>Training Programmes</t>
  </si>
  <si>
    <t>PERSAL Management</t>
  </si>
  <si>
    <t>Public Communication</t>
  </si>
  <si>
    <t>Financial Reporting</t>
  </si>
  <si>
    <t>Continuous Professional Development</t>
  </si>
  <si>
    <t>Service Delivery</t>
  </si>
  <si>
    <t>Health Workforce</t>
  </si>
  <si>
    <t>Health Information Systems</t>
  </si>
  <si>
    <t>Staff Training on information needs and protocols</t>
  </si>
  <si>
    <t>Leadership and Governance</t>
  </si>
  <si>
    <t>Pr</t>
  </si>
  <si>
    <t>Sub-programme</t>
  </si>
  <si>
    <t>Programme budget
 (R 000)</t>
  </si>
  <si>
    <t>% of Programme</t>
  </si>
  <si>
    <t xml:space="preserve">Summary: </t>
  </si>
  <si>
    <t>1. Administration</t>
  </si>
  <si>
    <t>1.1. Office of the MEC</t>
  </si>
  <si>
    <t>1.2. Management</t>
  </si>
  <si>
    <t>2. District Health Services</t>
  </si>
  <si>
    <r>
      <t>2.1.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District Management</t>
    </r>
  </si>
  <si>
    <r>
      <t>2.2.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Community Health Clinics</t>
    </r>
  </si>
  <si>
    <r>
      <t>2.3.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Community Health Centres</t>
    </r>
  </si>
  <si>
    <r>
      <t>2.4.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Community-based Services</t>
    </r>
  </si>
  <si>
    <r>
      <t>2.5.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Other Community Services</t>
    </r>
  </si>
  <si>
    <r>
      <t>2.6.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HIV/Aids</t>
    </r>
  </si>
  <si>
    <r>
      <t>2.7.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Nutrition</t>
    </r>
  </si>
  <si>
    <r>
      <t>2.8.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Coroner Services</t>
    </r>
  </si>
  <si>
    <r>
      <t>2.9.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District Hospitals</t>
    </r>
  </si>
  <si>
    <t>3. Emergency Medical Services</t>
  </si>
  <si>
    <r>
      <t>3.1.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Emergency Transport</t>
    </r>
  </si>
  <si>
    <r>
      <t>3.2.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Planned Patient Transport</t>
    </r>
  </si>
  <si>
    <t>4. Provincial Hospital Services</t>
  </si>
  <si>
    <r>
      <t>4.1.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General (Regional) Hospitals</t>
    </r>
  </si>
  <si>
    <r>
      <t>4.2.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Tuberculosis Hospitals</t>
    </r>
  </si>
  <si>
    <r>
      <t>4.3.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Psychiatric/Mental Hospitals</t>
    </r>
  </si>
  <si>
    <r>
      <t>4.4.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Sub-acute, Step down and Chronic Medical Hospitals</t>
    </r>
  </si>
  <si>
    <r>
      <t>4.5.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Dental Training Hospitals</t>
    </r>
  </si>
  <si>
    <r>
      <t>4.6.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Other Specialised Hospitals</t>
    </r>
  </si>
  <si>
    <t>5. Central Hospital Services</t>
  </si>
  <si>
    <r>
      <t>5.1.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Central Hospital Services</t>
    </r>
  </si>
  <si>
    <r>
      <t>5.2.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Provincial Tertiary Hospital Services</t>
    </r>
  </si>
  <si>
    <t>6. Health Sciences and Training</t>
  </si>
  <si>
    <r>
      <t>6.1.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Nurse Training Colleges</t>
    </r>
  </si>
  <si>
    <r>
      <t>6.2.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EMS Training Colleges</t>
    </r>
  </si>
  <si>
    <r>
      <t>6.3.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Bursaries</t>
    </r>
  </si>
  <si>
    <r>
      <t>6.4.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Primary Health Care Training</t>
    </r>
  </si>
  <si>
    <r>
      <t>6.5.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Training Other</t>
    </r>
  </si>
  <si>
    <t>7. Health Care Support Services</t>
  </si>
  <si>
    <r>
      <t>7.1.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Laundries</t>
    </r>
  </si>
  <si>
    <r>
      <t>7.2.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Engineering</t>
    </r>
  </si>
  <si>
    <r>
      <t>7.3.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Forensic Services</t>
    </r>
  </si>
  <si>
    <r>
      <t>7.4.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Orthotic and Prosthetic Services</t>
    </r>
  </si>
  <si>
    <r>
      <t>7.5.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Medicine Trading Account</t>
    </r>
  </si>
  <si>
    <t>8.Health Facilities Management</t>
  </si>
  <si>
    <r>
      <t>8.1.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Community Health Facilities</t>
    </r>
  </si>
  <si>
    <r>
      <t>8.2.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Emergency Medical Rescue Services</t>
    </r>
  </si>
  <si>
    <r>
      <t>8.3.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District Hospital Services</t>
    </r>
  </si>
  <si>
    <r>
      <t>8.4.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Provincial Hospital Services</t>
    </r>
  </si>
  <si>
    <r>
      <t>8.5.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Central Hospital Services</t>
    </r>
  </si>
  <si>
    <r>
      <t>8.6.</t>
    </r>
    <r>
      <rPr>
        <sz val="7"/>
        <rFont val="Times New Roman"/>
        <family val="1"/>
      </rPr>
      <t xml:space="preserve">    </t>
    </r>
    <r>
      <rPr>
        <sz val="8"/>
        <rFont val="Arial"/>
        <family val="2"/>
      </rPr>
      <t>Other Facilities</t>
    </r>
  </si>
  <si>
    <t>Total by element</t>
  </si>
  <si>
    <t>Assumptions Matrix</t>
  </si>
  <si>
    <t>[year][2012/13]</t>
  </si>
  <si>
    <t>Programme budget</t>
  </si>
  <si>
    <t>Budget Matrix: ARV Provision</t>
  </si>
  <si>
    <t>ARV Provision - implementation budget matrix</t>
  </si>
  <si>
    <t>Total for ARV Provision</t>
  </si>
  <si>
    <t>Evaluations</t>
  </si>
  <si>
    <t>Facilties maintenance</t>
  </si>
  <si>
    <t>Infrastructure delivery</t>
  </si>
  <si>
    <t>Public communication and awareness</t>
  </si>
  <si>
    <t>Prevention campaigns</t>
  </si>
  <si>
    <t>Secondary Hospitals</t>
  </si>
  <si>
    <t>Mobile clinics</t>
  </si>
  <si>
    <t>Staff requirement assessments</t>
  </si>
  <si>
    <t>Post creation</t>
  </si>
  <si>
    <t>Fill available posts</t>
  </si>
  <si>
    <t>HR management</t>
  </si>
  <si>
    <t>Data collection management</t>
  </si>
  <si>
    <t>Data analysis</t>
  </si>
  <si>
    <t>Analysis communication</t>
  </si>
  <si>
    <t>Information Technology</t>
  </si>
  <si>
    <t>Staff training</t>
  </si>
  <si>
    <t>Demand management</t>
  </si>
  <si>
    <t>Procurement of medicines and medical technology</t>
  </si>
  <si>
    <t>Warehousing</t>
  </si>
  <si>
    <t>Distribution</t>
  </si>
  <si>
    <t xml:space="preserve"> Inventory maintenance at institution level</t>
  </si>
  <si>
    <t>Usage protocols</t>
  </si>
  <si>
    <t>Cost centre management</t>
  </si>
  <si>
    <t>Private Sector Relationships</t>
  </si>
  <si>
    <t xml:space="preserve">Effective oversight </t>
  </si>
  <si>
    <t>Ailign building blocks of health system</t>
  </si>
  <si>
    <t>Monitoring and Evalluation</t>
  </si>
  <si>
    <t>Goverance of health institutations</t>
  </si>
  <si>
    <t xml:space="preserve">Budget Management </t>
  </si>
  <si>
    <t>Finance</t>
  </si>
  <si>
    <t>Medicines and technology</t>
  </si>
  <si>
    <t>Medicines and Technology</t>
  </si>
  <si>
    <t xml:space="preserve">Goverance of health institutions </t>
  </si>
  <si>
    <t>Goverance of health institutions</t>
  </si>
  <si>
    <t>Demand management (DHA)</t>
  </si>
  <si>
    <t>Current
Programme Elements</t>
  </si>
  <si>
    <t xml:space="preserve">National Department of Health </t>
  </si>
  <si>
    <t xml:space="preserve">National Health Policy </t>
  </si>
  <si>
    <t>Health Sector Strategy, Norms, and Standards</t>
  </si>
  <si>
    <t xml:space="preserve">Priority Programmes </t>
  </si>
  <si>
    <t>Funding</t>
  </si>
  <si>
    <t xml:space="preserve">Leadership, governance </t>
  </si>
  <si>
    <t>Administration</t>
  </si>
  <si>
    <t xml:space="preserve">Health workforce </t>
  </si>
  <si>
    <t xml:space="preserve">Health Infrastructure </t>
  </si>
  <si>
    <t>Number of public health facilities built per year</t>
  </si>
  <si>
    <t>Number of qualified medical personnel deployed to various health centres per year</t>
  </si>
  <si>
    <t xml:space="preserve">Number of disease notification surveillance programmes implemented per year </t>
  </si>
  <si>
    <t>Number of maternal medical schemes developed per year</t>
  </si>
  <si>
    <t>Number of National Healthcare programmes evaluated and upgraded per year</t>
  </si>
  <si>
    <t xml:space="preserve">National Budget </t>
  </si>
  <si>
    <t>National Health Act, 2003</t>
  </si>
  <si>
    <t>Administer Public Healthcare</t>
  </si>
  <si>
    <t xml:space="preserve">Disburse funding to Provincial Departments of Health </t>
  </si>
  <si>
    <t>National Health Act 2003</t>
  </si>
  <si>
    <t xml:space="preserve">Effectiveness of National Health Policy Implementation </t>
  </si>
  <si>
    <t>Per capita spending on maternal healthcare provision for the population per year</t>
  </si>
  <si>
    <t>Identify National Health goals and priorities and monitor their progress</t>
  </si>
  <si>
    <t>Intermediate Outcomes</t>
  </si>
  <si>
    <t xml:space="preserve">Final Outcome </t>
  </si>
  <si>
    <t>Lower maternal and infant mortality rates</t>
  </si>
  <si>
    <t>Total amount of funding for Provincial Departments of Health per year (Rand Billions)</t>
  </si>
  <si>
    <t>Number of public health centres built and or refurbished per year</t>
  </si>
  <si>
    <t xml:space="preserve">Build and maintain public healthcare centres </t>
  </si>
  <si>
    <t xml:space="preserve">Percentage of public health institution achieving national health goals per year </t>
  </si>
  <si>
    <t>Final Outputs</t>
  </si>
  <si>
    <t>National Maternal Healthcare Policy</t>
  </si>
  <si>
    <t xml:space="preserve">Well equipped public healthcare facilities </t>
  </si>
  <si>
    <t xml:space="preserve">Costed Free Maternal Healthcare Policy </t>
  </si>
  <si>
    <t>Qualified maternal healthcare personnel trained</t>
  </si>
  <si>
    <t xml:space="preserve">An effectively functioning free maternal healthcare scheme at all levels of government </t>
  </si>
  <si>
    <t xml:space="preserve">Easy access to quality maternal and neonatal healthcare at all levels of government </t>
  </si>
  <si>
    <t xml:space="preserve">Provincial Departments of Health </t>
  </si>
  <si>
    <t>Funding for Health Centers</t>
  </si>
  <si>
    <t xml:space="preserve">Monitoring and Evaluation </t>
  </si>
  <si>
    <t xml:space="preserve">Central/Regional Hospitals </t>
  </si>
  <si>
    <t xml:space="preserve">District Hospitals </t>
  </si>
  <si>
    <t>Provincial Budget</t>
  </si>
  <si>
    <t>Provincial budget</t>
  </si>
  <si>
    <t>Health workforce</t>
  </si>
  <si>
    <t xml:space="preserve">Health infrastructure </t>
  </si>
  <si>
    <t xml:space="preserve">Administration </t>
  </si>
  <si>
    <t>Leadership, governance</t>
  </si>
  <si>
    <t>Number of qualified medical personnel deployed to various districts and localities per year</t>
  </si>
  <si>
    <t>Per capita provincial spend on maternal healthcare provision per year</t>
  </si>
  <si>
    <t>Provincial Health Act</t>
  </si>
  <si>
    <t xml:space="preserve">Funding and financial management </t>
  </si>
  <si>
    <t>Number of Provincial Medical facilities inspected and licensed per year</t>
  </si>
  <si>
    <t>Number of health centers upgraded and refurbished per year</t>
  </si>
  <si>
    <t>Number of qualified midwives per public health center</t>
  </si>
  <si>
    <t>Number of Districts equipped with health information systems per year</t>
  </si>
  <si>
    <t>Provincial Departments of Health</t>
  </si>
  <si>
    <t>Develop and implement provincial and district health care policy, norms and standards in the provincial health care network</t>
  </si>
  <si>
    <t xml:space="preserve">Provincial Health Act </t>
  </si>
  <si>
    <t>Determine provincial health funding priorities and equitable resource allocations</t>
  </si>
  <si>
    <t>Demarcate health district boundaries and determine district health authority responsibilities</t>
  </si>
  <si>
    <t>Determine and implement standards for district health authorities to implement national and provincial health policy</t>
  </si>
  <si>
    <t>Provide the required infrastructure for health service delivery</t>
  </si>
  <si>
    <t>Determine and implement relevant research required to assist with provincial planning, coordination, monitoring and evaluation of health and health services</t>
  </si>
  <si>
    <t>Prescribed Standards for District Health Authorities</t>
  </si>
  <si>
    <t>Healthcare infrastructure for all public health care centres</t>
  </si>
  <si>
    <t>Research documents produced on provincial planning, coordination, monitoring, and evaluation</t>
  </si>
  <si>
    <t>Number of research papers published per year</t>
  </si>
  <si>
    <t>Number of public health facilities complying with norms and standards per year</t>
  </si>
  <si>
    <t>Number of public hospitals equipped with maternity wards per year</t>
  </si>
  <si>
    <t>Number of public health centres with well equipped maternity wards</t>
  </si>
  <si>
    <t xml:space="preserve">Number of public health centers with at least three qualified midwives </t>
  </si>
  <si>
    <t xml:space="preserve">Easy access to quality maternal healthcare at the Provincial level of government </t>
  </si>
  <si>
    <t>Number of public hospitals/clinics provided with baby vaccinnes</t>
  </si>
  <si>
    <t xml:space="preserve">Number of public health centers with emergency transport services </t>
  </si>
  <si>
    <t>Health Strategic Plans, Provincial Health Policy</t>
  </si>
  <si>
    <t>Emergency Obstetric and Newborn Care (EMONC)</t>
  </si>
  <si>
    <t>Specialized equipment for very ill obstetric patients</t>
  </si>
  <si>
    <t>Sub-specialty medical officers e.g. specialists in fetal medicine</t>
  </si>
  <si>
    <t>Operating theatres</t>
  </si>
  <si>
    <t>Intensive care units</t>
  </si>
  <si>
    <t>Number of central/regional hospitals equipped with intensive care units</t>
  </si>
  <si>
    <t xml:space="preserve">Number of operating theatres equipped with obstetric equipment </t>
  </si>
  <si>
    <t>Number of sub specialty medical officers per regional/central hospital</t>
  </si>
  <si>
    <t xml:space="preserve">MDG Report </t>
  </si>
  <si>
    <t>Maternal mortality ratio per 100 000 live births per year</t>
  </si>
  <si>
    <t xml:space="preserve">Proportion of births attended by skilled health personnel </t>
  </si>
  <si>
    <t>MDG Report</t>
  </si>
  <si>
    <t>Number of births attended in public healthcare centers per year</t>
  </si>
  <si>
    <t>Number of public health centers with emergency transportation/ambulances</t>
  </si>
  <si>
    <t xml:space="preserve">Infant mortality rate per 1000 live births per year </t>
  </si>
  <si>
    <t>Number of qualified medical personnel graduating from medical training institutions per year</t>
  </si>
  <si>
    <t xml:space="preserve">Number of public health centers with outpatient facilities </t>
  </si>
  <si>
    <t xml:space="preserve">Supervise district hospitals </t>
  </si>
  <si>
    <t>Attend to referrals from smaller public health centers</t>
  </si>
  <si>
    <t>Provide specialist supervision for pregnant women including specialized-combined clinic services such as cardiac and diabetic pregnancy clinics</t>
  </si>
  <si>
    <t>Number of district hospitals complying with set norms and standards for maternal healthcare delivery</t>
  </si>
  <si>
    <t>Undertake advanced prenatal diagnosis- chorion villus sampling, genetic amniocentesis and cordoncentesis.</t>
  </si>
  <si>
    <t>Provide physiotherapy services for pregnant women</t>
  </si>
  <si>
    <t xml:space="preserve">Provide antenatal care and assist with child delivery </t>
  </si>
  <si>
    <t>Proportion of expectant mothers who attend at least 4 antenatal care sessions</t>
  </si>
  <si>
    <t>Number of medical refresher courses conducted in public health care centers per year</t>
  </si>
  <si>
    <t>Number of obstetric specialists available for medical emergencies per central/regional hospital</t>
  </si>
  <si>
    <t xml:space="preserve">Mean wait times for expectant mothers who have been referred to central/regional hopsitals for medical attention </t>
  </si>
  <si>
    <t xml:space="preserve">Number of central/regional hospitals stocked with modern specialised obstetric equipment </t>
  </si>
  <si>
    <t>Outpatient and Pharmaceutical Services provided for expectant mothers</t>
  </si>
  <si>
    <t>Emergency referral services for special cases</t>
  </si>
  <si>
    <t>Specialized neonatal care post partum</t>
  </si>
  <si>
    <t>Quality maternal healthcare at the Central/Regional hospitals</t>
  </si>
  <si>
    <t>Mean wait times for referral cases in central/regional hospitals</t>
  </si>
  <si>
    <t>Number of Central/Regional Hospitals with outpatient facilities and dispensaries</t>
  </si>
  <si>
    <t>Number of expectant mothers tested for prenatal anomalies per 1000 expectant mothers per central/regional hospital</t>
  </si>
  <si>
    <t>Number of safe deliveries for mothers with diabetes and eclampsia per 1000 live births</t>
  </si>
  <si>
    <t>Number of still births per 1000 live births</t>
  </si>
  <si>
    <t>Availability of tracer drugs for expectant mothers in central/regional hospitals</t>
  </si>
  <si>
    <t>Advanced midwives, enrolled nurses, community health workers</t>
  </si>
  <si>
    <t xml:space="preserve">24 hour laboratory </t>
  </si>
  <si>
    <t xml:space="preserve">Hospital Administration </t>
  </si>
  <si>
    <t>Full time specialist obstetricians/ full time medical officers</t>
  </si>
  <si>
    <t xml:space="preserve">Number of full time obstetricians per regional/central hospital, Doctor-expectant mother ratio per central hospital </t>
  </si>
  <si>
    <t xml:space="preserve">Number of qualified medical personnel per central/regional hospital </t>
  </si>
  <si>
    <t xml:space="preserve"> Blood Bank </t>
  </si>
  <si>
    <t>Community Health Centers</t>
  </si>
  <si>
    <t>Basic Obstetric and Newborn Care (BMONC)</t>
  </si>
  <si>
    <t>Provide antenatal care for low and intermediate risk women</t>
  </si>
  <si>
    <t>Perform on site testing for pregnant women</t>
  </si>
  <si>
    <t>Treat common pregnancy problems</t>
  </si>
  <si>
    <t xml:space="preserve">Perform Vacuum Extraction </t>
  </si>
  <si>
    <t>Provide care for high risk women</t>
  </si>
  <si>
    <t xml:space="preserve">Perform ultrasound scan services </t>
  </si>
  <si>
    <t xml:space="preserve">Provide pregnancy treatment and admission </t>
  </si>
  <si>
    <t>Operating theatre, admission ward</t>
  </si>
  <si>
    <t xml:space="preserve">Perform placenta removal </t>
  </si>
  <si>
    <t xml:space="preserve">Provide regional and general anaesthesia </t>
  </si>
  <si>
    <t>Supervise clinics and community health centers</t>
  </si>
  <si>
    <t>Midwives, enrolled nurses, nursing assistants, visiting medical officer, community health workers</t>
  </si>
  <si>
    <t xml:space="preserve">Mother's waiting area </t>
  </si>
  <si>
    <t>Mean wait times for mother's requiring urgent medical attention in community health centers</t>
  </si>
  <si>
    <t>Number of patients per midwife in each community health center</t>
  </si>
  <si>
    <t>Emergency transport</t>
  </si>
  <si>
    <t>Number of mothers that die while waiting for emergency transport.</t>
  </si>
  <si>
    <t>Provide 24 hour labour and delivery service</t>
  </si>
  <si>
    <t>Number of women within 10km of a community health center who attend at least 4 antenatal checkups</t>
  </si>
  <si>
    <t>Prenatal testing services for low and intermediate risk women</t>
  </si>
  <si>
    <t>Labour and delivery services for pregnant women</t>
  </si>
  <si>
    <t>Number of clinics and community health centers complying with existing medical norms and standards</t>
  </si>
  <si>
    <t>Ratio of women per district hospital who receive ultrasound scan services to women who do not receive ultrasound scan services</t>
  </si>
  <si>
    <t>Number of high risk pregnancy cases treated as a ratio of the total number of high risk pregnancy cases reported per district hospital</t>
  </si>
  <si>
    <t>Number of women per district hospital who receive pregnancy treatment and admission as a percentage of the total number of women who require pregnancy treatment and admission</t>
  </si>
  <si>
    <t xml:space="preserve">Percentage of vacuum extraction requests executed per district hospital </t>
  </si>
  <si>
    <t>Number of women who are offered delivery assistance as a proportion of the total number of women who report to the CHC to deliver babies</t>
  </si>
  <si>
    <t>Emergency referral services for community health center referrals</t>
  </si>
  <si>
    <t>Specialized antenatal care services</t>
  </si>
  <si>
    <t>Specialized care for high risk pregnant women</t>
  </si>
  <si>
    <t>Quality maternal healthcare at the District hospitals</t>
  </si>
  <si>
    <t>Antenatal care services for low and intermediate risk women</t>
  </si>
  <si>
    <t>Hand held doppler</t>
  </si>
  <si>
    <t>Prog 4: Primary Health Care Services</t>
  </si>
  <si>
    <t>Prog 6: Health Regulation and Compliance Management</t>
  </si>
  <si>
    <t>Prog 2: National Health Insurance, Health Planning and Systems Enablement</t>
  </si>
  <si>
    <t>Prog 2: District Health Services</t>
  </si>
  <si>
    <t>Basic and Obstetric Newborn Care (BMONC)</t>
  </si>
  <si>
    <t>Clinic</t>
  </si>
  <si>
    <t xml:space="preserve">Midwives </t>
  </si>
  <si>
    <t>Nursing Assistants</t>
  </si>
  <si>
    <t xml:space="preserve">Emergency transport </t>
  </si>
  <si>
    <t>Medicines</t>
  </si>
  <si>
    <t>Visiting medical officer</t>
  </si>
  <si>
    <t>Community Work Health Outreach</t>
  </si>
  <si>
    <t xml:space="preserve">Home visits to expectant mothers </t>
  </si>
  <si>
    <t>Electronic scales</t>
  </si>
  <si>
    <t>Family contact form</t>
  </si>
  <si>
    <t>Vitamin A tablets</t>
  </si>
  <si>
    <t xml:space="preserve">Other medicines </t>
  </si>
  <si>
    <t>Mentor mothers</t>
  </si>
  <si>
    <t>Community health workers</t>
  </si>
  <si>
    <t>Number of mentor mothers within a 10 km radius of expectant mothers per district</t>
  </si>
  <si>
    <t>Number of days per week that a visiting medical officer visits a local clinic</t>
  </si>
  <si>
    <t>Number of ambulances per clinic</t>
  </si>
  <si>
    <t>Number of qualified midwives per local clinic</t>
  </si>
  <si>
    <t>Number of homes visited supplied with vitamin A tablets for babies</t>
  </si>
  <si>
    <t>Provincial Budget Prog 2: District Health Services</t>
  </si>
  <si>
    <t>Provincial Budget Prog 2: District Health Services, subprogramme Community Health Clinics</t>
  </si>
  <si>
    <t>Provincial Budget Prog 2: District Health Services, subprogramme Community Based Services</t>
  </si>
  <si>
    <t xml:space="preserve">Provincial Budget Prog 2: District Health Services, subprogramme Community Health Centers </t>
  </si>
  <si>
    <t>Prog 3: Emergency Medical Services</t>
  </si>
  <si>
    <t xml:space="preserve">Provincial Budget Prog 4: Provincial Hospital Services, subprogramme: Regional (General) Hospitals </t>
  </si>
  <si>
    <t>Prog 5: Central Hospital Services</t>
  </si>
  <si>
    <t xml:space="preserve">Prog 6: Health Sciences and Training </t>
  </si>
  <si>
    <t>Prog 7: Health care support services, Prog 8: Health Facilities Management</t>
  </si>
  <si>
    <t>Complete family contact reports</t>
  </si>
  <si>
    <t xml:space="preserve">Weigh babies visited </t>
  </si>
  <si>
    <t xml:space="preserve">Indicate risk signs of pregnancy during visits </t>
  </si>
  <si>
    <t>Check mothers alcohol intake</t>
  </si>
  <si>
    <t>Educate mothers on the importance of attending antenatal care</t>
  </si>
  <si>
    <t>Recommend and provide advice on breastfeeding</t>
  </si>
  <si>
    <t>Number of mothers who attend antenatal care due to advice from community health workers</t>
  </si>
  <si>
    <t xml:space="preserve">Number of mothers breastfeeding after home visits per locality </t>
  </si>
  <si>
    <t xml:space="preserve">Number of family contact forms completed as a ratio of the total number of homes visited per community health worker </t>
  </si>
  <si>
    <t>Number of babies weighed as a proportion of number of new mothers visited per community health worker</t>
  </si>
  <si>
    <t>Ratio of community health workers/ mentor mothers to expectant mothers per locality</t>
  </si>
  <si>
    <t>Total number of babies weighed as a ratio of total number of homes with babies visited</t>
  </si>
  <si>
    <t xml:space="preserve">Sensitisation on importance of antenatal care attendance </t>
  </si>
  <si>
    <t xml:space="preserve">Basic testing services for expectant mothers </t>
  </si>
  <si>
    <t xml:space="preserve">Clinic referrals </t>
  </si>
  <si>
    <t>Provide antenatal care for low and intermediate risk pregnant women</t>
  </si>
  <si>
    <t>Provide onsite testing for pregnant women</t>
  </si>
  <si>
    <t>Perform post natal checks</t>
  </si>
  <si>
    <t>Provide 24 hour labour and delivery services</t>
  </si>
  <si>
    <t xml:space="preserve">Perform vacuum extraction </t>
  </si>
  <si>
    <t>Number of expectant mothers tested as a ratio of total number of homes visited</t>
  </si>
  <si>
    <t>Number of pregnant women who attend antenatal care classes as a result of hearing about such classes from mentor mothers/ community health workers</t>
  </si>
  <si>
    <t>Number of deliveries per clinic per year</t>
  </si>
  <si>
    <t>Number of new mothers who attend post natal checks as a ratio of total number of mothers who deliver in clinics</t>
  </si>
  <si>
    <t>Ratio of women who are actually tested to number of pregnant women who require testing per clinic</t>
  </si>
  <si>
    <t xml:space="preserve">Number of women who are referred to clinics as a ratio of total number of women who require clinic referrals </t>
  </si>
  <si>
    <t>Develop and implement bilateral and multilateral agreements with strategic health partners such as the AU and SADC</t>
  </si>
  <si>
    <t>Average waiting time for women who receive emergency referrals to district hospitals</t>
  </si>
  <si>
    <t>Formulate policies for coordinating, monitoring and evaluating HIV/AIDS and other sexually transmitted diseases</t>
  </si>
  <si>
    <t>Develop medium to long term human resources plans for the National Health System</t>
  </si>
  <si>
    <t>Infant first PCR test positive around 6 weeks rate</t>
  </si>
  <si>
    <t>Immunisation coverage for children under one year of age annualised</t>
  </si>
  <si>
    <t xml:space="preserve">Ratio of available medical personnel to high risk pregnant women in district hospitals </t>
  </si>
  <si>
    <t>HPV 1st dose coverage per district hospital per year</t>
  </si>
  <si>
    <t>Fully functional District Clinical Specialist Teams, with a minimum staff composition of a Paediatrician, Gynaecologist, Family Physician, Specialist PHC Nurse, Advanced Midwife and Paediatric Nurse per district hospital</t>
  </si>
  <si>
    <t>Provincial Department of Health Strategic Plan 2015-2019</t>
  </si>
  <si>
    <t>Cervical cancer screening coverage per year</t>
  </si>
  <si>
    <t>Number of eligible antenatal clients initiated on ART per district hospital</t>
  </si>
  <si>
    <t>Percentage of eligible women who receive family planning assistance per district hospital</t>
  </si>
  <si>
    <t>Confirmed measles case incidence per million population</t>
  </si>
  <si>
    <t>National Department of Health Strategic Plan 2014-2019</t>
  </si>
  <si>
    <t>Assumptions</t>
  </si>
  <si>
    <t xml:space="preserve">General Assumptions </t>
  </si>
  <si>
    <t xml:space="preserve">Inflation </t>
  </si>
  <si>
    <t xml:space="preserve">Medical inflation </t>
  </si>
  <si>
    <t xml:space="preserve">Compensation of employees component </t>
  </si>
  <si>
    <t>Work days per annum</t>
  </si>
  <si>
    <t>Work hours per day</t>
  </si>
  <si>
    <t>Minutes work per year</t>
  </si>
  <si>
    <t>Operational expenses as a per cent of total costs</t>
  </si>
  <si>
    <t>Capital expenditure as a per cent of total costs</t>
  </si>
  <si>
    <t>Pharmacist</t>
  </si>
  <si>
    <t>Paediatrician</t>
  </si>
  <si>
    <t>Community Health Worker</t>
  </si>
  <si>
    <t>Obstetrician</t>
  </si>
  <si>
    <t>Mentor mothers (for community based household outreach)</t>
  </si>
  <si>
    <t xml:space="preserve">Radiologist/X-ray technician </t>
  </si>
  <si>
    <t>Deputy Director General</t>
  </si>
  <si>
    <t>Chief Director</t>
  </si>
  <si>
    <t>Directors</t>
  </si>
  <si>
    <t>Deputy directors</t>
  </si>
  <si>
    <t>Assistant Director</t>
  </si>
  <si>
    <t>Administrative staff (level 8)</t>
  </si>
  <si>
    <t>Cost of attending 4 antenatal care sessions</t>
  </si>
  <si>
    <t>Cost of a normal delivery</t>
  </si>
  <si>
    <t xml:space="preserve">Cost of a caesarian section </t>
  </si>
  <si>
    <t>Full Cost Scenario</t>
  </si>
  <si>
    <t>Current Reality</t>
  </si>
  <si>
    <t>Budget choices</t>
  </si>
  <si>
    <t>2016/2017</t>
  </si>
  <si>
    <t>2017/2018</t>
  </si>
  <si>
    <t>2018/2019</t>
  </si>
  <si>
    <t xml:space="preserve">per calendar year </t>
  </si>
  <si>
    <t>Number of public holidays per annum</t>
  </si>
  <si>
    <t>Leave days per annum</t>
  </si>
  <si>
    <t>2016/17</t>
  </si>
  <si>
    <t>Professional nurse Grade 1 (General nursing)</t>
  </si>
  <si>
    <t>Professional nurse Grade 2 (General nursing)</t>
  </si>
  <si>
    <t xml:space="preserve">Nursing assistant Grade 1 </t>
  </si>
  <si>
    <t>Nursing assistant Grade 2</t>
  </si>
  <si>
    <t>Nursing asssistant Grade 3</t>
  </si>
  <si>
    <t>Staff Nurse Grade 1 (PHC Nurse)</t>
  </si>
  <si>
    <t>Operational Manager Nursing Grade 1 (General Unit)</t>
  </si>
  <si>
    <t>Professional nurse Grade 2 (specialty nursing)</t>
  </si>
  <si>
    <t>Professional nurse Grade 1 (specialty nursing)</t>
  </si>
  <si>
    <t>Staff Nurse Grade 2 (PHC Nurse)</t>
  </si>
  <si>
    <t>Staff Nurse Grade 3 (PHC Nurse)</t>
  </si>
  <si>
    <t>Operational Manager Nursing Grade 2 (General Unit)</t>
  </si>
  <si>
    <t>Deputy Manager Nursing (Level 1 &amp; 2 hospitals)</t>
  </si>
  <si>
    <t>Manager Nursing (Level 3 hospitals and specialized hospitals)</t>
  </si>
  <si>
    <t>Cost of emergency transport (from home to health facility)</t>
  </si>
  <si>
    <t>Medical Officer Grade 1 (GP)</t>
  </si>
  <si>
    <t>Medical Officer Grade 2 (GP)</t>
  </si>
  <si>
    <t>Medical Officer Grade 3 (GP)</t>
  </si>
  <si>
    <t>Salaries for MHC staff (per annum)</t>
  </si>
  <si>
    <t>Hospital Beds</t>
  </si>
  <si>
    <t>Cost per night of a bed in a district hospital</t>
  </si>
  <si>
    <t>Cost per night of a bed in a central/regional hospital</t>
  </si>
  <si>
    <t>Travel and accommodation for visiting medical officers</t>
  </si>
  <si>
    <t>Travel cost from medical officer's station to community health center/clinic</t>
  </si>
  <si>
    <t xml:space="preserve">One night accommodation </t>
  </si>
  <si>
    <t>Units</t>
  </si>
  <si>
    <t>Measure</t>
  </si>
  <si>
    <t>Cost Per unit</t>
  </si>
  <si>
    <t>Folic Acid 5mg tablets</t>
  </si>
  <si>
    <t>Tablets</t>
  </si>
  <si>
    <t>mg</t>
  </si>
  <si>
    <t xml:space="preserve">Ferrous suplhate </t>
  </si>
  <si>
    <t xml:space="preserve">Folic acid 5 mg/d </t>
  </si>
  <si>
    <t>Ferrous sulphate tablets</t>
  </si>
  <si>
    <t xml:space="preserve">Calcium </t>
  </si>
  <si>
    <t xml:space="preserve">Calcium carbonate 168mg </t>
  </si>
  <si>
    <t>Tetanus</t>
  </si>
  <si>
    <t>Tetanus toxoid immunization (3 doses per pregnancy)</t>
  </si>
  <si>
    <t>ARV drugs (if applicable)</t>
  </si>
  <si>
    <t>-</t>
  </si>
  <si>
    <t>single pregnancy</t>
  </si>
  <si>
    <t>2017/18</t>
  </si>
  <si>
    <t>Compensation of Employees</t>
  </si>
  <si>
    <t>Goods and Services</t>
  </si>
  <si>
    <t>Workshops</t>
  </si>
  <si>
    <t>Director</t>
  </si>
  <si>
    <t>Deputy Director</t>
  </si>
  <si>
    <t>Administrative Assistant</t>
  </si>
  <si>
    <t>Nights Accommodation per year</t>
  </si>
  <si>
    <t>Economy Flights per year</t>
  </si>
  <si>
    <t>Car Hire Days per year</t>
  </si>
  <si>
    <t>Visits to provinces and stakeholders</t>
  </si>
  <si>
    <t>Oversight visits to provinces - trips per province per year</t>
  </si>
  <si>
    <t>Proportion of trips requiring:</t>
  </si>
  <si>
    <t>One nights accommodation</t>
  </si>
  <si>
    <t>One day car hire</t>
  </si>
  <si>
    <t>Economy flights</t>
  </si>
  <si>
    <t>Workshops per year</t>
  </si>
  <si>
    <t>Days per workshop</t>
  </si>
  <si>
    <t>Monitoring and Evaluation of free MHC implementation</t>
  </si>
  <si>
    <t>Providing support to free MHC</t>
  </si>
  <si>
    <t>Total number dedicated to free MHC</t>
  </si>
  <si>
    <t xml:space="preserve">Assistant Director </t>
  </si>
  <si>
    <t>Proportion of time spent providing support to MHC programme</t>
  </si>
  <si>
    <t xml:space="preserve">Assistant director </t>
  </si>
  <si>
    <t>Per cent of time spent on M&amp;E of MHC</t>
  </si>
  <si>
    <t>Policy, strategy, direction, infrastructure, information systems, funding, admin</t>
  </si>
  <si>
    <t>Meetings with provincial departments</t>
  </si>
  <si>
    <t xml:space="preserve">Meetings with heads of provincial health centres </t>
  </si>
  <si>
    <t>Meetings with heads of provincial health education institutions</t>
  </si>
  <si>
    <t>Proportion of workshops directly related to MCH</t>
  </si>
  <si>
    <t>Fixed costs</t>
  </si>
  <si>
    <t>Community Based Health Outreach Services</t>
  </si>
  <si>
    <t xml:space="preserve">of which, percentage spent on medical practitioners: </t>
  </si>
  <si>
    <t>Programme Management</t>
  </si>
  <si>
    <t>Proportion of budget that can be attributed to MCH</t>
  </si>
  <si>
    <t xml:space="preserve">Full Cost Scenario </t>
  </si>
  <si>
    <t>Expenditure and Performance Review</t>
  </si>
  <si>
    <t>Costing Model</t>
  </si>
  <si>
    <t>Model developed by 
Jonathan Carter and Conrad Barberton</t>
  </si>
  <si>
    <t>FREE MATERNAL AND CHILD HEALTHCARE PROGRAMME</t>
  </si>
  <si>
    <t>15th July, 2016</t>
  </si>
  <si>
    <t xml:space="preserve">Aisha Adam </t>
  </si>
  <si>
    <t>Cell: 0738092167</t>
  </si>
  <si>
    <t>Email: Aisha.Adam@treasury.gov.za</t>
  </si>
  <si>
    <t>Programme</t>
  </si>
  <si>
    <t>Medical supplies</t>
  </si>
  <si>
    <t>Operating leases</t>
  </si>
  <si>
    <t>Infrastructure: Buildings and Fixed Structures</t>
  </si>
  <si>
    <t>Machinery and equipment</t>
  </si>
  <si>
    <t>Economy Scenario</t>
  </si>
  <si>
    <t>National Maternal Healthcare policy published</t>
  </si>
  <si>
    <t>Agency and support services/outsourced support/ M&amp;E</t>
  </si>
  <si>
    <r>
      <t>4.4.</t>
    </r>
    <r>
      <rPr>
        <sz val="7"/>
        <rFont val="Times New Roman"/>
        <family val="1"/>
      </rPr>
      <t>  </t>
    </r>
    <r>
      <rPr>
        <sz val="8"/>
        <rFont val="Arial"/>
        <family val="2"/>
      </rPr>
      <t> Rehabilitation Hospitals</t>
    </r>
  </si>
  <si>
    <t>8. Health Facilities Management</t>
  </si>
  <si>
    <t xml:space="preserve">Prevention of mother to child HIV transmission </t>
  </si>
  <si>
    <t>Post Natal Services</t>
  </si>
  <si>
    <t>Food and car hire cost</t>
  </si>
  <si>
    <t>[year][2016/17]</t>
  </si>
  <si>
    <t>Total percent of time dedicated to free MHC</t>
  </si>
  <si>
    <t>Total number of Department admin staff required (National and Provincial)</t>
  </si>
  <si>
    <t>Perinatal case mortality rate</t>
  </si>
  <si>
    <t>Caesarian section rate</t>
  </si>
  <si>
    <t>% budget spent on maintenance of buildings and equipment</t>
  </si>
  <si>
    <t>Maintenance</t>
  </si>
  <si>
    <t xml:space="preserve">Payments collected from patients as a % of total hospital spending, hospital spending as compared with budget </t>
  </si>
  <si>
    <t>Average number of drugs per encounter % of drugs prescribed from the EDL % of scripts which contain drug name, strength, dose and duration</t>
  </si>
  <si>
    <t>Province</t>
  </si>
  <si>
    <t>Eastern Cape</t>
  </si>
  <si>
    <t>Free State</t>
  </si>
  <si>
    <t>Gauteng</t>
  </si>
  <si>
    <t>KwaZulu-Natal</t>
  </si>
  <si>
    <t>Limpopo</t>
  </si>
  <si>
    <t>Mpumalanga</t>
  </si>
  <si>
    <t>North West</t>
  </si>
  <si>
    <t>Northern Cape</t>
  </si>
  <si>
    <t>Western Cape</t>
  </si>
  <si>
    <t xml:space="preserve">District Hospital </t>
  </si>
  <si>
    <t xml:space="preserve">Staff description </t>
  </si>
  <si>
    <t>Central Hospital</t>
  </si>
  <si>
    <t>Number of public clinics</t>
  </si>
  <si>
    <t>Number of public hospitals</t>
  </si>
  <si>
    <t xml:space="preserve">Total number of hospital beds </t>
  </si>
  <si>
    <t>Full time 2016/17 salary (including maternal care component)</t>
  </si>
  <si>
    <t>Maternal care COE component for 2016/17</t>
  </si>
  <si>
    <t>Maternal care COE component for 2017/18</t>
  </si>
  <si>
    <t>Maternal care COE component for 2018/19</t>
  </si>
  <si>
    <t>Total maternal care COE component for 2016 MTEF</t>
  </si>
  <si>
    <t>Specific assumptions</t>
  </si>
  <si>
    <t>Number of hours per week spent on maternal care</t>
  </si>
  <si>
    <t>Captured on cost model GA page</t>
  </si>
  <si>
    <t>Number of working hours per week for each worker</t>
  </si>
  <si>
    <t>Total number of working hours per month for each worker</t>
  </si>
  <si>
    <t xml:space="preserve">GRAND TOTAL </t>
  </si>
  <si>
    <t>Community Health Centre</t>
  </si>
  <si>
    <t>Pharmacist assistant</t>
  </si>
  <si>
    <t>Visiting medical Officer Grade 1 (GP)</t>
  </si>
  <si>
    <t>Total Dept maternal care COE component for 2016/17</t>
  </si>
  <si>
    <t>Total Dept maternal care COE component for 2017/18</t>
  </si>
  <si>
    <t>Total Dept maternal care COE component for 2018/19</t>
  </si>
  <si>
    <t>Total Dept maternal care COE component for 2016 MTEF</t>
  </si>
  <si>
    <t xml:space="preserve">Specific assumptions </t>
  </si>
  <si>
    <t>Medicines Administered per mother during maternal care</t>
  </si>
  <si>
    <t>Medicines used in administering maternal care</t>
  </si>
  <si>
    <t xml:space="preserve">Estimated medicines cost for 2016/17 per patient </t>
  </si>
  <si>
    <t xml:space="preserve">Estimated medicines cost for 2017/18 per patient </t>
  </si>
  <si>
    <t>Estimated medicines cost for 2018/19 per patient</t>
  </si>
  <si>
    <t>% time spent on maternal care per year</t>
  </si>
  <si>
    <t xml:space="preserve">% time spent on maternal care per year </t>
  </si>
  <si>
    <t>MaternalCare/ delivery costs</t>
  </si>
  <si>
    <t>Workshops and meetings</t>
  </si>
  <si>
    <t>Facilitator Trainer Cost per day</t>
  </si>
  <si>
    <t>Participants per workshop</t>
  </si>
  <si>
    <t>Audio-visual equipment hire per day</t>
  </si>
  <si>
    <t>Cost per workshop per day</t>
  </si>
  <si>
    <t xml:space="preserve">For medical professionals </t>
  </si>
  <si>
    <t>Number of Public Health facilities in South Africa</t>
  </si>
  <si>
    <t>Venue Costs per participant per day (including catering)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</si>
</sst>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;[Red]&quot;R&quot;\ \-#,##0"/>
    <numFmt numFmtId="165" formatCode="&quot;R&quot;\ #,##0.00;[Red]&quot;R&quot;\ \-#,##0.00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0.0%"/>
    <numFmt numFmtId="169" formatCode="_ * #,##0_ ;_ * \-#,##0_ ;_ * &quot;-&quot;??_ ;_ @_ "/>
    <numFmt numFmtId="170" formatCode="_ &quot;R&quot;\ * #,##0_ ;_ &quot;R&quot;\ * \-#,##0_ ;_ &quot;R&quot;\ * &quot;-&quot;??_ ;_ @_ "/>
    <numFmt numFmtId="171" formatCode="0.0"/>
    <numFmt numFmtId="172" formatCode="#,##0_ ;[Red]\-#,##0\ "/>
  </numFmts>
  <fonts count="5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4"/>
      <color indexed="4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6"/>
      <color indexed="41"/>
      <name val="Arial"/>
      <family val="2"/>
    </font>
    <font>
      <b/>
      <sz val="8"/>
      <color indexed="12"/>
      <name val="Arial"/>
      <family val="2"/>
    </font>
    <font>
      <sz val="11"/>
      <name val="Times New Roman"/>
      <family val="1"/>
    </font>
    <font>
      <b/>
      <sz val="8"/>
      <name val="Arial Narrow"/>
      <family val="2"/>
    </font>
    <font>
      <b/>
      <sz val="8"/>
      <color rgb="FF0000FF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sz val="7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i/>
      <sz val="9"/>
      <color rgb="FFFF0000"/>
      <name val="Arial"/>
      <family val="2"/>
    </font>
    <font>
      <b/>
      <i/>
      <sz val="22"/>
      <color theme="0" tint="-0.499984740745262"/>
      <name val="Times New Roman"/>
      <family val="1"/>
    </font>
    <font>
      <b/>
      <i/>
      <sz val="11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b/>
      <sz val="22"/>
      <name val="Times New Roman"/>
      <family val="1"/>
    </font>
    <font>
      <b/>
      <sz val="14"/>
      <color rgb="FFFF000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4"/>
      <color theme="7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i/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C29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/>
      <right/>
      <top/>
      <bottom style="medium">
        <color indexed="4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/>
      <right/>
      <top/>
      <bottom style="medium">
        <color rgb="FFFF993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rgb="FFAAAAAA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28" fillId="0" borderId="0" applyFont="0" applyFill="0" applyBorder="0" applyAlignment="0" applyProtection="0"/>
    <xf numFmtId="166" fontId="28" fillId="0" borderId="0" applyFont="0" applyFill="0" applyBorder="0" applyAlignment="0" applyProtection="0"/>
  </cellStyleXfs>
  <cellXfs count="524">
    <xf numFmtId="0" fontId="0" fillId="0" borderId="0" xfId="0"/>
    <xf numFmtId="0" fontId="2" fillId="0" borderId="0" xfId="0" applyFont="1"/>
    <xf numFmtId="0" fontId="0" fillId="0" borderId="0" xfId="0" applyFill="1" applyBorder="1"/>
    <xf numFmtId="0" fontId="8" fillId="0" borderId="0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wrapText="1"/>
    </xf>
    <xf numFmtId="0" fontId="8" fillId="11" borderId="9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0" fillId="0" borderId="0" xfId="0" applyFill="1"/>
    <xf numFmtId="0" fontId="0" fillId="15" borderId="0" xfId="0" applyFill="1"/>
    <xf numFmtId="1" fontId="11" fillId="6" borderId="12" xfId="2" applyNumberFormat="1" applyFont="1" applyFill="1" applyBorder="1" applyAlignment="1"/>
    <xf numFmtId="1" fontId="11" fillId="6" borderId="12" xfId="2" applyNumberFormat="1" applyFont="1" applyFill="1" applyBorder="1" applyAlignment="1">
      <alignment wrapText="1"/>
    </xf>
    <xf numFmtId="1" fontId="7" fillId="6" borderId="12" xfId="2" applyNumberFormat="1" applyFont="1" applyFill="1" applyBorder="1"/>
    <xf numFmtId="0" fontId="1" fillId="0" borderId="0" xfId="2"/>
    <xf numFmtId="0" fontId="2" fillId="7" borderId="0" xfId="2" applyFont="1" applyFill="1"/>
    <xf numFmtId="49" fontId="9" fillId="7" borderId="0" xfId="2" applyNumberFormat="1" applyFont="1" applyFill="1" applyAlignment="1">
      <alignment horizontal="left"/>
    </xf>
    <xf numFmtId="0" fontId="1" fillId="7" borderId="0" xfId="2" applyFill="1"/>
    <xf numFmtId="0" fontId="9" fillId="5" borderId="0" xfId="2" applyFont="1" applyFill="1" applyAlignment="1">
      <alignment horizontal="center" wrapText="1"/>
    </xf>
    <xf numFmtId="0" fontId="8" fillId="5" borderId="0" xfId="2" applyFont="1" applyFill="1" applyAlignment="1">
      <alignment horizontal="center" wrapText="1"/>
    </xf>
    <xf numFmtId="0" fontId="8" fillId="8" borderId="2" xfId="2" applyFont="1" applyFill="1" applyBorder="1" applyAlignment="1">
      <alignment horizontal="center" wrapText="1"/>
    </xf>
    <xf numFmtId="0" fontId="8" fillId="8" borderId="0" xfId="2" applyFont="1" applyFill="1" applyBorder="1" applyAlignment="1">
      <alignment horizontal="center" wrapText="1"/>
    </xf>
    <xf numFmtId="0" fontId="9" fillId="0" borderId="0" xfId="2" applyFont="1" applyAlignment="1"/>
    <xf numFmtId="0" fontId="8" fillId="0" borderId="0" xfId="2" applyFont="1" applyAlignment="1">
      <alignment horizontal="center" wrapText="1"/>
    </xf>
    <xf numFmtId="0" fontId="9" fillId="0" borderId="0" xfId="2" applyFont="1" applyFill="1" applyAlignment="1">
      <alignment horizontal="center" wrapText="1"/>
    </xf>
    <xf numFmtId="0" fontId="8" fillId="0" borderId="0" xfId="2" applyFont="1" applyFill="1" applyAlignment="1">
      <alignment horizontal="center"/>
    </xf>
    <xf numFmtId="0" fontId="10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wrapText="1"/>
    </xf>
    <xf numFmtId="0" fontId="9" fillId="0" borderId="0" xfId="2" applyFont="1" applyFill="1" applyAlignment="1"/>
    <xf numFmtId="0" fontId="8" fillId="0" borderId="0" xfId="2" applyFont="1" applyFill="1" applyAlignment="1">
      <alignment horizontal="center" wrapText="1"/>
    </xf>
    <xf numFmtId="0" fontId="2" fillId="8" borderId="0" xfId="2" applyFont="1" applyFill="1"/>
    <xf numFmtId="0" fontId="1" fillId="8" borderId="0" xfId="2" applyFill="1"/>
    <xf numFmtId="3" fontId="8" fillId="0" borderId="0" xfId="2" applyNumberFormat="1" applyFont="1" applyFill="1" applyAlignment="1">
      <alignment horizontal="center" wrapText="1"/>
    </xf>
    <xf numFmtId="3" fontId="8" fillId="5" borderId="0" xfId="2" applyNumberFormat="1" applyFont="1" applyFill="1" applyAlignment="1"/>
    <xf numFmtId="3" fontId="9" fillId="0" borderId="0" xfId="2" applyNumberFormat="1" applyFont="1" applyFill="1" applyAlignment="1">
      <alignment horizontal="right" wrapText="1"/>
    </xf>
    <xf numFmtId="3" fontId="8" fillId="8" borderId="0" xfId="2" applyNumberFormat="1" applyFont="1" applyFill="1" applyAlignment="1">
      <alignment horizontal="right" wrapText="1"/>
    </xf>
    <xf numFmtId="10" fontId="9" fillId="0" borderId="0" xfId="3" applyNumberFormat="1" applyFont="1" applyFill="1" applyAlignment="1"/>
    <xf numFmtId="0" fontId="9" fillId="3" borderId="0" xfId="2" applyFont="1" applyFill="1"/>
    <xf numFmtId="0" fontId="17" fillId="3" borderId="0" xfId="2" applyFont="1" applyFill="1" applyAlignment="1">
      <alignment horizontal="center"/>
    </xf>
    <xf numFmtId="0" fontId="14" fillId="0" borderId="0" xfId="2" applyFont="1"/>
    <xf numFmtId="0" fontId="18" fillId="0" borderId="0" xfId="2" applyFont="1"/>
    <xf numFmtId="3" fontId="8" fillId="0" borderId="0" xfId="2" applyNumberFormat="1" applyFont="1"/>
    <xf numFmtId="3" fontId="8" fillId="5" borderId="0" xfId="2" applyNumberFormat="1" applyFont="1" applyFill="1"/>
    <xf numFmtId="3" fontId="8" fillId="8" borderId="0" xfId="2" applyNumberFormat="1" applyFont="1" applyFill="1"/>
    <xf numFmtId="0" fontId="9" fillId="0" borderId="0" xfId="2" applyFont="1"/>
    <xf numFmtId="10" fontId="9" fillId="0" borderId="0" xfId="3" applyNumberFormat="1" applyFont="1"/>
    <xf numFmtId="3" fontId="19" fillId="0" borderId="5" xfId="2" applyNumberFormat="1" applyFont="1" applyFill="1" applyBorder="1" applyProtection="1">
      <protection locked="0"/>
    </xf>
    <xf numFmtId="3" fontId="9" fillId="5" borderId="0" xfId="2" applyNumberFormat="1" applyFont="1" applyFill="1"/>
    <xf numFmtId="3" fontId="9" fillId="0" borderId="0" xfId="2" applyNumberFormat="1" applyFont="1" applyAlignment="1">
      <alignment horizontal="right"/>
    </xf>
    <xf numFmtId="3" fontId="9" fillId="8" borderId="0" xfId="2" applyNumberFormat="1" applyFont="1" applyFill="1" applyAlignment="1">
      <alignment horizontal="right"/>
    </xf>
    <xf numFmtId="3" fontId="8" fillId="0" borderId="0" xfId="2" applyNumberFormat="1" applyFont="1" applyFill="1" applyBorder="1"/>
    <xf numFmtId="3" fontId="9" fillId="8" borderId="0" xfId="2" applyNumberFormat="1" applyFont="1" applyFill="1"/>
    <xf numFmtId="0" fontId="9" fillId="0" borderId="0" xfId="2" applyFont="1" applyAlignment="1">
      <alignment horizontal="justify" vertical="center"/>
    </xf>
    <xf numFmtId="0" fontId="8" fillId="0" borderId="13" xfId="2" applyFont="1" applyBorder="1"/>
    <xf numFmtId="3" fontId="8" fillId="0" borderId="13" xfId="2" applyNumberFormat="1" applyFont="1" applyFill="1" applyBorder="1"/>
    <xf numFmtId="3" fontId="8" fillId="5" borderId="13" xfId="2" applyNumberFormat="1" applyFont="1" applyFill="1" applyBorder="1"/>
    <xf numFmtId="3" fontId="8" fillId="0" borderId="13" xfId="2" applyNumberFormat="1" applyFont="1" applyBorder="1"/>
    <xf numFmtId="3" fontId="8" fillId="8" borderId="13" xfId="2" applyNumberFormat="1" applyFont="1" applyFill="1" applyBorder="1"/>
    <xf numFmtId="10" fontId="8" fillId="0" borderId="13" xfId="3" applyNumberFormat="1" applyFont="1" applyBorder="1"/>
    <xf numFmtId="0" fontId="8" fillId="0" borderId="0" xfId="2" applyFont="1" applyBorder="1"/>
    <xf numFmtId="3" fontId="14" fillId="0" borderId="0" xfId="2" applyNumberFormat="1" applyFont="1" applyFill="1" applyBorder="1"/>
    <xf numFmtId="3" fontId="8" fillId="0" borderId="0" xfId="2" applyNumberFormat="1" applyFont="1" applyBorder="1"/>
    <xf numFmtId="3" fontId="8" fillId="8" borderId="0" xfId="2" applyNumberFormat="1" applyFont="1" applyFill="1" applyBorder="1"/>
    <xf numFmtId="3" fontId="9" fillId="0" borderId="0" xfId="2" applyNumberFormat="1" applyFont="1"/>
    <xf numFmtId="3" fontId="9" fillId="17" borderId="0" xfId="2" applyNumberFormat="1" applyFont="1" applyFill="1"/>
    <xf numFmtId="3" fontId="14" fillId="0" borderId="0" xfId="2" applyNumberFormat="1" applyFont="1" applyBorder="1"/>
    <xf numFmtId="3" fontId="8" fillId="17" borderId="0" xfId="2" applyNumberFormat="1" applyFont="1" applyFill="1" applyBorder="1"/>
    <xf numFmtId="0" fontId="9" fillId="8" borderId="0" xfId="2" applyFont="1" applyFill="1" applyAlignment="1"/>
    <xf numFmtId="0" fontId="8" fillId="0" borderId="0" xfId="2" applyFont="1"/>
    <xf numFmtId="0" fontId="9" fillId="8" borderId="0" xfId="2" applyFont="1" applyFill="1"/>
    <xf numFmtId="0" fontId="14" fillId="18" borderId="0" xfId="2" applyFont="1" applyFill="1" applyBorder="1"/>
    <xf numFmtId="0" fontId="18" fillId="18" borderId="0" xfId="2" applyFont="1" applyFill="1" applyBorder="1"/>
    <xf numFmtId="168" fontId="9" fillId="18" borderId="0" xfId="2" applyNumberFormat="1" applyFont="1" applyFill="1" applyBorder="1"/>
    <xf numFmtId="0" fontId="9" fillId="18" borderId="0" xfId="2" applyFont="1" applyFill="1" applyBorder="1"/>
    <xf numFmtId="168" fontId="9" fillId="8" borderId="0" xfId="2" applyNumberFormat="1" applyFont="1" applyFill="1" applyBorder="1"/>
    <xf numFmtId="0" fontId="9" fillId="0" borderId="0" xfId="2" applyFont="1" applyBorder="1"/>
    <xf numFmtId="0" fontId="14" fillId="0" borderId="0" xfId="2" applyFont="1" applyBorder="1"/>
    <xf numFmtId="0" fontId="18" fillId="0" borderId="0" xfId="2" applyFont="1" applyBorder="1"/>
    <xf numFmtId="168" fontId="9" fillId="0" borderId="0" xfId="2" applyNumberFormat="1" applyFont="1" applyBorder="1"/>
    <xf numFmtId="0" fontId="14" fillId="0" borderId="23" xfId="2" applyFont="1" applyBorder="1"/>
    <xf numFmtId="0" fontId="18" fillId="0" borderId="23" xfId="2" applyFont="1" applyBorder="1"/>
    <xf numFmtId="168" fontId="9" fillId="0" borderId="23" xfId="2" applyNumberFormat="1" applyFont="1" applyBorder="1"/>
    <xf numFmtId="0" fontId="9" fillId="0" borderId="23" xfId="2" applyFont="1" applyBorder="1"/>
    <xf numFmtId="168" fontId="9" fillId="8" borderId="23" xfId="2" applyNumberFormat="1" applyFont="1" applyFill="1" applyBorder="1"/>
    <xf numFmtId="0" fontId="14" fillId="18" borderId="0" xfId="2" applyFont="1" applyFill="1"/>
    <xf numFmtId="0" fontId="18" fillId="18" borderId="0" xfId="2" applyFont="1" applyFill="1"/>
    <xf numFmtId="168" fontId="9" fillId="18" borderId="0" xfId="2" applyNumberFormat="1" applyFont="1" applyFill="1"/>
    <xf numFmtId="0" fontId="9" fillId="18" borderId="0" xfId="2" applyFont="1" applyFill="1"/>
    <xf numFmtId="168" fontId="16" fillId="18" borderId="0" xfId="2" applyNumberFormat="1" applyFont="1" applyFill="1"/>
    <xf numFmtId="168" fontId="9" fillId="8" borderId="0" xfId="2" applyNumberFormat="1" applyFont="1" applyFill="1"/>
    <xf numFmtId="168" fontId="9" fillId="0" borderId="0" xfId="2" applyNumberFormat="1" applyFont="1"/>
    <xf numFmtId="168" fontId="16" fillId="0" borderId="0" xfId="2" applyNumberFormat="1" applyFont="1"/>
    <xf numFmtId="0" fontId="9" fillId="0" borderId="23" xfId="2" applyFont="1" applyBorder="1" applyAlignment="1">
      <alignment horizontal="justify" vertical="center"/>
    </xf>
    <xf numFmtId="168" fontId="16" fillId="0" borderId="23" xfId="2" applyNumberFormat="1" applyFont="1" applyBorder="1"/>
    <xf numFmtId="0" fontId="8" fillId="18" borderId="13" xfId="2" applyFont="1" applyFill="1" applyBorder="1"/>
    <xf numFmtId="0" fontId="8" fillId="0" borderId="17" xfId="0" applyFont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15" fillId="23" borderId="15" xfId="0" applyFont="1" applyFill="1" applyBorder="1" applyAlignment="1">
      <alignment horizontal="center" vertical="center" wrapText="1"/>
    </xf>
    <xf numFmtId="0" fontId="15" fillId="24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/>
    </xf>
    <xf numFmtId="0" fontId="8" fillId="21" borderId="16" xfId="0" applyFont="1" applyFill="1" applyBorder="1" applyAlignment="1">
      <alignment horizontal="center" vertical="center"/>
    </xf>
    <xf numFmtId="0" fontId="12" fillId="25" borderId="22" xfId="0" applyFont="1" applyFill="1" applyBorder="1" applyAlignment="1">
      <alignment horizontal="center" vertical="center" wrapText="1"/>
    </xf>
    <xf numFmtId="0" fontId="12" fillId="26" borderId="22" xfId="0" applyFont="1" applyFill="1" applyBorder="1" applyAlignment="1">
      <alignment horizontal="center" vertical="center" wrapText="1"/>
    </xf>
    <xf numFmtId="0" fontId="15" fillId="27" borderId="14" xfId="0" applyFont="1" applyFill="1" applyBorder="1" applyAlignment="1">
      <alignment horizontal="center" vertical="center" wrapText="1"/>
    </xf>
    <xf numFmtId="0" fontId="15" fillId="24" borderId="17" xfId="0" applyFont="1" applyFill="1" applyBorder="1" applyAlignment="1">
      <alignment horizontal="center" vertical="center" wrapText="1"/>
    </xf>
    <xf numFmtId="0" fontId="8" fillId="22" borderId="26" xfId="0" applyFont="1" applyFill="1" applyBorder="1" applyAlignment="1">
      <alignment horizontal="center" vertical="center"/>
    </xf>
    <xf numFmtId="0" fontId="8" fillId="22" borderId="0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22" borderId="21" xfId="0" applyFont="1" applyFill="1" applyBorder="1" applyAlignment="1">
      <alignment horizontal="center" vertical="center" wrapText="1"/>
    </xf>
    <xf numFmtId="0" fontId="1" fillId="22" borderId="27" xfId="0" applyFont="1" applyFill="1" applyBorder="1" applyAlignment="1">
      <alignment vertical="top" wrapText="1"/>
    </xf>
    <xf numFmtId="0" fontId="12" fillId="9" borderId="8" xfId="0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center" vertical="center"/>
    </xf>
    <xf numFmtId="0" fontId="12" fillId="28" borderId="24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vertical="center"/>
    </xf>
    <xf numFmtId="0" fontId="12" fillId="29" borderId="20" xfId="0" applyFont="1" applyFill="1" applyBorder="1" applyAlignment="1">
      <alignment horizontal="center" vertical="center" wrapText="1"/>
    </xf>
    <xf numFmtId="0" fontId="0" fillId="29" borderId="27" xfId="0" applyFill="1" applyBorder="1"/>
    <xf numFmtId="0" fontId="12" fillId="12" borderId="14" xfId="0" applyFont="1" applyFill="1" applyBorder="1" applyAlignment="1">
      <alignment horizontal="center" vertical="center" wrapText="1"/>
    </xf>
    <xf numFmtId="0" fontId="0" fillId="29" borderId="27" xfId="0" applyFill="1" applyBorder="1" applyAlignment="1">
      <alignment vertical="top" wrapText="1"/>
    </xf>
    <xf numFmtId="0" fontId="8" fillId="25" borderId="21" xfId="0" applyFont="1" applyFill="1" applyBorder="1" applyAlignment="1">
      <alignment horizontal="center" vertical="center" wrapText="1"/>
    </xf>
    <xf numFmtId="0" fontId="12" fillId="30" borderId="22" xfId="0" applyFont="1" applyFill="1" applyBorder="1" applyAlignment="1">
      <alignment horizontal="center" vertical="center" wrapText="1"/>
    </xf>
    <xf numFmtId="0" fontId="12" fillId="20" borderId="22" xfId="0" applyFont="1" applyFill="1" applyBorder="1" applyAlignment="1">
      <alignment horizontal="center" vertical="center" wrapText="1"/>
    </xf>
    <xf numFmtId="0" fontId="0" fillId="26" borderId="0" xfId="0" applyFill="1"/>
    <xf numFmtId="0" fontId="0" fillId="9" borderId="0" xfId="0" applyFill="1" applyBorder="1"/>
    <xf numFmtId="0" fontId="0" fillId="0" borderId="28" xfId="0" applyBorder="1"/>
    <xf numFmtId="0" fontId="0" fillId="0" borderId="0" xfId="0" applyBorder="1"/>
    <xf numFmtId="0" fontId="0" fillId="12" borderId="28" xfId="0" applyFill="1" applyBorder="1" applyAlignment="1">
      <alignment vertical="top" wrapText="1"/>
    </xf>
    <xf numFmtId="0" fontId="0" fillId="12" borderId="0" xfId="0" applyFill="1" applyBorder="1" applyAlignment="1">
      <alignment vertical="top" wrapText="1"/>
    </xf>
    <xf numFmtId="0" fontId="0" fillId="12" borderId="28" xfId="0" applyFill="1" applyBorder="1"/>
    <xf numFmtId="0" fontId="0" fillId="12" borderId="0" xfId="0" applyFill="1" applyBorder="1"/>
    <xf numFmtId="0" fontId="1" fillId="10" borderId="28" xfId="0" applyFont="1" applyFill="1" applyBorder="1" applyAlignment="1">
      <alignment vertical="top" wrapText="1"/>
    </xf>
    <xf numFmtId="0" fontId="1" fillId="10" borderId="0" xfId="0" applyFont="1" applyFill="1" applyBorder="1" applyAlignment="1">
      <alignment vertical="top" wrapText="1"/>
    </xf>
    <xf numFmtId="0" fontId="0" fillId="29" borderId="0" xfId="0" applyFill="1" applyBorder="1" applyAlignment="1">
      <alignment vertical="top" wrapText="1"/>
    </xf>
    <xf numFmtId="0" fontId="0" fillId="29" borderId="28" xfId="0" applyFill="1" applyBorder="1"/>
    <xf numFmtId="0" fontId="0" fillId="29" borderId="0" xfId="0" applyFill="1" applyBorder="1"/>
    <xf numFmtId="0" fontId="0" fillId="25" borderId="28" xfId="0" applyFill="1" applyBorder="1" applyAlignment="1">
      <alignment vertical="top" wrapText="1"/>
    </xf>
    <xf numFmtId="0" fontId="0" fillId="25" borderId="0" xfId="0" applyFill="1" applyBorder="1" applyAlignment="1">
      <alignment vertical="top" wrapText="1"/>
    </xf>
    <xf numFmtId="0" fontId="0" fillId="20" borderId="28" xfId="0" applyFill="1" applyBorder="1"/>
    <xf numFmtId="0" fontId="0" fillId="20" borderId="0" xfId="0" applyFill="1" applyBorder="1"/>
    <xf numFmtId="0" fontId="0" fillId="30" borderId="28" xfId="0" applyFill="1" applyBorder="1"/>
    <xf numFmtId="0" fontId="0" fillId="30" borderId="0" xfId="0" applyFill="1" applyBorder="1"/>
    <xf numFmtId="0" fontId="0" fillId="22" borderId="28" xfId="0" applyFill="1" applyBorder="1" applyAlignment="1">
      <alignment vertical="top" wrapText="1"/>
    </xf>
    <xf numFmtId="0" fontId="0" fillId="22" borderId="0" xfId="0" applyFill="1" applyBorder="1" applyAlignment="1">
      <alignment vertical="top" wrapText="1"/>
    </xf>
    <xf numFmtId="0" fontId="0" fillId="26" borderId="28" xfId="0" applyFill="1" applyBorder="1"/>
    <xf numFmtId="0" fontId="0" fillId="26" borderId="0" xfId="0" applyFill="1" applyBorder="1"/>
    <xf numFmtId="0" fontId="0" fillId="25" borderId="28" xfId="0" applyFill="1" applyBorder="1"/>
    <xf numFmtId="0" fontId="0" fillId="25" borderId="0" xfId="0" applyFill="1" applyBorder="1"/>
    <xf numFmtId="0" fontId="0" fillId="11" borderId="28" xfId="0" applyFill="1" applyBorder="1" applyAlignment="1">
      <alignment vertical="top" wrapText="1"/>
    </xf>
    <xf numFmtId="0" fontId="0" fillId="11" borderId="0" xfId="0" applyFill="1" applyBorder="1" applyAlignment="1">
      <alignment vertical="top" wrapText="1"/>
    </xf>
    <xf numFmtId="0" fontId="0" fillId="24" borderId="28" xfId="0" applyFill="1" applyBorder="1" applyAlignment="1">
      <alignment vertical="top" wrapText="1"/>
    </xf>
    <xf numFmtId="0" fontId="0" fillId="24" borderId="0" xfId="0" applyFill="1" applyBorder="1" applyAlignment="1">
      <alignment vertical="top" wrapText="1"/>
    </xf>
    <xf numFmtId="0" fontId="1" fillId="27" borderId="28" xfId="0" applyFont="1" applyFill="1" applyBorder="1"/>
    <xf numFmtId="0" fontId="1" fillId="27" borderId="0" xfId="0" applyFont="1" applyFill="1" applyBorder="1"/>
    <xf numFmtId="0" fontId="0" fillId="21" borderId="28" xfId="0" applyFill="1" applyBorder="1" applyAlignment="1">
      <alignment vertical="top"/>
    </xf>
    <xf numFmtId="0" fontId="0" fillId="21" borderId="0" xfId="0" applyFill="1" applyBorder="1" applyAlignment="1">
      <alignment vertical="top"/>
    </xf>
    <xf numFmtId="0" fontId="0" fillId="21" borderId="0" xfId="0" applyFill="1" applyBorder="1" applyAlignment="1">
      <alignment vertical="top" wrapText="1"/>
    </xf>
    <xf numFmtId="0" fontId="0" fillId="23" borderId="28" xfId="0" applyFill="1" applyBorder="1" applyAlignment="1">
      <alignment vertical="top" wrapText="1"/>
    </xf>
    <xf numFmtId="0" fontId="0" fillId="23" borderId="0" xfId="0" applyFill="1" applyBorder="1" applyAlignment="1">
      <alignment vertical="top" wrapText="1"/>
    </xf>
    <xf numFmtId="0" fontId="0" fillId="23" borderId="0" xfId="0" applyFill="1" applyBorder="1" applyAlignment="1">
      <alignment wrapText="1"/>
    </xf>
    <xf numFmtId="0" fontId="0" fillId="24" borderId="28" xfId="0" applyFill="1" applyBorder="1"/>
    <xf numFmtId="0" fontId="0" fillId="24" borderId="0" xfId="0" applyFill="1" applyBorder="1"/>
    <xf numFmtId="0" fontId="0" fillId="22" borderId="28" xfId="0" applyFill="1" applyBorder="1"/>
    <xf numFmtId="0" fontId="0" fillId="22" borderId="0" xfId="0" applyFill="1" applyBorder="1"/>
    <xf numFmtId="0" fontId="0" fillId="9" borderId="0" xfId="0" applyFill="1" applyBorder="1" applyAlignment="1">
      <alignment vertical="top"/>
    </xf>
    <xf numFmtId="0" fontId="0" fillId="9" borderId="0" xfId="0" applyFill="1" applyBorder="1" applyAlignment="1">
      <alignment vertical="top" wrapText="1"/>
    </xf>
    <xf numFmtId="0" fontId="0" fillId="9" borderId="28" xfId="0" applyFill="1" applyBorder="1" applyAlignment="1">
      <alignment vertical="top" wrapText="1"/>
    </xf>
    <xf numFmtId="0" fontId="0" fillId="11" borderId="28" xfId="0" applyFill="1" applyBorder="1" applyAlignment="1">
      <alignment vertical="top"/>
    </xf>
    <xf numFmtId="0" fontId="0" fillId="27" borderId="28" xfId="0" applyFill="1" applyBorder="1"/>
    <xf numFmtId="0" fontId="0" fillId="27" borderId="0" xfId="0" applyFill="1" applyBorder="1"/>
    <xf numFmtId="0" fontId="0" fillId="20" borderId="28" xfId="0" applyFill="1" applyBorder="1" applyAlignment="1">
      <alignment vertical="top" wrapText="1"/>
    </xf>
    <xf numFmtId="0" fontId="0" fillId="26" borderId="28" xfId="0" applyFill="1" applyBorder="1" applyAlignment="1">
      <alignment vertical="top" wrapText="1"/>
    </xf>
    <xf numFmtId="0" fontId="0" fillId="20" borderId="0" xfId="0" applyFill="1" applyBorder="1" applyAlignment="1">
      <alignment vertical="top" wrapText="1"/>
    </xf>
    <xf numFmtId="0" fontId="0" fillId="0" borderId="28" xfId="0" applyFill="1" applyBorder="1"/>
    <xf numFmtId="0" fontId="1" fillId="29" borderId="28" xfId="0" applyFont="1" applyFill="1" applyBorder="1" applyAlignment="1">
      <alignment vertical="top" wrapText="1"/>
    </xf>
    <xf numFmtId="0" fontId="1" fillId="29" borderId="0" xfId="0" applyFont="1" applyFill="1" applyBorder="1" applyAlignment="1">
      <alignment vertical="top" wrapText="1"/>
    </xf>
    <xf numFmtId="0" fontId="1" fillId="20" borderId="0" xfId="0" applyFont="1" applyFill="1" applyBorder="1" applyAlignment="1">
      <alignment vertical="top" wrapText="1"/>
    </xf>
    <xf numFmtId="0" fontId="1" fillId="12" borderId="28" xfId="0" applyFont="1" applyFill="1" applyBorder="1" applyAlignment="1">
      <alignment vertical="top" wrapText="1"/>
    </xf>
    <xf numFmtId="0" fontId="1" fillId="12" borderId="0" xfId="0" applyFont="1" applyFill="1" applyBorder="1" applyAlignment="1">
      <alignment vertical="top" wrapText="1"/>
    </xf>
    <xf numFmtId="0" fontId="0" fillId="26" borderId="0" xfId="0" applyFill="1" applyAlignment="1"/>
    <xf numFmtId="0" fontId="1" fillId="21" borderId="0" xfId="0" applyFont="1" applyFill="1" applyBorder="1" applyAlignment="1">
      <alignment vertical="top"/>
    </xf>
    <xf numFmtId="0" fontId="1" fillId="21" borderId="0" xfId="0" applyFont="1" applyFill="1" applyBorder="1" applyAlignment="1">
      <alignment vertical="top" wrapText="1"/>
    </xf>
    <xf numFmtId="0" fontId="0" fillId="11" borderId="0" xfId="0" applyFont="1" applyFill="1" applyBorder="1" applyAlignment="1">
      <alignment vertical="top" wrapText="1"/>
    </xf>
    <xf numFmtId="0" fontId="1" fillId="23" borderId="0" xfId="0" applyFont="1" applyFill="1" applyBorder="1" applyAlignment="1">
      <alignment vertical="top" wrapText="1"/>
    </xf>
    <xf numFmtId="0" fontId="1" fillId="11" borderId="0" xfId="0" applyFont="1" applyFill="1" applyBorder="1" applyAlignment="1">
      <alignment vertical="top" wrapText="1"/>
    </xf>
    <xf numFmtId="0" fontId="1" fillId="22" borderId="28" xfId="0" applyFont="1" applyFill="1" applyBorder="1" applyAlignment="1">
      <alignment vertical="top" wrapText="1"/>
    </xf>
    <xf numFmtId="0" fontId="1" fillId="22" borderId="0" xfId="0" applyFont="1" applyFill="1" applyBorder="1" applyAlignment="1">
      <alignment vertical="top" wrapText="1"/>
    </xf>
    <xf numFmtId="0" fontId="0" fillId="21" borderId="0" xfId="0" applyFill="1" applyBorder="1"/>
    <xf numFmtId="0" fontId="0" fillId="23" borderId="28" xfId="0" applyFill="1" applyBorder="1"/>
    <xf numFmtId="0" fontId="0" fillId="23" borderId="0" xfId="0" applyFill="1" applyBorder="1"/>
    <xf numFmtId="0" fontId="1" fillId="11" borderId="28" xfId="0" applyFont="1" applyFill="1" applyBorder="1" applyAlignment="1">
      <alignment vertical="top"/>
    </xf>
    <xf numFmtId="0" fontId="1" fillId="21" borderId="28" xfId="0" applyFont="1" applyFill="1" applyBorder="1" applyAlignment="1">
      <alignment vertical="top"/>
    </xf>
    <xf numFmtId="0" fontId="1" fillId="24" borderId="0" xfId="0" applyFont="1" applyFill="1" applyBorder="1" applyAlignment="1">
      <alignment vertical="top" wrapText="1"/>
    </xf>
    <xf numFmtId="0" fontId="1" fillId="25" borderId="0" xfId="0" applyFont="1" applyFill="1" applyBorder="1"/>
    <xf numFmtId="0" fontId="1" fillId="25" borderId="0" xfId="0" applyFont="1" applyFill="1" applyBorder="1" applyAlignment="1">
      <alignment vertical="top" wrapText="1"/>
    </xf>
    <xf numFmtId="0" fontId="1" fillId="20" borderId="28" xfId="0" applyFont="1" applyFill="1" applyBorder="1" applyAlignment="1">
      <alignment vertical="top" wrapText="1"/>
    </xf>
    <xf numFmtId="0" fontId="0" fillId="0" borderId="29" xfId="0" applyBorder="1"/>
    <xf numFmtId="0" fontId="0" fillId="29" borderId="29" xfId="0" applyFill="1" applyBorder="1"/>
    <xf numFmtId="0" fontId="1" fillId="25" borderId="28" xfId="0" applyFont="1" applyFill="1" applyBorder="1" applyAlignment="1">
      <alignment vertical="top"/>
    </xf>
    <xf numFmtId="0" fontId="1" fillId="25" borderId="29" xfId="0" applyFont="1" applyFill="1" applyBorder="1" applyAlignment="1">
      <alignment vertical="top" wrapText="1"/>
    </xf>
    <xf numFmtId="0" fontId="0" fillId="30" borderId="29" xfId="0" applyFill="1" applyBorder="1"/>
    <xf numFmtId="0" fontId="1" fillId="22" borderId="29" xfId="0" applyFont="1" applyFill="1" applyBorder="1" applyAlignment="1">
      <alignment vertical="top" wrapText="1"/>
    </xf>
    <xf numFmtId="0" fontId="0" fillId="25" borderId="29" xfId="0" applyFill="1" applyBorder="1"/>
    <xf numFmtId="0" fontId="0" fillId="11" borderId="28" xfId="0" applyFont="1" applyFill="1" applyBorder="1" applyAlignment="1">
      <alignment vertical="top" wrapText="1"/>
    </xf>
    <xf numFmtId="0" fontId="1" fillId="11" borderId="29" xfId="0" applyFont="1" applyFill="1" applyBorder="1" applyAlignment="1">
      <alignment vertical="top" wrapText="1"/>
    </xf>
    <xf numFmtId="0" fontId="0" fillId="24" borderId="29" xfId="0" applyFill="1" applyBorder="1"/>
    <xf numFmtId="0" fontId="0" fillId="27" borderId="29" xfId="0" applyFill="1" applyBorder="1"/>
    <xf numFmtId="0" fontId="1" fillId="21" borderId="28" xfId="0" applyFont="1" applyFill="1" applyBorder="1" applyAlignment="1">
      <alignment vertical="top" wrapText="1"/>
    </xf>
    <xf numFmtId="0" fontId="1" fillId="21" borderId="29" xfId="0" applyFont="1" applyFill="1" applyBorder="1" applyAlignment="1">
      <alignment vertical="top" wrapText="1"/>
    </xf>
    <xf numFmtId="0" fontId="1" fillId="9" borderId="28" xfId="0" applyFont="1" applyFill="1" applyBorder="1" applyAlignment="1">
      <alignment vertical="top" wrapText="1"/>
    </xf>
    <xf numFmtId="0" fontId="1" fillId="9" borderId="0" xfId="0" applyFont="1" applyFill="1" applyBorder="1" applyAlignment="1">
      <alignment vertical="top" wrapText="1"/>
    </xf>
    <xf numFmtId="0" fontId="0" fillId="28" borderId="28" xfId="0" applyFill="1" applyBorder="1"/>
    <xf numFmtId="0" fontId="0" fillId="28" borderId="0" xfId="0" applyFill="1" applyBorder="1"/>
    <xf numFmtId="0" fontId="0" fillId="14" borderId="28" xfId="0" applyFill="1" applyBorder="1" applyAlignment="1">
      <alignment vertical="top" wrapText="1"/>
    </xf>
    <xf numFmtId="0" fontId="0" fillId="14" borderId="0" xfId="0" applyFill="1" applyBorder="1" applyAlignment="1">
      <alignment wrapText="1"/>
    </xf>
    <xf numFmtId="0" fontId="0" fillId="14" borderId="0" xfId="0" applyFill="1" applyBorder="1" applyAlignment="1">
      <alignment vertical="top" wrapText="1"/>
    </xf>
    <xf numFmtId="0" fontId="0" fillId="14" borderId="0" xfId="0" applyFill="1" applyBorder="1"/>
    <xf numFmtId="0" fontId="0" fillId="14" borderId="28" xfId="0" applyFill="1" applyBorder="1"/>
    <xf numFmtId="0" fontId="1" fillId="10" borderId="0" xfId="0" applyFont="1" applyFill="1" applyBorder="1" applyAlignment="1">
      <alignment horizontal="left" vertical="top" wrapText="1"/>
    </xf>
    <xf numFmtId="0" fontId="1" fillId="22" borderId="30" xfId="0" applyFont="1" applyFill="1" applyBorder="1" applyAlignment="1">
      <alignment vertical="top"/>
    </xf>
    <xf numFmtId="0" fontId="1" fillId="26" borderId="28" xfId="0" applyFont="1" applyFill="1" applyBorder="1" applyAlignment="1">
      <alignment vertical="top" wrapText="1"/>
    </xf>
    <xf numFmtId="0" fontId="1" fillId="26" borderId="0" xfId="0" applyFont="1" applyFill="1" applyBorder="1" applyAlignment="1">
      <alignment vertical="top" wrapText="1"/>
    </xf>
    <xf numFmtId="0" fontId="1" fillId="25" borderId="28" xfId="0" applyFont="1" applyFill="1" applyBorder="1"/>
    <xf numFmtId="0" fontId="1" fillId="24" borderId="28" xfId="0" applyFont="1" applyFill="1" applyBorder="1"/>
    <xf numFmtId="0" fontId="0" fillId="24" borderId="0" xfId="0" applyFont="1" applyFill="1" applyBorder="1" applyAlignment="1">
      <alignment wrapText="1"/>
    </xf>
    <xf numFmtId="0" fontId="1" fillId="20" borderId="29" xfId="0" applyFont="1" applyFill="1" applyBorder="1" applyAlignment="1">
      <alignment vertical="top" wrapText="1"/>
    </xf>
    <xf numFmtId="0" fontId="1" fillId="26" borderId="29" xfId="0" applyFont="1" applyFill="1" applyBorder="1" applyAlignment="1">
      <alignment vertical="top" wrapText="1"/>
    </xf>
    <xf numFmtId="0" fontId="1" fillId="10" borderId="29" xfId="0" applyFont="1" applyFill="1" applyBorder="1" applyAlignment="1">
      <alignment vertical="top" wrapText="1"/>
    </xf>
    <xf numFmtId="0" fontId="0" fillId="26" borderId="0" xfId="0" applyFill="1" applyBorder="1" applyAlignment="1">
      <alignment vertical="top" wrapText="1"/>
    </xf>
    <xf numFmtId="0" fontId="1" fillId="13" borderId="0" xfId="0" applyFont="1" applyFill="1" applyBorder="1" applyAlignment="1">
      <alignment vertical="top" wrapText="1"/>
    </xf>
    <xf numFmtId="0" fontId="1" fillId="13" borderId="28" xfId="0" applyFont="1" applyFill="1" applyBorder="1" applyAlignment="1">
      <alignment vertical="top"/>
    </xf>
    <xf numFmtId="0" fontId="1" fillId="11" borderId="28" xfId="0" applyFont="1" applyFill="1" applyBorder="1" applyAlignment="1">
      <alignment vertical="top" wrapText="1"/>
    </xf>
    <xf numFmtId="0" fontId="0" fillId="21" borderId="28" xfId="0" applyFill="1" applyBorder="1" applyAlignment="1">
      <alignment vertical="top" wrapText="1"/>
    </xf>
    <xf numFmtId="0" fontId="0" fillId="13" borderId="28" xfId="0" applyFill="1" applyBorder="1" applyAlignment="1">
      <alignment vertical="top" wrapText="1"/>
    </xf>
    <xf numFmtId="0" fontId="0" fillId="13" borderId="0" xfId="0" applyFill="1" applyBorder="1" applyAlignment="1">
      <alignment vertical="top" wrapText="1"/>
    </xf>
    <xf numFmtId="0" fontId="0" fillId="13" borderId="29" xfId="0" applyFill="1" applyBorder="1" applyAlignment="1">
      <alignment vertical="top" wrapText="1"/>
    </xf>
    <xf numFmtId="0" fontId="0" fillId="13" borderId="0" xfId="0" applyFill="1" applyBorder="1" applyAlignment="1">
      <alignment vertical="top"/>
    </xf>
    <xf numFmtId="0" fontId="0" fillId="13" borderId="29" xfId="0" applyFill="1" applyBorder="1" applyAlignment="1">
      <alignment vertical="top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29" borderId="28" xfId="0" applyFill="1" applyBorder="1" applyAlignment="1">
      <alignment vertical="top" wrapText="1"/>
    </xf>
    <xf numFmtId="0" fontId="0" fillId="29" borderId="29" xfId="0" applyFill="1" applyBorder="1" applyAlignment="1">
      <alignment vertical="top" wrapText="1"/>
    </xf>
    <xf numFmtId="0" fontId="0" fillId="12" borderId="29" xfId="0" applyFill="1" applyBorder="1" applyAlignment="1">
      <alignment vertical="top" wrapText="1"/>
    </xf>
    <xf numFmtId="0" fontId="0" fillId="14" borderId="0" xfId="0" applyFill="1" applyBorder="1" applyAlignment="1">
      <alignment vertical="top"/>
    </xf>
    <xf numFmtId="0" fontId="4" fillId="0" borderId="0" xfId="0" applyFont="1"/>
    <xf numFmtId="0" fontId="23" fillId="0" borderId="0" xfId="0" applyFont="1" applyBorder="1" applyAlignment="1" applyProtection="1">
      <alignment wrapText="1"/>
    </xf>
    <xf numFmtId="0" fontId="24" fillId="0" borderId="0" xfId="0" applyFont="1" applyBorder="1" applyAlignment="1" applyProtection="1">
      <alignment vertical="top"/>
    </xf>
    <xf numFmtId="0" fontId="25" fillId="0" borderId="0" xfId="0" applyFont="1" applyAlignment="1" applyProtection="1">
      <alignment horizontal="left" vertical="center" indent="2"/>
    </xf>
    <xf numFmtId="0" fontId="23" fillId="0" borderId="0" xfId="0" applyFont="1" applyAlignment="1">
      <alignment horizontal="left" indent="2"/>
    </xf>
    <xf numFmtId="0" fontId="26" fillId="0" borderId="0" xfId="0" applyFont="1" applyAlignment="1">
      <alignment horizontal="left" indent="2"/>
    </xf>
    <xf numFmtId="164" fontId="23" fillId="0" borderId="0" xfId="0" applyNumberFormat="1" applyFont="1" applyFill="1" applyProtection="1">
      <protection locked="0"/>
    </xf>
    <xf numFmtId="10" fontId="0" fillId="0" borderId="0" xfId="0" applyNumberFormat="1"/>
    <xf numFmtId="9" fontId="0" fillId="0" borderId="0" xfId="0" applyNumberFormat="1"/>
    <xf numFmtId="2" fontId="0" fillId="0" borderId="0" xfId="0" applyNumberFormat="1"/>
    <xf numFmtId="165" fontId="0" fillId="0" borderId="0" xfId="0" applyNumberFormat="1"/>
    <xf numFmtId="0" fontId="23" fillId="0" borderId="0" xfId="0" applyFont="1" applyBorder="1" applyAlignment="1">
      <alignment horizontal="left"/>
    </xf>
    <xf numFmtId="169" fontId="23" fillId="15" borderId="31" xfId="4" applyNumberFormat="1" applyFont="1" applyFill="1" applyBorder="1"/>
    <xf numFmtId="0" fontId="29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9" fillId="31" borderId="0" xfId="0" applyFont="1" applyFill="1"/>
    <xf numFmtId="0" fontId="32" fillId="32" borderId="0" xfId="0" applyFont="1" applyFill="1"/>
    <xf numFmtId="0" fontId="29" fillId="32" borderId="0" xfId="0" applyFont="1" applyFill="1"/>
    <xf numFmtId="0" fontId="31" fillId="32" borderId="0" xfId="0" applyFont="1" applyFill="1"/>
    <xf numFmtId="0" fontId="32" fillId="0" borderId="0" xfId="0" applyFont="1" applyFill="1"/>
    <xf numFmtId="0" fontId="31" fillId="0" borderId="0" xfId="0" applyFont="1" applyFill="1"/>
    <xf numFmtId="0" fontId="33" fillId="0" borderId="0" xfId="0" applyFont="1" applyAlignment="1">
      <alignment horizontal="center" vertical="center" wrapText="1"/>
    </xf>
    <xf numFmtId="169" fontId="23" fillId="15" borderId="34" xfId="4" applyNumberFormat="1" applyFont="1" applyFill="1" applyBorder="1"/>
    <xf numFmtId="9" fontId="23" fillId="15" borderId="31" xfId="1" applyFont="1" applyFill="1" applyBorder="1"/>
    <xf numFmtId="0" fontId="35" fillId="0" borderId="0" xfId="0" applyFont="1" applyFill="1"/>
    <xf numFmtId="0" fontId="23" fillId="32" borderId="0" xfId="0" applyFont="1" applyFill="1"/>
    <xf numFmtId="169" fontId="23" fillId="0" borderId="0" xfId="0" applyNumberFormat="1" applyFont="1" applyAlignment="1">
      <alignment horizontal="left" indent="1"/>
    </xf>
    <xf numFmtId="169" fontId="23" fillId="0" borderId="0" xfId="0" applyNumberFormat="1" applyFont="1"/>
    <xf numFmtId="0" fontId="27" fillId="33" borderId="32" xfId="0" applyFont="1" applyFill="1" applyBorder="1" applyAlignment="1" applyProtection="1">
      <alignment horizontal="center"/>
    </xf>
    <xf numFmtId="0" fontId="27" fillId="30" borderId="32" xfId="0" applyFont="1" applyFill="1" applyBorder="1" applyAlignment="1" applyProtection="1">
      <alignment horizontal="center" vertical="center" wrapText="1"/>
    </xf>
    <xf numFmtId="0" fontId="27" fillId="30" borderId="32" xfId="0" applyFont="1" applyFill="1" applyBorder="1" applyAlignment="1" applyProtection="1">
      <alignment horizontal="center"/>
    </xf>
    <xf numFmtId="0" fontId="27" fillId="35" borderId="32" xfId="0" applyFont="1" applyFill="1" applyBorder="1" applyAlignment="1" applyProtection="1">
      <alignment horizontal="center" vertical="center" wrapText="1"/>
    </xf>
    <xf numFmtId="0" fontId="27" fillId="35" borderId="32" xfId="0" applyFont="1" applyFill="1" applyBorder="1" applyAlignment="1" applyProtection="1">
      <alignment horizontal="center"/>
    </xf>
    <xf numFmtId="170" fontId="23" fillId="36" borderId="31" xfId="5" applyNumberFormat="1" applyFont="1" applyFill="1" applyBorder="1"/>
    <xf numFmtId="170" fontId="29" fillId="36" borderId="33" xfId="1" applyNumberFormat="1" applyFont="1" applyFill="1" applyBorder="1"/>
    <xf numFmtId="170" fontId="29" fillId="36" borderId="33" xfId="5" applyNumberFormat="1" applyFont="1" applyFill="1" applyBorder="1"/>
    <xf numFmtId="9" fontId="23" fillId="15" borderId="0" xfId="1" applyFont="1" applyFill="1" applyBorder="1"/>
    <xf numFmtId="0" fontId="29" fillId="0" borderId="0" xfId="0" applyFont="1" applyFill="1" applyAlignment="1">
      <alignment horizontal="left"/>
    </xf>
    <xf numFmtId="169" fontId="23" fillId="15" borderId="0" xfId="4" applyNumberFormat="1" applyFont="1" applyFill="1" applyBorder="1"/>
    <xf numFmtId="164" fontId="23" fillId="0" borderId="0" xfId="0" applyNumberFormat="1" applyFont="1" applyFill="1" applyProtection="1"/>
    <xf numFmtId="164" fontId="0" fillId="0" borderId="0" xfId="0" applyNumberFormat="1"/>
    <xf numFmtId="0" fontId="23" fillId="0" borderId="0" xfId="0" applyFont="1" applyAlignment="1">
      <alignment horizontal="left"/>
    </xf>
    <xf numFmtId="169" fontId="29" fillId="0" borderId="0" xfId="4" applyNumberFormat="1" applyFont="1" applyFill="1" applyBorder="1"/>
    <xf numFmtId="170" fontId="23" fillId="36" borderId="35" xfId="5" applyNumberFormat="1" applyFont="1" applyFill="1" applyBorder="1"/>
    <xf numFmtId="170" fontId="29" fillId="36" borderId="36" xfId="1" applyNumberFormat="1" applyFont="1" applyFill="1" applyBorder="1"/>
    <xf numFmtId="170" fontId="29" fillId="36" borderId="36" xfId="5" applyNumberFormat="1" applyFont="1" applyFill="1" applyBorder="1"/>
    <xf numFmtId="0" fontId="27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center"/>
    </xf>
    <xf numFmtId="170" fontId="23" fillId="0" borderId="0" xfId="5" applyNumberFormat="1" applyFont="1" applyFill="1" applyBorder="1"/>
    <xf numFmtId="170" fontId="29" fillId="0" borderId="0" xfId="1" applyNumberFormat="1" applyFont="1" applyFill="1" applyBorder="1"/>
    <xf numFmtId="170" fontId="29" fillId="0" borderId="0" xfId="5" applyNumberFormat="1" applyFont="1" applyFill="1" applyBorder="1"/>
    <xf numFmtId="0" fontId="23" fillId="0" borderId="0" xfId="0" applyFont="1" applyFill="1" applyBorder="1"/>
    <xf numFmtId="0" fontId="5" fillId="2" borderId="0" xfId="0" applyFont="1" applyFill="1" applyBorder="1" applyAlignment="1">
      <alignment vertical="top" wrapText="1"/>
    </xf>
    <xf numFmtId="170" fontId="23" fillId="0" borderId="35" xfId="5" applyNumberFormat="1" applyFont="1" applyFill="1" applyBorder="1"/>
    <xf numFmtId="170" fontId="23" fillId="0" borderId="31" xfId="5" applyNumberFormat="1" applyFont="1" applyFill="1" applyBorder="1"/>
    <xf numFmtId="0" fontId="23" fillId="0" borderId="0" xfId="0" applyFont="1" applyFill="1"/>
    <xf numFmtId="0" fontId="1" fillId="29" borderId="30" xfId="0" applyFont="1" applyFill="1" applyBorder="1" applyAlignment="1">
      <alignment vertical="top" wrapText="1"/>
    </xf>
    <xf numFmtId="0" fontId="14" fillId="18" borderId="38" xfId="2" applyFont="1" applyFill="1" applyBorder="1"/>
    <xf numFmtId="0" fontId="18" fillId="18" borderId="38" xfId="2" applyFont="1" applyFill="1" applyBorder="1"/>
    <xf numFmtId="171" fontId="9" fillId="18" borderId="38" xfId="2" applyNumberFormat="1" applyFont="1" applyFill="1" applyBorder="1"/>
    <xf numFmtId="0" fontId="14" fillId="18" borderId="23" xfId="2" applyFont="1" applyFill="1" applyBorder="1"/>
    <xf numFmtId="0" fontId="8" fillId="0" borderId="23" xfId="2" applyFont="1" applyBorder="1"/>
    <xf numFmtId="171" fontId="9" fillId="18" borderId="39" xfId="2" applyNumberFormat="1" applyFont="1" applyFill="1" applyBorder="1"/>
    <xf numFmtId="0" fontId="0" fillId="37" borderId="0" xfId="0" applyFill="1"/>
    <xf numFmtId="0" fontId="36" fillId="37" borderId="0" xfId="0" applyFont="1" applyFill="1" applyBorder="1" applyAlignment="1">
      <alignment horizontal="center"/>
    </xf>
    <xf numFmtId="0" fontId="37" fillId="37" borderId="0" xfId="0" applyFont="1" applyFill="1" applyAlignment="1">
      <alignment vertical="center" wrapText="1"/>
    </xf>
    <xf numFmtId="0" fontId="38" fillId="37" borderId="0" xfId="0" applyFont="1" applyFill="1" applyAlignment="1">
      <alignment horizontal="center"/>
    </xf>
    <xf numFmtId="0" fontId="39" fillId="37" borderId="0" xfId="0" applyFont="1" applyFill="1" applyBorder="1" applyAlignment="1">
      <alignment horizontal="center"/>
    </xf>
    <xf numFmtId="0" fontId="0" fillId="37" borderId="0" xfId="0" applyFill="1" applyBorder="1"/>
    <xf numFmtId="0" fontId="40" fillId="37" borderId="0" xfId="0" applyFont="1" applyFill="1" applyBorder="1" applyAlignment="1">
      <alignment horizontal="center"/>
    </xf>
    <xf numFmtId="0" fontId="1" fillId="37" borderId="0" xfId="0" applyFont="1" applyFill="1"/>
    <xf numFmtId="49" fontId="13" fillId="37" borderId="0" xfId="0" applyNumberFormat="1" applyFont="1" applyFill="1" applyBorder="1" applyAlignment="1">
      <alignment horizontal="center"/>
    </xf>
    <xf numFmtId="0" fontId="5" fillId="37" borderId="0" xfId="0" applyFont="1" applyFill="1" applyBorder="1" applyAlignment="1">
      <alignment vertical="top" wrapText="1"/>
    </xf>
    <xf numFmtId="0" fontId="6" fillId="37" borderId="0" xfId="0" applyFont="1" applyFill="1" applyAlignment="1">
      <alignment horizontal="left"/>
    </xf>
    <xf numFmtId="0" fontId="2" fillId="37" borderId="0" xfId="0" applyFont="1" applyFill="1"/>
    <xf numFmtId="0" fontId="6" fillId="37" borderId="0" xfId="0" applyFont="1" applyFill="1" applyAlignment="1">
      <alignment horizontal="center"/>
    </xf>
    <xf numFmtId="0" fontId="2" fillId="38" borderId="0" xfId="2" applyFont="1" applyFill="1"/>
    <xf numFmtId="0" fontId="1" fillId="38" borderId="0" xfId="2" applyFill="1"/>
    <xf numFmtId="0" fontId="9" fillId="26" borderId="0" xfId="2" applyFont="1" applyFill="1" applyAlignment="1"/>
    <xf numFmtId="0" fontId="9" fillId="24" borderId="0" xfId="2" applyFont="1" applyFill="1" applyAlignment="1">
      <alignment horizontal="center" wrapText="1"/>
    </xf>
    <xf numFmtId="0" fontId="29" fillId="0" borderId="40" xfId="0" applyFont="1" applyFill="1" applyBorder="1" applyAlignment="1">
      <alignment horizontal="center" wrapText="1"/>
    </xf>
    <xf numFmtId="166" fontId="29" fillId="0" borderId="40" xfId="5" applyFont="1" applyFill="1" applyBorder="1" applyAlignment="1">
      <alignment horizontal="center" wrapText="1"/>
    </xf>
    <xf numFmtId="0" fontId="23" fillId="19" borderId="40" xfId="0" applyFont="1" applyFill="1" applyBorder="1" applyAlignment="1">
      <alignment horizontal="left"/>
    </xf>
    <xf numFmtId="9" fontId="0" fillId="15" borderId="0" xfId="0" applyNumberFormat="1" applyFill="1"/>
    <xf numFmtId="165" fontId="0" fillId="15" borderId="0" xfId="0" applyNumberFormat="1" applyFill="1"/>
    <xf numFmtId="164" fontId="23" fillId="15" borderId="23" xfId="0" applyNumberFormat="1" applyFont="1" applyFill="1" applyBorder="1" applyProtection="1">
      <protection locked="0"/>
    </xf>
    <xf numFmtId="165" fontId="0" fillId="15" borderId="38" xfId="0" applyNumberFormat="1" applyFill="1" applyBorder="1"/>
    <xf numFmtId="0" fontId="33" fillId="0" borderId="23" xfId="0" applyFont="1" applyBorder="1" applyAlignment="1">
      <alignment horizontal="center" vertical="center" wrapText="1"/>
    </xf>
    <xf numFmtId="9" fontId="0" fillId="15" borderId="41" xfId="0" applyNumberFormat="1" applyFill="1" applyBorder="1"/>
    <xf numFmtId="9" fontId="0" fillId="15" borderId="38" xfId="0" applyNumberFormat="1" applyFill="1" applyBorder="1"/>
    <xf numFmtId="0" fontId="0" fillId="0" borderId="41" xfId="0" applyBorder="1"/>
    <xf numFmtId="0" fontId="0" fillId="0" borderId="23" xfId="0" applyBorder="1"/>
    <xf numFmtId="0" fontId="0" fillId="0" borderId="6" xfId="0" applyBorder="1"/>
    <xf numFmtId="165" fontId="0" fillId="15" borderId="35" xfId="0" applyNumberFormat="1" applyFill="1" applyBorder="1"/>
    <xf numFmtId="0" fontId="0" fillId="0" borderId="42" xfId="0" applyBorder="1"/>
    <xf numFmtId="0" fontId="0" fillId="0" borderId="43" xfId="0" applyBorder="1"/>
    <xf numFmtId="9" fontId="0" fillId="15" borderId="35" xfId="0" applyNumberFormat="1" applyFill="1" applyBorder="1"/>
    <xf numFmtId="164" fontId="23" fillId="15" borderId="34" xfId="0" applyNumberFormat="1" applyFont="1" applyFill="1" applyBorder="1" applyProtection="1">
      <protection locked="0"/>
    </xf>
    <xf numFmtId="165" fontId="0" fillId="15" borderId="34" xfId="0" applyNumberFormat="1" applyFill="1" applyBorder="1"/>
    <xf numFmtId="164" fontId="23" fillId="15" borderId="31" xfId="0" applyNumberFormat="1" applyFont="1" applyFill="1" applyBorder="1" applyProtection="1">
      <protection locked="0"/>
    </xf>
    <xf numFmtId="165" fontId="0" fillId="15" borderId="31" xfId="0" applyNumberFormat="1" applyFill="1" applyBorder="1"/>
    <xf numFmtId="0" fontId="0" fillId="15" borderId="34" xfId="0" applyFill="1" applyBorder="1"/>
    <xf numFmtId="165" fontId="2" fillId="0" borderId="0" xfId="0" applyNumberFormat="1" applyFont="1"/>
    <xf numFmtId="165" fontId="2" fillId="0" borderId="41" xfId="0" applyNumberFormat="1" applyFont="1" applyBorder="1"/>
    <xf numFmtId="0" fontId="29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vertical="center" wrapText="1"/>
    </xf>
    <xf numFmtId="169" fontId="23" fillId="0" borderId="0" xfId="4" applyNumberFormat="1" applyFont="1" applyFill="1" applyBorder="1"/>
    <xf numFmtId="9" fontId="0" fillId="0" borderId="0" xfId="0" applyNumberFormat="1" applyFill="1" applyBorder="1"/>
    <xf numFmtId="164" fontId="23" fillId="0" borderId="0" xfId="0" applyNumberFormat="1" applyFont="1" applyFill="1" applyBorder="1" applyProtection="1">
      <protection locked="0"/>
    </xf>
    <xf numFmtId="165" fontId="0" fillId="0" borderId="0" xfId="0" applyNumberFormat="1" applyFill="1" applyBorder="1"/>
    <xf numFmtId="0" fontId="31" fillId="0" borderId="0" xfId="0" applyFont="1" applyFill="1" applyBorder="1"/>
    <xf numFmtId="165" fontId="2" fillId="0" borderId="0" xfId="0" applyNumberFormat="1" applyFont="1" applyFill="1" applyBorder="1"/>
    <xf numFmtId="0" fontId="0" fillId="23" borderId="29" xfId="0" applyFill="1" applyBorder="1" applyAlignment="1">
      <alignment vertical="top" wrapText="1"/>
    </xf>
    <xf numFmtId="0" fontId="1" fillId="24" borderId="28" xfId="0" applyFont="1" applyFill="1" applyBorder="1" applyAlignment="1">
      <alignment vertical="top" wrapText="1"/>
    </xf>
    <xf numFmtId="0" fontId="45" fillId="40" borderId="44" xfId="0" applyFont="1" applyFill="1" applyBorder="1" applyAlignment="1">
      <alignment horizontal="center" vertical="center" wrapText="1"/>
    </xf>
    <xf numFmtId="0" fontId="46" fillId="39" borderId="44" xfId="0" applyFont="1" applyFill="1" applyBorder="1" applyAlignment="1">
      <alignment vertical="center" wrapText="1"/>
    </xf>
    <xf numFmtId="0" fontId="45" fillId="39" borderId="44" xfId="0" applyFont="1" applyFill="1" applyBorder="1" applyAlignment="1">
      <alignment vertical="center" wrapText="1"/>
    </xf>
    <xf numFmtId="3" fontId="45" fillId="39" borderId="44" xfId="0" applyNumberFormat="1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33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/>
    <xf numFmtId="172" fontId="29" fillId="0" borderId="0" xfId="0" applyNumberFormat="1" applyFont="1" applyFill="1" applyProtection="1">
      <protection locked="0"/>
    </xf>
    <xf numFmtId="0" fontId="2" fillId="0" borderId="0" xfId="0" applyFont="1" applyAlignment="1">
      <alignment horizontal="center"/>
    </xf>
    <xf numFmtId="0" fontId="17" fillId="0" borderId="0" xfId="0" applyFont="1" applyAlignment="1"/>
    <xf numFmtId="0" fontId="1" fillId="0" borderId="0" xfId="0" applyFont="1" applyAlignment="1">
      <alignment horizontal="center" wrapText="1"/>
    </xf>
    <xf numFmtId="0" fontId="2" fillId="42" borderId="31" xfId="0" applyFont="1" applyFill="1" applyBorder="1"/>
    <xf numFmtId="0" fontId="2" fillId="42" borderId="31" xfId="0" applyFont="1" applyFill="1" applyBorder="1" applyAlignment="1">
      <alignment wrapText="1"/>
    </xf>
    <xf numFmtId="0" fontId="25" fillId="42" borderId="31" xfId="0" applyFont="1" applyFill="1" applyBorder="1" applyAlignment="1" applyProtection="1">
      <alignment horizontal="left" vertical="center" indent="2"/>
    </xf>
    <xf numFmtId="9" fontId="0" fillId="42" borderId="31" xfId="0" applyNumberFormat="1" applyFill="1" applyBorder="1"/>
    <xf numFmtId="165" fontId="0" fillId="42" borderId="31" xfId="0" applyNumberFormat="1" applyFill="1" applyBorder="1"/>
    <xf numFmtId="0" fontId="23" fillId="42" borderId="31" xfId="0" applyFont="1" applyFill="1" applyBorder="1" applyAlignment="1">
      <alignment horizontal="left" indent="2"/>
    </xf>
    <xf numFmtId="0" fontId="2" fillId="0" borderId="0" xfId="0" applyFont="1" applyFill="1" applyAlignment="1">
      <alignment horizontal="center"/>
    </xf>
    <xf numFmtId="0" fontId="1" fillId="0" borderId="0" xfId="0" applyFont="1"/>
    <xf numFmtId="0" fontId="2" fillId="0" borderId="6" xfId="0" applyFont="1" applyBorder="1" applyAlignment="1">
      <alignment wrapText="1"/>
    </xf>
    <xf numFmtId="0" fontId="25" fillId="0" borderId="0" xfId="0" applyFont="1" applyFill="1" applyBorder="1" applyAlignment="1" applyProtection="1">
      <alignment horizontal="left" vertical="center" indent="2"/>
    </xf>
    <xf numFmtId="0" fontId="1" fillId="0" borderId="0" xfId="0" applyFont="1" applyFill="1" applyBorder="1" applyAlignment="1">
      <alignment horizontal="center" wrapText="1"/>
    </xf>
    <xf numFmtId="0" fontId="2" fillId="29" borderId="31" xfId="0" applyFont="1" applyFill="1" applyBorder="1" applyAlignment="1">
      <alignment wrapText="1"/>
    </xf>
    <xf numFmtId="0" fontId="25" fillId="29" borderId="0" xfId="0" applyFont="1" applyFill="1" applyAlignment="1" applyProtection="1">
      <alignment horizontal="left" vertical="center" indent="2"/>
    </xf>
    <xf numFmtId="0" fontId="0" fillId="29" borderId="0" xfId="0" applyFill="1"/>
    <xf numFmtId="0" fontId="2" fillId="44" borderId="31" xfId="0" applyFont="1" applyFill="1" applyBorder="1" applyAlignment="1">
      <alignment wrapText="1"/>
    </xf>
    <xf numFmtId="0" fontId="47" fillId="44" borderId="34" xfId="0" applyFont="1" applyFill="1" applyBorder="1" applyAlignment="1" applyProtection="1">
      <alignment horizontal="left" vertical="center" indent="2"/>
    </xf>
    <xf numFmtId="0" fontId="2" fillId="44" borderId="45" xfId="0" applyFont="1" applyFill="1" applyBorder="1" applyAlignment="1">
      <alignment horizontal="center"/>
    </xf>
    <xf numFmtId="0" fontId="25" fillId="44" borderId="34" xfId="0" applyFont="1" applyFill="1" applyBorder="1" applyAlignment="1" applyProtection="1">
      <alignment horizontal="left" vertical="center" indent="2"/>
    </xf>
    <xf numFmtId="0" fontId="25" fillId="44" borderId="31" xfId="0" applyFont="1" applyFill="1" applyBorder="1" applyAlignment="1" applyProtection="1">
      <alignment horizontal="left" vertical="center" indent="2"/>
    </xf>
    <xf numFmtId="0" fontId="1" fillId="44" borderId="35" xfId="0" applyFont="1" applyFill="1" applyBorder="1" applyAlignment="1">
      <alignment horizontal="center"/>
    </xf>
    <xf numFmtId="0" fontId="1" fillId="44" borderId="31" xfId="0" applyFont="1" applyFill="1" applyBorder="1" applyAlignment="1">
      <alignment horizontal="center"/>
    </xf>
    <xf numFmtId="0" fontId="1" fillId="44" borderId="31" xfId="0" applyFont="1" applyFill="1" applyBorder="1" applyAlignment="1">
      <alignment horizontal="center" wrapText="1"/>
    </xf>
    <xf numFmtId="0" fontId="47" fillId="42" borderId="34" xfId="0" applyFont="1" applyFill="1" applyBorder="1" applyAlignment="1" applyProtection="1">
      <alignment horizontal="left" vertical="center" indent="2"/>
    </xf>
    <xf numFmtId="0" fontId="2" fillId="42" borderId="45" xfId="0" applyFont="1" applyFill="1" applyBorder="1" applyAlignment="1">
      <alignment horizontal="center"/>
    </xf>
    <xf numFmtId="0" fontId="25" fillId="42" borderId="34" xfId="0" applyFont="1" applyFill="1" applyBorder="1" applyAlignment="1" applyProtection="1">
      <alignment horizontal="left" vertical="center" indent="2"/>
    </xf>
    <xf numFmtId="0" fontId="1" fillId="42" borderId="35" xfId="0" applyFont="1" applyFill="1" applyBorder="1" applyAlignment="1">
      <alignment horizontal="center"/>
    </xf>
    <xf numFmtId="0" fontId="1" fillId="42" borderId="31" xfId="0" applyFont="1" applyFill="1" applyBorder="1" applyAlignment="1">
      <alignment horizontal="center"/>
    </xf>
    <xf numFmtId="0" fontId="1" fillId="42" borderId="31" xfId="0" applyFont="1" applyFill="1" applyBorder="1" applyAlignment="1">
      <alignment horizontal="center" wrapText="1"/>
    </xf>
    <xf numFmtId="0" fontId="23" fillId="44" borderId="31" xfId="0" applyFont="1" applyFill="1" applyBorder="1" applyAlignment="1">
      <alignment horizontal="left" indent="2"/>
    </xf>
    <xf numFmtId="9" fontId="0" fillId="44" borderId="31" xfId="0" applyNumberFormat="1" applyFill="1" applyBorder="1"/>
    <xf numFmtId="164" fontId="0" fillId="44" borderId="31" xfId="0" applyNumberFormat="1" applyFill="1" applyBorder="1"/>
    <xf numFmtId="165" fontId="0" fillId="44" borderId="31" xfId="0" applyNumberFormat="1" applyFill="1" applyBorder="1"/>
    <xf numFmtId="0" fontId="33" fillId="44" borderId="31" xfId="0" applyFont="1" applyFill="1" applyBorder="1" applyAlignment="1" applyProtection="1">
      <alignment horizontal="left" vertical="center" indent="2"/>
    </xf>
    <xf numFmtId="0" fontId="29" fillId="44" borderId="2" xfId="0" applyFont="1" applyFill="1" applyBorder="1" applyAlignment="1" applyProtection="1">
      <alignment horizontal="left" vertical="center" indent="2"/>
    </xf>
    <xf numFmtId="0" fontId="29" fillId="42" borderId="2" xfId="0" applyFont="1" applyFill="1" applyBorder="1" applyAlignment="1" applyProtection="1">
      <alignment horizontal="left" vertical="center" indent="2"/>
    </xf>
    <xf numFmtId="0" fontId="47" fillId="24" borderId="34" xfId="0" applyFont="1" applyFill="1" applyBorder="1" applyAlignment="1" applyProtection="1">
      <alignment horizontal="left" vertical="center" indent="2"/>
    </xf>
    <xf numFmtId="0" fontId="2" fillId="24" borderId="45" xfId="0" applyFont="1" applyFill="1" applyBorder="1" applyAlignment="1">
      <alignment horizontal="center"/>
    </xf>
    <xf numFmtId="0" fontId="25" fillId="24" borderId="34" xfId="0" applyFont="1" applyFill="1" applyBorder="1" applyAlignment="1" applyProtection="1">
      <alignment horizontal="left" vertical="center" indent="2"/>
    </xf>
    <xf numFmtId="0" fontId="25" fillId="24" borderId="31" xfId="0" applyFont="1" applyFill="1" applyBorder="1" applyAlignment="1" applyProtection="1">
      <alignment horizontal="left" vertical="center" indent="2"/>
    </xf>
    <xf numFmtId="0" fontId="1" fillId="24" borderId="35" xfId="0" applyFont="1" applyFill="1" applyBorder="1" applyAlignment="1">
      <alignment horizontal="center"/>
    </xf>
    <xf numFmtId="0" fontId="1" fillId="24" borderId="31" xfId="0" applyFont="1" applyFill="1" applyBorder="1" applyAlignment="1">
      <alignment horizontal="center"/>
    </xf>
    <xf numFmtId="0" fontId="1" fillId="24" borderId="31" xfId="0" applyFont="1" applyFill="1" applyBorder="1" applyAlignment="1">
      <alignment horizontal="center" wrapText="1"/>
    </xf>
    <xf numFmtId="0" fontId="23" fillId="24" borderId="31" xfId="0" applyFont="1" applyFill="1" applyBorder="1" applyAlignment="1">
      <alignment horizontal="left" indent="2"/>
    </xf>
    <xf numFmtId="0" fontId="2" fillId="24" borderId="31" xfId="0" applyFont="1" applyFill="1" applyBorder="1"/>
    <xf numFmtId="0" fontId="2" fillId="24" borderId="31" xfId="0" applyFont="1" applyFill="1" applyBorder="1" applyAlignment="1">
      <alignment wrapText="1"/>
    </xf>
    <xf numFmtId="0" fontId="29" fillId="24" borderId="2" xfId="0" applyFont="1" applyFill="1" applyBorder="1" applyAlignment="1" applyProtection="1">
      <alignment horizontal="left" vertical="center" indent="2"/>
    </xf>
    <xf numFmtId="0" fontId="0" fillId="0" borderId="46" xfId="0" applyBorder="1" applyAlignment="1"/>
    <xf numFmtId="9" fontId="0" fillId="24" borderId="31" xfId="0" applyNumberFormat="1" applyFill="1" applyBorder="1"/>
    <xf numFmtId="164" fontId="0" fillId="24" borderId="31" xfId="0" applyNumberFormat="1" applyFill="1" applyBorder="1"/>
    <xf numFmtId="165" fontId="0" fillId="24" borderId="31" xfId="0" applyNumberFormat="1" applyFill="1" applyBorder="1"/>
    <xf numFmtId="164" fontId="2" fillId="0" borderId="31" xfId="0" applyNumberFormat="1" applyFont="1" applyBorder="1"/>
    <xf numFmtId="0" fontId="17" fillId="0" borderId="41" xfId="0" applyFont="1" applyBorder="1" applyAlignment="1"/>
    <xf numFmtId="0" fontId="2" fillId="16" borderId="31" xfId="0" applyFont="1" applyFill="1" applyBorder="1" applyAlignment="1">
      <alignment wrapText="1"/>
    </xf>
    <xf numFmtId="0" fontId="0" fillId="16" borderId="31" xfId="0" applyFill="1" applyBorder="1"/>
    <xf numFmtId="164" fontId="23" fillId="16" borderId="31" xfId="0" applyNumberFormat="1" applyFont="1" applyFill="1" applyBorder="1" applyProtection="1">
      <protection locked="0"/>
    </xf>
    <xf numFmtId="165" fontId="0" fillId="16" borderId="31" xfId="0" applyNumberFormat="1" applyFill="1" applyBorder="1"/>
    <xf numFmtId="164" fontId="0" fillId="16" borderId="31" xfId="0" applyNumberFormat="1" applyFill="1" applyBorder="1"/>
    <xf numFmtId="0" fontId="47" fillId="16" borderId="42" xfId="0" applyFont="1" applyFill="1" applyBorder="1" applyAlignment="1" applyProtection="1">
      <alignment horizontal="left" vertical="center" indent="2"/>
    </xf>
    <xf numFmtId="0" fontId="25" fillId="16" borderId="31" xfId="0" applyFont="1" applyFill="1" applyBorder="1" applyAlignment="1" applyProtection="1">
      <alignment horizontal="left" vertical="center" indent="2"/>
    </xf>
    <xf numFmtId="0" fontId="25" fillId="16" borderId="0" xfId="0" applyFont="1" applyFill="1" applyAlignment="1" applyProtection="1">
      <alignment horizontal="left" vertical="center" indent="2"/>
    </xf>
    <xf numFmtId="165" fontId="2" fillId="16" borderId="34" xfId="0" applyNumberFormat="1" applyFont="1" applyFill="1" applyBorder="1"/>
    <xf numFmtId="0" fontId="25" fillId="16" borderId="0" xfId="0" applyFont="1" applyFill="1" applyBorder="1" applyAlignment="1" applyProtection="1">
      <alignment horizontal="left" vertical="center" indent="2"/>
    </xf>
    <xf numFmtId="164" fontId="2" fillId="16" borderId="31" xfId="0" applyNumberFormat="1" applyFont="1" applyFill="1" applyBorder="1"/>
    <xf numFmtId="0" fontId="33" fillId="0" borderId="0" xfId="0" applyFont="1" applyFill="1" applyAlignment="1">
      <alignment horizontal="center" vertical="center" wrapText="1"/>
    </xf>
    <xf numFmtId="0" fontId="23" fillId="0" borderId="40" xfId="0" applyFont="1" applyFill="1" applyBorder="1" applyAlignment="1">
      <alignment horizontal="left" indent="1"/>
    </xf>
    <xf numFmtId="169" fontId="29" fillId="19" borderId="40" xfId="4" applyNumberFormat="1" applyFont="1" applyFill="1" applyBorder="1"/>
    <xf numFmtId="169" fontId="23" fillId="19" borderId="40" xfId="4" applyNumberFormat="1" applyFont="1" applyFill="1" applyBorder="1"/>
    <xf numFmtId="166" fontId="23" fillId="19" borderId="40" xfId="5" applyFont="1" applyFill="1" applyBorder="1"/>
    <xf numFmtId="2" fontId="0" fillId="19" borderId="40" xfId="0" applyNumberFormat="1" applyFill="1" applyBorder="1"/>
    <xf numFmtId="0" fontId="0" fillId="19" borderId="40" xfId="0" applyFill="1" applyBorder="1"/>
    <xf numFmtId="9" fontId="23" fillId="0" borderId="40" xfId="1" applyFont="1" applyFill="1" applyBorder="1" applyAlignment="1">
      <alignment horizontal="center"/>
    </xf>
    <xf numFmtId="0" fontId="0" fillId="0" borderId="40" xfId="0" applyFill="1" applyBorder="1"/>
    <xf numFmtId="2" fontId="0" fillId="0" borderId="40" xfId="0" applyNumberFormat="1" applyFill="1" applyBorder="1"/>
    <xf numFmtId="0" fontId="0" fillId="19" borderId="30" xfId="0" applyFill="1" applyBorder="1"/>
    <xf numFmtId="10" fontId="0" fillId="19" borderId="40" xfId="0" applyNumberFormat="1" applyFill="1" applyBorder="1"/>
    <xf numFmtId="0" fontId="1" fillId="19" borderId="47" xfId="0" applyFont="1" applyFill="1" applyBorder="1"/>
    <xf numFmtId="0" fontId="48" fillId="19" borderId="47" xfId="0" applyFont="1" applyFill="1" applyBorder="1"/>
    <xf numFmtId="0" fontId="27" fillId="25" borderId="27" xfId="0" applyFont="1" applyFill="1" applyBorder="1" applyAlignment="1" applyProtection="1">
      <alignment horizontal="center"/>
    </xf>
    <xf numFmtId="0" fontId="27" fillId="41" borderId="27" xfId="0" applyFont="1" applyFill="1" applyBorder="1" applyAlignment="1" applyProtection="1">
      <alignment horizontal="center" vertical="center" wrapText="1"/>
    </xf>
    <xf numFmtId="0" fontId="27" fillId="41" borderId="27" xfId="0" applyFont="1" applyFill="1" applyBorder="1" applyAlignment="1" applyProtection="1">
      <alignment horizontal="center"/>
    </xf>
    <xf numFmtId="0" fontId="27" fillId="43" borderId="27" xfId="0" applyFont="1" applyFill="1" applyBorder="1" applyAlignment="1" applyProtection="1">
      <alignment horizontal="center"/>
    </xf>
    <xf numFmtId="0" fontId="47" fillId="29" borderId="34" xfId="0" applyFont="1" applyFill="1" applyBorder="1" applyAlignment="1" applyProtection="1">
      <alignment horizontal="left" vertical="center" indent="2"/>
    </xf>
    <xf numFmtId="0" fontId="25" fillId="29" borderId="34" xfId="0" applyFont="1" applyFill="1" applyBorder="1" applyAlignment="1" applyProtection="1">
      <alignment horizontal="left" vertical="center" indent="2"/>
    </xf>
    <xf numFmtId="0" fontId="25" fillId="29" borderId="31" xfId="0" applyFont="1" applyFill="1" applyBorder="1" applyAlignment="1" applyProtection="1">
      <alignment horizontal="left" vertical="center" indent="2"/>
    </xf>
    <xf numFmtId="0" fontId="2" fillId="29" borderId="31" xfId="0" applyFont="1" applyFill="1" applyBorder="1"/>
    <xf numFmtId="0" fontId="23" fillId="29" borderId="31" xfId="0" applyFont="1" applyFill="1" applyBorder="1" applyAlignment="1">
      <alignment horizontal="left" indent="2"/>
    </xf>
    <xf numFmtId="0" fontId="29" fillId="29" borderId="34" xfId="0" applyFont="1" applyFill="1" applyBorder="1" applyAlignment="1" applyProtection="1">
      <alignment horizontal="left" vertical="center" indent="2"/>
    </xf>
    <xf numFmtId="0" fontId="2" fillId="29" borderId="45" xfId="0" applyFont="1" applyFill="1" applyBorder="1" applyAlignment="1">
      <alignment horizontal="center"/>
    </xf>
    <xf numFmtId="0" fontId="1" fillId="29" borderId="35" xfId="0" applyFont="1" applyFill="1" applyBorder="1" applyAlignment="1">
      <alignment horizontal="center"/>
    </xf>
    <xf numFmtId="0" fontId="1" fillId="29" borderId="31" xfId="0" applyFont="1" applyFill="1" applyBorder="1" applyAlignment="1">
      <alignment horizontal="center"/>
    </xf>
    <xf numFmtId="0" fontId="1" fillId="29" borderId="31" xfId="0" applyFont="1" applyFill="1" applyBorder="1" applyAlignment="1">
      <alignment horizontal="center" wrapText="1"/>
    </xf>
    <xf numFmtId="9" fontId="0" fillId="29" borderId="31" xfId="0" applyNumberFormat="1" applyFill="1" applyBorder="1"/>
    <xf numFmtId="164" fontId="0" fillId="29" borderId="31" xfId="0" applyNumberFormat="1" applyFill="1" applyBorder="1"/>
    <xf numFmtId="165" fontId="0" fillId="29" borderId="31" xfId="0" applyNumberFormat="1" applyFill="1" applyBorder="1"/>
    <xf numFmtId="0" fontId="49" fillId="16" borderId="0" xfId="0" applyFont="1" applyFill="1" applyBorder="1" applyAlignment="1" applyProtection="1">
      <alignment vertical="top"/>
    </xf>
    <xf numFmtId="0" fontId="50" fillId="0" borderId="0" xfId="0" applyFont="1" applyProtection="1"/>
    <xf numFmtId="164" fontId="29" fillId="0" borderId="0" xfId="0" applyNumberFormat="1" applyFont="1" applyFill="1" applyProtection="1"/>
    <xf numFmtId="0" fontId="44" fillId="37" borderId="0" xfId="0" applyFont="1" applyFill="1" applyAlignment="1">
      <alignment horizontal="center"/>
    </xf>
    <xf numFmtId="0" fontId="41" fillId="37" borderId="37" xfId="0" applyFont="1" applyFill="1" applyBorder="1" applyAlignment="1">
      <alignment horizontal="center" wrapText="1"/>
    </xf>
    <xf numFmtId="0" fontId="42" fillId="37" borderId="0" xfId="0" applyFont="1" applyFill="1" applyBorder="1" applyAlignment="1">
      <alignment horizontal="left" vertical="top" wrapText="1"/>
    </xf>
    <xf numFmtId="0" fontId="43" fillId="37" borderId="0" xfId="0" applyFont="1" applyFill="1" applyBorder="1" applyAlignment="1">
      <alignment horizontal="left" vertical="top" wrapText="1"/>
    </xf>
    <xf numFmtId="0" fontId="1" fillId="10" borderId="28" xfId="0" applyFont="1" applyFill="1" applyBorder="1" applyAlignment="1">
      <alignment horizontal="center" wrapText="1"/>
    </xf>
    <xf numFmtId="0" fontId="0" fillId="10" borderId="0" xfId="0" applyFill="1" applyBorder="1" applyAlignment="1">
      <alignment horizontal="center" wrapText="1"/>
    </xf>
    <xf numFmtId="0" fontId="0" fillId="10" borderId="29" xfId="0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vertical="top" wrapText="1"/>
    </xf>
    <xf numFmtId="0" fontId="1" fillId="9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22" borderId="28" xfId="0" applyFill="1" applyBorder="1" applyAlignment="1">
      <alignment horizontal="center"/>
    </xf>
    <xf numFmtId="0" fontId="0" fillId="22" borderId="0" xfId="0" applyFill="1" applyBorder="1" applyAlignment="1">
      <alignment horizontal="center"/>
    </xf>
    <xf numFmtId="0" fontId="2" fillId="26" borderId="28" xfId="0" applyFont="1" applyFill="1" applyBorder="1" applyAlignment="1">
      <alignment horizontal="center"/>
    </xf>
    <xf numFmtId="0" fontId="2" fillId="26" borderId="0" xfId="0" applyFont="1" applyFill="1" applyBorder="1" applyAlignment="1">
      <alignment horizontal="center"/>
    </xf>
    <xf numFmtId="0" fontId="0" fillId="26" borderId="0" xfId="0" applyFill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22" borderId="28" xfId="0" applyFill="1" applyBorder="1" applyAlignment="1">
      <alignment horizontal="center" vertical="center"/>
    </xf>
    <xf numFmtId="0" fontId="0" fillId="22" borderId="0" xfId="0" applyFill="1" applyBorder="1" applyAlignment="1">
      <alignment horizontal="center" vertical="center"/>
    </xf>
    <xf numFmtId="0" fontId="2" fillId="26" borderId="0" xfId="0" applyFont="1" applyFill="1" applyAlignment="1">
      <alignment horizontal="center"/>
    </xf>
    <xf numFmtId="0" fontId="1" fillId="14" borderId="28" xfId="0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1" fillId="22" borderId="28" xfId="0" applyFont="1" applyFill="1" applyBorder="1" applyAlignment="1">
      <alignment horizontal="center" vertical="center"/>
    </xf>
    <xf numFmtId="0" fontId="0" fillId="22" borderId="29" xfId="0" applyFill="1" applyBorder="1" applyAlignment="1">
      <alignment horizontal="center" vertical="center"/>
    </xf>
    <xf numFmtId="0" fontId="0" fillId="22" borderId="28" xfId="0" applyFill="1" applyBorder="1" applyAlignment="1">
      <alignment horizontal="center" vertical="top" wrapText="1"/>
    </xf>
    <xf numFmtId="0" fontId="0" fillId="22" borderId="0" xfId="0" applyFill="1" applyBorder="1" applyAlignment="1">
      <alignment horizontal="center" vertical="top" wrapText="1"/>
    </xf>
    <xf numFmtId="0" fontId="1" fillId="28" borderId="28" xfId="0" applyFont="1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1" fillId="14" borderId="28" xfId="0" applyFont="1" applyFill="1" applyBorder="1" applyAlignment="1">
      <alignment horizontal="left"/>
    </xf>
    <xf numFmtId="0" fontId="1" fillId="14" borderId="0" xfId="0" applyFont="1" applyFill="1" applyBorder="1" applyAlignment="1">
      <alignment horizontal="left"/>
    </xf>
    <xf numFmtId="0" fontId="0" fillId="11" borderId="28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22" borderId="28" xfId="0" applyFill="1" applyBorder="1" applyAlignment="1">
      <alignment horizontal="center" vertical="center" wrapText="1"/>
    </xf>
    <xf numFmtId="0" fontId="0" fillId="22" borderId="0" xfId="0" applyFill="1" applyBorder="1" applyAlignment="1">
      <alignment horizontal="center" vertical="center" wrapText="1"/>
    </xf>
    <xf numFmtId="0" fontId="0" fillId="13" borderId="28" xfId="0" applyFill="1" applyBorder="1" applyAlignment="1">
      <alignment horizontal="center" vertical="top" wrapText="1"/>
    </xf>
    <xf numFmtId="0" fontId="0" fillId="13" borderId="0" xfId="0" applyFill="1" applyBorder="1" applyAlignment="1">
      <alignment horizontal="center" vertical="top" wrapText="1"/>
    </xf>
    <xf numFmtId="0" fontId="0" fillId="13" borderId="29" xfId="0" applyFill="1" applyBorder="1" applyAlignment="1">
      <alignment horizontal="center" vertical="top" wrapText="1"/>
    </xf>
    <xf numFmtId="0" fontId="27" fillId="25" borderId="27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30" fillId="34" borderId="0" xfId="0" applyFont="1" applyFill="1" applyAlignment="1">
      <alignment horizontal="left"/>
    </xf>
    <xf numFmtId="0" fontId="29" fillId="29" borderId="0" xfId="0" applyFont="1" applyFill="1" applyAlignment="1">
      <alignment horizontal="left"/>
    </xf>
    <xf numFmtId="0" fontId="34" fillId="0" borderId="23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Fill="1" applyAlignment="1">
      <alignment horizontal="left"/>
    </xf>
    <xf numFmtId="0" fontId="23" fillId="0" borderId="5" xfId="0" applyFont="1" applyBorder="1" applyAlignment="1">
      <alignment horizontal="left"/>
    </xf>
    <xf numFmtId="0" fontId="27" fillId="33" borderId="32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9" fillId="0" borderId="40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6">
    <cellStyle name="Comma" xfId="4" builtinId="3"/>
    <cellStyle name="Currency" xfId="5" builtinId="4"/>
    <cellStyle name="Normal" xfId="0" builtinId="0"/>
    <cellStyle name="Normal 2" xfId="2" xr:uid="{00000000-0005-0000-0000-000003000000}"/>
    <cellStyle name="Percent" xfId="1" builtinId="5"/>
    <cellStyle name="Percent 2" xfId="3" xr:uid="{00000000-0005-0000-0000-000005000000}"/>
  </cellStyles>
  <dxfs count="314"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53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colors>
    <mruColors>
      <color rgb="FF66FFCC"/>
      <color rgb="FFFF99FF"/>
      <color rgb="FF0099FF"/>
      <color rgb="FFFAC294"/>
      <color rgb="FFFFFF99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03\CD%20-%20PROVINCIAL%20BUDGET%20ANALYSIS\Provinces\Provincial%20Budget%20Statements\2008-09\1.%20Database\7.%20Final\WC%20-%202008-09%20BS%20-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R002\Documents\DPME%20Programmes%20Project\Health\Health%20Logic%20Models\2012.10.01%20-%20Health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ments"/>
      <sheetName val="Settings"/>
      <sheetName val="Summary"/>
      <sheetName val="Own source receipts"/>
      <sheetName val="Grants"/>
      <sheetName val="Analysis"/>
      <sheetName val="Payment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Transfers to local government"/>
      <sheetName val="Transfers Detail"/>
      <sheetName val="PPP"/>
      <sheetName val="Public Entities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ealth Budget Template"/>
      <sheetName val="X EC"/>
      <sheetName val="X FS"/>
      <sheetName val="X GT"/>
      <sheetName val="X KZN"/>
      <sheetName val="X LIM"/>
      <sheetName val="X MPU"/>
      <sheetName val="X NC"/>
      <sheetName val="X NW"/>
      <sheetName val="X WC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  <sheetName val="Compatibility Report"/>
      <sheetName val="Compatibility Report (1)"/>
      <sheetName val="Compatibility Repor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13">
          <cell r="H313">
            <v>6969</v>
          </cell>
          <cell r="I313">
            <v>7336</v>
          </cell>
          <cell r="J313">
            <v>7700</v>
          </cell>
        </row>
        <row r="314">
          <cell r="H314">
            <v>508442</v>
          </cell>
          <cell r="I314">
            <v>548282</v>
          </cell>
          <cell r="J314">
            <v>621542</v>
          </cell>
        </row>
        <row r="513">
          <cell r="H513">
            <v>572592</v>
          </cell>
          <cell r="I513">
            <v>624752</v>
          </cell>
          <cell r="J513">
            <v>664493</v>
          </cell>
        </row>
        <row r="514">
          <cell r="H514">
            <v>1397185</v>
          </cell>
          <cell r="I514">
            <v>1492768.44</v>
          </cell>
          <cell r="J514">
            <v>1564395</v>
          </cell>
        </row>
        <row r="515">
          <cell r="H515">
            <v>629398</v>
          </cell>
          <cell r="I515">
            <v>669907.76</v>
          </cell>
          <cell r="J515">
            <v>694184</v>
          </cell>
        </row>
        <row r="516">
          <cell r="H516">
            <v>407577</v>
          </cell>
        </row>
        <row r="517">
          <cell r="H517">
            <v>198906</v>
          </cell>
          <cell r="I517">
            <v>190155</v>
          </cell>
          <cell r="J517">
            <v>191142</v>
          </cell>
        </row>
        <row r="518">
          <cell r="H518">
            <v>1088150</v>
          </cell>
          <cell r="I518">
            <v>1295202</v>
          </cell>
          <cell r="J518">
            <v>1495554</v>
          </cell>
        </row>
        <row r="519">
          <cell r="H519">
            <v>83008</v>
          </cell>
          <cell r="I519">
            <v>93621.651750000005</v>
          </cell>
          <cell r="J519">
            <v>96735</v>
          </cell>
        </row>
        <row r="520">
          <cell r="H520">
            <v>77185</v>
          </cell>
          <cell r="I520">
            <v>81430.649750000011</v>
          </cell>
          <cell r="J520">
            <v>85502</v>
          </cell>
        </row>
        <row r="521">
          <cell r="H521">
            <v>2959037</v>
          </cell>
          <cell r="I521">
            <v>3152047</v>
          </cell>
          <cell r="J521">
            <v>3301675</v>
          </cell>
        </row>
        <row r="713">
          <cell r="H713">
            <v>716889</v>
          </cell>
          <cell r="I713">
            <v>768243</v>
          </cell>
          <cell r="J713">
            <v>806499</v>
          </cell>
        </row>
        <row r="714">
          <cell r="H714">
            <v>20356</v>
          </cell>
          <cell r="I714">
            <v>21804</v>
          </cell>
          <cell r="J714">
            <v>22889</v>
          </cell>
        </row>
        <row r="913">
          <cell r="H913">
            <v>3104929</v>
          </cell>
          <cell r="I913">
            <v>3266397</v>
          </cell>
          <cell r="J913">
            <v>3478703</v>
          </cell>
        </row>
        <row r="914">
          <cell r="H914">
            <v>364284</v>
          </cell>
          <cell r="I914">
            <v>401123</v>
          </cell>
          <cell r="J914">
            <v>415332</v>
          </cell>
        </row>
        <row r="915">
          <cell r="H915">
            <v>489398</v>
          </cell>
          <cell r="I915">
            <v>528979.67500000005</v>
          </cell>
          <cell r="J915">
            <v>553278</v>
          </cell>
        </row>
        <row r="1113">
          <cell r="H1113">
            <v>682445</v>
          </cell>
          <cell r="I1113">
            <v>743621</v>
          </cell>
          <cell r="J1113">
            <v>786007</v>
          </cell>
        </row>
        <row r="1313">
          <cell r="H1313">
            <v>311427</v>
          </cell>
          <cell r="I1313">
            <v>328984.11499999999</v>
          </cell>
          <cell r="J1313">
            <v>345303</v>
          </cell>
        </row>
        <row r="1314">
          <cell r="H1314">
            <v>5125</v>
          </cell>
          <cell r="I1314">
            <v>5532.48</v>
          </cell>
          <cell r="J1314">
            <v>5808</v>
          </cell>
        </row>
        <row r="1315">
          <cell r="H1315">
            <v>77095</v>
          </cell>
          <cell r="I1315">
            <v>81551.5</v>
          </cell>
          <cell r="J1315">
            <v>85629</v>
          </cell>
        </row>
        <row r="1316">
          <cell r="H1316">
            <v>250715</v>
          </cell>
          <cell r="I1316">
            <v>264680</v>
          </cell>
          <cell r="J1316">
            <v>279799</v>
          </cell>
        </row>
        <row r="1513">
          <cell r="H1513">
            <v>33885</v>
          </cell>
          <cell r="I1513">
            <v>36361.930999999997</v>
          </cell>
          <cell r="J1513">
            <v>38173</v>
          </cell>
        </row>
        <row r="1514">
          <cell r="H1514">
            <v>68447</v>
          </cell>
          <cell r="I1514">
            <v>73581.021500000003</v>
          </cell>
          <cell r="J1514">
            <v>77249</v>
          </cell>
        </row>
        <row r="1713">
          <cell r="H1713">
            <v>108625</v>
          </cell>
          <cell r="I1713">
            <v>87949</v>
          </cell>
          <cell r="J1713">
            <v>87357</v>
          </cell>
        </row>
        <row r="1714">
          <cell r="H1714">
            <v>77</v>
          </cell>
          <cell r="I1714">
            <v>0</v>
          </cell>
          <cell r="J1714">
            <v>0</v>
          </cell>
        </row>
        <row r="1715">
          <cell r="H1715">
            <v>409597</v>
          </cell>
          <cell r="I1715">
            <v>425733</v>
          </cell>
          <cell r="J1715">
            <v>484831</v>
          </cell>
        </row>
        <row r="1716">
          <cell r="H1716">
            <v>551135</v>
          </cell>
          <cell r="I1716">
            <v>616708</v>
          </cell>
          <cell r="J1716">
            <v>686624</v>
          </cell>
        </row>
        <row r="1717">
          <cell r="H1717">
            <v>43160</v>
          </cell>
          <cell r="I1717">
            <v>58783</v>
          </cell>
          <cell r="J1717">
            <v>63738</v>
          </cell>
        </row>
      </sheetData>
      <sheetData sheetId="13">
        <row r="313">
          <cell r="H313">
            <v>8963</v>
          </cell>
          <cell r="I313">
            <v>9281</v>
          </cell>
          <cell r="J313">
            <v>9281</v>
          </cell>
        </row>
        <row r="314">
          <cell r="H314">
            <v>244713</v>
          </cell>
          <cell r="I314">
            <v>259840</v>
          </cell>
          <cell r="J314">
            <v>268898</v>
          </cell>
        </row>
        <row r="513">
          <cell r="H513">
            <v>110425</v>
          </cell>
          <cell r="I513">
            <v>137516</v>
          </cell>
          <cell r="J513">
            <v>154016</v>
          </cell>
        </row>
        <row r="514">
          <cell r="H514">
            <v>646382</v>
          </cell>
          <cell r="I514">
            <v>681417</v>
          </cell>
          <cell r="J514">
            <v>731416</v>
          </cell>
        </row>
        <row r="515">
          <cell r="H515">
            <v>113248</v>
          </cell>
          <cell r="I515">
            <v>119386</v>
          </cell>
          <cell r="J515">
            <v>119386</v>
          </cell>
        </row>
        <row r="517">
          <cell r="H517">
            <v>656647</v>
          </cell>
          <cell r="I517">
            <v>786358</v>
          </cell>
          <cell r="J517">
            <v>907365</v>
          </cell>
        </row>
        <row r="518">
          <cell r="H518">
            <v>11101</v>
          </cell>
          <cell r="I518">
            <v>11750</v>
          </cell>
          <cell r="J518">
            <v>11750</v>
          </cell>
        </row>
        <row r="519">
          <cell r="H519">
            <v>39805</v>
          </cell>
          <cell r="I519">
            <v>32868</v>
          </cell>
          <cell r="J519">
            <v>32868</v>
          </cell>
        </row>
        <row r="520">
          <cell r="H520">
            <v>952415</v>
          </cell>
          <cell r="I520">
            <v>1015333</v>
          </cell>
          <cell r="J520">
            <v>1065333</v>
          </cell>
        </row>
        <row r="713">
          <cell r="H713">
            <v>417097</v>
          </cell>
          <cell r="I713">
            <v>430182</v>
          </cell>
          <cell r="J713">
            <v>453635</v>
          </cell>
        </row>
        <row r="714">
          <cell r="H714">
            <v>10000</v>
          </cell>
          <cell r="I714">
            <v>10585</v>
          </cell>
          <cell r="J714">
            <v>11085</v>
          </cell>
        </row>
        <row r="913">
          <cell r="H913">
            <v>1482385</v>
          </cell>
          <cell r="I913">
            <v>1536269</v>
          </cell>
          <cell r="J913">
            <v>1604901</v>
          </cell>
        </row>
        <row r="914">
          <cell r="H914">
            <v>1500</v>
          </cell>
          <cell r="I914">
            <v>1500</v>
          </cell>
          <cell r="J914">
            <v>1500</v>
          </cell>
        </row>
        <row r="915">
          <cell r="H915">
            <v>242870</v>
          </cell>
          <cell r="I915">
            <v>268012</v>
          </cell>
          <cell r="J915">
            <v>268012</v>
          </cell>
        </row>
        <row r="1113">
          <cell r="H1113">
            <v>1204489</v>
          </cell>
          <cell r="I1113">
            <v>1296972</v>
          </cell>
          <cell r="J1113">
            <v>1412854</v>
          </cell>
        </row>
        <row r="1114">
          <cell r="H1114">
            <v>3500</v>
          </cell>
          <cell r="I1114">
            <v>3500</v>
          </cell>
          <cell r="J1114">
            <v>3500</v>
          </cell>
        </row>
        <row r="1313">
          <cell r="H1313">
            <v>66843</v>
          </cell>
          <cell r="I1313">
            <v>76468</v>
          </cell>
          <cell r="J1313">
            <v>85214</v>
          </cell>
        </row>
        <row r="1314">
          <cell r="H1314">
            <v>19827</v>
          </cell>
          <cell r="I1314">
            <v>23766</v>
          </cell>
          <cell r="J1314">
            <v>23766</v>
          </cell>
        </row>
        <row r="1315">
          <cell r="H1315">
            <v>0</v>
          </cell>
          <cell r="I1315">
            <v>0</v>
          </cell>
          <cell r="J1315">
            <v>0</v>
          </cell>
        </row>
        <row r="1316">
          <cell r="H1316">
            <v>68030</v>
          </cell>
          <cell r="I1316">
            <v>70740</v>
          </cell>
          <cell r="J1316">
            <v>71063</v>
          </cell>
        </row>
        <row r="1317">
          <cell r="H1317">
            <v>15251</v>
          </cell>
          <cell r="I1317">
            <v>16014</v>
          </cell>
          <cell r="J1317">
            <v>16014</v>
          </cell>
        </row>
        <row r="1513">
          <cell r="H1513">
            <v>86069</v>
          </cell>
          <cell r="I1513">
            <v>93065</v>
          </cell>
          <cell r="J1513">
            <v>99065</v>
          </cell>
        </row>
        <row r="1514">
          <cell r="H1514">
            <v>16117</v>
          </cell>
          <cell r="I1514">
            <v>18683</v>
          </cell>
          <cell r="J1514">
            <v>18683</v>
          </cell>
        </row>
        <row r="1515">
          <cell r="H1515">
            <v>2000</v>
          </cell>
          <cell r="I1515">
            <v>2000</v>
          </cell>
          <cell r="J1515">
            <v>2000</v>
          </cell>
        </row>
        <row r="1713">
          <cell r="H1713">
            <v>46000</v>
          </cell>
          <cell r="I1713">
            <v>20000</v>
          </cell>
          <cell r="J1713">
            <v>25000</v>
          </cell>
        </row>
        <row r="1714">
          <cell r="H1714">
            <v>462384</v>
          </cell>
          <cell r="I1714">
            <v>464470</v>
          </cell>
          <cell r="J1714">
            <v>471662</v>
          </cell>
        </row>
        <row r="1715">
          <cell r="H1715">
            <v>141105</v>
          </cell>
          <cell r="I1715">
            <v>147417</v>
          </cell>
          <cell r="J1715">
            <v>158293</v>
          </cell>
        </row>
      </sheetData>
      <sheetData sheetId="14">
        <row r="313">
          <cell r="H313">
            <v>13476</v>
          </cell>
          <cell r="I313">
            <v>14272</v>
          </cell>
          <cell r="J313">
            <v>15125</v>
          </cell>
        </row>
        <row r="314">
          <cell r="H314">
            <v>446265</v>
          </cell>
          <cell r="I314">
            <v>518761</v>
          </cell>
          <cell r="J314">
            <v>544560</v>
          </cell>
        </row>
        <row r="513">
          <cell r="H513">
            <v>353346</v>
          </cell>
          <cell r="I513">
            <v>413362</v>
          </cell>
          <cell r="J513">
            <v>435108</v>
          </cell>
        </row>
        <row r="514">
          <cell r="H514">
            <v>1525884</v>
          </cell>
          <cell r="I514">
            <v>1608770</v>
          </cell>
          <cell r="J514">
            <v>1778594</v>
          </cell>
        </row>
        <row r="515">
          <cell r="H515">
            <v>1103376</v>
          </cell>
          <cell r="I515">
            <v>1184958</v>
          </cell>
          <cell r="J515">
            <v>1248919</v>
          </cell>
        </row>
        <row r="516">
          <cell r="H516">
            <v>831214</v>
          </cell>
          <cell r="I516">
            <v>940143</v>
          </cell>
          <cell r="J516">
            <v>990363</v>
          </cell>
        </row>
        <row r="517">
          <cell r="H517">
            <v>2121784</v>
          </cell>
          <cell r="I517">
            <v>2874650</v>
          </cell>
          <cell r="J517">
            <v>3272486</v>
          </cell>
        </row>
        <row r="518">
          <cell r="H518">
            <v>43287</v>
          </cell>
          <cell r="I518">
            <v>45474</v>
          </cell>
          <cell r="J518">
            <v>47759</v>
          </cell>
        </row>
        <row r="519">
          <cell r="H519">
            <v>160342</v>
          </cell>
          <cell r="I519">
            <v>191337</v>
          </cell>
          <cell r="J519">
            <v>211397</v>
          </cell>
        </row>
        <row r="520">
          <cell r="H520">
            <v>1637917</v>
          </cell>
          <cell r="I520">
            <v>1943396</v>
          </cell>
          <cell r="J520">
            <v>2032235</v>
          </cell>
        </row>
        <row r="521">
          <cell r="H521">
            <v>385606</v>
          </cell>
          <cell r="I521">
            <v>0</v>
          </cell>
          <cell r="J521">
            <v>0</v>
          </cell>
        </row>
        <row r="713">
          <cell r="H713">
            <v>673230</v>
          </cell>
          <cell r="I713">
            <v>694963</v>
          </cell>
          <cell r="J713">
            <v>718567</v>
          </cell>
        </row>
        <row r="714">
          <cell r="H714">
            <v>76461</v>
          </cell>
          <cell r="I714">
            <v>128472</v>
          </cell>
          <cell r="J714">
            <v>155097</v>
          </cell>
        </row>
        <row r="715">
          <cell r="H715">
            <v>9863</v>
          </cell>
          <cell r="I715">
            <v>0</v>
          </cell>
          <cell r="J715">
            <v>0</v>
          </cell>
        </row>
        <row r="913">
          <cell r="H913">
            <v>3749792</v>
          </cell>
          <cell r="I913">
            <v>4408050</v>
          </cell>
          <cell r="J913">
            <v>4772292</v>
          </cell>
        </row>
        <row r="914">
          <cell r="H914">
            <v>342628</v>
          </cell>
          <cell r="I914">
            <v>390835</v>
          </cell>
          <cell r="J914">
            <v>411319</v>
          </cell>
        </row>
        <row r="915">
          <cell r="H915">
            <v>868288</v>
          </cell>
          <cell r="I915">
            <v>996364</v>
          </cell>
          <cell r="J915">
            <v>1060408</v>
          </cell>
        </row>
        <row r="916">
          <cell r="H916">
            <v>388322</v>
          </cell>
          <cell r="I916">
            <v>390799</v>
          </cell>
          <cell r="J916">
            <v>455168</v>
          </cell>
        </row>
        <row r="917">
          <cell r="H917">
            <v>55404</v>
          </cell>
          <cell r="I917">
            <v>56274</v>
          </cell>
          <cell r="J917">
            <v>59287</v>
          </cell>
        </row>
        <row r="918">
          <cell r="H918">
            <v>331379</v>
          </cell>
          <cell r="I918">
            <v>0</v>
          </cell>
          <cell r="J918">
            <v>0</v>
          </cell>
        </row>
        <row r="1113">
          <cell r="H1113">
            <v>6668635</v>
          </cell>
          <cell r="I1113">
            <v>7070131</v>
          </cell>
          <cell r="J1113">
            <v>7457805</v>
          </cell>
        </row>
        <row r="1114">
          <cell r="H1114">
            <v>200000</v>
          </cell>
          <cell r="I1114">
            <v>0</v>
          </cell>
          <cell r="J1114">
            <v>0</v>
          </cell>
        </row>
        <row r="1313">
          <cell r="H1313">
            <v>733225</v>
          </cell>
          <cell r="I1313">
            <v>779685</v>
          </cell>
          <cell r="J1313">
            <v>827936</v>
          </cell>
        </row>
        <row r="1314">
          <cell r="H1314">
            <v>35221</v>
          </cell>
          <cell r="I1314">
            <v>37201</v>
          </cell>
          <cell r="J1314">
            <v>39144</v>
          </cell>
        </row>
        <row r="1315">
          <cell r="H1315">
            <v>42815</v>
          </cell>
          <cell r="I1315">
            <v>45384</v>
          </cell>
          <cell r="J1315">
            <v>47653</v>
          </cell>
        </row>
        <row r="1316">
          <cell r="H1316">
            <v>59205</v>
          </cell>
          <cell r="I1316">
            <v>45538</v>
          </cell>
          <cell r="J1316">
            <v>48451</v>
          </cell>
        </row>
        <row r="1513">
          <cell r="H1513">
            <v>148478</v>
          </cell>
          <cell r="I1513">
            <v>173708</v>
          </cell>
          <cell r="J1513">
            <v>182393</v>
          </cell>
        </row>
        <row r="1514">
          <cell r="H1514">
            <v>33170</v>
          </cell>
          <cell r="I1514">
            <v>51625</v>
          </cell>
          <cell r="J1514">
            <v>57067</v>
          </cell>
        </row>
        <row r="1516">
          <cell r="H1516">
            <v>1</v>
          </cell>
          <cell r="I1516">
            <v>1</v>
          </cell>
          <cell r="J1516">
            <v>1</v>
          </cell>
        </row>
        <row r="1713">
          <cell r="H1713">
            <v>167562</v>
          </cell>
          <cell r="I1713">
            <v>415687</v>
          </cell>
          <cell r="J1713">
            <v>623330</v>
          </cell>
        </row>
        <row r="1714">
          <cell r="H1714">
            <v>217</v>
          </cell>
          <cell r="I1714">
            <v>620</v>
          </cell>
          <cell r="J1714">
            <v>619</v>
          </cell>
        </row>
        <row r="1715">
          <cell r="H1715">
            <v>374261</v>
          </cell>
          <cell r="I1715">
            <v>785234</v>
          </cell>
          <cell r="J1715">
            <v>468494</v>
          </cell>
        </row>
        <row r="1716">
          <cell r="H1716">
            <v>556296</v>
          </cell>
          <cell r="I1716">
            <v>579853</v>
          </cell>
          <cell r="J1716">
            <v>752368</v>
          </cell>
        </row>
        <row r="1717">
          <cell r="H1717">
            <v>226856</v>
          </cell>
          <cell r="I1717">
            <v>214818</v>
          </cell>
          <cell r="J1717">
            <v>319669</v>
          </cell>
        </row>
        <row r="1718">
          <cell r="H1718">
            <v>155530</v>
          </cell>
          <cell r="I1718">
            <v>404463</v>
          </cell>
          <cell r="J1718">
            <v>360922</v>
          </cell>
        </row>
      </sheetData>
      <sheetData sheetId="15">
        <row r="313">
          <cell r="H313">
            <v>20318</v>
          </cell>
          <cell r="I313">
            <v>20159</v>
          </cell>
          <cell r="J313">
            <v>21284</v>
          </cell>
        </row>
        <row r="314">
          <cell r="H314">
            <v>377352</v>
          </cell>
          <cell r="I314">
            <v>397901</v>
          </cell>
          <cell r="J314">
            <v>419293</v>
          </cell>
        </row>
        <row r="513">
          <cell r="H513">
            <v>200149</v>
          </cell>
          <cell r="I513">
            <v>210713</v>
          </cell>
          <cell r="J513">
            <v>224502</v>
          </cell>
        </row>
        <row r="514">
          <cell r="H514">
            <v>2546665</v>
          </cell>
          <cell r="I514">
            <v>2717819</v>
          </cell>
          <cell r="J514">
            <v>2851674</v>
          </cell>
        </row>
        <row r="515">
          <cell r="H515">
            <v>870181</v>
          </cell>
          <cell r="I515">
            <v>931852</v>
          </cell>
          <cell r="J515">
            <v>988400</v>
          </cell>
        </row>
        <row r="516">
          <cell r="H516">
            <v>0</v>
          </cell>
          <cell r="I516">
            <v>0</v>
          </cell>
          <cell r="J516">
            <v>0</v>
          </cell>
        </row>
        <row r="517">
          <cell r="H517">
            <v>768652</v>
          </cell>
          <cell r="I517">
            <v>848364</v>
          </cell>
          <cell r="J517">
            <v>929261</v>
          </cell>
        </row>
        <row r="518">
          <cell r="H518">
            <v>2225423</v>
          </cell>
          <cell r="I518">
            <v>2652072</v>
          </cell>
          <cell r="J518">
            <v>3073536</v>
          </cell>
        </row>
        <row r="519">
          <cell r="H519">
            <v>47642</v>
          </cell>
          <cell r="I519">
            <v>50270</v>
          </cell>
          <cell r="J519">
            <v>51980</v>
          </cell>
        </row>
        <row r="520">
          <cell r="H520">
            <v>156393</v>
          </cell>
          <cell r="I520">
            <v>168416</v>
          </cell>
          <cell r="J520">
            <v>175130</v>
          </cell>
        </row>
        <row r="521">
          <cell r="H521">
            <v>5138614</v>
          </cell>
          <cell r="I521">
            <v>5301777</v>
          </cell>
          <cell r="J521">
            <v>5750954</v>
          </cell>
        </row>
        <row r="713">
          <cell r="H713">
            <v>1007942</v>
          </cell>
          <cell r="I713">
            <v>1037149</v>
          </cell>
          <cell r="J713">
            <v>1097201</v>
          </cell>
        </row>
        <row r="714">
          <cell r="H714">
            <v>37946</v>
          </cell>
          <cell r="I714">
            <v>40694</v>
          </cell>
          <cell r="J714">
            <v>43097</v>
          </cell>
        </row>
        <row r="913">
          <cell r="H913">
            <v>5989701</v>
          </cell>
          <cell r="I913">
            <v>6436857</v>
          </cell>
          <cell r="J913">
            <v>6831380</v>
          </cell>
        </row>
        <row r="914">
          <cell r="H914">
            <v>787875</v>
          </cell>
          <cell r="I914">
            <v>843900</v>
          </cell>
          <cell r="J914">
            <v>896988</v>
          </cell>
        </row>
        <row r="915">
          <cell r="H915">
            <v>655155</v>
          </cell>
          <cell r="I915">
            <v>702227</v>
          </cell>
          <cell r="J915">
            <v>746171</v>
          </cell>
        </row>
        <row r="916">
          <cell r="H916">
            <v>119006</v>
          </cell>
          <cell r="I916">
            <v>127427</v>
          </cell>
          <cell r="J916">
            <v>134682</v>
          </cell>
        </row>
        <row r="917">
          <cell r="H917">
            <v>16652</v>
          </cell>
          <cell r="I917">
            <v>17778</v>
          </cell>
          <cell r="J917">
            <v>18465</v>
          </cell>
        </row>
        <row r="1113">
          <cell r="H1113">
            <v>873229</v>
          </cell>
          <cell r="I1113">
            <v>873335</v>
          </cell>
          <cell r="J1113">
            <v>915596</v>
          </cell>
        </row>
        <row r="1114">
          <cell r="H1114">
            <v>1786130</v>
          </cell>
          <cell r="I1114">
            <v>1919989</v>
          </cell>
          <cell r="J1114">
            <v>2038163</v>
          </cell>
        </row>
        <row r="1313">
          <cell r="H1313">
            <v>415128</v>
          </cell>
          <cell r="I1313">
            <v>442235</v>
          </cell>
          <cell r="J1313">
            <v>470956</v>
          </cell>
        </row>
        <row r="1314">
          <cell r="H1314">
            <v>19842</v>
          </cell>
          <cell r="I1314">
            <v>16531</v>
          </cell>
          <cell r="J1314">
            <v>17086</v>
          </cell>
        </row>
        <row r="1315">
          <cell r="H1315">
            <v>107738</v>
          </cell>
          <cell r="I1315">
            <v>133818</v>
          </cell>
          <cell r="J1315">
            <v>141572</v>
          </cell>
        </row>
        <row r="1316">
          <cell r="H1316">
            <v>67925</v>
          </cell>
          <cell r="I1316">
            <v>72695</v>
          </cell>
          <cell r="J1316">
            <v>77769</v>
          </cell>
        </row>
        <row r="1317">
          <cell r="H1317">
            <v>387418</v>
          </cell>
          <cell r="I1317">
            <v>414311</v>
          </cell>
          <cell r="J1317">
            <v>441975</v>
          </cell>
        </row>
        <row r="1513">
          <cell r="H1513">
            <v>15170</v>
          </cell>
          <cell r="I1513">
            <v>16004</v>
          </cell>
          <cell r="J1513">
            <v>18000</v>
          </cell>
        </row>
        <row r="1713">
          <cell r="H1713">
            <v>483582</v>
          </cell>
          <cell r="I1713">
            <v>493625</v>
          </cell>
          <cell r="J1713">
            <v>495035</v>
          </cell>
        </row>
        <row r="1714">
          <cell r="H1714">
            <v>6460</v>
          </cell>
          <cell r="I1714">
            <v>30324</v>
          </cell>
          <cell r="J1714">
            <v>666</v>
          </cell>
        </row>
        <row r="1715">
          <cell r="H1715">
            <v>600408</v>
          </cell>
          <cell r="I1715">
            <v>780206</v>
          </cell>
          <cell r="J1715">
            <v>842371</v>
          </cell>
        </row>
        <row r="1716">
          <cell r="H1716">
            <v>568303</v>
          </cell>
          <cell r="I1716">
            <v>546403</v>
          </cell>
          <cell r="J1716">
            <v>546774</v>
          </cell>
        </row>
        <row r="1717">
          <cell r="H1717">
            <v>51763</v>
          </cell>
          <cell r="I1717">
            <v>41425</v>
          </cell>
          <cell r="J1717">
            <v>44289</v>
          </cell>
        </row>
        <row r="1718">
          <cell r="H1718">
            <v>206588</v>
          </cell>
          <cell r="I1718">
            <v>222333</v>
          </cell>
          <cell r="J1718">
            <v>240657</v>
          </cell>
        </row>
      </sheetData>
      <sheetData sheetId="16">
        <row r="313">
          <cell r="H313">
            <v>1580</v>
          </cell>
          <cell r="I313">
            <v>1667</v>
          </cell>
          <cell r="J313">
            <v>1759</v>
          </cell>
        </row>
        <row r="314">
          <cell r="H314">
            <v>280668</v>
          </cell>
          <cell r="I314">
            <v>298562</v>
          </cell>
          <cell r="J314">
            <v>305724</v>
          </cell>
        </row>
        <row r="513">
          <cell r="H513">
            <v>536588</v>
          </cell>
          <cell r="I513">
            <v>536037</v>
          </cell>
          <cell r="J513">
            <v>586130</v>
          </cell>
        </row>
        <row r="514">
          <cell r="H514">
            <v>1505434</v>
          </cell>
          <cell r="I514">
            <v>1518306</v>
          </cell>
          <cell r="J514">
            <v>1674704</v>
          </cell>
        </row>
        <row r="515">
          <cell r="H515">
            <v>311913</v>
          </cell>
          <cell r="I515">
            <v>337229</v>
          </cell>
          <cell r="J515">
            <v>343235</v>
          </cell>
        </row>
        <row r="516">
          <cell r="H516">
            <v>130053</v>
          </cell>
          <cell r="I516">
            <v>139066</v>
          </cell>
          <cell r="J516">
            <v>147410</v>
          </cell>
        </row>
        <row r="517">
          <cell r="H517">
            <v>213375</v>
          </cell>
          <cell r="I517">
            <v>220843</v>
          </cell>
          <cell r="J517">
            <v>246898</v>
          </cell>
        </row>
        <row r="518">
          <cell r="H518">
            <v>715538</v>
          </cell>
          <cell r="I518">
            <v>861143</v>
          </cell>
          <cell r="J518">
            <v>1000811</v>
          </cell>
        </row>
        <row r="519">
          <cell r="H519">
            <v>10692</v>
          </cell>
          <cell r="I519">
            <v>16761</v>
          </cell>
          <cell r="J519">
            <v>17487</v>
          </cell>
        </row>
        <row r="520">
          <cell r="H520">
            <v>0</v>
          </cell>
          <cell r="I520">
            <v>0</v>
          </cell>
          <cell r="J520">
            <v>0</v>
          </cell>
        </row>
        <row r="521">
          <cell r="H521">
            <v>3371189</v>
          </cell>
          <cell r="I521">
            <v>3320151</v>
          </cell>
          <cell r="J521">
            <v>3602476</v>
          </cell>
        </row>
        <row r="713">
          <cell r="H713">
            <v>520730</v>
          </cell>
          <cell r="I713">
            <v>562501</v>
          </cell>
          <cell r="J713">
            <v>657666</v>
          </cell>
        </row>
        <row r="714">
          <cell r="H714">
            <v>0</v>
          </cell>
          <cell r="I714">
            <v>0</v>
          </cell>
          <cell r="J714">
            <v>0</v>
          </cell>
        </row>
        <row r="914">
          <cell r="H914">
            <v>1184960</v>
          </cell>
          <cell r="I914">
            <v>1186135</v>
          </cell>
          <cell r="J914">
            <v>1239903.1000000001</v>
          </cell>
        </row>
        <row r="915">
          <cell r="H915">
            <v>0</v>
          </cell>
          <cell r="I915">
            <v>0</v>
          </cell>
          <cell r="J915">
            <v>0</v>
          </cell>
        </row>
        <row r="916">
          <cell r="H916">
            <v>327765</v>
          </cell>
          <cell r="I916">
            <v>327873</v>
          </cell>
          <cell r="J916">
            <v>371645.38</v>
          </cell>
        </row>
        <row r="917">
          <cell r="H917">
            <v>0</v>
          </cell>
          <cell r="I917">
            <v>0</v>
          </cell>
          <cell r="J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</row>
        <row r="1113">
          <cell r="H1113">
            <v>1083792</v>
          </cell>
          <cell r="I1113">
            <v>1113425</v>
          </cell>
          <cell r="J1113">
            <v>1197613</v>
          </cell>
        </row>
        <row r="1114">
          <cell r="H1114">
            <v>0</v>
          </cell>
          <cell r="I1114">
            <v>0</v>
          </cell>
          <cell r="J1114">
            <v>0</v>
          </cell>
        </row>
        <row r="1313">
          <cell r="H1313">
            <v>163089</v>
          </cell>
          <cell r="I1313">
            <v>184767</v>
          </cell>
          <cell r="J1313">
            <v>202256.24</v>
          </cell>
        </row>
        <row r="1314">
          <cell r="H1314">
            <v>3269</v>
          </cell>
          <cell r="I1314">
            <v>4084</v>
          </cell>
          <cell r="J1314">
            <v>4329.04</v>
          </cell>
        </row>
        <row r="1315">
          <cell r="H1315">
            <v>80071</v>
          </cell>
          <cell r="I1315">
            <v>91585</v>
          </cell>
          <cell r="J1315">
            <v>98280.1</v>
          </cell>
        </row>
        <row r="1316">
          <cell r="H1316">
            <v>6642</v>
          </cell>
          <cell r="I1316">
            <v>7024</v>
          </cell>
          <cell r="J1316">
            <v>7445.44</v>
          </cell>
        </row>
        <row r="1317">
          <cell r="H1317">
            <v>181642</v>
          </cell>
          <cell r="I1317">
            <v>181871</v>
          </cell>
          <cell r="J1317">
            <v>177859</v>
          </cell>
        </row>
        <row r="1513">
          <cell r="H1513">
            <v>0</v>
          </cell>
          <cell r="I1513">
            <v>0</v>
          </cell>
          <cell r="J1513">
            <v>0</v>
          </cell>
        </row>
        <row r="1514">
          <cell r="H1514">
            <v>0</v>
          </cell>
          <cell r="I1514">
            <v>0</v>
          </cell>
          <cell r="J1514">
            <v>0</v>
          </cell>
        </row>
        <row r="1515">
          <cell r="H1515">
            <v>30333</v>
          </cell>
          <cell r="I1515">
            <v>46645</v>
          </cell>
          <cell r="J1515">
            <v>49443.7</v>
          </cell>
        </row>
        <row r="1516">
          <cell r="H1516">
            <v>10000</v>
          </cell>
          <cell r="I1516">
            <v>15210</v>
          </cell>
          <cell r="J1516">
            <v>16122.6</v>
          </cell>
        </row>
        <row r="1517">
          <cell r="H1517">
            <v>571301</v>
          </cell>
          <cell r="I1517">
            <v>601053</v>
          </cell>
          <cell r="J1517">
            <v>621516.18000000005</v>
          </cell>
        </row>
        <row r="1714">
          <cell r="H1714">
            <v>346441</v>
          </cell>
          <cell r="I1714">
            <v>358300</v>
          </cell>
          <cell r="J1714">
            <v>371986</v>
          </cell>
        </row>
        <row r="1715">
          <cell r="H1715">
            <v>0</v>
          </cell>
          <cell r="I1715">
            <v>0</v>
          </cell>
          <cell r="J1715">
            <v>0</v>
          </cell>
        </row>
        <row r="1716">
          <cell r="H1716">
            <v>36101</v>
          </cell>
          <cell r="I1716">
            <v>239007</v>
          </cell>
          <cell r="J1716">
            <v>266520</v>
          </cell>
        </row>
        <row r="1717">
          <cell r="H1717">
            <v>12961</v>
          </cell>
          <cell r="I1717">
            <v>87734</v>
          </cell>
          <cell r="J1717">
            <v>79998</v>
          </cell>
        </row>
        <row r="1719">
          <cell r="H1719">
            <v>9665</v>
          </cell>
          <cell r="I1719">
            <v>64798</v>
          </cell>
          <cell r="J1719">
            <v>58286</v>
          </cell>
        </row>
        <row r="1720">
          <cell r="H1720">
            <v>302193</v>
          </cell>
          <cell r="I1720">
            <v>315211</v>
          </cell>
          <cell r="J1720">
            <v>404266</v>
          </cell>
        </row>
      </sheetData>
      <sheetData sheetId="17">
        <row r="313">
          <cell r="H313">
            <v>9421</v>
          </cell>
          <cell r="I313">
            <v>9879</v>
          </cell>
          <cell r="J313">
            <v>10472</v>
          </cell>
        </row>
        <row r="314">
          <cell r="H314">
            <v>190796</v>
          </cell>
          <cell r="I314">
            <v>200624</v>
          </cell>
          <cell r="J314">
            <v>209363</v>
          </cell>
        </row>
        <row r="513">
          <cell r="H513">
            <v>336355</v>
          </cell>
          <cell r="I513">
            <v>326290</v>
          </cell>
          <cell r="J513">
            <v>369985</v>
          </cell>
        </row>
        <row r="514">
          <cell r="H514">
            <v>749210</v>
          </cell>
          <cell r="I514">
            <v>793052</v>
          </cell>
          <cell r="J514">
            <v>836150</v>
          </cell>
        </row>
        <row r="515">
          <cell r="H515">
            <v>582613</v>
          </cell>
          <cell r="I515">
            <v>618135</v>
          </cell>
          <cell r="J515">
            <v>653860</v>
          </cell>
        </row>
        <row r="516">
          <cell r="H516">
            <v>103578</v>
          </cell>
          <cell r="I516">
            <v>110866</v>
          </cell>
          <cell r="J516">
            <v>117547</v>
          </cell>
        </row>
        <row r="517">
          <cell r="H517">
            <v>0</v>
          </cell>
          <cell r="I517">
            <v>0</v>
          </cell>
          <cell r="J517">
            <v>0</v>
          </cell>
        </row>
        <row r="518">
          <cell r="H518">
            <v>611710</v>
          </cell>
          <cell r="I518">
            <v>744852</v>
          </cell>
          <cell r="J518">
            <v>784417</v>
          </cell>
        </row>
        <row r="519">
          <cell r="H519">
            <v>23620</v>
          </cell>
          <cell r="I519">
            <v>23767</v>
          </cell>
          <cell r="J519">
            <v>23915</v>
          </cell>
        </row>
        <row r="520">
          <cell r="H520">
            <v>0</v>
          </cell>
          <cell r="I520">
            <v>0</v>
          </cell>
          <cell r="J520">
            <v>0</v>
          </cell>
        </row>
        <row r="521">
          <cell r="H521">
            <v>2020058</v>
          </cell>
          <cell r="I521">
            <v>2135273</v>
          </cell>
          <cell r="J521">
            <v>2292780</v>
          </cell>
        </row>
        <row r="713">
          <cell r="H713">
            <v>238149</v>
          </cell>
          <cell r="I713">
            <v>245388</v>
          </cell>
          <cell r="J713">
            <v>252918</v>
          </cell>
        </row>
        <row r="714">
          <cell r="H714">
            <v>17000</v>
          </cell>
          <cell r="I714">
            <v>19200</v>
          </cell>
          <cell r="J714">
            <v>19500</v>
          </cell>
        </row>
        <row r="913">
          <cell r="H913">
            <v>754298</v>
          </cell>
          <cell r="I913">
            <v>830361</v>
          </cell>
          <cell r="J913">
            <v>877269</v>
          </cell>
        </row>
        <row r="914">
          <cell r="H914">
            <v>136811</v>
          </cell>
          <cell r="I914">
            <v>147534</v>
          </cell>
          <cell r="J914">
            <v>154461</v>
          </cell>
        </row>
        <row r="915">
          <cell r="H915">
            <v>27838</v>
          </cell>
          <cell r="I915">
            <v>29369</v>
          </cell>
          <cell r="J915">
            <v>31131</v>
          </cell>
        </row>
        <row r="916">
          <cell r="H916">
            <v>0</v>
          </cell>
          <cell r="I916">
            <v>0</v>
          </cell>
          <cell r="J916">
            <v>0</v>
          </cell>
        </row>
        <row r="917">
          <cell r="H917">
            <v>0</v>
          </cell>
          <cell r="I917">
            <v>0</v>
          </cell>
          <cell r="J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</row>
        <row r="1113">
          <cell r="H1113">
            <v>0</v>
          </cell>
          <cell r="I1113">
            <v>0</v>
          </cell>
          <cell r="J1113">
            <v>0</v>
          </cell>
        </row>
        <row r="1114">
          <cell r="H1114">
            <v>781668</v>
          </cell>
          <cell r="I1114">
            <v>858851</v>
          </cell>
          <cell r="J1114">
            <v>912131</v>
          </cell>
        </row>
        <row r="1313">
          <cell r="H1313">
            <v>117027</v>
          </cell>
          <cell r="I1313">
            <v>125769</v>
          </cell>
          <cell r="J1313">
            <v>133113</v>
          </cell>
        </row>
        <row r="1314">
          <cell r="H1314">
            <v>3696</v>
          </cell>
          <cell r="I1314">
            <v>3899</v>
          </cell>
          <cell r="J1314">
            <v>4108</v>
          </cell>
        </row>
        <row r="1315">
          <cell r="H1315">
            <v>2680</v>
          </cell>
          <cell r="I1315">
            <v>2791</v>
          </cell>
          <cell r="J1315">
            <v>3002</v>
          </cell>
        </row>
        <row r="1316">
          <cell r="H1316">
            <v>2573</v>
          </cell>
          <cell r="I1316">
            <v>2718</v>
          </cell>
          <cell r="J1316">
            <v>2865</v>
          </cell>
        </row>
        <row r="1317">
          <cell r="H1317">
            <v>108129</v>
          </cell>
          <cell r="I1317">
            <v>113282</v>
          </cell>
          <cell r="J1317">
            <v>118272</v>
          </cell>
        </row>
        <row r="1513">
          <cell r="H1513">
            <v>24964</v>
          </cell>
          <cell r="I1513">
            <v>31618</v>
          </cell>
          <cell r="J1513">
            <v>33727</v>
          </cell>
        </row>
        <row r="1514">
          <cell r="H1514">
            <v>18397</v>
          </cell>
          <cell r="I1514">
            <v>20038</v>
          </cell>
          <cell r="J1514">
            <v>21551</v>
          </cell>
        </row>
        <row r="1515">
          <cell r="H1515">
            <v>50358</v>
          </cell>
          <cell r="I1515">
            <v>55116</v>
          </cell>
          <cell r="J1515">
            <v>58242</v>
          </cell>
        </row>
        <row r="1516">
          <cell r="H1516">
            <v>5561</v>
          </cell>
          <cell r="I1516">
            <v>6945</v>
          </cell>
          <cell r="J1516">
            <v>7348</v>
          </cell>
        </row>
        <row r="1517">
          <cell r="H1517">
            <v>8958</v>
          </cell>
          <cell r="I1517">
            <v>9862</v>
          </cell>
          <cell r="J1517">
            <v>10373</v>
          </cell>
        </row>
        <row r="1713">
          <cell r="H1713">
            <v>209750</v>
          </cell>
          <cell r="I1713">
            <v>253922</v>
          </cell>
          <cell r="J1713">
            <v>250736</v>
          </cell>
        </row>
        <row r="1714">
          <cell r="H1714">
            <v>0</v>
          </cell>
          <cell r="I1714">
            <v>0</v>
          </cell>
          <cell r="J1714">
            <v>0</v>
          </cell>
        </row>
        <row r="1715">
          <cell r="H1715">
            <v>108971</v>
          </cell>
          <cell r="I1715">
            <v>115509</v>
          </cell>
          <cell r="J1715">
            <v>126385</v>
          </cell>
        </row>
        <row r="1716">
          <cell r="H1716">
            <v>300000</v>
          </cell>
          <cell r="I1716">
            <v>300000</v>
          </cell>
          <cell r="J1716">
            <v>304500</v>
          </cell>
        </row>
        <row r="1717">
          <cell r="H1717">
            <v>0</v>
          </cell>
          <cell r="I1717">
            <v>0</v>
          </cell>
          <cell r="J1717">
            <v>0</v>
          </cell>
        </row>
        <row r="1718">
          <cell r="H1718">
            <v>0</v>
          </cell>
          <cell r="I1718">
            <v>0</v>
          </cell>
          <cell r="J1718">
            <v>0</v>
          </cell>
        </row>
      </sheetData>
      <sheetData sheetId="18">
        <row r="313">
          <cell r="H313">
            <v>8065</v>
          </cell>
          <cell r="I313">
            <v>8504</v>
          </cell>
          <cell r="J313">
            <v>8972</v>
          </cell>
        </row>
        <row r="314">
          <cell r="H314">
            <v>142397</v>
          </cell>
          <cell r="I314">
            <v>151733</v>
          </cell>
          <cell r="J314">
            <v>147338.46999999997</v>
          </cell>
        </row>
        <row r="513">
          <cell r="H513">
            <v>93578</v>
          </cell>
          <cell r="I513">
            <v>97938</v>
          </cell>
          <cell r="J513">
            <v>103324.59</v>
          </cell>
        </row>
        <row r="514">
          <cell r="H514">
            <v>330600</v>
          </cell>
          <cell r="I514">
            <v>353042</v>
          </cell>
          <cell r="J514">
            <v>364072.495</v>
          </cell>
        </row>
        <row r="515">
          <cell r="H515">
            <v>190503</v>
          </cell>
          <cell r="I515">
            <v>200773.9</v>
          </cell>
          <cell r="J515">
            <v>211816.595</v>
          </cell>
        </row>
        <row r="516">
          <cell r="H516">
            <v>0</v>
          </cell>
          <cell r="I516">
            <v>0</v>
          </cell>
          <cell r="J516">
            <v>0</v>
          </cell>
        </row>
        <row r="517">
          <cell r="H517">
            <v>56515</v>
          </cell>
          <cell r="I517">
            <v>59555</v>
          </cell>
          <cell r="J517">
            <v>62830.524999999987</v>
          </cell>
        </row>
        <row r="518">
          <cell r="H518">
            <v>283135</v>
          </cell>
          <cell r="I518">
            <v>339799</v>
          </cell>
          <cell r="J518">
            <v>341738.13500000001</v>
          </cell>
        </row>
        <row r="519">
          <cell r="H519">
            <v>7678</v>
          </cell>
          <cell r="I519">
            <v>8099</v>
          </cell>
          <cell r="J519">
            <v>8544.4449999999997</v>
          </cell>
        </row>
        <row r="520">
          <cell r="H520">
            <v>27188</v>
          </cell>
          <cell r="I520">
            <v>28555</v>
          </cell>
          <cell r="J520">
            <v>30125.524999999998</v>
          </cell>
        </row>
        <row r="521">
          <cell r="H521">
            <v>403108</v>
          </cell>
          <cell r="I521">
            <v>446209.6</v>
          </cell>
          <cell r="J521">
            <v>510565.88999999996</v>
          </cell>
        </row>
        <row r="713">
          <cell r="H713">
            <v>197203.05</v>
          </cell>
          <cell r="I713">
            <v>203259</v>
          </cell>
          <cell r="J713">
            <v>219359.435</v>
          </cell>
        </row>
        <row r="913">
          <cell r="H913">
            <v>764660.5</v>
          </cell>
          <cell r="I913">
            <v>795631</v>
          </cell>
          <cell r="J913">
            <v>888840</v>
          </cell>
        </row>
        <row r="914">
          <cell r="H914">
            <v>15615</v>
          </cell>
          <cell r="I914">
            <v>17049</v>
          </cell>
          <cell r="J914">
            <v>17986.695</v>
          </cell>
        </row>
        <row r="915">
          <cell r="H915">
            <v>34142</v>
          </cell>
          <cell r="I915">
            <v>35917</v>
          </cell>
          <cell r="J915">
            <v>37892.434999999998</v>
          </cell>
        </row>
        <row r="1113">
          <cell r="H1113">
            <v>34529</v>
          </cell>
          <cell r="I1113">
            <v>42350</v>
          </cell>
          <cell r="J1113">
            <v>46983.520000000004</v>
          </cell>
        </row>
        <row r="1114">
          <cell r="H1114">
            <v>28896</v>
          </cell>
          <cell r="I1114">
            <v>31575</v>
          </cell>
          <cell r="J1114">
            <v>37291.375</v>
          </cell>
        </row>
        <row r="1115">
          <cell r="H1115">
            <v>1284</v>
          </cell>
          <cell r="I1115">
            <v>1284</v>
          </cell>
          <cell r="J1115">
            <v>1284</v>
          </cell>
        </row>
        <row r="1116">
          <cell r="H1116">
            <v>19300</v>
          </cell>
          <cell r="I1116">
            <v>19300</v>
          </cell>
          <cell r="J1116">
            <v>19300</v>
          </cell>
        </row>
        <row r="1313">
          <cell r="H1313">
            <v>18752</v>
          </cell>
          <cell r="I1313">
            <v>19983</v>
          </cell>
          <cell r="J1313">
            <v>21171</v>
          </cell>
        </row>
        <row r="1314">
          <cell r="H1314">
            <v>5535</v>
          </cell>
          <cell r="I1314">
            <v>6588</v>
          </cell>
          <cell r="J1314">
            <v>7001</v>
          </cell>
        </row>
        <row r="1315">
          <cell r="H1315">
            <v>8245</v>
          </cell>
          <cell r="I1315">
            <v>8701</v>
          </cell>
          <cell r="J1315">
            <v>9179.5550000000003</v>
          </cell>
        </row>
        <row r="1316">
          <cell r="H1316">
            <v>0</v>
          </cell>
          <cell r="I1316">
            <v>0</v>
          </cell>
          <cell r="J1316">
            <v>0</v>
          </cell>
        </row>
        <row r="1317">
          <cell r="H1317">
            <v>0</v>
          </cell>
          <cell r="I1317">
            <v>0</v>
          </cell>
          <cell r="J1317">
            <v>0</v>
          </cell>
        </row>
        <row r="1513">
          <cell r="H1513">
            <v>444341</v>
          </cell>
          <cell r="I1513">
            <v>469061</v>
          </cell>
          <cell r="J1513">
            <v>474330</v>
          </cell>
        </row>
        <row r="1514">
          <cell r="H1514">
            <v>6319</v>
          </cell>
          <cell r="I1514">
            <v>11080</v>
          </cell>
          <cell r="J1514">
            <v>11139.4</v>
          </cell>
        </row>
      </sheetData>
      <sheetData sheetId="19">
        <row r="313">
          <cell r="H313">
            <v>7400</v>
          </cell>
          <cell r="I313">
            <v>7796</v>
          </cell>
          <cell r="J313">
            <v>8362</v>
          </cell>
        </row>
        <row r="314">
          <cell r="H314">
            <v>240771</v>
          </cell>
          <cell r="I314">
            <v>254017</v>
          </cell>
          <cell r="J314">
            <v>269204</v>
          </cell>
        </row>
        <row r="513">
          <cell r="H513">
            <v>318205</v>
          </cell>
          <cell r="I513">
            <v>336906</v>
          </cell>
          <cell r="J513">
            <v>356771</v>
          </cell>
        </row>
        <row r="514">
          <cell r="H514">
            <v>6799</v>
          </cell>
          <cell r="I514">
            <v>20449</v>
          </cell>
          <cell r="J514">
            <v>21675</v>
          </cell>
        </row>
        <row r="515">
          <cell r="H515">
            <v>634262</v>
          </cell>
          <cell r="I515">
            <v>665282</v>
          </cell>
          <cell r="J515">
            <v>705440</v>
          </cell>
        </row>
        <row r="516">
          <cell r="H516">
            <v>117153</v>
          </cell>
          <cell r="I516">
            <v>177753</v>
          </cell>
          <cell r="J516">
            <v>120535</v>
          </cell>
        </row>
        <row r="517">
          <cell r="H517">
            <v>715338</v>
          </cell>
          <cell r="I517">
            <v>839520</v>
          </cell>
          <cell r="J517">
            <v>972663</v>
          </cell>
        </row>
        <row r="518">
          <cell r="H518">
            <v>14530</v>
          </cell>
          <cell r="I518">
            <v>15402</v>
          </cell>
          <cell r="J518">
            <v>19616</v>
          </cell>
        </row>
        <row r="519">
          <cell r="H519">
            <v>714478</v>
          </cell>
          <cell r="I519">
            <v>758197</v>
          </cell>
          <cell r="J519">
            <v>807545</v>
          </cell>
        </row>
        <row r="520">
          <cell r="H520">
            <v>28548</v>
          </cell>
          <cell r="I520">
            <v>30119</v>
          </cell>
          <cell r="J520">
            <v>33207</v>
          </cell>
        </row>
        <row r="521">
          <cell r="H521">
            <v>962236</v>
          </cell>
          <cell r="I521">
            <v>1042145</v>
          </cell>
          <cell r="J521">
            <v>1071483</v>
          </cell>
        </row>
        <row r="713">
          <cell r="H713">
            <v>226998</v>
          </cell>
          <cell r="I713">
            <v>241031</v>
          </cell>
          <cell r="J713">
            <v>255277</v>
          </cell>
        </row>
        <row r="714">
          <cell r="H714">
            <v>13160</v>
          </cell>
          <cell r="I714">
            <v>14000</v>
          </cell>
          <cell r="J714">
            <v>15000</v>
          </cell>
        </row>
        <row r="913">
          <cell r="H913">
            <v>1453007</v>
          </cell>
          <cell r="I913">
            <v>1534148</v>
          </cell>
          <cell r="J913">
            <v>1630577</v>
          </cell>
        </row>
        <row r="914">
          <cell r="H914">
            <v>292969</v>
          </cell>
          <cell r="I914">
            <v>308147</v>
          </cell>
          <cell r="J914">
            <v>327354</v>
          </cell>
        </row>
        <row r="1113">
          <cell r="H1113">
            <v>211765</v>
          </cell>
          <cell r="I1113">
            <v>224470</v>
          </cell>
          <cell r="J1113">
            <v>237715</v>
          </cell>
        </row>
        <row r="1313">
          <cell r="H1313">
            <v>176534</v>
          </cell>
          <cell r="I1313">
            <v>189282</v>
          </cell>
          <cell r="J1313">
            <v>203689</v>
          </cell>
        </row>
        <row r="1314">
          <cell r="H1314">
            <v>28187</v>
          </cell>
          <cell r="I1314">
            <v>29737</v>
          </cell>
          <cell r="J1314">
            <v>31522</v>
          </cell>
        </row>
        <row r="1315">
          <cell r="H1315">
            <v>13950</v>
          </cell>
          <cell r="I1315">
            <v>14717</v>
          </cell>
          <cell r="J1315">
            <v>15600</v>
          </cell>
        </row>
        <row r="1316">
          <cell r="H1316">
            <v>43651</v>
          </cell>
          <cell r="I1316">
            <v>45712</v>
          </cell>
          <cell r="J1316">
            <v>48348</v>
          </cell>
        </row>
        <row r="1513">
          <cell r="H1513">
            <v>71718</v>
          </cell>
          <cell r="I1513">
            <v>75497</v>
          </cell>
          <cell r="J1513">
            <v>79847</v>
          </cell>
        </row>
        <row r="1514">
          <cell r="H1514">
            <v>29575</v>
          </cell>
          <cell r="I1514">
            <v>31037</v>
          </cell>
          <cell r="J1514">
            <v>30719</v>
          </cell>
        </row>
        <row r="1515">
          <cell r="H1515">
            <v>12011</v>
          </cell>
          <cell r="I1515">
            <v>12672</v>
          </cell>
          <cell r="J1515">
            <v>13432</v>
          </cell>
        </row>
        <row r="1516">
          <cell r="H1516">
            <v>20734</v>
          </cell>
          <cell r="I1516">
            <v>21875</v>
          </cell>
          <cell r="J1516">
            <v>23187</v>
          </cell>
        </row>
        <row r="1713">
          <cell r="H1713">
            <v>17485</v>
          </cell>
          <cell r="I1713">
            <v>23260</v>
          </cell>
          <cell r="J1713">
            <v>28870</v>
          </cell>
        </row>
        <row r="1714">
          <cell r="H1714">
            <v>423127</v>
          </cell>
          <cell r="I1714">
            <v>448258</v>
          </cell>
          <cell r="J1714">
            <v>454982</v>
          </cell>
        </row>
        <row r="1715">
          <cell r="H1715">
            <v>112790</v>
          </cell>
          <cell r="I1715">
            <v>119863</v>
          </cell>
          <cell r="J1715">
            <v>130739</v>
          </cell>
        </row>
        <row r="1716">
          <cell r="H1716">
            <v>51927</v>
          </cell>
          <cell r="I1716">
            <v>63243</v>
          </cell>
          <cell r="J1716">
            <v>66658</v>
          </cell>
        </row>
      </sheetData>
      <sheetData sheetId="20">
        <row r="313">
          <cell r="H313">
            <v>8298</v>
          </cell>
          <cell r="I313">
            <v>8863</v>
          </cell>
          <cell r="J313">
            <v>9359</v>
          </cell>
        </row>
        <row r="314">
          <cell r="H314">
            <v>480250</v>
          </cell>
          <cell r="I314">
            <v>499668</v>
          </cell>
          <cell r="J314">
            <v>526526</v>
          </cell>
        </row>
        <row r="513">
          <cell r="H513">
            <v>263372</v>
          </cell>
          <cell r="I513">
            <v>282322</v>
          </cell>
          <cell r="J513">
            <v>300300</v>
          </cell>
        </row>
        <row r="514">
          <cell r="H514">
            <v>1041401</v>
          </cell>
          <cell r="I514">
            <v>1108394</v>
          </cell>
          <cell r="J514">
            <v>1168706</v>
          </cell>
        </row>
        <row r="515">
          <cell r="H515">
            <v>1127754</v>
          </cell>
          <cell r="I515">
            <v>1204910</v>
          </cell>
          <cell r="J515">
            <v>1272042</v>
          </cell>
        </row>
        <row r="516">
          <cell r="H516">
            <v>157842</v>
          </cell>
          <cell r="I516">
            <v>166660</v>
          </cell>
          <cell r="J516">
            <v>175617</v>
          </cell>
        </row>
        <row r="517">
          <cell r="H517">
            <v>1</v>
          </cell>
          <cell r="I517">
            <v>1</v>
          </cell>
          <cell r="J517">
            <v>1</v>
          </cell>
        </row>
        <row r="518">
          <cell r="H518">
            <v>738080</v>
          </cell>
          <cell r="I518">
            <v>927547</v>
          </cell>
          <cell r="J518">
            <v>1074487</v>
          </cell>
        </row>
        <row r="519">
          <cell r="H519">
            <v>26920</v>
          </cell>
          <cell r="I519">
            <v>28529</v>
          </cell>
          <cell r="J519">
            <v>29812</v>
          </cell>
        </row>
        <row r="520">
          <cell r="H520">
            <v>1</v>
          </cell>
          <cell r="I520">
            <v>1</v>
          </cell>
          <cell r="J520">
            <v>1</v>
          </cell>
        </row>
        <row r="521">
          <cell r="H521">
            <v>1939715</v>
          </cell>
          <cell r="I521">
            <v>2087358</v>
          </cell>
          <cell r="J521">
            <v>2212392</v>
          </cell>
        </row>
        <row r="522">
          <cell r="H522">
            <v>203009</v>
          </cell>
          <cell r="I522">
            <v>209388</v>
          </cell>
          <cell r="J522">
            <v>230314</v>
          </cell>
        </row>
        <row r="713">
          <cell r="H713">
            <v>639840</v>
          </cell>
          <cell r="I713">
            <v>684261</v>
          </cell>
          <cell r="J713">
            <v>725405</v>
          </cell>
        </row>
        <row r="714">
          <cell r="H714">
            <v>61552</v>
          </cell>
          <cell r="I714">
            <v>65496</v>
          </cell>
          <cell r="J714">
            <v>68512</v>
          </cell>
        </row>
        <row r="913">
          <cell r="H913">
            <v>1213595</v>
          </cell>
          <cell r="I913">
            <v>1299002</v>
          </cell>
          <cell r="J913">
            <v>1377065</v>
          </cell>
        </row>
        <row r="914">
          <cell r="H914">
            <v>214117</v>
          </cell>
          <cell r="I914">
            <v>229066</v>
          </cell>
          <cell r="J914">
            <v>242584</v>
          </cell>
        </row>
        <row r="915">
          <cell r="H915">
            <v>630523</v>
          </cell>
          <cell r="I915">
            <v>675929</v>
          </cell>
          <cell r="J915">
            <v>718940</v>
          </cell>
        </row>
        <row r="916">
          <cell r="H916">
            <v>142690</v>
          </cell>
          <cell r="I916">
            <v>152336</v>
          </cell>
          <cell r="J916">
            <v>160553</v>
          </cell>
        </row>
        <row r="917">
          <cell r="H917">
            <v>110026</v>
          </cell>
          <cell r="I917">
            <v>117976</v>
          </cell>
          <cell r="J917">
            <v>125552</v>
          </cell>
        </row>
        <row r="1113">
          <cell r="H1113">
            <v>4211787</v>
          </cell>
          <cell r="I1113">
            <v>4507020</v>
          </cell>
          <cell r="J1113">
            <v>4776767</v>
          </cell>
        </row>
        <row r="1313">
          <cell r="H1313">
            <v>58304</v>
          </cell>
          <cell r="I1313">
            <v>62365</v>
          </cell>
          <cell r="J1313">
            <v>66080</v>
          </cell>
        </row>
        <row r="1314">
          <cell r="H1314">
            <v>16803</v>
          </cell>
          <cell r="I1314">
            <v>17989</v>
          </cell>
          <cell r="J1314">
            <v>19083</v>
          </cell>
        </row>
        <row r="1315">
          <cell r="H1315">
            <v>73680</v>
          </cell>
          <cell r="I1315">
            <v>77431</v>
          </cell>
          <cell r="J1315">
            <v>81193</v>
          </cell>
        </row>
        <row r="1316">
          <cell r="H1316">
            <v>1</v>
          </cell>
          <cell r="I1316">
            <v>1</v>
          </cell>
          <cell r="J1316">
            <v>1</v>
          </cell>
        </row>
        <row r="1317">
          <cell r="H1317">
            <v>106090</v>
          </cell>
          <cell r="I1317">
            <v>105352</v>
          </cell>
          <cell r="J1317">
            <v>112726</v>
          </cell>
        </row>
        <row r="1513">
          <cell r="H1513">
            <v>70118</v>
          </cell>
          <cell r="I1513">
            <v>74841</v>
          </cell>
          <cell r="J1513">
            <v>78825</v>
          </cell>
        </row>
        <row r="1514">
          <cell r="H1514">
            <v>94910</v>
          </cell>
          <cell r="I1514">
            <v>101221</v>
          </cell>
          <cell r="J1514">
            <v>106525</v>
          </cell>
        </row>
        <row r="1515">
          <cell r="H1515">
            <v>106064</v>
          </cell>
          <cell r="I1515">
            <v>113668</v>
          </cell>
          <cell r="J1515">
            <v>120848</v>
          </cell>
        </row>
        <row r="1516">
          <cell r="H1516">
            <v>1</v>
          </cell>
          <cell r="I1516">
            <v>1</v>
          </cell>
          <cell r="J1516">
            <v>1</v>
          </cell>
        </row>
        <row r="1517">
          <cell r="H1517">
            <v>18536</v>
          </cell>
          <cell r="I1517">
            <v>13963</v>
          </cell>
          <cell r="J1517">
            <v>14661</v>
          </cell>
        </row>
        <row r="1713">
          <cell r="H1713">
            <v>104834</v>
          </cell>
          <cell r="I1713">
            <v>151678</v>
          </cell>
          <cell r="J1713">
            <v>148810</v>
          </cell>
        </row>
        <row r="1714">
          <cell r="H1714">
            <v>20156</v>
          </cell>
          <cell r="I1714">
            <v>15495</v>
          </cell>
          <cell r="J1714">
            <v>22420</v>
          </cell>
        </row>
        <row r="1715">
          <cell r="H1715">
            <v>424846</v>
          </cell>
          <cell r="I1715">
            <v>149035</v>
          </cell>
          <cell r="J1715">
            <v>241931</v>
          </cell>
        </row>
        <row r="1716">
          <cell r="H1716">
            <v>185929</v>
          </cell>
          <cell r="I1716">
            <v>404768</v>
          </cell>
          <cell r="J1716">
            <v>342135</v>
          </cell>
        </row>
        <row r="1717">
          <cell r="H1717">
            <v>69634</v>
          </cell>
          <cell r="I1717">
            <v>111399</v>
          </cell>
          <cell r="J1717">
            <v>134952</v>
          </cell>
        </row>
        <row r="1718">
          <cell r="H1718">
            <v>71682</v>
          </cell>
          <cell r="I1718">
            <v>86048</v>
          </cell>
          <cell r="J1718">
            <v>66106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5"/>
  <sheetViews>
    <sheetView zoomScaleNormal="100" workbookViewId="0">
      <pane xSplit="4" ySplit="4" topLeftCell="E5" activePane="bottomRight" state="frozen"/>
      <selection activeCell="BA7" sqref="BA7:BA9"/>
      <selection pane="topRight" activeCell="BA7" sqref="BA7:BA9"/>
      <selection pane="bottomLeft" activeCell="BA7" sqref="BA7:BA9"/>
      <selection pane="bottomRight" activeCell="C22" sqref="C22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99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109</v>
      </c>
      <c r="AY4" s="4" t="s">
        <v>18</v>
      </c>
      <c r="AZ4" s="4" t="s">
        <v>110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118171968.55</v>
      </c>
      <c r="E7" s="33">
        <f>O7+X7+AH7+AP7+AT7+BA7</f>
        <v>17939847.456</v>
      </c>
      <c r="F7" s="34">
        <f>F57</f>
        <v>765635.29999999993</v>
      </c>
      <c r="G7" s="34">
        <f t="shared" ref="G7:BA7" si="0">G57</f>
        <v>1236406.5190000001</v>
      </c>
      <c r="H7" s="34">
        <f t="shared" si="0"/>
        <v>496651.739</v>
      </c>
      <c r="I7" s="34">
        <f t="shared" si="0"/>
        <v>532283.08000000007</v>
      </c>
      <c r="J7" s="34">
        <f t="shared" si="0"/>
        <v>0</v>
      </c>
      <c r="K7" s="34">
        <f t="shared" si="0"/>
        <v>645954.17000000004</v>
      </c>
      <c r="L7" s="34">
        <f t="shared" si="0"/>
        <v>819783.61</v>
      </c>
      <c r="M7" s="34">
        <f t="shared" si="0"/>
        <v>953445.90000000014</v>
      </c>
      <c r="N7" s="34">
        <f t="shared" si="0"/>
        <v>676399.76000000013</v>
      </c>
      <c r="O7" s="35">
        <f>O57</f>
        <v>6126560.0779999988</v>
      </c>
      <c r="P7" s="34">
        <f t="shared" si="0"/>
        <v>183658.21</v>
      </c>
      <c r="Q7" s="34">
        <f t="shared" si="0"/>
        <v>100508.065</v>
      </c>
      <c r="R7" s="34">
        <f t="shared" si="0"/>
        <v>56833.255000000005</v>
      </c>
      <c r="S7" s="34">
        <f t="shared" si="0"/>
        <v>183658.21</v>
      </c>
      <c r="T7" s="34">
        <f t="shared" si="0"/>
        <v>210936.23500000002</v>
      </c>
      <c r="U7" s="34">
        <f t="shared" si="0"/>
        <v>1073557.52</v>
      </c>
      <c r="V7" s="34">
        <f t="shared" si="0"/>
        <v>347073.53</v>
      </c>
      <c r="W7" s="34">
        <f t="shared" si="0"/>
        <v>189093.60399999999</v>
      </c>
      <c r="X7" s="35">
        <f t="shared" si="0"/>
        <v>1838018.8089999999</v>
      </c>
      <c r="Y7" s="34">
        <f t="shared" si="0"/>
        <v>287849.14400000003</v>
      </c>
      <c r="Z7" s="34">
        <f t="shared" si="0"/>
        <v>86077.800000000017</v>
      </c>
      <c r="AA7" s="34">
        <f t="shared" si="0"/>
        <v>185746.72</v>
      </c>
      <c r="AB7" s="34">
        <f t="shared" si="0"/>
        <v>201559.6275</v>
      </c>
      <c r="AC7" s="34">
        <f t="shared" si="0"/>
        <v>234951.43150000001</v>
      </c>
      <c r="AD7" s="34">
        <f t="shared" si="0"/>
        <v>234951.43150000001</v>
      </c>
      <c r="AE7" s="34">
        <f t="shared" si="0"/>
        <v>10119.675000000001</v>
      </c>
      <c r="AF7" s="34">
        <f t="shared" si="0"/>
        <v>13031.329000000002</v>
      </c>
      <c r="AG7" s="34">
        <f t="shared" si="0"/>
        <v>33732.25</v>
      </c>
      <c r="AH7" s="35">
        <f t="shared" si="0"/>
        <v>1288019.4084999999</v>
      </c>
      <c r="AI7" s="34">
        <f t="shared" si="0"/>
        <v>806533.64149999991</v>
      </c>
      <c r="AJ7" s="34">
        <f t="shared" si="0"/>
        <v>1147810.6300000001</v>
      </c>
      <c r="AK7" s="34">
        <f t="shared" si="0"/>
        <v>748694.5149999999</v>
      </c>
      <c r="AL7" s="34">
        <f t="shared" si="0"/>
        <v>362795.185</v>
      </c>
      <c r="AM7" s="34">
        <f t="shared" si="0"/>
        <v>1100816.9849999999</v>
      </c>
      <c r="AN7" s="34">
        <f t="shared" si="0"/>
        <v>1305174.2750000001</v>
      </c>
      <c r="AO7" s="34">
        <f t="shared" si="0"/>
        <v>696968.98499999999</v>
      </c>
      <c r="AP7" s="35">
        <f t="shared" si="0"/>
        <v>6168794.2165000001</v>
      </c>
      <c r="AQ7" s="34">
        <f t="shared" si="0"/>
        <v>468253.35399999993</v>
      </c>
      <c r="AR7" s="34">
        <f t="shared" si="0"/>
        <v>465341.69999999995</v>
      </c>
      <c r="AS7" s="34">
        <f t="shared" si="0"/>
        <v>431609.45</v>
      </c>
      <c r="AT7" s="35">
        <f t="shared" si="0"/>
        <v>1365204.504</v>
      </c>
      <c r="AU7" s="34">
        <f t="shared" si="0"/>
        <v>33816.740000000005</v>
      </c>
      <c r="AV7" s="34">
        <f t="shared" si="0"/>
        <v>67633.48000000001</v>
      </c>
      <c r="AW7" s="34">
        <f t="shared" si="0"/>
        <v>102041.65</v>
      </c>
      <c r="AX7" s="34">
        <f t="shared" si="0"/>
        <v>743140.57000000007</v>
      </c>
      <c r="AY7" s="34">
        <f t="shared" si="0"/>
        <v>171195.95</v>
      </c>
      <c r="AZ7" s="34">
        <f t="shared" si="0"/>
        <v>35422.050000000003</v>
      </c>
      <c r="BA7" s="35">
        <f t="shared" si="0"/>
        <v>1153250.44</v>
      </c>
      <c r="BB7" s="36">
        <f>E7/D7</f>
        <v>0.15181136166323092</v>
      </c>
    </row>
    <row r="8" spans="2:54" s="28" customFormat="1" ht="14.25" customHeight="1" x14ac:dyDescent="0.2">
      <c r="B8" s="24"/>
      <c r="C8" s="29" t="s">
        <v>8</v>
      </c>
      <c r="D8" s="32">
        <f>D105</f>
        <v>127701277.72400001</v>
      </c>
      <c r="E8" s="33">
        <f t="shared" ref="E8:E9" si="1">O8+X8+AH8+AP8+AT8+BA8</f>
        <v>20618548.570191249</v>
      </c>
      <c r="F8" s="34">
        <f>F105</f>
        <v>845128.98</v>
      </c>
      <c r="G8" s="34">
        <f t="shared" ref="G8:W8" si="2">G105</f>
        <v>1378879.4479999999</v>
      </c>
      <c r="H8" s="34">
        <f t="shared" si="2"/>
        <v>595176.81310750009</v>
      </c>
      <c r="I8" s="34">
        <f t="shared" si="2"/>
        <v>634128.21325875004</v>
      </c>
      <c r="J8" s="34">
        <f t="shared" si="2"/>
        <v>0</v>
      </c>
      <c r="K8" s="34">
        <f t="shared" si="2"/>
        <v>740817.2</v>
      </c>
      <c r="L8" s="34">
        <f t="shared" si="2"/>
        <v>956762.72000000009</v>
      </c>
      <c r="M8" s="34">
        <f t="shared" si="2"/>
        <v>1171675.7899999998</v>
      </c>
      <c r="N8" s="34">
        <f t="shared" si="2"/>
        <v>839762.00000000012</v>
      </c>
      <c r="O8" s="35">
        <f>O105</f>
        <v>7162331.1643662499</v>
      </c>
      <c r="P8" s="34">
        <f t="shared" si="2"/>
        <v>225587.44</v>
      </c>
      <c r="Q8" s="34">
        <f t="shared" si="2"/>
        <v>115072.88500000002</v>
      </c>
      <c r="R8" s="34">
        <f t="shared" si="2"/>
        <v>68132.065000000002</v>
      </c>
      <c r="S8" s="34">
        <f t="shared" si="2"/>
        <v>225587.44</v>
      </c>
      <c r="T8" s="34">
        <f t="shared" si="2"/>
        <v>211246.32500000001</v>
      </c>
      <c r="U8" s="34">
        <f t="shared" si="2"/>
        <v>1144957.6850000001</v>
      </c>
      <c r="V8" s="34">
        <f t="shared" si="2"/>
        <v>374653.55575</v>
      </c>
      <c r="W8" s="34">
        <f t="shared" si="2"/>
        <v>205576.20375000004</v>
      </c>
      <c r="X8" s="35">
        <f>X105</f>
        <v>2570813.5995</v>
      </c>
      <c r="Y8" s="34">
        <f t="shared" ref="Y8:AG8" si="3">Y105</f>
        <v>298532.47100000002</v>
      </c>
      <c r="Z8" s="34">
        <f t="shared" si="3"/>
        <v>83799.55</v>
      </c>
      <c r="AA8" s="34">
        <f t="shared" si="3"/>
        <v>200226.97</v>
      </c>
      <c r="AB8" s="34">
        <f t="shared" si="3"/>
        <v>227310.62</v>
      </c>
      <c r="AC8" s="34">
        <f t="shared" si="3"/>
        <v>264679.69999999995</v>
      </c>
      <c r="AD8" s="34">
        <f t="shared" si="3"/>
        <v>264679.69999999995</v>
      </c>
      <c r="AE8" s="34">
        <f t="shared" si="3"/>
        <v>9525.6720000000005</v>
      </c>
      <c r="AF8" s="34">
        <f t="shared" si="3"/>
        <v>12655.060000000003</v>
      </c>
      <c r="AG8" s="34">
        <f t="shared" si="3"/>
        <v>31752.240000000005</v>
      </c>
      <c r="AH8" s="35">
        <f>AH105</f>
        <v>1393161.983</v>
      </c>
      <c r="AI8" s="34">
        <f t="shared" ref="AI8:AO8" si="4">AI105</f>
        <v>897347.09507500008</v>
      </c>
      <c r="AJ8" s="34">
        <f t="shared" si="4"/>
        <v>1197121.2330750001</v>
      </c>
      <c r="AK8" s="34">
        <f t="shared" si="4"/>
        <v>841745.13507500011</v>
      </c>
      <c r="AL8" s="34">
        <f t="shared" si="4"/>
        <v>428836.82722500002</v>
      </c>
      <c r="AM8" s="34">
        <f t="shared" si="4"/>
        <v>1218098.558</v>
      </c>
      <c r="AN8" s="34">
        <f t="shared" si="4"/>
        <v>1464956.0090750002</v>
      </c>
      <c r="AO8" s="34">
        <f t="shared" si="4"/>
        <v>747701.4972000001</v>
      </c>
      <c r="AP8" s="35">
        <f>AP105</f>
        <v>6795806.3547249995</v>
      </c>
      <c r="AQ8" s="34">
        <f t="shared" ref="AQ8:AS8" si="5">AQ105</f>
        <v>538956.14119999995</v>
      </c>
      <c r="AR8" s="34">
        <f t="shared" si="5"/>
        <v>535826.75320000004</v>
      </c>
      <c r="AS8" s="34">
        <f t="shared" si="5"/>
        <v>504074.51320000004</v>
      </c>
      <c r="AT8" s="35">
        <f>AT105</f>
        <v>1578857.4075999998</v>
      </c>
      <c r="AU8" s="34">
        <f t="shared" ref="AU8:AZ8" si="6">AU105</f>
        <v>31839.996999999999</v>
      </c>
      <c r="AV8" s="34">
        <f t="shared" si="6"/>
        <v>63679.993999999999</v>
      </c>
      <c r="AW8" s="34">
        <f t="shared" si="6"/>
        <v>96134.289999999979</v>
      </c>
      <c r="AX8" s="34">
        <f t="shared" si="6"/>
        <v>731022.48999999987</v>
      </c>
      <c r="AY8" s="34">
        <f t="shared" si="6"/>
        <v>161393.91000000003</v>
      </c>
      <c r="AZ8" s="34">
        <f t="shared" si="6"/>
        <v>33507.379999999997</v>
      </c>
      <c r="BA8" s="35">
        <f>BA105</f>
        <v>1117578.0609999998</v>
      </c>
      <c r="BB8" s="36">
        <f>E8/D8</f>
        <v>0.16145921902797239</v>
      </c>
    </row>
    <row r="9" spans="2:54" s="28" customFormat="1" ht="14.25" customHeight="1" x14ac:dyDescent="0.2">
      <c r="B9" s="24"/>
      <c r="C9" s="29" t="s">
        <v>9</v>
      </c>
      <c r="D9" s="32">
        <f>D154</f>
        <v>136688877.86500001</v>
      </c>
      <c r="E9" s="33">
        <f t="shared" si="1"/>
        <v>22450995.757889993</v>
      </c>
      <c r="F9" s="34">
        <f>F154</f>
        <v>916293.55200000014</v>
      </c>
      <c r="G9" s="34">
        <f t="shared" ref="G9:W9" si="7">G154</f>
        <v>1508946.0800200002</v>
      </c>
      <c r="H9" s="34">
        <f t="shared" si="7"/>
        <v>674146.76292000001</v>
      </c>
      <c r="I9" s="34">
        <f t="shared" si="7"/>
        <v>715250.4296749999</v>
      </c>
      <c r="J9" s="34">
        <f t="shared" si="7"/>
        <v>0</v>
      </c>
      <c r="K9" s="34">
        <f t="shared" si="7"/>
        <v>756004.20134999999</v>
      </c>
      <c r="L9" s="34">
        <f t="shared" si="7"/>
        <v>1002108.0040499999</v>
      </c>
      <c r="M9" s="34">
        <f>M154</f>
        <v>1332806.6494000002</v>
      </c>
      <c r="N9" s="34">
        <f>N154</f>
        <v>957600.81079999998</v>
      </c>
      <c r="O9" s="35">
        <f>O154</f>
        <v>7863156.4902149988</v>
      </c>
      <c r="P9" s="34">
        <f t="shared" si="7"/>
        <v>255962.44504999998</v>
      </c>
      <c r="Q9" s="34">
        <f t="shared" si="7"/>
        <v>126099.02007500001</v>
      </c>
      <c r="R9" s="34">
        <f t="shared" si="7"/>
        <v>76412.293025000006</v>
      </c>
      <c r="S9" s="34">
        <f t="shared" si="7"/>
        <v>255962.44504999998</v>
      </c>
      <c r="T9" s="34">
        <f t="shared" si="7"/>
        <v>231097.230175</v>
      </c>
      <c r="U9" s="34">
        <f t="shared" si="7"/>
        <v>1221713.077175</v>
      </c>
      <c r="V9" s="34">
        <f t="shared" si="7"/>
        <v>396986.72762500006</v>
      </c>
      <c r="W9" s="34">
        <f t="shared" si="7"/>
        <v>218106.13357000003</v>
      </c>
      <c r="X9" s="35">
        <f>X154</f>
        <v>2782339.3717449997</v>
      </c>
      <c r="Y9" s="34">
        <f t="shared" ref="Y9:AG9" si="8">Y154</f>
        <v>318926.00375000003</v>
      </c>
      <c r="Z9" s="34">
        <f t="shared" si="8"/>
        <v>89885.578750000001</v>
      </c>
      <c r="AA9" s="34">
        <f t="shared" si="8"/>
        <v>222448.40905000002</v>
      </c>
      <c r="AB9" s="34">
        <f t="shared" si="8"/>
        <v>250329.46980000002</v>
      </c>
      <c r="AC9" s="34">
        <f t="shared" si="8"/>
        <v>289565.44499000005</v>
      </c>
      <c r="AD9" s="34">
        <f t="shared" si="8"/>
        <v>289565.44499000005</v>
      </c>
      <c r="AE9" s="34">
        <f t="shared" si="8"/>
        <v>10274.83077</v>
      </c>
      <c r="AF9" s="34">
        <f t="shared" si="8"/>
        <v>13587.27924</v>
      </c>
      <c r="AG9" s="34">
        <f t="shared" si="8"/>
        <v>34249.435899999997</v>
      </c>
      <c r="AH9" s="35">
        <f>AH154</f>
        <v>1518831.8972400001</v>
      </c>
      <c r="AI9" s="34">
        <f t="shared" ref="AI9:AO9" si="9">AI154</f>
        <v>979994.74867</v>
      </c>
      <c r="AJ9" s="34">
        <f t="shared" si="9"/>
        <v>1277344.5861000002</v>
      </c>
      <c r="AK9" s="34">
        <f t="shared" si="9"/>
        <v>919053.3294899998</v>
      </c>
      <c r="AL9" s="34">
        <f t="shared" si="9"/>
        <v>477573.32464000001</v>
      </c>
      <c r="AM9" s="34">
        <f t="shared" si="9"/>
        <v>1308810.9903649997</v>
      </c>
      <c r="AN9" s="34">
        <f t="shared" si="9"/>
        <v>1586560.5520650002</v>
      </c>
      <c r="AO9" s="34">
        <f t="shared" si="9"/>
        <v>790660.28949</v>
      </c>
      <c r="AP9" s="35">
        <f>AP154</f>
        <v>7339997.8208199991</v>
      </c>
      <c r="AQ9" s="34">
        <f t="shared" ref="AQ9:AS9" si="10">AQ154</f>
        <v>595794.12727000006</v>
      </c>
      <c r="AR9" s="34">
        <f t="shared" si="10"/>
        <v>592481.67879999999</v>
      </c>
      <c r="AS9" s="34">
        <f t="shared" si="10"/>
        <v>558232.24289999995</v>
      </c>
      <c r="AT9" s="35">
        <f>AT154</f>
        <v>1746508.0489700001</v>
      </c>
      <c r="AU9" s="34">
        <f t="shared" ref="AU9:AZ9" si="11">AU154</f>
        <v>34341.749900000003</v>
      </c>
      <c r="AV9" s="34">
        <f t="shared" si="11"/>
        <v>68683.499800000005</v>
      </c>
      <c r="AW9" s="34">
        <f t="shared" si="11"/>
        <v>103671.44769999999</v>
      </c>
      <c r="AX9" s="34">
        <f t="shared" si="11"/>
        <v>783353.11609999987</v>
      </c>
      <c r="AY9" s="34">
        <f t="shared" si="11"/>
        <v>174016.59950000001</v>
      </c>
      <c r="AZ9" s="34">
        <f t="shared" si="11"/>
        <v>36095.715900000003</v>
      </c>
      <c r="BA9" s="35">
        <f>BA154</f>
        <v>1200162.1288999999</v>
      </c>
      <c r="BB9" s="36">
        <f>E9/D9</f>
        <v>0.164248884829266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SUM('EC ARV:WC ARV'!D12)</f>
        <v>2996144</v>
      </c>
      <c r="E12" s="42">
        <f>SUM('EC ARV:WC ARV'!E12)</f>
        <v>1238265.358</v>
      </c>
      <c r="F12" s="41">
        <f>SUM('EC ARV:WC ARV'!F12)</f>
        <v>0</v>
      </c>
      <c r="G12" s="41">
        <f>SUM('EC ARV:WC ARV'!G12)</f>
        <v>2911.654</v>
      </c>
      <c r="H12" s="41">
        <f>SUM('EC ARV:WC ARV'!H12)</f>
        <v>2911.654</v>
      </c>
      <c r="I12" s="41">
        <f>SUM('EC ARV:WC ARV'!I12)</f>
        <v>0</v>
      </c>
      <c r="J12" s="41">
        <f>SUM('EC ARV:WC ARV'!J12)</f>
        <v>0</v>
      </c>
      <c r="K12" s="41">
        <f>SUM('EC ARV:WC ARV'!K12)</f>
        <v>0</v>
      </c>
      <c r="L12" s="41">
        <f>SUM('EC ARV:WC ARV'!L12)</f>
        <v>0</v>
      </c>
      <c r="M12" s="41">
        <f>SUM('EC ARV:WC ARV'!M12)</f>
        <v>0</v>
      </c>
      <c r="N12" s="41">
        <f>SUM('EC ARV:WC ARV'!N12)</f>
        <v>0</v>
      </c>
      <c r="O12" s="43">
        <f>SUM('EC ARV:WC ARV'!O12)</f>
        <v>5823.308</v>
      </c>
      <c r="P12" s="41">
        <f>SUM('EC ARV:WC ARV'!P12)</f>
        <v>14558.27</v>
      </c>
      <c r="Q12" s="41">
        <f>SUM('EC ARV:WC ARV'!Q12)</f>
        <v>58233.08</v>
      </c>
      <c r="R12" s="41">
        <f>SUM('EC ARV:WC ARV'!R12)</f>
        <v>14558.27</v>
      </c>
      <c r="S12" s="41">
        <f>SUM('EC ARV:WC ARV'!S12)</f>
        <v>14558.27</v>
      </c>
      <c r="T12" s="41">
        <f>SUM('EC ARV:WC ARV'!T12)</f>
        <v>0</v>
      </c>
      <c r="U12" s="41">
        <f>SUM('EC ARV:WC ARV'!U12)</f>
        <v>145582.70000000001</v>
      </c>
      <c r="V12" s="41">
        <f>SUM('EC ARV:WC ARV'!V12)</f>
        <v>145582.70000000001</v>
      </c>
      <c r="W12" s="41">
        <f>SUM('EC ARV:WC ARV'!W12)</f>
        <v>2911.654</v>
      </c>
      <c r="X12" s="43">
        <f>SUM('EC ARV:WC ARV'!X12)</f>
        <v>395984.94400000002</v>
      </c>
      <c r="Y12" s="41">
        <f>SUM('EC ARV:WC ARV'!Y12)</f>
        <v>0</v>
      </c>
      <c r="Z12" s="41">
        <f>SUM('EC ARV:WC ARV'!Z12)</f>
        <v>0</v>
      </c>
      <c r="AA12" s="41">
        <f>SUM('EC ARV:WC ARV'!AA12)</f>
        <v>0</v>
      </c>
      <c r="AB12" s="41">
        <f>SUM('EC ARV:WC ARV'!AB12)</f>
        <v>0</v>
      </c>
      <c r="AC12" s="41">
        <f>SUM('EC ARV:WC ARV'!AC12)</f>
        <v>2911.654</v>
      </c>
      <c r="AD12" s="41">
        <f>SUM('EC ARV:WC ARV'!AD12)</f>
        <v>2911.654</v>
      </c>
      <c r="AE12" s="41">
        <f>SUM('EC ARV:WC ARV'!AE12)</f>
        <v>0</v>
      </c>
      <c r="AF12" s="41">
        <f>SUM('EC ARV:WC ARV'!AF12)</f>
        <v>2911.654</v>
      </c>
      <c r="AG12" s="41">
        <f>SUM('EC ARV:WC ARV'!AG12)</f>
        <v>0</v>
      </c>
      <c r="AH12" s="43">
        <f>SUM('EC ARV:WC ARV'!AH12)</f>
        <v>8734.9619999999995</v>
      </c>
      <c r="AI12" s="41">
        <f>SUM('EC ARV:WC ARV'!AI12)</f>
        <v>0</v>
      </c>
      <c r="AJ12" s="41">
        <f>SUM('EC ARV:WC ARV'!AJ12)</f>
        <v>0</v>
      </c>
      <c r="AK12" s="41">
        <f>SUM('EC ARV:WC ARV'!AK12)</f>
        <v>0</v>
      </c>
      <c r="AL12" s="41">
        <f>SUM('EC ARV:WC ARV'!AL12)</f>
        <v>0</v>
      </c>
      <c r="AM12" s="41">
        <f>SUM('EC ARV:WC ARV'!AM12)</f>
        <v>0</v>
      </c>
      <c r="AN12" s="41">
        <f>SUM('EC ARV:WC ARV'!AN12)</f>
        <v>0</v>
      </c>
      <c r="AO12" s="41">
        <f>SUM('EC ARV:WC ARV'!AO12)</f>
        <v>582330.80000000005</v>
      </c>
      <c r="AP12" s="43">
        <f>SUM('EC ARV:WC ARV'!AP12)</f>
        <v>582330.80000000005</v>
      </c>
      <c r="AQ12" s="41">
        <f>SUM('EC ARV:WC ARV'!AQ12)</f>
        <v>2911.654</v>
      </c>
      <c r="AR12" s="41">
        <f>SUM('EC ARV:WC ARV'!AR12)</f>
        <v>0</v>
      </c>
      <c r="AS12" s="41">
        <f>SUM('EC ARV:WC ARV'!AS12)</f>
        <v>0</v>
      </c>
      <c r="AT12" s="43">
        <f>SUM('EC ARV:WC ARV'!AT12)</f>
        <v>2911.654</v>
      </c>
      <c r="AU12" s="41">
        <f>SUM('EC ARV:WC ARV'!AU12)</f>
        <v>84.490000000000009</v>
      </c>
      <c r="AV12" s="41">
        <f>SUM('EC ARV:WC ARV'!AV12)</f>
        <v>168.98000000000002</v>
      </c>
      <c r="AW12" s="41">
        <f>SUM('EC ARV:WC ARV'!AW12)</f>
        <v>844.9</v>
      </c>
      <c r="AX12" s="41">
        <f>SUM('EC ARV:WC ARV'!AX12)</f>
        <v>237156.82</v>
      </c>
      <c r="AY12" s="41">
        <f>SUM('EC ARV:WC ARV'!AY12)</f>
        <v>2534.6999999999998</v>
      </c>
      <c r="AZ12" s="41">
        <f>SUM('EC ARV:WC ARV'!AZ12)</f>
        <v>1689.8</v>
      </c>
      <c r="BA12" s="43">
        <f>SUM('EC ARV:WC ARV'!BA12)</f>
        <v>242479.69000000003</v>
      </c>
      <c r="BB12" s="45">
        <f>E12/D12</f>
        <v>0.4132863300295313</v>
      </c>
    </row>
    <row r="13" spans="2:54" s="44" customFormat="1" ht="13.5" x14ac:dyDescent="0.25">
      <c r="B13" s="40"/>
      <c r="C13" s="40" t="s">
        <v>32</v>
      </c>
      <c r="D13" s="46">
        <f>SUM('EC ARV:WC ARV'!D13)</f>
        <v>84490</v>
      </c>
      <c r="E13" s="47">
        <f>SUM('EC ARV:WC ARV'!E13)</f>
        <v>9547.3700000000026</v>
      </c>
      <c r="F13" s="48">
        <f>SUM('EC ARV:WC ARV'!F13)</f>
        <v>0</v>
      </c>
      <c r="G13" s="48">
        <f>SUM('EC ARV:WC ARV'!G13)</f>
        <v>0</v>
      </c>
      <c r="H13" s="48">
        <f>SUM('EC ARV:WC ARV'!H13)</f>
        <v>0</v>
      </c>
      <c r="I13" s="48">
        <f>SUM('EC ARV:WC ARV'!I13)</f>
        <v>0</v>
      </c>
      <c r="J13" s="48">
        <f>SUM('EC ARV:WC ARV'!J13)</f>
        <v>0</v>
      </c>
      <c r="K13" s="48">
        <f>SUM('EC ARV:WC ARV'!K13)</f>
        <v>0</v>
      </c>
      <c r="L13" s="48">
        <f>SUM('EC ARV:WC ARV'!L13)</f>
        <v>0</v>
      </c>
      <c r="M13" s="48">
        <f>SUM('EC ARV:WC ARV'!M13)</f>
        <v>0</v>
      </c>
      <c r="N13" s="48">
        <f>SUM('EC ARV:WC ARV'!N13)</f>
        <v>0</v>
      </c>
      <c r="O13" s="49">
        <f>SUM('EC ARV:WC ARV'!O13)</f>
        <v>0</v>
      </c>
      <c r="P13" s="48">
        <f>SUM('EC ARV:WC ARV'!P13)</f>
        <v>0</v>
      </c>
      <c r="Q13" s="48">
        <f>SUM('EC ARV:WC ARV'!Q13)</f>
        <v>0</v>
      </c>
      <c r="R13" s="48">
        <f>SUM('EC ARV:WC ARV'!R13)</f>
        <v>0</v>
      </c>
      <c r="S13" s="48">
        <f>SUM('EC ARV:WC ARV'!S13)</f>
        <v>0</v>
      </c>
      <c r="T13" s="48">
        <f>SUM('EC ARV:WC ARV'!T13)</f>
        <v>0</v>
      </c>
      <c r="U13" s="48">
        <f>SUM('EC ARV:WC ARV'!U13)</f>
        <v>0</v>
      </c>
      <c r="V13" s="48">
        <f>SUM('EC ARV:WC ARV'!V13)</f>
        <v>0</v>
      </c>
      <c r="W13" s="48">
        <f>SUM('EC ARV:WC ARV'!W13)</f>
        <v>0</v>
      </c>
      <c r="X13" s="49">
        <f>SUM('EC ARV:WC ARV'!X13)</f>
        <v>0</v>
      </c>
      <c r="Y13" s="48">
        <f>SUM('EC ARV:WC ARV'!Y13)</f>
        <v>0</v>
      </c>
      <c r="Z13" s="48">
        <f>SUM('EC ARV:WC ARV'!Z13)</f>
        <v>0</v>
      </c>
      <c r="AA13" s="48">
        <f>SUM('EC ARV:WC ARV'!AA13)</f>
        <v>0</v>
      </c>
      <c r="AB13" s="48">
        <f>SUM('EC ARV:WC ARV'!AB13)</f>
        <v>0</v>
      </c>
      <c r="AC13" s="48">
        <f>SUM('EC ARV:WC ARV'!AC13)</f>
        <v>0</v>
      </c>
      <c r="AD13" s="48">
        <f>SUM('EC ARV:WC ARV'!AD13)</f>
        <v>0</v>
      </c>
      <c r="AE13" s="48">
        <f>SUM('EC ARV:WC ARV'!AE13)</f>
        <v>0</v>
      </c>
      <c r="AF13" s="48">
        <f>SUM('EC ARV:WC ARV'!AF13)</f>
        <v>0</v>
      </c>
      <c r="AG13" s="48">
        <f>SUM('EC ARV:WC ARV'!AG13)</f>
        <v>0</v>
      </c>
      <c r="AH13" s="49">
        <f>SUM('EC ARV:WC ARV'!AH13)</f>
        <v>0</v>
      </c>
      <c r="AI13" s="48">
        <f>SUM('EC ARV:WC ARV'!AI13)</f>
        <v>0</v>
      </c>
      <c r="AJ13" s="48">
        <f>SUM('EC ARV:WC ARV'!AJ13)</f>
        <v>0</v>
      </c>
      <c r="AK13" s="48">
        <f>SUM('EC ARV:WC ARV'!AK13)</f>
        <v>0</v>
      </c>
      <c r="AL13" s="48">
        <f>SUM('EC ARV:WC ARV'!AL13)</f>
        <v>0</v>
      </c>
      <c r="AM13" s="48">
        <f>SUM('EC ARV:WC ARV'!AM13)</f>
        <v>0</v>
      </c>
      <c r="AN13" s="48">
        <f>SUM('EC ARV:WC ARV'!AN13)</f>
        <v>0</v>
      </c>
      <c r="AO13" s="48">
        <f>SUM('EC ARV:WC ARV'!AO13)</f>
        <v>0</v>
      </c>
      <c r="AP13" s="51">
        <f>SUM('EC ARV:WC ARV'!AP13)</f>
        <v>0</v>
      </c>
      <c r="AQ13" s="48">
        <f>SUM('EC ARV:WC ARV'!AQ13)</f>
        <v>0</v>
      </c>
      <c r="AR13" s="48">
        <f>SUM('EC ARV:WC ARV'!AR13)</f>
        <v>0</v>
      </c>
      <c r="AS13" s="48">
        <f>SUM('EC ARV:WC ARV'!AS13)</f>
        <v>0</v>
      </c>
      <c r="AT13" s="51">
        <f>SUM('EC ARV:WC ARV'!AT13)</f>
        <v>0</v>
      </c>
      <c r="AU13" s="48">
        <f>SUM('EC ARV:WC ARV'!AU13)</f>
        <v>84.490000000000009</v>
      </c>
      <c r="AV13" s="48">
        <f>SUM('EC ARV:WC ARV'!AV13)</f>
        <v>168.98000000000002</v>
      </c>
      <c r="AW13" s="48">
        <f>SUM('EC ARV:WC ARV'!AW13)</f>
        <v>844.9</v>
      </c>
      <c r="AX13" s="48">
        <f>SUM('EC ARV:WC ARV'!AX13)</f>
        <v>4224.5</v>
      </c>
      <c r="AY13" s="48">
        <f>SUM('EC ARV:WC ARV'!AY13)</f>
        <v>2534.6999999999998</v>
      </c>
      <c r="AZ13" s="48">
        <f>SUM('EC ARV:WC ARV'!AZ13)</f>
        <v>1689.8</v>
      </c>
      <c r="BA13" s="51">
        <f>SUM('EC ARV:WC ARV'!BA13)</f>
        <v>9547.3700000000026</v>
      </c>
      <c r="BB13" s="45">
        <f t="shared" ref="BB13:BB57" si="12">E13/D13</f>
        <v>0.11300000000000003</v>
      </c>
    </row>
    <row r="14" spans="2:54" s="44" customFormat="1" ht="13.5" x14ac:dyDescent="0.25">
      <c r="B14" s="40"/>
      <c r="C14" s="40" t="s">
        <v>33</v>
      </c>
      <c r="D14" s="46">
        <f>SUM('EC ARV:WC ARV'!D14)</f>
        <v>2911654</v>
      </c>
      <c r="E14" s="47">
        <f>SUM('EC ARV:WC ARV'!E14)</f>
        <v>1228717.9879999999</v>
      </c>
      <c r="F14" s="48">
        <f>SUM('EC ARV:WC ARV'!F14)</f>
        <v>0</v>
      </c>
      <c r="G14" s="48">
        <f>SUM('EC ARV:WC ARV'!G14)</f>
        <v>2911.654</v>
      </c>
      <c r="H14" s="48">
        <f>SUM('EC ARV:WC ARV'!H14)</f>
        <v>2911.654</v>
      </c>
      <c r="I14" s="48">
        <f>SUM('EC ARV:WC ARV'!I14)</f>
        <v>0</v>
      </c>
      <c r="J14" s="48">
        <f>SUM('EC ARV:WC ARV'!J14)</f>
        <v>0</v>
      </c>
      <c r="K14" s="48">
        <f>SUM('EC ARV:WC ARV'!K14)</f>
        <v>0</v>
      </c>
      <c r="L14" s="48">
        <f>SUM('EC ARV:WC ARV'!L14)</f>
        <v>0</v>
      </c>
      <c r="M14" s="48">
        <f>SUM('EC ARV:WC ARV'!M14)</f>
        <v>0</v>
      </c>
      <c r="N14" s="48">
        <f>SUM('EC ARV:WC ARV'!N14)</f>
        <v>0</v>
      </c>
      <c r="O14" s="49">
        <f>SUM('EC ARV:WC ARV'!O14)</f>
        <v>5823.308</v>
      </c>
      <c r="P14" s="48">
        <f>SUM('EC ARV:WC ARV'!P14)</f>
        <v>14558.27</v>
      </c>
      <c r="Q14" s="48">
        <f>SUM('EC ARV:WC ARV'!Q14)</f>
        <v>58233.08</v>
      </c>
      <c r="R14" s="48">
        <f>SUM('EC ARV:WC ARV'!R14)</f>
        <v>14558.27</v>
      </c>
      <c r="S14" s="48">
        <f>SUM('EC ARV:WC ARV'!S14)</f>
        <v>14558.27</v>
      </c>
      <c r="T14" s="48">
        <f>SUM('EC ARV:WC ARV'!T14)</f>
        <v>0</v>
      </c>
      <c r="U14" s="48">
        <f>SUM('EC ARV:WC ARV'!U14)</f>
        <v>145582.70000000001</v>
      </c>
      <c r="V14" s="48">
        <f>SUM('EC ARV:WC ARV'!V14)</f>
        <v>145582.70000000001</v>
      </c>
      <c r="W14" s="48">
        <f>SUM('EC ARV:WC ARV'!W14)</f>
        <v>2911.654</v>
      </c>
      <c r="X14" s="49">
        <f>SUM('EC ARV:WC ARV'!X14)</f>
        <v>395984.94400000002</v>
      </c>
      <c r="Y14" s="48">
        <f>SUM('EC ARV:WC ARV'!Y14)</f>
        <v>0</v>
      </c>
      <c r="Z14" s="48">
        <f>SUM('EC ARV:WC ARV'!Z14)</f>
        <v>0</v>
      </c>
      <c r="AA14" s="48">
        <f>SUM('EC ARV:WC ARV'!AA14)</f>
        <v>0</v>
      </c>
      <c r="AB14" s="48">
        <f>SUM('EC ARV:WC ARV'!AB14)</f>
        <v>0</v>
      </c>
      <c r="AC14" s="48">
        <f>SUM('EC ARV:WC ARV'!AC14)</f>
        <v>2911.654</v>
      </c>
      <c r="AD14" s="48">
        <f>SUM('EC ARV:WC ARV'!AD14)</f>
        <v>2911.654</v>
      </c>
      <c r="AE14" s="48">
        <f>SUM('EC ARV:WC ARV'!AE14)</f>
        <v>0</v>
      </c>
      <c r="AF14" s="48">
        <f>SUM('EC ARV:WC ARV'!AF14)</f>
        <v>2911.654</v>
      </c>
      <c r="AG14" s="48">
        <f>SUM('EC ARV:WC ARV'!AG14)</f>
        <v>0</v>
      </c>
      <c r="AH14" s="49">
        <f>SUM('EC ARV:WC ARV'!AH14)</f>
        <v>8734.9619999999995</v>
      </c>
      <c r="AI14" s="48">
        <f>SUM('EC ARV:WC ARV'!AI14)</f>
        <v>0</v>
      </c>
      <c r="AJ14" s="48">
        <f>SUM('EC ARV:WC ARV'!AJ14)</f>
        <v>0</v>
      </c>
      <c r="AK14" s="48">
        <f>SUM('EC ARV:WC ARV'!AK14)</f>
        <v>0</v>
      </c>
      <c r="AL14" s="48">
        <f>SUM('EC ARV:WC ARV'!AL14)</f>
        <v>0</v>
      </c>
      <c r="AM14" s="48">
        <f>SUM('EC ARV:WC ARV'!AM14)</f>
        <v>0</v>
      </c>
      <c r="AN14" s="48">
        <f>SUM('EC ARV:WC ARV'!AN14)</f>
        <v>0</v>
      </c>
      <c r="AO14" s="48">
        <f>SUM('EC ARV:WC ARV'!AO14)</f>
        <v>582330.80000000005</v>
      </c>
      <c r="AP14" s="51">
        <f>SUM('EC ARV:WC ARV'!AP14)</f>
        <v>582330.80000000005</v>
      </c>
      <c r="AQ14" s="48">
        <f>SUM('EC ARV:WC ARV'!AQ14)</f>
        <v>2911.654</v>
      </c>
      <c r="AR14" s="48">
        <f>SUM('EC ARV:WC ARV'!AR14)</f>
        <v>0</v>
      </c>
      <c r="AS14" s="48">
        <f>SUM('EC ARV:WC ARV'!AS14)</f>
        <v>0</v>
      </c>
      <c r="AT14" s="51">
        <f>SUM('EC ARV:WC ARV'!AT14)</f>
        <v>2911.654</v>
      </c>
      <c r="AU14" s="48">
        <f>SUM('EC ARV:WC ARV'!AU14)</f>
        <v>0</v>
      </c>
      <c r="AV14" s="48">
        <f>SUM('EC ARV:WC ARV'!AV14)</f>
        <v>0</v>
      </c>
      <c r="AW14" s="48">
        <f>SUM('EC ARV:WC ARV'!AW14)</f>
        <v>0</v>
      </c>
      <c r="AX14" s="48">
        <f>SUM('EC ARV:WC ARV'!AX14)</f>
        <v>232932.32</v>
      </c>
      <c r="AY14" s="48">
        <f>SUM('EC ARV:WC ARV'!AY14)</f>
        <v>0</v>
      </c>
      <c r="AZ14" s="48">
        <f>SUM('EC ARV:WC ARV'!AZ14)</f>
        <v>0</v>
      </c>
      <c r="BA14" s="51">
        <f>SUM('EC ARV:WC ARV'!BA14)</f>
        <v>232932.32</v>
      </c>
      <c r="BB14" s="45">
        <f t="shared" si="12"/>
        <v>0.42199999999999999</v>
      </c>
    </row>
    <row r="15" spans="2:54" s="44" customFormat="1" x14ac:dyDescent="0.25">
      <c r="B15" s="39" t="s">
        <v>34</v>
      </c>
      <c r="C15" s="40"/>
      <c r="D15" s="50">
        <f>SUM('EC ARV:WC ARV'!D15)</f>
        <v>52340058</v>
      </c>
      <c r="E15" s="42">
        <f>SUM('EC ARV:WC ARV'!E15)</f>
        <v>10808796.325000001</v>
      </c>
      <c r="F15" s="41">
        <f>SUM('EC ARV:WC ARV'!F15)</f>
        <v>0</v>
      </c>
      <c r="G15" s="41">
        <f>SUM('EC ARV:WC ARV'!G15)</f>
        <v>490214.35000000003</v>
      </c>
      <c r="H15" s="41">
        <f>SUM('EC ARV:WC ARV'!H15)</f>
        <v>490214.35000000003</v>
      </c>
      <c r="I15" s="41">
        <f>SUM('EC ARV:WC ARV'!I15)</f>
        <v>495056.48</v>
      </c>
      <c r="J15" s="41">
        <f>SUM('EC ARV:WC ARV'!J15)</f>
        <v>0</v>
      </c>
      <c r="K15" s="41">
        <f>SUM('EC ARV:WC ARV'!K15)</f>
        <v>84549.970000000016</v>
      </c>
      <c r="L15" s="41">
        <f>SUM('EC ARV:WC ARV'!L15)</f>
        <v>253649.90999999997</v>
      </c>
      <c r="M15" s="41">
        <f>SUM('EC ARV:WC ARV'!M15)</f>
        <v>879231.95000000019</v>
      </c>
      <c r="N15" s="41">
        <f>SUM('EC ARV:WC ARV'!N15)</f>
        <v>676399.76000000013</v>
      </c>
      <c r="O15" s="43">
        <f>SUM('EC ARV:WC ARV'!O15)</f>
        <v>3369316.77</v>
      </c>
      <c r="P15" s="41">
        <f>SUM('EC ARV:WC ARV'!P15)</f>
        <v>169099.94000000003</v>
      </c>
      <c r="Q15" s="41">
        <f>SUM('EC ARV:WC ARV'!Q15)</f>
        <v>42274.985000000008</v>
      </c>
      <c r="R15" s="41">
        <f>SUM('EC ARV:WC ARV'!R15)</f>
        <v>42274.985000000008</v>
      </c>
      <c r="S15" s="41">
        <f>SUM('EC ARV:WC ARV'!S15)</f>
        <v>169099.94000000003</v>
      </c>
      <c r="T15" s="41">
        <f>SUM('EC ARV:WC ARV'!T15)</f>
        <v>210936.23500000002</v>
      </c>
      <c r="U15" s="41">
        <f>SUM('EC ARV:WC ARV'!U15)</f>
        <v>42274.985000000008</v>
      </c>
      <c r="V15" s="41">
        <f>SUM('EC ARV:WC ARV'!V15)</f>
        <v>0</v>
      </c>
      <c r="W15" s="41">
        <f>SUM('EC ARV:WC ARV'!W15)</f>
        <v>0</v>
      </c>
      <c r="X15" s="43">
        <f>SUM('EC ARV:WC ARV'!X15)</f>
        <v>168661.25</v>
      </c>
      <c r="Y15" s="41">
        <f>SUM('EC ARV:WC ARV'!Y15)</f>
        <v>67464.5</v>
      </c>
      <c r="Z15" s="41">
        <f>SUM('EC ARV:WC ARV'!Z15)</f>
        <v>67464.5</v>
      </c>
      <c r="AA15" s="41">
        <f>SUM('EC ARV:WC ARV'!AA15)</f>
        <v>185746.72</v>
      </c>
      <c r="AB15" s="41">
        <f>SUM('EC ARV:WC ARV'!AB15)</f>
        <v>101416.09500000002</v>
      </c>
      <c r="AC15" s="41">
        <f>SUM('EC ARV:WC ARV'!AC15)</f>
        <v>94669.645000000004</v>
      </c>
      <c r="AD15" s="41">
        <f>SUM('EC ARV:WC ARV'!AD15)</f>
        <v>94669.645000000004</v>
      </c>
      <c r="AE15" s="41">
        <f>SUM('EC ARV:WC ARV'!AE15)</f>
        <v>10119.675000000001</v>
      </c>
      <c r="AF15" s="41">
        <f>SUM('EC ARV:WC ARV'!AF15)</f>
        <v>10119.675000000001</v>
      </c>
      <c r="AG15" s="41">
        <f>SUM('EC ARV:WC ARV'!AG15)</f>
        <v>33732.25</v>
      </c>
      <c r="AH15" s="43">
        <f>SUM('EC ARV:WC ARV'!AH15)</f>
        <v>665402.70499999996</v>
      </c>
      <c r="AI15" s="41">
        <f>SUM('EC ARV:WC ARV'!AI15)</f>
        <v>751247.58499999996</v>
      </c>
      <c r="AJ15" s="41">
        <f>SUM('EC ARV:WC ARV'!AJ15)</f>
        <v>656139.25</v>
      </c>
      <c r="AK15" s="41">
        <f>SUM('EC ARV:WC ARV'!AK15)</f>
        <v>257023.13500000001</v>
      </c>
      <c r="AL15" s="41">
        <f>SUM('EC ARV:WC ARV'!AL15)</f>
        <v>257023.13500000001</v>
      </c>
      <c r="AM15" s="41">
        <f>SUM('EC ARV:WC ARV'!AM15)</f>
        <v>1091510.335</v>
      </c>
      <c r="AN15" s="41">
        <f>SUM('EC ARV:WC ARV'!AN15)</f>
        <v>1260610.2749999999</v>
      </c>
      <c r="AO15" s="41">
        <f>SUM('EC ARV:WC ARV'!AO15)</f>
        <v>114638.18500000003</v>
      </c>
      <c r="AP15" s="43">
        <f>SUM('EC ARV:WC ARV'!AP15)</f>
        <v>4388191.8999999994</v>
      </c>
      <c r="AQ15" s="41">
        <f>SUM('EC ARV:WC ARV'!AQ15)</f>
        <v>446728.39999999997</v>
      </c>
      <c r="AR15" s="41">
        <f>SUM('EC ARV:WC ARV'!AR15)</f>
        <v>446728.39999999997</v>
      </c>
      <c r="AS15" s="41">
        <f>SUM('EC ARV:WC ARV'!AS15)</f>
        <v>412996.15</v>
      </c>
      <c r="AT15" s="43">
        <f>SUM('EC ARV:WC ARV'!AT15)</f>
        <v>1306452.95</v>
      </c>
      <c r="AU15" s="41">
        <f>SUM('EC ARV:WC ARV'!AU15)</f>
        <v>33732.25</v>
      </c>
      <c r="AV15" s="41">
        <f>SUM('EC ARV:WC ARV'!AV15)</f>
        <v>67464.5</v>
      </c>
      <c r="AW15" s="41">
        <f>SUM('EC ARV:WC ARV'!AW15)</f>
        <v>101196.74999999997</v>
      </c>
      <c r="AX15" s="41">
        <f>SUM('EC ARV:WC ARV'!AX15)</f>
        <v>505983.75</v>
      </c>
      <c r="AY15" s="41">
        <f>SUM('EC ARV:WC ARV'!AY15)</f>
        <v>168661.25</v>
      </c>
      <c r="AZ15" s="41">
        <f>SUM('EC ARV:WC ARV'!AZ15)</f>
        <v>33732.25</v>
      </c>
      <c r="BA15" s="43">
        <f>SUM('EC ARV:WC ARV'!BA15)</f>
        <v>910770.75</v>
      </c>
      <c r="BB15" s="45">
        <f t="shared" si="12"/>
        <v>0.2065109733925018</v>
      </c>
    </row>
    <row r="16" spans="2:54" s="44" customFormat="1" ht="13.5" x14ac:dyDescent="0.25">
      <c r="B16" s="40"/>
      <c r="C16" s="40" t="s">
        <v>35</v>
      </c>
      <c r="D16" s="46">
        <f>SUM('EC ARV:WC ARV'!D16)</f>
        <v>3373225</v>
      </c>
      <c r="E16" s="47">
        <f>SUM('EC ARV:WC ARV'!E16)</f>
        <v>1905872.125</v>
      </c>
      <c r="F16" s="48">
        <f>SUM('EC ARV:WC ARV'!F16)</f>
        <v>0</v>
      </c>
      <c r="G16" s="48">
        <f>SUM('EC ARV:WC ARV'!G16)</f>
        <v>67464.5</v>
      </c>
      <c r="H16" s="48">
        <f>SUM('EC ARV:WC ARV'!H16)</f>
        <v>67464.5</v>
      </c>
      <c r="I16" s="48">
        <f>SUM('EC ARV:WC ARV'!I16)</f>
        <v>67464.5</v>
      </c>
      <c r="J16" s="48">
        <f>SUM('EC ARV:WC ARV'!J16)</f>
        <v>0</v>
      </c>
      <c r="K16" s="48">
        <f>SUM('EC ARV:WC ARV'!K16)</f>
        <v>0</v>
      </c>
      <c r="L16" s="48">
        <f>SUM('EC ARV:WC ARV'!L16)</f>
        <v>0</v>
      </c>
      <c r="M16" s="48">
        <f>SUM('EC ARV:WC ARV'!M16)</f>
        <v>33732.25</v>
      </c>
      <c r="N16" s="48">
        <f>SUM('EC ARV:WC ARV'!N16)</f>
        <v>0</v>
      </c>
      <c r="O16" s="51">
        <f>SUM('EC ARV:WC ARV'!O16)</f>
        <v>236125.75000000003</v>
      </c>
      <c r="P16" s="48">
        <f>SUM('EC ARV:WC ARV'!P16)</f>
        <v>0</v>
      </c>
      <c r="Q16" s="48">
        <f>SUM('EC ARV:WC ARV'!Q16)</f>
        <v>0</v>
      </c>
      <c r="R16" s="48">
        <f>SUM('EC ARV:WC ARV'!R16)</f>
        <v>0</v>
      </c>
      <c r="S16" s="48">
        <f>SUM('EC ARV:WC ARV'!S16)</f>
        <v>0</v>
      </c>
      <c r="T16" s="48">
        <f>SUM('EC ARV:WC ARV'!T16)</f>
        <v>168661.25</v>
      </c>
      <c r="U16" s="48">
        <f>SUM('EC ARV:WC ARV'!U16)</f>
        <v>0</v>
      </c>
      <c r="V16" s="48">
        <f>SUM('EC ARV:WC ARV'!V16)</f>
        <v>0</v>
      </c>
      <c r="W16" s="48">
        <f>SUM('EC ARV:WC ARV'!W16)</f>
        <v>0</v>
      </c>
      <c r="X16" s="51">
        <f>SUM('EC ARV:WC ARV'!X16)</f>
        <v>168661.25</v>
      </c>
      <c r="Y16" s="48">
        <f>SUM('EC ARV:WC ARV'!Y16)</f>
        <v>67464.5</v>
      </c>
      <c r="Z16" s="48">
        <f>SUM('EC ARV:WC ARV'!Z16)</f>
        <v>67464.5</v>
      </c>
      <c r="AA16" s="48">
        <f>SUM('EC ARV:WC ARV'!AA16)</f>
        <v>101196.74999999997</v>
      </c>
      <c r="AB16" s="48">
        <f>SUM('EC ARV:WC ARV'!AB16)</f>
        <v>16866.125</v>
      </c>
      <c r="AC16" s="48">
        <f>SUM('EC ARV:WC ARV'!AC16)</f>
        <v>10119.675000000001</v>
      </c>
      <c r="AD16" s="48">
        <f>SUM('EC ARV:WC ARV'!AD16)</f>
        <v>10119.675000000001</v>
      </c>
      <c r="AE16" s="48">
        <f>SUM('EC ARV:WC ARV'!AE16)</f>
        <v>10119.675000000001</v>
      </c>
      <c r="AF16" s="48">
        <f>SUM('EC ARV:WC ARV'!AF16)</f>
        <v>10119.675000000001</v>
      </c>
      <c r="AG16" s="48">
        <f>SUM('EC ARV:WC ARV'!AG16)</f>
        <v>33732.25</v>
      </c>
      <c r="AH16" s="51">
        <f>SUM('EC ARV:WC ARV'!AH16)</f>
        <v>327202.82500000001</v>
      </c>
      <c r="AI16" s="48">
        <f>SUM('EC ARV:WC ARV'!AI16)</f>
        <v>10119.675000000001</v>
      </c>
      <c r="AJ16" s="48">
        <f>SUM('EC ARV:WC ARV'!AJ16)</f>
        <v>168661.25</v>
      </c>
      <c r="AK16" s="48">
        <f>SUM('EC ARV:WC ARV'!AK16)</f>
        <v>3373.2249999999999</v>
      </c>
      <c r="AL16" s="48">
        <f>SUM('EC ARV:WC ARV'!AL16)</f>
        <v>3373.2249999999999</v>
      </c>
      <c r="AM16" s="48">
        <f>SUM('EC ARV:WC ARV'!AM16)</f>
        <v>3373.2249999999999</v>
      </c>
      <c r="AN16" s="48">
        <f>SUM('EC ARV:WC ARV'!AN16)</f>
        <v>3373.2249999999999</v>
      </c>
      <c r="AO16" s="48">
        <f>SUM('EC ARV:WC ARV'!AO16)</f>
        <v>3373.2249999999999</v>
      </c>
      <c r="AP16" s="51">
        <f>SUM('EC ARV:WC ARV'!AP16)</f>
        <v>195647.05</v>
      </c>
      <c r="AQ16" s="48">
        <f>SUM('EC ARV:WC ARV'!AQ16)</f>
        <v>33732.25</v>
      </c>
      <c r="AR16" s="48">
        <f>SUM('EC ARV:WC ARV'!AR16)</f>
        <v>33732.25</v>
      </c>
      <c r="AS16" s="48">
        <f>SUM('EC ARV:WC ARV'!AS16)</f>
        <v>0</v>
      </c>
      <c r="AT16" s="51">
        <f>SUM('EC ARV:WC ARV'!AT16)</f>
        <v>67464.5</v>
      </c>
      <c r="AU16" s="48">
        <f>SUM('EC ARV:WC ARV'!AU16)</f>
        <v>33732.25</v>
      </c>
      <c r="AV16" s="48">
        <f>SUM('EC ARV:WC ARV'!AV16)</f>
        <v>67464.5</v>
      </c>
      <c r="AW16" s="48">
        <f>SUM('EC ARV:WC ARV'!AW16)</f>
        <v>101196.74999999997</v>
      </c>
      <c r="AX16" s="48">
        <f>SUM('EC ARV:WC ARV'!AX16)</f>
        <v>505983.75</v>
      </c>
      <c r="AY16" s="48">
        <f>SUM('EC ARV:WC ARV'!AY16)</f>
        <v>168661.25</v>
      </c>
      <c r="AZ16" s="48">
        <f>SUM('EC ARV:WC ARV'!AZ16)</f>
        <v>33732.25</v>
      </c>
      <c r="BA16" s="51">
        <f>SUM('EC ARV:WC ARV'!BA16)</f>
        <v>910770.75</v>
      </c>
      <c r="BB16" s="45">
        <f t="shared" si="12"/>
        <v>0.56499999999999995</v>
      </c>
    </row>
    <row r="17" spans="2:54" s="44" customFormat="1" ht="13.5" x14ac:dyDescent="0.25">
      <c r="B17" s="40"/>
      <c r="C17" s="40" t="s">
        <v>36</v>
      </c>
      <c r="D17" s="46">
        <f>SUM('EC ARV:WC ARV'!D17)</f>
        <v>9749560</v>
      </c>
      <c r="E17" s="47">
        <f>SUM('EC ARV:WC ARV'!E17)</f>
        <v>974956</v>
      </c>
      <c r="F17" s="48">
        <f>SUM('EC ARV:WC ARV'!F17)</f>
        <v>0</v>
      </c>
      <c r="G17" s="48">
        <f>SUM('EC ARV:WC ARV'!G17)</f>
        <v>0</v>
      </c>
      <c r="H17" s="48">
        <f>SUM('EC ARV:WC ARV'!H17)</f>
        <v>0</v>
      </c>
      <c r="I17" s="48">
        <f>SUM('EC ARV:WC ARV'!I17)</f>
        <v>0</v>
      </c>
      <c r="J17" s="48">
        <f>SUM('EC ARV:WC ARV'!J17)</f>
        <v>0</v>
      </c>
      <c r="K17" s="48">
        <f>SUM('EC ARV:WC ARV'!K17)</f>
        <v>0</v>
      </c>
      <c r="L17" s="48">
        <f>SUM('EC ARV:WC ARV'!L17)</f>
        <v>0</v>
      </c>
      <c r="M17" s="48">
        <f>SUM('EC ARV:WC ARV'!M17)</f>
        <v>0</v>
      </c>
      <c r="N17" s="48">
        <f>SUM('EC ARV:WC ARV'!N17)</f>
        <v>0</v>
      </c>
      <c r="O17" s="51">
        <f>SUM('EC ARV:WC ARV'!O17)</f>
        <v>0</v>
      </c>
      <c r="P17" s="48">
        <f>SUM('EC ARV:WC ARV'!P17)</f>
        <v>0</v>
      </c>
      <c r="Q17" s="48">
        <f>SUM('EC ARV:WC ARV'!Q17)</f>
        <v>0</v>
      </c>
      <c r="R17" s="48">
        <f>SUM('EC ARV:WC ARV'!R17)</f>
        <v>0</v>
      </c>
      <c r="S17" s="48">
        <f>SUM('EC ARV:WC ARV'!S17)</f>
        <v>0</v>
      </c>
      <c r="T17" s="48">
        <f>SUM('EC ARV:WC ARV'!T17)</f>
        <v>0</v>
      </c>
      <c r="U17" s="48">
        <f>SUM('EC ARV:WC ARV'!U17)</f>
        <v>0</v>
      </c>
      <c r="V17" s="48">
        <f>SUM('EC ARV:WC ARV'!V17)</f>
        <v>0</v>
      </c>
      <c r="W17" s="48">
        <f>SUM('EC ARV:WC ARV'!W17)</f>
        <v>0</v>
      </c>
      <c r="X17" s="51">
        <f>SUM('EC ARV:WC ARV'!X17)</f>
        <v>0</v>
      </c>
      <c r="Y17" s="48">
        <f>SUM('EC ARV:WC ARV'!Y17)</f>
        <v>0</v>
      </c>
      <c r="Z17" s="48">
        <f>SUM('EC ARV:WC ARV'!Z17)</f>
        <v>0</v>
      </c>
      <c r="AA17" s="48">
        <f>SUM('EC ARV:WC ARV'!AA17)</f>
        <v>0</v>
      </c>
      <c r="AB17" s="48">
        <f>SUM('EC ARV:WC ARV'!AB17)</f>
        <v>0</v>
      </c>
      <c r="AC17" s="48">
        <f>SUM('EC ARV:WC ARV'!AC17)</f>
        <v>0</v>
      </c>
      <c r="AD17" s="48">
        <f>SUM('EC ARV:WC ARV'!AD17)</f>
        <v>0</v>
      </c>
      <c r="AE17" s="48">
        <f>SUM('EC ARV:WC ARV'!AE17)</f>
        <v>0</v>
      </c>
      <c r="AF17" s="48">
        <f>SUM('EC ARV:WC ARV'!AF17)</f>
        <v>0</v>
      </c>
      <c r="AG17" s="48">
        <f>SUM('EC ARV:WC ARV'!AG17)</f>
        <v>0</v>
      </c>
      <c r="AH17" s="51">
        <f>SUM('EC ARV:WC ARV'!AH17)</f>
        <v>0</v>
      </c>
      <c r="AI17" s="48">
        <f>SUM('EC ARV:WC ARV'!AI17)</f>
        <v>487478</v>
      </c>
      <c r="AJ17" s="48">
        <f>SUM('EC ARV:WC ARV'!AJ17)</f>
        <v>487478</v>
      </c>
      <c r="AK17" s="48">
        <f>SUM('EC ARV:WC ARV'!AK17)</f>
        <v>0</v>
      </c>
      <c r="AL17" s="48">
        <f>SUM('EC ARV:WC ARV'!AL17)</f>
        <v>0</v>
      </c>
      <c r="AM17" s="48">
        <f>SUM('EC ARV:WC ARV'!AM17)</f>
        <v>0</v>
      </c>
      <c r="AN17" s="48">
        <f>SUM('EC ARV:WC ARV'!AN17)</f>
        <v>0</v>
      </c>
      <c r="AO17" s="48">
        <f>SUM('EC ARV:WC ARV'!AO17)</f>
        <v>0</v>
      </c>
      <c r="AP17" s="51">
        <f>SUM('EC ARV:WC ARV'!AP17)</f>
        <v>974956</v>
      </c>
      <c r="AQ17" s="48">
        <f>SUM('EC ARV:WC ARV'!AQ17)</f>
        <v>0</v>
      </c>
      <c r="AR17" s="48">
        <f>SUM('EC ARV:WC ARV'!AR17)</f>
        <v>0</v>
      </c>
      <c r="AS17" s="48">
        <f>SUM('EC ARV:WC ARV'!AS17)</f>
        <v>0</v>
      </c>
      <c r="AT17" s="51">
        <f>SUM('EC ARV:WC ARV'!AT17)</f>
        <v>0</v>
      </c>
      <c r="AU17" s="48">
        <f>SUM('EC ARV:WC ARV'!AU17)</f>
        <v>0</v>
      </c>
      <c r="AV17" s="48">
        <f>SUM('EC ARV:WC ARV'!AV17)</f>
        <v>0</v>
      </c>
      <c r="AW17" s="48">
        <f>SUM('EC ARV:WC ARV'!AW17)</f>
        <v>0</v>
      </c>
      <c r="AX17" s="48">
        <f>SUM('EC ARV:WC ARV'!AX17)</f>
        <v>0</v>
      </c>
      <c r="AY17" s="48">
        <f>SUM('EC ARV:WC ARV'!AY17)</f>
        <v>0</v>
      </c>
      <c r="AZ17" s="48">
        <f>SUM('EC ARV:WC ARV'!AZ17)</f>
        <v>0</v>
      </c>
      <c r="BA17" s="51">
        <f>SUM('EC ARV:WC ARV'!BA17)</f>
        <v>0</v>
      </c>
      <c r="BB17" s="45">
        <f t="shared" si="12"/>
        <v>0.1</v>
      </c>
    </row>
    <row r="18" spans="2:54" s="44" customFormat="1" ht="13.5" x14ac:dyDescent="0.25">
      <c r="B18" s="40"/>
      <c r="C18" s="40" t="s">
        <v>37</v>
      </c>
      <c r="D18" s="46">
        <f>SUM('EC ARV:WC ARV'!D18)</f>
        <v>5563248</v>
      </c>
      <c r="E18" s="47">
        <f>SUM('EC ARV:WC ARV'!E18)</f>
        <v>2114034.2399999998</v>
      </c>
      <c r="F18" s="48">
        <f>SUM('EC ARV:WC ARV'!F18)</f>
        <v>0</v>
      </c>
      <c r="G18" s="48">
        <f>SUM('EC ARV:WC ARV'!G18)</f>
        <v>0</v>
      </c>
      <c r="H18" s="48">
        <f>SUM('EC ARV:WC ARV'!H18)</f>
        <v>0</v>
      </c>
      <c r="I18" s="48">
        <f>SUM('EC ARV:WC ARV'!I18)</f>
        <v>0</v>
      </c>
      <c r="J18" s="48">
        <f>SUM('EC ARV:WC ARV'!J18)</f>
        <v>0</v>
      </c>
      <c r="K18" s="48">
        <f>SUM('EC ARV:WC ARV'!K18)</f>
        <v>0</v>
      </c>
      <c r="L18" s="48">
        <f>SUM('EC ARV:WC ARV'!L18)</f>
        <v>0</v>
      </c>
      <c r="M18" s="48">
        <f>SUM('EC ARV:WC ARV'!M18)</f>
        <v>0</v>
      </c>
      <c r="N18" s="48">
        <f>SUM('EC ARV:WC ARV'!N18)</f>
        <v>0</v>
      </c>
      <c r="O18" s="51">
        <f>SUM('EC ARV:WC ARV'!O18)</f>
        <v>0</v>
      </c>
      <c r="P18" s="48">
        <f>SUM('EC ARV:WC ARV'!P18)</f>
        <v>0</v>
      </c>
      <c r="Q18" s="48">
        <f>SUM('EC ARV:WC ARV'!Q18)</f>
        <v>0</v>
      </c>
      <c r="R18" s="48">
        <f>SUM('EC ARV:WC ARV'!R18)</f>
        <v>0</v>
      </c>
      <c r="S18" s="48">
        <f>SUM('EC ARV:WC ARV'!S18)</f>
        <v>0</v>
      </c>
      <c r="T18" s="48">
        <f>SUM('EC ARV:WC ARV'!T18)</f>
        <v>0</v>
      </c>
      <c r="U18" s="48">
        <f>SUM('EC ARV:WC ARV'!U18)</f>
        <v>0</v>
      </c>
      <c r="V18" s="48">
        <f>SUM('EC ARV:WC ARV'!V18)</f>
        <v>0</v>
      </c>
      <c r="W18" s="48">
        <f>SUM('EC ARV:WC ARV'!W18)</f>
        <v>0</v>
      </c>
      <c r="X18" s="51">
        <f>SUM('EC ARV:WC ARV'!X18)</f>
        <v>0</v>
      </c>
      <c r="Y18" s="48">
        <f>SUM('EC ARV:WC ARV'!Y18)</f>
        <v>0</v>
      </c>
      <c r="Z18" s="48">
        <f>SUM('EC ARV:WC ARV'!Z18)</f>
        <v>0</v>
      </c>
      <c r="AA18" s="48">
        <f>SUM('EC ARV:WC ARV'!AA18)</f>
        <v>0</v>
      </c>
      <c r="AB18" s="48">
        <f>SUM('EC ARV:WC ARV'!AB18)</f>
        <v>0</v>
      </c>
      <c r="AC18" s="48">
        <f>SUM('EC ARV:WC ARV'!AC18)</f>
        <v>0</v>
      </c>
      <c r="AD18" s="48">
        <f>SUM('EC ARV:WC ARV'!AD18)</f>
        <v>0</v>
      </c>
      <c r="AE18" s="48">
        <f>SUM('EC ARV:WC ARV'!AE18)</f>
        <v>0</v>
      </c>
      <c r="AF18" s="48">
        <f>SUM('EC ARV:WC ARV'!AF18)</f>
        <v>0</v>
      </c>
      <c r="AG18" s="48">
        <f>SUM('EC ARV:WC ARV'!AG18)</f>
        <v>0</v>
      </c>
      <c r="AH18" s="51">
        <f>SUM('EC ARV:WC ARV'!AH18)</f>
        <v>0</v>
      </c>
      <c r="AI18" s="48">
        <f>SUM('EC ARV:WC ARV'!AI18)</f>
        <v>0</v>
      </c>
      <c r="AJ18" s="48">
        <f>SUM('EC ARV:WC ARV'!AJ18)</f>
        <v>0</v>
      </c>
      <c r="AK18" s="48">
        <f>SUM('EC ARV:WC ARV'!AK18)</f>
        <v>0</v>
      </c>
      <c r="AL18" s="48">
        <f>SUM('EC ARV:WC ARV'!AL18)</f>
        <v>0</v>
      </c>
      <c r="AM18" s="48">
        <f>SUM('EC ARV:WC ARV'!AM18)</f>
        <v>834487.2</v>
      </c>
      <c r="AN18" s="48">
        <f>SUM('EC ARV:WC ARV'!AN18)</f>
        <v>834487.2</v>
      </c>
      <c r="AO18" s="48">
        <f>SUM('EC ARV:WC ARV'!AO18)</f>
        <v>111264.96000000001</v>
      </c>
      <c r="AP18" s="51">
        <f>SUM('EC ARV:WC ARV'!AP18)</f>
        <v>1780239.3600000001</v>
      </c>
      <c r="AQ18" s="48">
        <f>SUM('EC ARV:WC ARV'!AQ18)</f>
        <v>111264.96000000001</v>
      </c>
      <c r="AR18" s="48">
        <f>SUM('EC ARV:WC ARV'!AR18)</f>
        <v>111264.96000000001</v>
      </c>
      <c r="AS18" s="48">
        <f>SUM('EC ARV:WC ARV'!AS18)</f>
        <v>111264.96000000001</v>
      </c>
      <c r="AT18" s="51">
        <f>SUM('EC ARV:WC ARV'!AT18)</f>
        <v>333794.88</v>
      </c>
      <c r="AU18" s="48">
        <f>SUM('EC ARV:WC ARV'!AU18)</f>
        <v>0</v>
      </c>
      <c r="AV18" s="48">
        <f>SUM('EC ARV:WC ARV'!AV18)</f>
        <v>0</v>
      </c>
      <c r="AW18" s="48">
        <f>SUM('EC ARV:WC ARV'!AW18)</f>
        <v>0</v>
      </c>
      <c r="AX18" s="48">
        <f>SUM('EC ARV:WC ARV'!AX18)</f>
        <v>0</v>
      </c>
      <c r="AY18" s="48">
        <f>SUM('EC ARV:WC ARV'!AY18)</f>
        <v>0</v>
      </c>
      <c r="AZ18" s="48">
        <f>SUM('EC ARV:WC ARV'!AZ18)</f>
        <v>0</v>
      </c>
      <c r="BA18" s="51">
        <f>SUM('EC ARV:WC ARV'!BA18)</f>
        <v>0</v>
      </c>
      <c r="BB18" s="45">
        <f t="shared" si="12"/>
        <v>0.37999999999999995</v>
      </c>
    </row>
    <row r="19" spans="2:54" s="44" customFormat="1" ht="13.5" x14ac:dyDescent="0.25">
      <c r="B19" s="40"/>
      <c r="C19" s="40" t="s">
        <v>38</v>
      </c>
      <c r="D19" s="46">
        <f>SUM('EC ARV:WC ARV'!D19)</f>
        <v>2404064</v>
      </c>
      <c r="E19" s="47">
        <f>SUM('EC ARV:WC ARV'!E19)</f>
        <v>144243.83999999997</v>
      </c>
      <c r="F19" s="48">
        <f>SUM('EC ARV:WC ARV'!F19)</f>
        <v>0</v>
      </c>
      <c r="G19" s="48">
        <f>SUM('EC ARV:WC ARV'!G19)</f>
        <v>0</v>
      </c>
      <c r="H19" s="48">
        <f>SUM('EC ARV:WC ARV'!H19)</f>
        <v>0</v>
      </c>
      <c r="I19" s="48">
        <f>SUM('EC ARV:WC ARV'!I19)</f>
        <v>0</v>
      </c>
      <c r="J19" s="48">
        <f>SUM('EC ARV:WC ARV'!J19)</f>
        <v>0</v>
      </c>
      <c r="K19" s="48">
        <f>SUM('EC ARV:WC ARV'!K19)</f>
        <v>0</v>
      </c>
      <c r="L19" s="48">
        <f>SUM('EC ARV:WC ARV'!L19)</f>
        <v>0</v>
      </c>
      <c r="M19" s="48">
        <f>SUM('EC ARV:WC ARV'!M19)</f>
        <v>0</v>
      </c>
      <c r="N19" s="48">
        <f>SUM('EC ARV:WC ARV'!N19)</f>
        <v>0</v>
      </c>
      <c r="O19" s="51">
        <f>SUM('EC ARV:WC ARV'!O19)</f>
        <v>0</v>
      </c>
      <c r="P19" s="48">
        <f>SUM('EC ARV:WC ARV'!P19)</f>
        <v>0</v>
      </c>
      <c r="Q19" s="48">
        <f>SUM('EC ARV:WC ARV'!Q19)</f>
        <v>0</v>
      </c>
      <c r="R19" s="48">
        <f>SUM('EC ARV:WC ARV'!R19)</f>
        <v>0</v>
      </c>
      <c r="S19" s="48">
        <f>SUM('EC ARV:WC ARV'!S19)</f>
        <v>0</v>
      </c>
      <c r="T19" s="48">
        <f>SUM('EC ARV:WC ARV'!T19)</f>
        <v>0</v>
      </c>
      <c r="U19" s="48">
        <f>SUM('EC ARV:WC ARV'!U19)</f>
        <v>0</v>
      </c>
      <c r="V19" s="48">
        <f>SUM('EC ARV:WC ARV'!V19)</f>
        <v>0</v>
      </c>
      <c r="W19" s="48">
        <f>SUM('EC ARV:WC ARV'!W19)</f>
        <v>0</v>
      </c>
      <c r="X19" s="51">
        <f>SUM('EC ARV:WC ARV'!X19)</f>
        <v>0</v>
      </c>
      <c r="Y19" s="48">
        <f>SUM('EC ARV:WC ARV'!Y19)</f>
        <v>0</v>
      </c>
      <c r="Z19" s="48">
        <f>SUM('EC ARV:WC ARV'!Z19)</f>
        <v>0</v>
      </c>
      <c r="AA19" s="48">
        <f>SUM('EC ARV:WC ARV'!AA19)</f>
        <v>0</v>
      </c>
      <c r="AB19" s="48">
        <f>SUM('EC ARV:WC ARV'!AB19)</f>
        <v>0</v>
      </c>
      <c r="AC19" s="48">
        <f>SUM('EC ARV:WC ARV'!AC19)</f>
        <v>0</v>
      </c>
      <c r="AD19" s="48">
        <f>SUM('EC ARV:WC ARV'!AD19)</f>
        <v>0</v>
      </c>
      <c r="AE19" s="48">
        <f>SUM('EC ARV:WC ARV'!AE19)</f>
        <v>0</v>
      </c>
      <c r="AF19" s="48">
        <f>SUM('EC ARV:WC ARV'!AF19)</f>
        <v>0</v>
      </c>
      <c r="AG19" s="48">
        <f>SUM('EC ARV:WC ARV'!AG19)</f>
        <v>0</v>
      </c>
      <c r="AH19" s="51">
        <f>SUM('EC ARV:WC ARV'!AH19)</f>
        <v>0</v>
      </c>
      <c r="AI19" s="48">
        <f>SUM('EC ARV:WC ARV'!AI19)</f>
        <v>0</v>
      </c>
      <c r="AJ19" s="48">
        <f>SUM('EC ARV:WC ARV'!AJ19)</f>
        <v>0</v>
      </c>
      <c r="AK19" s="48">
        <f>SUM('EC ARV:WC ARV'!AK19)</f>
        <v>0</v>
      </c>
      <c r="AL19" s="48">
        <f>SUM('EC ARV:WC ARV'!AL19)</f>
        <v>0</v>
      </c>
      <c r="AM19" s="48">
        <f>SUM('EC ARV:WC ARV'!AM19)</f>
        <v>0</v>
      </c>
      <c r="AN19" s="48">
        <f>SUM('EC ARV:WC ARV'!AN19)</f>
        <v>0</v>
      </c>
      <c r="AO19" s="48">
        <f>SUM('EC ARV:WC ARV'!AO19)</f>
        <v>0</v>
      </c>
      <c r="AP19" s="51">
        <f>SUM('EC ARV:WC ARV'!AP19)</f>
        <v>0</v>
      </c>
      <c r="AQ19" s="48">
        <f>SUM('EC ARV:WC ARV'!AQ19)</f>
        <v>48081.279999999984</v>
      </c>
      <c r="AR19" s="48">
        <f>SUM('EC ARV:WC ARV'!AR19)</f>
        <v>48081.279999999984</v>
      </c>
      <c r="AS19" s="48">
        <f>SUM('EC ARV:WC ARV'!AS19)</f>
        <v>48081.279999999984</v>
      </c>
      <c r="AT19" s="51">
        <f>SUM('EC ARV:WC ARV'!AT19)</f>
        <v>144243.83999999997</v>
      </c>
      <c r="AU19" s="48">
        <f>SUM('EC ARV:WC ARV'!AU19)</f>
        <v>0</v>
      </c>
      <c r="AV19" s="48">
        <f>SUM('EC ARV:WC ARV'!AV19)</f>
        <v>0</v>
      </c>
      <c r="AW19" s="48">
        <f>SUM('EC ARV:WC ARV'!AW19)</f>
        <v>0</v>
      </c>
      <c r="AX19" s="48">
        <f>SUM('EC ARV:WC ARV'!AX19)</f>
        <v>0</v>
      </c>
      <c r="AY19" s="48">
        <f>SUM('EC ARV:WC ARV'!AY19)</f>
        <v>0</v>
      </c>
      <c r="AZ19" s="48">
        <f>SUM('EC ARV:WC ARV'!AZ19)</f>
        <v>0</v>
      </c>
      <c r="BA19" s="51">
        <f>SUM('EC ARV:WC ARV'!BA19)</f>
        <v>0</v>
      </c>
      <c r="BB19" s="45">
        <f t="shared" si="12"/>
        <v>5.9999999999999984E-2</v>
      </c>
    </row>
    <row r="20" spans="2:54" s="44" customFormat="1" ht="13.5" x14ac:dyDescent="0.25">
      <c r="B20" s="40"/>
      <c r="C20" s="40" t="s">
        <v>39</v>
      </c>
      <c r="D20" s="46">
        <f>SUM('EC ARV:WC ARV'!D20)</f>
        <v>1952787</v>
      </c>
      <c r="E20" s="47">
        <f>SUM('EC ARV:WC ARV'!E20)</f>
        <v>0</v>
      </c>
      <c r="F20" s="48">
        <f>SUM('EC ARV:WC ARV'!F20)</f>
        <v>0</v>
      </c>
      <c r="G20" s="48">
        <f>SUM('EC ARV:WC ARV'!G20)</f>
        <v>0</v>
      </c>
      <c r="H20" s="48">
        <f>SUM('EC ARV:WC ARV'!H20)</f>
        <v>0</v>
      </c>
      <c r="I20" s="48">
        <f>SUM('EC ARV:WC ARV'!I20)</f>
        <v>0</v>
      </c>
      <c r="J20" s="48">
        <f>SUM('EC ARV:WC ARV'!J20)</f>
        <v>0</v>
      </c>
      <c r="K20" s="48">
        <f>SUM('EC ARV:WC ARV'!K20)</f>
        <v>0</v>
      </c>
      <c r="L20" s="48">
        <f>SUM('EC ARV:WC ARV'!L20)</f>
        <v>0</v>
      </c>
      <c r="M20" s="48">
        <f>SUM('EC ARV:WC ARV'!M20)</f>
        <v>0</v>
      </c>
      <c r="N20" s="48">
        <f>SUM('EC ARV:WC ARV'!N20)</f>
        <v>0</v>
      </c>
      <c r="O20" s="51">
        <f>SUM('EC ARV:WC ARV'!O20)</f>
        <v>0</v>
      </c>
      <c r="P20" s="48">
        <f>SUM('EC ARV:WC ARV'!P20)</f>
        <v>0</v>
      </c>
      <c r="Q20" s="48">
        <f>SUM('EC ARV:WC ARV'!Q20)</f>
        <v>0</v>
      </c>
      <c r="R20" s="48">
        <f>SUM('EC ARV:WC ARV'!R20)</f>
        <v>0</v>
      </c>
      <c r="S20" s="48">
        <f>SUM('EC ARV:WC ARV'!S20)</f>
        <v>0</v>
      </c>
      <c r="T20" s="48">
        <f>SUM('EC ARV:WC ARV'!T20)</f>
        <v>0</v>
      </c>
      <c r="U20" s="48">
        <f>SUM('EC ARV:WC ARV'!U20)</f>
        <v>0</v>
      </c>
      <c r="V20" s="48">
        <f>SUM('EC ARV:WC ARV'!V20)</f>
        <v>0</v>
      </c>
      <c r="W20" s="48">
        <f>SUM('EC ARV:WC ARV'!W20)</f>
        <v>0</v>
      </c>
      <c r="X20" s="51">
        <f>SUM('EC ARV:WC ARV'!X20)</f>
        <v>0</v>
      </c>
      <c r="Y20" s="48">
        <f>SUM('EC ARV:WC ARV'!Y20)</f>
        <v>0</v>
      </c>
      <c r="Z20" s="48">
        <f>SUM('EC ARV:WC ARV'!Z20)</f>
        <v>0</v>
      </c>
      <c r="AA20" s="48">
        <f>SUM('EC ARV:WC ARV'!AA20)</f>
        <v>0</v>
      </c>
      <c r="AB20" s="48">
        <f>SUM('EC ARV:WC ARV'!AB20)</f>
        <v>0</v>
      </c>
      <c r="AC20" s="48">
        <f>SUM('EC ARV:WC ARV'!AC20)</f>
        <v>0</v>
      </c>
      <c r="AD20" s="48">
        <f>SUM('EC ARV:WC ARV'!AD20)</f>
        <v>0</v>
      </c>
      <c r="AE20" s="48">
        <f>SUM('EC ARV:WC ARV'!AE20)</f>
        <v>0</v>
      </c>
      <c r="AF20" s="48">
        <f>SUM('EC ARV:WC ARV'!AF20)</f>
        <v>0</v>
      </c>
      <c r="AG20" s="48">
        <f>SUM('EC ARV:WC ARV'!AG20)</f>
        <v>0</v>
      </c>
      <c r="AH20" s="51">
        <f>SUM('EC ARV:WC ARV'!AH20)</f>
        <v>0</v>
      </c>
      <c r="AI20" s="48">
        <f>SUM('EC ARV:WC ARV'!AI20)</f>
        <v>0</v>
      </c>
      <c r="AJ20" s="48">
        <f>SUM('EC ARV:WC ARV'!AJ20)</f>
        <v>0</v>
      </c>
      <c r="AK20" s="48">
        <f>SUM('EC ARV:WC ARV'!AK20)</f>
        <v>0</v>
      </c>
      <c r="AL20" s="48">
        <f>SUM('EC ARV:WC ARV'!AL20)</f>
        <v>0</v>
      </c>
      <c r="AM20" s="48">
        <f>SUM('EC ARV:WC ARV'!AM20)</f>
        <v>0</v>
      </c>
      <c r="AN20" s="48">
        <f>SUM('EC ARV:WC ARV'!AN20)</f>
        <v>0</v>
      </c>
      <c r="AO20" s="48">
        <f>SUM('EC ARV:WC ARV'!AO20)</f>
        <v>0</v>
      </c>
      <c r="AP20" s="51">
        <f>SUM('EC ARV:WC ARV'!AP20)</f>
        <v>0</v>
      </c>
      <c r="AQ20" s="48">
        <f>SUM('EC ARV:WC ARV'!AQ20)</f>
        <v>0</v>
      </c>
      <c r="AR20" s="48">
        <f>SUM('EC ARV:WC ARV'!AR20)</f>
        <v>0</v>
      </c>
      <c r="AS20" s="48">
        <f>SUM('EC ARV:WC ARV'!AS20)</f>
        <v>0</v>
      </c>
      <c r="AT20" s="51">
        <f>SUM('EC ARV:WC ARV'!AT20)</f>
        <v>0</v>
      </c>
      <c r="AU20" s="48">
        <f>SUM('EC ARV:WC ARV'!AU20)</f>
        <v>0</v>
      </c>
      <c r="AV20" s="48">
        <f>SUM('EC ARV:WC ARV'!AV20)</f>
        <v>0</v>
      </c>
      <c r="AW20" s="48">
        <f>SUM('EC ARV:WC ARV'!AW20)</f>
        <v>0</v>
      </c>
      <c r="AX20" s="48">
        <f>SUM('EC ARV:WC ARV'!AX20)</f>
        <v>0</v>
      </c>
      <c r="AY20" s="48">
        <f>SUM('EC ARV:WC ARV'!AY20)</f>
        <v>0</v>
      </c>
      <c r="AZ20" s="48">
        <f>SUM('EC ARV:WC ARV'!AZ20)</f>
        <v>0</v>
      </c>
      <c r="BA20" s="51">
        <f>SUM('EC ARV:WC ARV'!BA20)</f>
        <v>0</v>
      </c>
      <c r="BB20" s="45">
        <f t="shared" si="12"/>
        <v>0</v>
      </c>
    </row>
    <row r="21" spans="2:54" s="44" customFormat="1" ht="13.5" x14ac:dyDescent="0.25">
      <c r="B21" s="40"/>
      <c r="C21" s="40" t="s">
        <v>40</v>
      </c>
      <c r="D21" s="46">
        <f>SUM('EC ARV:WC ARV'!D21)</f>
        <v>8454997</v>
      </c>
      <c r="E21" s="47">
        <f>SUM('EC ARV:WC ARV'!E21)</f>
        <v>5664847.9900000002</v>
      </c>
      <c r="F21" s="48">
        <f>SUM('EC ARV:WC ARV'!F21)</f>
        <v>0</v>
      </c>
      <c r="G21" s="48">
        <f>SUM('EC ARV:WC ARV'!G21)</f>
        <v>422749.85000000003</v>
      </c>
      <c r="H21" s="48">
        <f>SUM('EC ARV:WC ARV'!H21)</f>
        <v>422749.85000000003</v>
      </c>
      <c r="I21" s="48">
        <f>SUM('EC ARV:WC ARV'!I21)</f>
        <v>422749.85000000003</v>
      </c>
      <c r="J21" s="48">
        <f>SUM('EC ARV:WC ARV'!J21)</f>
        <v>0</v>
      </c>
      <c r="K21" s="48">
        <f>SUM('EC ARV:WC ARV'!K21)</f>
        <v>84549.970000000016</v>
      </c>
      <c r="L21" s="48">
        <f>SUM('EC ARV:WC ARV'!L21)</f>
        <v>253649.90999999997</v>
      </c>
      <c r="M21" s="48">
        <f>SUM('EC ARV:WC ARV'!M21)</f>
        <v>845499.70000000007</v>
      </c>
      <c r="N21" s="48">
        <f>SUM('EC ARV:WC ARV'!N21)</f>
        <v>676399.76000000013</v>
      </c>
      <c r="O21" s="51">
        <f>SUM('EC ARV:WC ARV'!O21)</f>
        <v>3128348.8900000011</v>
      </c>
      <c r="P21" s="48">
        <f>SUM('EC ARV:WC ARV'!P21)</f>
        <v>169099.94000000003</v>
      </c>
      <c r="Q21" s="48">
        <f>SUM('EC ARV:WC ARV'!Q21)</f>
        <v>42274.985000000008</v>
      </c>
      <c r="R21" s="48">
        <f>SUM('EC ARV:WC ARV'!R21)</f>
        <v>42274.985000000008</v>
      </c>
      <c r="S21" s="48">
        <f>SUM('EC ARV:WC ARV'!S21)</f>
        <v>169099.94000000003</v>
      </c>
      <c r="T21" s="48">
        <f>SUM('EC ARV:WC ARV'!T21)</f>
        <v>42274.985000000008</v>
      </c>
      <c r="U21" s="48">
        <f>SUM('EC ARV:WC ARV'!U21)</f>
        <v>42274.985000000008</v>
      </c>
      <c r="V21" s="48">
        <f>SUM('EC ARV:WC ARV'!V21)</f>
        <v>0</v>
      </c>
      <c r="W21" s="48">
        <f>SUM('EC ARV:WC ARV'!W21)</f>
        <v>0</v>
      </c>
      <c r="X21" s="51">
        <f>SUM('EC ARV:WC ARV'!X21)</f>
        <v>0</v>
      </c>
      <c r="Y21" s="48">
        <f>SUM('EC ARV:WC ARV'!Y21)</f>
        <v>0</v>
      </c>
      <c r="Z21" s="48">
        <f>SUM('EC ARV:WC ARV'!Z21)</f>
        <v>0</v>
      </c>
      <c r="AA21" s="48">
        <f>SUM('EC ARV:WC ARV'!AA21)</f>
        <v>84549.970000000016</v>
      </c>
      <c r="AB21" s="48">
        <f>SUM('EC ARV:WC ARV'!AB21)</f>
        <v>84549.970000000016</v>
      </c>
      <c r="AC21" s="48">
        <f>SUM('EC ARV:WC ARV'!AC21)</f>
        <v>84549.970000000016</v>
      </c>
      <c r="AD21" s="48">
        <f>SUM('EC ARV:WC ARV'!AD21)</f>
        <v>84549.970000000016</v>
      </c>
      <c r="AE21" s="48">
        <f>SUM('EC ARV:WC ARV'!AE21)</f>
        <v>0</v>
      </c>
      <c r="AF21" s="48">
        <f>SUM('EC ARV:WC ARV'!AF21)</f>
        <v>0</v>
      </c>
      <c r="AG21" s="48">
        <f>SUM('EC ARV:WC ARV'!AG21)</f>
        <v>0</v>
      </c>
      <c r="AH21" s="51">
        <f>SUM('EC ARV:WC ARV'!AH21)</f>
        <v>338199.88000000006</v>
      </c>
      <c r="AI21" s="48">
        <f>SUM('EC ARV:WC ARV'!AI21)</f>
        <v>253649.90999999997</v>
      </c>
      <c r="AJ21" s="48">
        <f>SUM('EC ARV:WC ARV'!AJ21)</f>
        <v>0</v>
      </c>
      <c r="AK21" s="48">
        <f>SUM('EC ARV:WC ARV'!AK21)</f>
        <v>253649.90999999997</v>
      </c>
      <c r="AL21" s="48">
        <f>SUM('EC ARV:WC ARV'!AL21)</f>
        <v>253649.90999999997</v>
      </c>
      <c r="AM21" s="48">
        <f>SUM('EC ARV:WC ARV'!AM21)</f>
        <v>253649.90999999997</v>
      </c>
      <c r="AN21" s="48">
        <f>SUM('EC ARV:WC ARV'!AN21)</f>
        <v>422749.85000000003</v>
      </c>
      <c r="AO21" s="48">
        <f>SUM('EC ARV:WC ARV'!AO21)</f>
        <v>0</v>
      </c>
      <c r="AP21" s="51">
        <f>SUM('EC ARV:WC ARV'!AP21)</f>
        <v>1437349.4900000002</v>
      </c>
      <c r="AQ21" s="48">
        <f>SUM('EC ARV:WC ARV'!AQ21)</f>
        <v>253649.90999999997</v>
      </c>
      <c r="AR21" s="48">
        <f>SUM('EC ARV:WC ARV'!AR21)</f>
        <v>253649.90999999997</v>
      </c>
      <c r="AS21" s="48">
        <f>SUM('EC ARV:WC ARV'!AS21)</f>
        <v>253649.90999999997</v>
      </c>
      <c r="AT21" s="51">
        <f>SUM('EC ARV:WC ARV'!AT21)</f>
        <v>760949.73</v>
      </c>
      <c r="AU21" s="48">
        <f>SUM('EC ARV:WC ARV'!AU21)</f>
        <v>0</v>
      </c>
      <c r="AV21" s="48">
        <f>SUM('EC ARV:WC ARV'!AV21)</f>
        <v>0</v>
      </c>
      <c r="AW21" s="48">
        <f>SUM('EC ARV:WC ARV'!AW21)</f>
        <v>0</v>
      </c>
      <c r="AX21" s="48">
        <f>SUM('EC ARV:WC ARV'!AX21)</f>
        <v>0</v>
      </c>
      <c r="AY21" s="48">
        <f>SUM('EC ARV:WC ARV'!AY21)</f>
        <v>0</v>
      </c>
      <c r="AZ21" s="48">
        <f>SUM('EC ARV:WC ARV'!AZ21)</f>
        <v>0</v>
      </c>
      <c r="BA21" s="51">
        <f>SUM('EC ARV:WC ARV'!BA21)</f>
        <v>0</v>
      </c>
      <c r="BB21" s="45">
        <f t="shared" si="12"/>
        <v>0.67</v>
      </c>
    </row>
    <row r="22" spans="2:54" s="44" customFormat="1" ht="13.5" x14ac:dyDescent="0.25">
      <c r="B22" s="40"/>
      <c r="C22" s="40" t="s">
        <v>41</v>
      </c>
      <c r="D22" s="46">
        <f>SUM('EC ARV:WC ARV'!D22)</f>
        <v>968426</v>
      </c>
      <c r="E22" s="47">
        <f>SUM('EC ARV:WC ARV'!E22)</f>
        <v>4842.13</v>
      </c>
      <c r="F22" s="48">
        <f>SUM('EC ARV:WC ARV'!F22)</f>
        <v>0</v>
      </c>
      <c r="G22" s="48">
        <f>SUM('EC ARV:WC ARV'!G22)</f>
        <v>0</v>
      </c>
      <c r="H22" s="48">
        <f>SUM('EC ARV:WC ARV'!H22)</f>
        <v>0</v>
      </c>
      <c r="I22" s="48">
        <f>SUM('EC ARV:WC ARV'!I22)</f>
        <v>4842.13</v>
      </c>
      <c r="J22" s="48">
        <f>SUM('EC ARV:WC ARV'!J22)</f>
        <v>0</v>
      </c>
      <c r="K22" s="48">
        <f>SUM('EC ARV:WC ARV'!K22)</f>
        <v>0</v>
      </c>
      <c r="L22" s="48">
        <f>SUM('EC ARV:WC ARV'!L22)</f>
        <v>0</v>
      </c>
      <c r="M22" s="48">
        <f>SUM('EC ARV:WC ARV'!M22)</f>
        <v>0</v>
      </c>
      <c r="N22" s="48">
        <f>SUM('EC ARV:WC ARV'!N22)</f>
        <v>0</v>
      </c>
      <c r="O22" s="51">
        <f>SUM('EC ARV:WC ARV'!O22)</f>
        <v>4842.13</v>
      </c>
      <c r="P22" s="48">
        <f>SUM('EC ARV:WC ARV'!P22)</f>
        <v>0</v>
      </c>
      <c r="Q22" s="48">
        <f>SUM('EC ARV:WC ARV'!Q22)</f>
        <v>0</v>
      </c>
      <c r="R22" s="48">
        <f>SUM('EC ARV:WC ARV'!R22)</f>
        <v>0</v>
      </c>
      <c r="S22" s="48">
        <f>SUM('EC ARV:WC ARV'!S22)</f>
        <v>0</v>
      </c>
      <c r="T22" s="48">
        <f>SUM('EC ARV:WC ARV'!T22)</f>
        <v>0</v>
      </c>
      <c r="U22" s="48">
        <f>SUM('EC ARV:WC ARV'!U22)</f>
        <v>0</v>
      </c>
      <c r="V22" s="48">
        <f>SUM('EC ARV:WC ARV'!V22)</f>
        <v>0</v>
      </c>
      <c r="W22" s="48">
        <f>SUM('EC ARV:WC ARV'!W22)</f>
        <v>0</v>
      </c>
      <c r="X22" s="51">
        <f>SUM('EC ARV:WC ARV'!X22)</f>
        <v>0</v>
      </c>
      <c r="Y22" s="48">
        <f>SUM('EC ARV:WC ARV'!Y22)</f>
        <v>0</v>
      </c>
      <c r="Z22" s="48">
        <f>SUM('EC ARV:WC ARV'!Z22)</f>
        <v>0</v>
      </c>
      <c r="AA22" s="48">
        <f>SUM('EC ARV:WC ARV'!AA22)</f>
        <v>0</v>
      </c>
      <c r="AB22" s="48">
        <f>SUM('EC ARV:WC ARV'!AB22)</f>
        <v>0</v>
      </c>
      <c r="AC22" s="48">
        <f>SUM('EC ARV:WC ARV'!AC22)</f>
        <v>0</v>
      </c>
      <c r="AD22" s="48">
        <f>SUM('EC ARV:WC ARV'!AD22)</f>
        <v>0</v>
      </c>
      <c r="AE22" s="48">
        <f>SUM('EC ARV:WC ARV'!AE22)</f>
        <v>0</v>
      </c>
      <c r="AF22" s="48">
        <f>SUM('EC ARV:WC ARV'!AF22)</f>
        <v>0</v>
      </c>
      <c r="AG22" s="48">
        <f>SUM('EC ARV:WC ARV'!AG22)</f>
        <v>0</v>
      </c>
      <c r="AH22" s="51">
        <f>SUM('EC ARV:WC ARV'!AH22)</f>
        <v>0</v>
      </c>
      <c r="AI22" s="48">
        <f>SUM('EC ARV:WC ARV'!AI22)</f>
        <v>0</v>
      </c>
      <c r="AJ22" s="48">
        <f>SUM('EC ARV:WC ARV'!AJ22)</f>
        <v>0</v>
      </c>
      <c r="AK22" s="48">
        <f>SUM('EC ARV:WC ARV'!AK22)</f>
        <v>0</v>
      </c>
      <c r="AL22" s="48">
        <f>SUM('EC ARV:WC ARV'!AL22)</f>
        <v>0</v>
      </c>
      <c r="AM22" s="48">
        <f>SUM('EC ARV:WC ARV'!AM22)</f>
        <v>0</v>
      </c>
      <c r="AN22" s="48">
        <f>SUM('EC ARV:WC ARV'!AN22)</f>
        <v>0</v>
      </c>
      <c r="AO22" s="48">
        <f>SUM('EC ARV:WC ARV'!AO22)</f>
        <v>0</v>
      </c>
      <c r="AP22" s="51">
        <f>SUM('EC ARV:WC ARV'!AP22)</f>
        <v>0</v>
      </c>
      <c r="AQ22" s="48">
        <f>SUM('EC ARV:WC ARV'!AQ22)</f>
        <v>0</v>
      </c>
      <c r="AR22" s="48">
        <f>SUM('EC ARV:WC ARV'!AR22)</f>
        <v>0</v>
      </c>
      <c r="AS22" s="48">
        <f>SUM('EC ARV:WC ARV'!AS22)</f>
        <v>0</v>
      </c>
      <c r="AT22" s="51">
        <f>SUM('EC ARV:WC ARV'!AT22)</f>
        <v>0</v>
      </c>
      <c r="AU22" s="48">
        <f>SUM('EC ARV:WC ARV'!AU22)</f>
        <v>0</v>
      </c>
      <c r="AV22" s="48">
        <f>SUM('EC ARV:WC ARV'!AV22)</f>
        <v>0</v>
      </c>
      <c r="AW22" s="48">
        <f>SUM('EC ARV:WC ARV'!AW22)</f>
        <v>0</v>
      </c>
      <c r="AX22" s="48">
        <f>SUM('EC ARV:WC ARV'!AX22)</f>
        <v>0</v>
      </c>
      <c r="AY22" s="48">
        <f>SUM('EC ARV:WC ARV'!AY22)</f>
        <v>0</v>
      </c>
      <c r="AZ22" s="48">
        <f>SUM('EC ARV:WC ARV'!AZ22)</f>
        <v>0</v>
      </c>
      <c r="BA22" s="51">
        <f>SUM('EC ARV:WC ARV'!BA22)</f>
        <v>0</v>
      </c>
      <c r="BB22" s="45">
        <f t="shared" si="12"/>
        <v>5.0000000000000001E-3</v>
      </c>
    </row>
    <row r="23" spans="2:54" s="44" customFormat="1" ht="13.5" x14ac:dyDescent="0.25">
      <c r="B23" s="40"/>
      <c r="C23" s="40" t="s">
        <v>42</v>
      </c>
      <c r="D23" s="46">
        <f>SUM('EC ARV:WC ARV'!D23)</f>
        <v>489462</v>
      </c>
      <c r="E23" s="47">
        <f>SUM('EC ARV:WC ARV'!E23)</f>
        <v>0</v>
      </c>
      <c r="F23" s="48">
        <f>SUM('EC ARV:WC ARV'!F23)</f>
        <v>0</v>
      </c>
      <c r="G23" s="48">
        <f>SUM('EC ARV:WC ARV'!G23)</f>
        <v>0</v>
      </c>
      <c r="H23" s="48">
        <f>SUM('EC ARV:WC ARV'!H23)</f>
        <v>0</v>
      </c>
      <c r="I23" s="48">
        <f>SUM('EC ARV:WC ARV'!I23)</f>
        <v>0</v>
      </c>
      <c r="J23" s="48">
        <f>SUM('EC ARV:WC ARV'!J23)</f>
        <v>0</v>
      </c>
      <c r="K23" s="48">
        <f>SUM('EC ARV:WC ARV'!K23)</f>
        <v>0</v>
      </c>
      <c r="L23" s="48">
        <f>SUM('EC ARV:WC ARV'!L23)</f>
        <v>0</v>
      </c>
      <c r="M23" s="48">
        <f>SUM('EC ARV:WC ARV'!M23)</f>
        <v>0</v>
      </c>
      <c r="N23" s="48">
        <f>SUM('EC ARV:WC ARV'!N23)</f>
        <v>0</v>
      </c>
      <c r="O23" s="51">
        <f>SUM('EC ARV:WC ARV'!O23)</f>
        <v>0</v>
      </c>
      <c r="P23" s="48">
        <f>SUM('EC ARV:WC ARV'!P23)</f>
        <v>0</v>
      </c>
      <c r="Q23" s="48">
        <f>SUM('EC ARV:WC ARV'!Q23)</f>
        <v>0</v>
      </c>
      <c r="R23" s="48">
        <f>SUM('EC ARV:WC ARV'!R23)</f>
        <v>0</v>
      </c>
      <c r="S23" s="48">
        <f>SUM('EC ARV:WC ARV'!S23)</f>
        <v>0</v>
      </c>
      <c r="T23" s="48">
        <f>SUM('EC ARV:WC ARV'!T23)</f>
        <v>0</v>
      </c>
      <c r="U23" s="48">
        <f>SUM('EC ARV:WC ARV'!U23)</f>
        <v>0</v>
      </c>
      <c r="V23" s="48">
        <f>SUM('EC ARV:WC ARV'!V23)</f>
        <v>0</v>
      </c>
      <c r="W23" s="48">
        <f>SUM('EC ARV:WC ARV'!W23)</f>
        <v>0</v>
      </c>
      <c r="X23" s="51">
        <f>SUM('EC ARV:WC ARV'!X23)</f>
        <v>0</v>
      </c>
      <c r="Y23" s="48">
        <f>SUM('EC ARV:WC ARV'!Y23)</f>
        <v>0</v>
      </c>
      <c r="Z23" s="48">
        <f>SUM('EC ARV:WC ARV'!Z23)</f>
        <v>0</v>
      </c>
      <c r="AA23" s="48">
        <f>SUM('EC ARV:WC ARV'!AA23)</f>
        <v>0</v>
      </c>
      <c r="AB23" s="48">
        <f>SUM('EC ARV:WC ARV'!AB23)</f>
        <v>0</v>
      </c>
      <c r="AC23" s="48">
        <f>SUM('EC ARV:WC ARV'!AC23)</f>
        <v>0</v>
      </c>
      <c r="AD23" s="48">
        <f>SUM('EC ARV:WC ARV'!AD23)</f>
        <v>0</v>
      </c>
      <c r="AE23" s="48">
        <f>SUM('EC ARV:WC ARV'!AE23)</f>
        <v>0</v>
      </c>
      <c r="AF23" s="48">
        <f>SUM('EC ARV:WC ARV'!AF23)</f>
        <v>0</v>
      </c>
      <c r="AG23" s="48">
        <f>SUM('EC ARV:WC ARV'!AG23)</f>
        <v>0</v>
      </c>
      <c r="AH23" s="51">
        <f>SUM('EC ARV:WC ARV'!AH23)</f>
        <v>0</v>
      </c>
      <c r="AI23" s="48">
        <f>SUM('EC ARV:WC ARV'!AI23)</f>
        <v>0</v>
      </c>
      <c r="AJ23" s="48">
        <f>SUM('EC ARV:WC ARV'!AJ23)</f>
        <v>0</v>
      </c>
      <c r="AK23" s="48">
        <f>SUM('EC ARV:WC ARV'!AK23)</f>
        <v>0</v>
      </c>
      <c r="AL23" s="48">
        <f>SUM('EC ARV:WC ARV'!AL23)</f>
        <v>0</v>
      </c>
      <c r="AM23" s="48">
        <f>SUM('EC ARV:WC ARV'!AM23)</f>
        <v>0</v>
      </c>
      <c r="AN23" s="48">
        <f>SUM('EC ARV:WC ARV'!AN23)</f>
        <v>0</v>
      </c>
      <c r="AO23" s="48">
        <f>SUM('EC ARV:WC ARV'!AO23)</f>
        <v>0</v>
      </c>
      <c r="AP23" s="51">
        <f>SUM('EC ARV:WC ARV'!AP23)</f>
        <v>0</v>
      </c>
      <c r="AQ23" s="48">
        <f>SUM('EC ARV:WC ARV'!AQ23)</f>
        <v>0</v>
      </c>
      <c r="AR23" s="48">
        <f>SUM('EC ARV:WC ARV'!AR23)</f>
        <v>0</v>
      </c>
      <c r="AS23" s="48">
        <f>SUM('EC ARV:WC ARV'!AS23)</f>
        <v>0</v>
      </c>
      <c r="AT23" s="51">
        <f>SUM('EC ARV:WC ARV'!AT23)</f>
        <v>0</v>
      </c>
      <c r="AU23" s="48">
        <f>SUM('EC ARV:WC ARV'!AU23)</f>
        <v>0</v>
      </c>
      <c r="AV23" s="48">
        <f>SUM('EC ARV:WC ARV'!AV23)</f>
        <v>0</v>
      </c>
      <c r="AW23" s="48">
        <f>SUM('EC ARV:WC ARV'!AW23)</f>
        <v>0</v>
      </c>
      <c r="AX23" s="48">
        <f>SUM('EC ARV:WC ARV'!AX23)</f>
        <v>0</v>
      </c>
      <c r="AY23" s="48">
        <f>SUM('EC ARV:WC ARV'!AY23)</f>
        <v>0</v>
      </c>
      <c r="AZ23" s="48">
        <f>SUM('EC ARV:WC ARV'!AZ23)</f>
        <v>0</v>
      </c>
      <c r="BA23" s="51">
        <f>SUM('EC ARV:WC ARV'!BA23)</f>
        <v>0</v>
      </c>
      <c r="BB23" s="45">
        <f t="shared" si="12"/>
        <v>0</v>
      </c>
    </row>
    <row r="24" spans="2:54" s="44" customFormat="1" ht="13.5" x14ac:dyDescent="0.25">
      <c r="B24" s="40"/>
      <c r="C24" s="40" t="s">
        <v>43</v>
      </c>
      <c r="D24" s="46">
        <f>SUM('EC ARV:WC ARV'!D24)</f>
        <v>19384289</v>
      </c>
      <c r="E24" s="47">
        <f>SUM('EC ARV:WC ARV'!E24)</f>
        <v>0</v>
      </c>
      <c r="F24" s="48">
        <f>SUM('EC ARV:WC ARV'!F24)</f>
        <v>0</v>
      </c>
      <c r="G24" s="48">
        <f>SUM('EC ARV:WC ARV'!G24)</f>
        <v>0</v>
      </c>
      <c r="H24" s="48">
        <f>SUM('EC ARV:WC ARV'!H24)</f>
        <v>0</v>
      </c>
      <c r="I24" s="48">
        <f>SUM('EC ARV:WC ARV'!I24)</f>
        <v>0</v>
      </c>
      <c r="J24" s="48">
        <f>SUM('EC ARV:WC ARV'!J24)</f>
        <v>0</v>
      </c>
      <c r="K24" s="48">
        <f>SUM('EC ARV:WC ARV'!K24)</f>
        <v>0</v>
      </c>
      <c r="L24" s="48">
        <f>SUM('EC ARV:WC ARV'!L24)</f>
        <v>0</v>
      </c>
      <c r="M24" s="48">
        <f>SUM('EC ARV:WC ARV'!M24)</f>
        <v>0</v>
      </c>
      <c r="N24" s="48">
        <f>SUM('EC ARV:WC ARV'!N24)</f>
        <v>0</v>
      </c>
      <c r="O24" s="51">
        <f>SUM('EC ARV:WC ARV'!O24)</f>
        <v>0</v>
      </c>
      <c r="P24" s="48">
        <f>SUM('EC ARV:WC ARV'!P24)</f>
        <v>0</v>
      </c>
      <c r="Q24" s="48">
        <f>SUM('EC ARV:WC ARV'!Q24)</f>
        <v>0</v>
      </c>
      <c r="R24" s="48">
        <f>SUM('EC ARV:WC ARV'!R24)</f>
        <v>0</v>
      </c>
      <c r="S24" s="48">
        <f>SUM('EC ARV:WC ARV'!S24)</f>
        <v>0</v>
      </c>
      <c r="T24" s="48">
        <f>SUM('EC ARV:WC ARV'!T24)</f>
        <v>0</v>
      </c>
      <c r="U24" s="48">
        <f>SUM('EC ARV:WC ARV'!U24)</f>
        <v>0</v>
      </c>
      <c r="V24" s="48">
        <f>SUM('EC ARV:WC ARV'!V24)</f>
        <v>0</v>
      </c>
      <c r="W24" s="48">
        <f>SUM('EC ARV:WC ARV'!W24)</f>
        <v>0</v>
      </c>
      <c r="X24" s="51">
        <f>SUM('EC ARV:WC ARV'!X24)</f>
        <v>0</v>
      </c>
      <c r="Y24" s="48">
        <f>SUM('EC ARV:WC ARV'!Y24)</f>
        <v>0</v>
      </c>
      <c r="Z24" s="48">
        <f>SUM('EC ARV:WC ARV'!Z24)</f>
        <v>0</v>
      </c>
      <c r="AA24" s="48">
        <f>SUM('EC ARV:WC ARV'!AA24)</f>
        <v>0</v>
      </c>
      <c r="AB24" s="48">
        <f>SUM('EC ARV:WC ARV'!AB24)</f>
        <v>0</v>
      </c>
      <c r="AC24" s="48">
        <f>SUM('EC ARV:WC ARV'!AC24)</f>
        <v>0</v>
      </c>
      <c r="AD24" s="48">
        <f>SUM('EC ARV:WC ARV'!AD24)</f>
        <v>0</v>
      </c>
      <c r="AE24" s="48">
        <f>SUM('EC ARV:WC ARV'!AE24)</f>
        <v>0</v>
      </c>
      <c r="AF24" s="48">
        <f>SUM('EC ARV:WC ARV'!AF24)</f>
        <v>0</v>
      </c>
      <c r="AG24" s="48">
        <f>SUM('EC ARV:WC ARV'!AG24)</f>
        <v>0</v>
      </c>
      <c r="AH24" s="51">
        <f>SUM('EC ARV:WC ARV'!AH24)</f>
        <v>0</v>
      </c>
      <c r="AI24" s="48">
        <f>SUM('EC ARV:WC ARV'!AI24)</f>
        <v>0</v>
      </c>
      <c r="AJ24" s="48">
        <f>SUM('EC ARV:WC ARV'!AJ24)</f>
        <v>0</v>
      </c>
      <c r="AK24" s="48">
        <f>SUM('EC ARV:WC ARV'!AK24)</f>
        <v>0</v>
      </c>
      <c r="AL24" s="48">
        <f>SUM('EC ARV:WC ARV'!AL24)</f>
        <v>0</v>
      </c>
      <c r="AM24" s="48">
        <f>SUM('EC ARV:WC ARV'!AM24)</f>
        <v>0</v>
      </c>
      <c r="AN24" s="48">
        <f>SUM('EC ARV:WC ARV'!AN24)</f>
        <v>0</v>
      </c>
      <c r="AO24" s="48">
        <f>SUM('EC ARV:WC ARV'!AO24)</f>
        <v>0</v>
      </c>
      <c r="AP24" s="51">
        <f>SUM('EC ARV:WC ARV'!AP24)</f>
        <v>0</v>
      </c>
      <c r="AQ24" s="48">
        <f>SUM('EC ARV:WC ARV'!AQ24)</f>
        <v>0</v>
      </c>
      <c r="AR24" s="48">
        <f>SUM('EC ARV:WC ARV'!AR24)</f>
        <v>0</v>
      </c>
      <c r="AS24" s="48">
        <f>SUM('EC ARV:WC ARV'!AS24)</f>
        <v>0</v>
      </c>
      <c r="AT24" s="51">
        <f>SUM('EC ARV:WC ARV'!AT24)</f>
        <v>0</v>
      </c>
      <c r="AU24" s="48">
        <f>SUM('EC ARV:WC ARV'!AU24)</f>
        <v>0</v>
      </c>
      <c r="AV24" s="48">
        <f>SUM('EC ARV:WC ARV'!AV24)</f>
        <v>0</v>
      </c>
      <c r="AW24" s="48">
        <f>SUM('EC ARV:WC ARV'!AW24)</f>
        <v>0</v>
      </c>
      <c r="AX24" s="48">
        <f>SUM('EC ARV:WC ARV'!AX24)</f>
        <v>0</v>
      </c>
      <c r="AY24" s="48">
        <f>SUM('EC ARV:WC ARV'!AY24)</f>
        <v>0</v>
      </c>
      <c r="AZ24" s="48">
        <f>SUM('EC ARV:WC ARV'!AZ24)</f>
        <v>0</v>
      </c>
      <c r="BA24" s="51">
        <f>SUM('EC ARV:WC ARV'!BA24)</f>
        <v>0</v>
      </c>
      <c r="BB24" s="45">
        <f t="shared" si="12"/>
        <v>0</v>
      </c>
    </row>
    <row r="25" spans="2:54" s="44" customFormat="1" x14ac:dyDescent="0.25">
      <c r="B25" s="39" t="s">
        <v>44</v>
      </c>
      <c r="C25" s="40"/>
      <c r="D25" s="50">
        <f>SUM('EC ARV:WC ARV'!D25)</f>
        <v>4884416.05</v>
      </c>
      <c r="E25" s="42">
        <f>SUM('EC ARV:WC ARV'!E25)</f>
        <v>4729.5</v>
      </c>
      <c r="F25" s="41">
        <f>SUM('EC ARV:WC ARV'!F25)</f>
        <v>0</v>
      </c>
      <c r="G25" s="41">
        <f>SUM('EC ARV:WC ARV'!G25)</f>
        <v>0</v>
      </c>
      <c r="H25" s="41">
        <f>SUM('EC ARV:WC ARV'!H25)</f>
        <v>0</v>
      </c>
      <c r="I25" s="41">
        <f>SUM('EC ARV:WC ARV'!I25)</f>
        <v>0</v>
      </c>
      <c r="J25" s="41">
        <f>SUM('EC ARV:WC ARV'!J25)</f>
        <v>0</v>
      </c>
      <c r="K25" s="41">
        <f>SUM('EC ARV:WC ARV'!K25)</f>
        <v>0</v>
      </c>
      <c r="L25" s="41">
        <f>SUM('EC ARV:WC ARV'!L25)</f>
        <v>4729.5</v>
      </c>
      <c r="M25" s="41">
        <f>SUM('EC ARV:WC ARV'!M25)</f>
        <v>0</v>
      </c>
      <c r="N25" s="41">
        <f>SUM('EC ARV:WC ARV'!N25)</f>
        <v>0</v>
      </c>
      <c r="O25" s="43">
        <f>SUM('EC ARV:WC ARV'!O25)</f>
        <v>4729.5</v>
      </c>
      <c r="P25" s="41">
        <f>SUM('EC ARV:WC ARV'!P25)</f>
        <v>0</v>
      </c>
      <c r="Q25" s="41">
        <f>SUM('EC ARV:WC ARV'!Q25)</f>
        <v>0</v>
      </c>
      <c r="R25" s="41">
        <f>SUM('EC ARV:WC ARV'!R25)</f>
        <v>0</v>
      </c>
      <c r="S25" s="41">
        <f>SUM('EC ARV:WC ARV'!S25)</f>
        <v>0</v>
      </c>
      <c r="T25" s="41">
        <f>SUM('EC ARV:WC ARV'!T25)</f>
        <v>0</v>
      </c>
      <c r="U25" s="41">
        <f>SUM('EC ARV:WC ARV'!U25)</f>
        <v>0</v>
      </c>
      <c r="V25" s="41">
        <f>SUM('EC ARV:WC ARV'!V25)</f>
        <v>0</v>
      </c>
      <c r="W25" s="41">
        <f>SUM('EC ARV:WC ARV'!W25)</f>
        <v>0</v>
      </c>
      <c r="X25" s="41">
        <f>SUM('EC ARV:WC ARV'!X25)</f>
        <v>0</v>
      </c>
      <c r="Y25" s="41">
        <f>SUM('EC ARV:WC ARV'!Y25)</f>
        <v>0</v>
      </c>
      <c r="Z25" s="41">
        <f>SUM('EC ARV:WC ARV'!Z25)</f>
        <v>0</v>
      </c>
      <c r="AA25" s="41">
        <f>SUM('EC ARV:WC ARV'!AA25)</f>
        <v>0</v>
      </c>
      <c r="AB25" s="41">
        <f>SUM('EC ARV:WC ARV'!AB25)</f>
        <v>0</v>
      </c>
      <c r="AC25" s="41">
        <f>SUM('EC ARV:WC ARV'!AC25)</f>
        <v>0</v>
      </c>
      <c r="AD25" s="41">
        <f>SUM('EC ARV:WC ARV'!AD25)</f>
        <v>0</v>
      </c>
      <c r="AE25" s="41">
        <f>SUM('EC ARV:WC ARV'!AE25)</f>
        <v>0</v>
      </c>
      <c r="AF25" s="41">
        <f>SUM('EC ARV:WC ARV'!AF25)</f>
        <v>0</v>
      </c>
      <c r="AG25" s="41">
        <f>SUM('EC ARV:WC ARV'!AG25)</f>
        <v>0</v>
      </c>
      <c r="AH25" s="43">
        <f>SUM('EC ARV:WC ARV'!AH25)</f>
        <v>0</v>
      </c>
      <c r="AI25" s="41">
        <f>SUM('EC ARV:WC ARV'!AI25)</f>
        <v>0</v>
      </c>
      <c r="AJ25" s="41">
        <f>SUM('EC ARV:WC ARV'!AJ25)</f>
        <v>0</v>
      </c>
      <c r="AK25" s="41">
        <f>SUM('EC ARV:WC ARV'!AK25)</f>
        <v>0</v>
      </c>
      <c r="AL25" s="41">
        <f>SUM('EC ARV:WC ARV'!AL25)</f>
        <v>0</v>
      </c>
      <c r="AM25" s="41">
        <f>SUM('EC ARV:WC ARV'!AM25)</f>
        <v>0</v>
      </c>
      <c r="AN25" s="41">
        <f>SUM('EC ARV:WC ARV'!AN25)</f>
        <v>0</v>
      </c>
      <c r="AO25" s="41">
        <f>SUM('EC ARV:WC ARV'!AO25)</f>
        <v>0</v>
      </c>
      <c r="AP25" s="43">
        <f>SUM('EC ARV:WC ARV'!AP25)</f>
        <v>0</v>
      </c>
      <c r="AQ25" s="41">
        <f>SUM('EC ARV:WC ARV'!AQ25)</f>
        <v>0</v>
      </c>
      <c r="AR25" s="41">
        <f>SUM('EC ARV:WC ARV'!AR25)</f>
        <v>0</v>
      </c>
      <c r="AS25" s="41">
        <f>SUM('EC ARV:WC ARV'!AS25)</f>
        <v>0</v>
      </c>
      <c r="AT25" s="43">
        <f>SUM('EC ARV:WC ARV'!AT25)</f>
        <v>0</v>
      </c>
      <c r="AU25" s="41">
        <f>SUM('EC ARV:WC ARV'!AU25)</f>
        <v>0</v>
      </c>
      <c r="AV25" s="41">
        <f>SUM('EC ARV:WC ARV'!AV25)</f>
        <v>0</v>
      </c>
      <c r="AW25" s="41">
        <f>SUM('EC ARV:WC ARV'!AW25)</f>
        <v>0</v>
      </c>
      <c r="AX25" s="41">
        <f>SUM('EC ARV:WC ARV'!AX25)</f>
        <v>0</v>
      </c>
      <c r="AY25" s="41">
        <f>SUM('EC ARV:WC ARV'!AY25)</f>
        <v>0</v>
      </c>
      <c r="AZ25" s="41">
        <f>SUM('EC ARV:WC ARV'!AZ25)</f>
        <v>0</v>
      </c>
      <c r="BA25" s="43">
        <f>SUM('EC ARV:WC ARV'!BA25)</f>
        <v>0</v>
      </c>
      <c r="BB25" s="45">
        <f t="shared" si="12"/>
        <v>9.6828360884613834E-4</v>
      </c>
    </row>
    <row r="26" spans="2:54" s="44" customFormat="1" ht="13.5" x14ac:dyDescent="0.25">
      <c r="B26" s="40"/>
      <c r="C26" s="52" t="s">
        <v>45</v>
      </c>
      <c r="D26" s="46">
        <f>SUM('EC ARV:WC ARV'!D26)</f>
        <v>4647941.05</v>
      </c>
      <c r="E26" s="47">
        <f>SUM('EC ARV:WC ARV'!E26)</f>
        <v>0</v>
      </c>
      <c r="F26" s="48">
        <f>SUM('EC ARV:WC ARV'!F26)</f>
        <v>0</v>
      </c>
      <c r="G26" s="48">
        <f>SUM('EC ARV:WC ARV'!G26)</f>
        <v>0</v>
      </c>
      <c r="H26" s="48">
        <f>SUM('EC ARV:WC ARV'!H26)</f>
        <v>0</v>
      </c>
      <c r="I26" s="48">
        <f>SUM('EC ARV:WC ARV'!I26)</f>
        <v>0</v>
      </c>
      <c r="J26" s="48">
        <f>SUM('EC ARV:WC ARV'!J26)</f>
        <v>0</v>
      </c>
      <c r="K26" s="48">
        <f>SUM('EC ARV:WC ARV'!K26)</f>
        <v>0</v>
      </c>
      <c r="L26" s="48">
        <f>SUM('EC ARV:WC ARV'!L26)</f>
        <v>0</v>
      </c>
      <c r="M26" s="48">
        <f>SUM('EC ARV:WC ARV'!M26)</f>
        <v>0</v>
      </c>
      <c r="N26" s="48">
        <f>SUM('EC ARV:WC ARV'!N26)</f>
        <v>0</v>
      </c>
      <c r="O26" s="51">
        <f>SUM('EC ARV:WC ARV'!O26)</f>
        <v>0</v>
      </c>
      <c r="P26" s="48">
        <f>SUM('EC ARV:WC ARV'!P26)</f>
        <v>0</v>
      </c>
      <c r="Q26" s="48">
        <f>SUM('EC ARV:WC ARV'!Q26)</f>
        <v>0</v>
      </c>
      <c r="R26" s="48">
        <f>SUM('EC ARV:WC ARV'!R26)</f>
        <v>0</v>
      </c>
      <c r="S26" s="48">
        <f>SUM('EC ARV:WC ARV'!S26)</f>
        <v>0</v>
      </c>
      <c r="T26" s="48">
        <f>SUM('EC ARV:WC ARV'!T26)</f>
        <v>0</v>
      </c>
      <c r="U26" s="48">
        <f>SUM('EC ARV:WC ARV'!U26)</f>
        <v>0</v>
      </c>
      <c r="V26" s="48">
        <f>SUM('EC ARV:WC ARV'!V26)</f>
        <v>0</v>
      </c>
      <c r="W26" s="48">
        <f>SUM('EC ARV:WC ARV'!W26)</f>
        <v>0</v>
      </c>
      <c r="X26" s="51">
        <f>SUM('EC ARV:WC ARV'!X26)</f>
        <v>0</v>
      </c>
      <c r="Y26" s="48">
        <f>SUM('EC ARV:WC ARV'!Y26)</f>
        <v>0</v>
      </c>
      <c r="Z26" s="48">
        <f>SUM('EC ARV:WC ARV'!Z26)</f>
        <v>0</v>
      </c>
      <c r="AA26" s="48">
        <f>SUM('EC ARV:WC ARV'!AA26)</f>
        <v>0</v>
      </c>
      <c r="AB26" s="48">
        <f>SUM('EC ARV:WC ARV'!AB26)</f>
        <v>0</v>
      </c>
      <c r="AC26" s="48">
        <f>SUM('EC ARV:WC ARV'!AC26)</f>
        <v>0</v>
      </c>
      <c r="AD26" s="48">
        <f>SUM('EC ARV:WC ARV'!AD26)</f>
        <v>0</v>
      </c>
      <c r="AE26" s="48">
        <f>SUM('EC ARV:WC ARV'!AE26)</f>
        <v>0</v>
      </c>
      <c r="AF26" s="48">
        <f>SUM('EC ARV:WC ARV'!AF26)</f>
        <v>0</v>
      </c>
      <c r="AG26" s="48">
        <f>SUM('EC ARV:WC ARV'!AG26)</f>
        <v>0</v>
      </c>
      <c r="AH26" s="51">
        <f>SUM('EC ARV:WC ARV'!AH26)</f>
        <v>0</v>
      </c>
      <c r="AI26" s="48">
        <f>SUM('EC ARV:WC ARV'!AI26)</f>
        <v>0</v>
      </c>
      <c r="AJ26" s="48">
        <f>SUM('EC ARV:WC ARV'!AJ26)</f>
        <v>0</v>
      </c>
      <c r="AK26" s="48">
        <f>SUM('EC ARV:WC ARV'!AK26)</f>
        <v>0</v>
      </c>
      <c r="AL26" s="48">
        <f>SUM('EC ARV:WC ARV'!AL26)</f>
        <v>0</v>
      </c>
      <c r="AM26" s="48">
        <f>SUM('EC ARV:WC ARV'!AM26)</f>
        <v>0</v>
      </c>
      <c r="AN26" s="48">
        <f>SUM('EC ARV:WC ARV'!AN26)</f>
        <v>0</v>
      </c>
      <c r="AO26" s="48">
        <f>SUM('EC ARV:WC ARV'!AO26)</f>
        <v>0</v>
      </c>
      <c r="AP26" s="51">
        <f>SUM('EC ARV:WC ARV'!AP26)</f>
        <v>0</v>
      </c>
      <c r="AQ26" s="48">
        <f>SUM('EC ARV:WC ARV'!AQ26)</f>
        <v>0</v>
      </c>
      <c r="AR26" s="48">
        <f>SUM('EC ARV:WC ARV'!AR26)</f>
        <v>0</v>
      </c>
      <c r="AS26" s="48">
        <f>SUM('EC ARV:WC ARV'!AS26)</f>
        <v>0</v>
      </c>
      <c r="AT26" s="51">
        <f>SUM('EC ARV:WC ARV'!AT26)</f>
        <v>0</v>
      </c>
      <c r="AU26" s="48">
        <f>SUM('EC ARV:WC ARV'!AU26)</f>
        <v>0</v>
      </c>
      <c r="AV26" s="48">
        <f>SUM('EC ARV:WC ARV'!AV26)</f>
        <v>0</v>
      </c>
      <c r="AW26" s="48">
        <f>SUM('EC ARV:WC ARV'!AW26)</f>
        <v>0</v>
      </c>
      <c r="AX26" s="48">
        <f>SUM('EC ARV:WC ARV'!AX26)</f>
        <v>0</v>
      </c>
      <c r="AY26" s="48">
        <f>SUM('EC ARV:WC ARV'!AY26)</f>
        <v>0</v>
      </c>
      <c r="AZ26" s="48">
        <f>SUM('EC ARV:WC ARV'!AZ26)</f>
        <v>0</v>
      </c>
      <c r="BA26" s="51">
        <f>SUM('EC ARV:WC ARV'!BA26)</f>
        <v>0</v>
      </c>
      <c r="BB26" s="45">
        <f t="shared" si="12"/>
        <v>0</v>
      </c>
    </row>
    <row r="27" spans="2:54" s="44" customFormat="1" ht="13.5" x14ac:dyDescent="0.25">
      <c r="B27" s="40"/>
      <c r="C27" s="52" t="s">
        <v>46</v>
      </c>
      <c r="D27" s="46">
        <f>SUM('EC ARV:WC ARV'!D27)</f>
        <v>236475</v>
      </c>
      <c r="E27" s="47">
        <f>SUM('EC ARV:WC ARV'!E27)</f>
        <v>4729.5</v>
      </c>
      <c r="F27" s="48">
        <f>SUM('EC ARV:WC ARV'!F27)</f>
        <v>0</v>
      </c>
      <c r="G27" s="48">
        <f>SUM('EC ARV:WC ARV'!G27)</f>
        <v>0</v>
      </c>
      <c r="H27" s="48">
        <f>SUM('EC ARV:WC ARV'!H27)</f>
        <v>0</v>
      </c>
      <c r="I27" s="48">
        <f>SUM('EC ARV:WC ARV'!I27)</f>
        <v>0</v>
      </c>
      <c r="J27" s="48">
        <f>SUM('EC ARV:WC ARV'!J27)</f>
        <v>0</v>
      </c>
      <c r="K27" s="48">
        <f>SUM('EC ARV:WC ARV'!K27)</f>
        <v>0</v>
      </c>
      <c r="L27" s="48">
        <f>SUM('EC ARV:WC ARV'!L27)</f>
        <v>4729.5</v>
      </c>
      <c r="M27" s="48">
        <f>SUM('EC ARV:WC ARV'!M27)</f>
        <v>0</v>
      </c>
      <c r="N27" s="48">
        <f>SUM('EC ARV:WC ARV'!N27)</f>
        <v>0</v>
      </c>
      <c r="O27" s="51">
        <f>SUM('EC ARV:WC ARV'!O27)</f>
        <v>4729.5</v>
      </c>
      <c r="P27" s="48">
        <f>SUM('EC ARV:WC ARV'!P27)</f>
        <v>0</v>
      </c>
      <c r="Q27" s="48">
        <f>SUM('EC ARV:WC ARV'!Q27)</f>
        <v>0</v>
      </c>
      <c r="R27" s="48">
        <f>SUM('EC ARV:WC ARV'!R27)</f>
        <v>0</v>
      </c>
      <c r="S27" s="48">
        <f>SUM('EC ARV:WC ARV'!S27)</f>
        <v>0</v>
      </c>
      <c r="T27" s="48">
        <f>SUM('EC ARV:WC ARV'!T27)</f>
        <v>0</v>
      </c>
      <c r="U27" s="48">
        <f>SUM('EC ARV:WC ARV'!U27)</f>
        <v>0</v>
      </c>
      <c r="V27" s="48">
        <f>SUM('EC ARV:WC ARV'!V27)</f>
        <v>0</v>
      </c>
      <c r="W27" s="48">
        <f>SUM('EC ARV:WC ARV'!W27)</f>
        <v>0</v>
      </c>
      <c r="X27" s="51">
        <f>SUM('EC ARV:WC ARV'!X27)</f>
        <v>0</v>
      </c>
      <c r="Y27" s="48">
        <f>SUM('EC ARV:WC ARV'!Y27)</f>
        <v>0</v>
      </c>
      <c r="Z27" s="48">
        <f>SUM('EC ARV:WC ARV'!Z27)</f>
        <v>0</v>
      </c>
      <c r="AA27" s="48">
        <f>SUM('EC ARV:WC ARV'!AA27)</f>
        <v>0</v>
      </c>
      <c r="AB27" s="48">
        <f>SUM('EC ARV:WC ARV'!AB27)</f>
        <v>0</v>
      </c>
      <c r="AC27" s="48">
        <f>SUM('EC ARV:WC ARV'!AC27)</f>
        <v>0</v>
      </c>
      <c r="AD27" s="48">
        <f>SUM('EC ARV:WC ARV'!AD27)</f>
        <v>0</v>
      </c>
      <c r="AE27" s="48">
        <f>SUM('EC ARV:WC ARV'!AE27)</f>
        <v>0</v>
      </c>
      <c r="AF27" s="48">
        <f>SUM('EC ARV:WC ARV'!AF27)</f>
        <v>0</v>
      </c>
      <c r="AG27" s="48">
        <f>SUM('EC ARV:WC ARV'!AG27)</f>
        <v>0</v>
      </c>
      <c r="AH27" s="51">
        <f>SUM('EC ARV:WC ARV'!AH27)</f>
        <v>0</v>
      </c>
      <c r="AI27" s="48">
        <f>SUM('EC ARV:WC ARV'!AI27)</f>
        <v>0</v>
      </c>
      <c r="AJ27" s="48">
        <f>SUM('EC ARV:WC ARV'!AJ27)</f>
        <v>0</v>
      </c>
      <c r="AK27" s="48">
        <f>SUM('EC ARV:WC ARV'!AK27)</f>
        <v>0</v>
      </c>
      <c r="AL27" s="48">
        <f>SUM('EC ARV:WC ARV'!AL27)</f>
        <v>0</v>
      </c>
      <c r="AM27" s="48">
        <f>SUM('EC ARV:WC ARV'!AM27)</f>
        <v>0</v>
      </c>
      <c r="AN27" s="48">
        <f>SUM('EC ARV:WC ARV'!AN27)</f>
        <v>0</v>
      </c>
      <c r="AO27" s="48">
        <f>SUM('EC ARV:WC ARV'!AO27)</f>
        <v>0</v>
      </c>
      <c r="AP27" s="51">
        <f>SUM('EC ARV:WC ARV'!AP27)</f>
        <v>0</v>
      </c>
      <c r="AQ27" s="48">
        <f>SUM('EC ARV:WC ARV'!AQ27)</f>
        <v>0</v>
      </c>
      <c r="AR27" s="48">
        <f>SUM('EC ARV:WC ARV'!AR27)</f>
        <v>0</v>
      </c>
      <c r="AS27" s="48">
        <f>SUM('EC ARV:WC ARV'!AS27)</f>
        <v>0</v>
      </c>
      <c r="AT27" s="51">
        <f>SUM('EC ARV:WC ARV'!AT27)</f>
        <v>0</v>
      </c>
      <c r="AU27" s="48">
        <f>SUM('EC ARV:WC ARV'!AU27)</f>
        <v>0</v>
      </c>
      <c r="AV27" s="48">
        <f>SUM('EC ARV:WC ARV'!AV27)</f>
        <v>0</v>
      </c>
      <c r="AW27" s="48">
        <f>SUM('EC ARV:WC ARV'!AW27)</f>
        <v>0</v>
      </c>
      <c r="AX27" s="48">
        <f>SUM('EC ARV:WC ARV'!AX27)</f>
        <v>0</v>
      </c>
      <c r="AY27" s="48">
        <f>SUM('EC ARV:WC ARV'!AY27)</f>
        <v>0</v>
      </c>
      <c r="AZ27" s="48">
        <f>SUM('EC ARV:WC ARV'!AZ27)</f>
        <v>0</v>
      </c>
      <c r="BA27" s="51">
        <f>SUM('EC ARV:WC ARV'!BA27)</f>
        <v>0</v>
      </c>
      <c r="BB27" s="45">
        <f t="shared" si="12"/>
        <v>0.02</v>
      </c>
    </row>
    <row r="28" spans="2:54" s="44" customFormat="1" x14ac:dyDescent="0.25">
      <c r="B28" s="39" t="s">
        <v>47</v>
      </c>
      <c r="C28" s="40"/>
      <c r="D28" s="50">
        <f>SUM('EC ARV:WC ARV'!D28)</f>
        <v>26292584.5</v>
      </c>
      <c r="E28" s="47">
        <f>SUM('EC ARV:WC ARV'!E28)</f>
        <v>3333683.7489999998</v>
      </c>
      <c r="F28" s="41">
        <f>SUM('EC ARV:WC ARV'!F28)</f>
        <v>400574.13000000012</v>
      </c>
      <c r="G28" s="41">
        <f>SUM('EC ARV:WC ARV'!G28)</f>
        <v>600861.19499999995</v>
      </c>
      <c r="H28" s="41">
        <f>SUM('EC ARV:WC ARV'!H28)</f>
        <v>0</v>
      </c>
      <c r="I28" s="41">
        <f>SUM('EC ARV:WC ARV'!I28)</f>
        <v>37226.600000000006</v>
      </c>
      <c r="J28" s="41">
        <f>SUM('EC ARV:WC ARV'!J28)</f>
        <v>0</v>
      </c>
      <c r="K28" s="41">
        <f>SUM('EC ARV:WC ARV'!K28)</f>
        <v>0</v>
      </c>
      <c r="L28" s="41">
        <f>SUM('EC ARV:WC ARV'!L28)</f>
        <v>0</v>
      </c>
      <c r="M28" s="41">
        <f>SUM('EC ARV:WC ARV'!M28)</f>
        <v>0</v>
      </c>
      <c r="N28" s="41">
        <f>SUM('EC ARV:WC ARV'!N28)</f>
        <v>0</v>
      </c>
      <c r="O28" s="43">
        <f>SUM('EC ARV:WC ARV'!O28)</f>
        <v>1038661.9249999999</v>
      </c>
      <c r="P28" s="41">
        <f>SUM('EC ARV:WC ARV'!P28)</f>
        <v>0</v>
      </c>
      <c r="Q28" s="41">
        <f>SUM('EC ARV:WC ARV'!Q28)</f>
        <v>0</v>
      </c>
      <c r="R28" s="41">
        <f>SUM('EC ARV:WC ARV'!R28)</f>
        <v>0</v>
      </c>
      <c r="S28" s="41">
        <f>SUM('EC ARV:WC ARV'!S28)</f>
        <v>0</v>
      </c>
      <c r="T28" s="41">
        <f>SUM('EC ARV:WC ARV'!T28)</f>
        <v>0</v>
      </c>
      <c r="U28" s="41">
        <f>SUM('EC ARV:WC ARV'!U28)</f>
        <v>600861.19499999995</v>
      </c>
      <c r="V28" s="41">
        <f>SUM('EC ARV:WC ARV'!V28)</f>
        <v>37226.600000000006</v>
      </c>
      <c r="W28" s="41">
        <f>SUM('EC ARV:WC ARV'!W28)</f>
        <v>37226.600000000006</v>
      </c>
      <c r="X28" s="41">
        <f>SUM('EC ARV:WC ARV'!X28)</f>
        <v>675314.39500000014</v>
      </c>
      <c r="Y28" s="41">
        <f>SUM('EC ARV:WC ARV'!Y28)</f>
        <v>218900.36500000002</v>
      </c>
      <c r="Z28" s="41">
        <f>SUM('EC ARV:WC ARV'!Z28)</f>
        <v>18613.300000000003</v>
      </c>
      <c r="AA28" s="41">
        <f>SUM('EC ARV:WC ARV'!AA28)</f>
        <v>0</v>
      </c>
      <c r="AB28" s="41">
        <f>SUM('EC ARV:WC ARV'!AB28)</f>
        <v>100143.53250000003</v>
      </c>
      <c r="AC28" s="41">
        <f>SUM('EC ARV:WC ARV'!AC28)</f>
        <v>137370.13250000001</v>
      </c>
      <c r="AD28" s="41">
        <f>SUM('EC ARV:WC ARV'!AD28)</f>
        <v>137370.13250000001</v>
      </c>
      <c r="AE28" s="41">
        <f>SUM('EC ARV:WC ARV'!AE28)</f>
        <v>0</v>
      </c>
      <c r="AF28" s="41">
        <f>SUM('EC ARV:WC ARV'!AF28)</f>
        <v>0</v>
      </c>
      <c r="AG28" s="41">
        <f>SUM('EC ARV:WC ARV'!AG28)</f>
        <v>0</v>
      </c>
      <c r="AH28" s="43">
        <f>SUM('EC ARV:WC ARV'!AH28)</f>
        <v>612397.46250000002</v>
      </c>
      <c r="AI28" s="41">
        <f>SUM('EC ARV:WC ARV'!AI28)</f>
        <v>20028.706500000004</v>
      </c>
      <c r="AJ28" s="41">
        <f>SUM('EC ARV:WC ARV'!AJ28)</f>
        <v>456414.02999999997</v>
      </c>
      <c r="AK28" s="41">
        <f>SUM('EC ARV:WC ARV'!AK28)</f>
        <v>456414.02999999997</v>
      </c>
      <c r="AL28" s="41">
        <f>SUM('EC ARV:WC ARV'!AL28)</f>
        <v>0</v>
      </c>
      <c r="AM28" s="41">
        <f>SUM('EC ARV:WC ARV'!AM28)</f>
        <v>9306.6500000000015</v>
      </c>
      <c r="AN28" s="41">
        <f>SUM('EC ARV:WC ARV'!AN28)</f>
        <v>9306.6500000000015</v>
      </c>
      <c r="AO28" s="41">
        <f>SUM('EC ARV:WC ARV'!AO28)</f>
        <v>0</v>
      </c>
      <c r="AP28" s="43">
        <f>SUM('EC ARV:WC ARV'!AP28)</f>
        <v>951470.06650000007</v>
      </c>
      <c r="AQ28" s="41">
        <f>SUM('EC ARV:WC ARV'!AQ28)</f>
        <v>18613.300000000003</v>
      </c>
      <c r="AR28" s="41">
        <f>SUM('EC ARV:WC ARV'!AR28)</f>
        <v>18613.300000000003</v>
      </c>
      <c r="AS28" s="41">
        <f>SUM('EC ARV:WC ARV'!AS28)</f>
        <v>18613.300000000003</v>
      </c>
      <c r="AT28" s="43">
        <f>SUM('EC ARV:WC ARV'!AT28)</f>
        <v>55839.9</v>
      </c>
      <c r="AU28" s="41">
        <f>SUM('EC ARV:WC ARV'!AU28)</f>
        <v>0</v>
      </c>
      <c r="AV28" s="41">
        <f>SUM('EC ARV:WC ARV'!AV28)</f>
        <v>0</v>
      </c>
      <c r="AW28" s="41">
        <f>SUM('EC ARV:WC ARV'!AW28)</f>
        <v>0</v>
      </c>
      <c r="AX28" s="41">
        <f>SUM('EC ARV:WC ARV'!AX28)</f>
        <v>0</v>
      </c>
      <c r="AY28" s="41">
        <f>SUM('EC ARV:WC ARV'!AY28)</f>
        <v>0</v>
      </c>
      <c r="AZ28" s="41">
        <f>SUM('EC ARV:WC ARV'!AZ28)</f>
        <v>0</v>
      </c>
      <c r="BA28" s="43">
        <f>SUM('EC ARV:WC ARV'!BA28)</f>
        <v>0</v>
      </c>
      <c r="BB28" s="45">
        <f t="shared" si="12"/>
        <v>0.1267917860642418</v>
      </c>
    </row>
    <row r="29" spans="2:54" s="44" customFormat="1" ht="13.5" x14ac:dyDescent="0.25">
      <c r="B29" s="40"/>
      <c r="C29" s="40" t="s">
        <v>48</v>
      </c>
      <c r="D29" s="46">
        <f>SUM('EC ARV:WC ARV'!D29)</f>
        <v>20028706.5</v>
      </c>
      <c r="E29" s="47">
        <f>SUM('EC ARV:WC ARV'!E29)</f>
        <v>2924191.1490000002</v>
      </c>
      <c r="F29" s="48">
        <f>SUM('EC ARV:WC ARV'!F29)</f>
        <v>400574.13000000012</v>
      </c>
      <c r="G29" s="48">
        <f>SUM('EC ARV:WC ARV'!G29)</f>
        <v>600861.19499999995</v>
      </c>
      <c r="H29" s="48">
        <f>SUM('EC ARV:WC ARV'!H29)</f>
        <v>0</v>
      </c>
      <c r="I29" s="48">
        <f>SUM('EC ARV:WC ARV'!I29)</f>
        <v>0</v>
      </c>
      <c r="J29" s="48">
        <f>SUM('EC ARV:WC ARV'!J29)</f>
        <v>0</v>
      </c>
      <c r="K29" s="48">
        <f>SUM('EC ARV:WC ARV'!K29)</f>
        <v>0</v>
      </c>
      <c r="L29" s="48">
        <f>SUM('EC ARV:WC ARV'!L29)</f>
        <v>0</v>
      </c>
      <c r="M29" s="48">
        <f>SUM('EC ARV:WC ARV'!M29)</f>
        <v>0</v>
      </c>
      <c r="N29" s="48">
        <f>SUM('EC ARV:WC ARV'!N29)</f>
        <v>0</v>
      </c>
      <c r="O29" s="51">
        <f>SUM('EC ARV:WC ARV'!O29)</f>
        <v>1001435.3250000001</v>
      </c>
      <c r="P29" s="48">
        <f>SUM('EC ARV:WC ARV'!P29)</f>
        <v>0</v>
      </c>
      <c r="Q29" s="48">
        <f>SUM('EC ARV:WC ARV'!Q29)</f>
        <v>0</v>
      </c>
      <c r="R29" s="48">
        <f>SUM('EC ARV:WC ARV'!R29)</f>
        <v>0</v>
      </c>
      <c r="S29" s="48">
        <f>SUM('EC ARV:WC ARV'!S29)</f>
        <v>0</v>
      </c>
      <c r="T29" s="48">
        <f>SUM('EC ARV:WC ARV'!T29)</f>
        <v>0</v>
      </c>
      <c r="U29" s="48">
        <f>SUM('EC ARV:WC ARV'!U29)</f>
        <v>600861.19499999995</v>
      </c>
      <c r="V29" s="48">
        <f>SUM('EC ARV:WC ARV'!V29)</f>
        <v>0</v>
      </c>
      <c r="W29" s="48">
        <f>SUM('EC ARV:WC ARV'!W29)</f>
        <v>0</v>
      </c>
      <c r="X29" s="51">
        <f>SUM('EC ARV:WC ARV'!X29)</f>
        <v>600861.19499999995</v>
      </c>
      <c r="Y29" s="48">
        <f>SUM('EC ARV:WC ARV'!Y29)</f>
        <v>200287.06500000006</v>
      </c>
      <c r="Z29" s="48">
        <f>SUM('EC ARV:WC ARV'!Z29)</f>
        <v>0</v>
      </c>
      <c r="AA29" s="48">
        <f>SUM('EC ARV:WC ARV'!AA29)</f>
        <v>0</v>
      </c>
      <c r="AB29" s="48">
        <f>SUM('EC ARV:WC ARV'!AB29)</f>
        <v>100143.53250000003</v>
      </c>
      <c r="AC29" s="48">
        <f>SUM('EC ARV:WC ARV'!AC29)</f>
        <v>100143.53250000003</v>
      </c>
      <c r="AD29" s="48">
        <f>SUM('EC ARV:WC ARV'!AD29)</f>
        <v>100143.53250000003</v>
      </c>
      <c r="AE29" s="48">
        <f>SUM('EC ARV:WC ARV'!AE29)</f>
        <v>0</v>
      </c>
      <c r="AF29" s="48">
        <f>SUM('EC ARV:WC ARV'!AF29)</f>
        <v>0</v>
      </c>
      <c r="AG29" s="48">
        <f>SUM('EC ARV:WC ARV'!AG29)</f>
        <v>0</v>
      </c>
      <c r="AH29" s="51">
        <f>SUM('EC ARV:WC ARV'!AH29)</f>
        <v>500717.66250000003</v>
      </c>
      <c r="AI29" s="48">
        <f>SUM('EC ARV:WC ARV'!AI29)</f>
        <v>20028.706500000004</v>
      </c>
      <c r="AJ29" s="48">
        <f>SUM('EC ARV:WC ARV'!AJ29)</f>
        <v>400574.13000000012</v>
      </c>
      <c r="AK29" s="48">
        <f>SUM('EC ARV:WC ARV'!AK29)</f>
        <v>400574.13000000012</v>
      </c>
      <c r="AL29" s="48">
        <f>SUM('EC ARV:WC ARV'!AL29)</f>
        <v>0</v>
      </c>
      <c r="AM29" s="48">
        <f>SUM('EC ARV:WC ARV'!AM29)</f>
        <v>0</v>
      </c>
      <c r="AN29" s="48">
        <f>SUM('EC ARV:WC ARV'!AN29)</f>
        <v>0</v>
      </c>
      <c r="AO29" s="48">
        <f>SUM('EC ARV:WC ARV'!AO29)</f>
        <v>0</v>
      </c>
      <c r="AP29" s="51">
        <f>SUM('EC ARV:WC ARV'!AP29)</f>
        <v>821176.9665000001</v>
      </c>
      <c r="AQ29" s="48">
        <f>SUM('EC ARV:WC ARV'!AQ29)</f>
        <v>0</v>
      </c>
      <c r="AR29" s="48">
        <f>SUM('EC ARV:WC ARV'!AR29)</f>
        <v>0</v>
      </c>
      <c r="AS29" s="48">
        <f>SUM('EC ARV:WC ARV'!AS29)</f>
        <v>0</v>
      </c>
      <c r="AT29" s="51">
        <f>SUM('EC ARV:WC ARV'!AT29)</f>
        <v>0</v>
      </c>
      <c r="AU29" s="48">
        <f>SUM('EC ARV:WC ARV'!AU29)</f>
        <v>0</v>
      </c>
      <c r="AV29" s="48">
        <f>SUM('EC ARV:WC ARV'!AV29)</f>
        <v>0</v>
      </c>
      <c r="AW29" s="48">
        <f>SUM('EC ARV:WC ARV'!AW29)</f>
        <v>0</v>
      </c>
      <c r="AX29" s="48">
        <f>SUM('EC ARV:WC ARV'!AX29)</f>
        <v>0</v>
      </c>
      <c r="AY29" s="48">
        <f>SUM('EC ARV:WC ARV'!AY29)</f>
        <v>0</v>
      </c>
      <c r="AZ29" s="48">
        <f>SUM('EC ARV:WC ARV'!AZ29)</f>
        <v>0</v>
      </c>
      <c r="BA29" s="51">
        <f>SUM('EC ARV:WC ARV'!BA29)</f>
        <v>0</v>
      </c>
      <c r="BB29" s="45">
        <f t="shared" si="12"/>
        <v>0.14600000000000002</v>
      </c>
    </row>
    <row r="30" spans="2:54" s="44" customFormat="1" ht="13.5" x14ac:dyDescent="0.25">
      <c r="B30" s="40"/>
      <c r="C30" s="40" t="s">
        <v>49</v>
      </c>
      <c r="D30" s="46">
        <f>SUM('EC ARV:WC ARV'!D30)</f>
        <v>1861330</v>
      </c>
      <c r="E30" s="47">
        <f>SUM('EC ARV:WC ARV'!E30)</f>
        <v>409492.6</v>
      </c>
      <c r="F30" s="48">
        <f>SUM('EC ARV:WC ARV'!F30)</f>
        <v>0</v>
      </c>
      <c r="G30" s="48">
        <f>SUM('EC ARV:WC ARV'!G30)</f>
        <v>0</v>
      </c>
      <c r="H30" s="48">
        <f>SUM('EC ARV:WC ARV'!H30)</f>
        <v>0</v>
      </c>
      <c r="I30" s="48">
        <f>SUM('EC ARV:WC ARV'!I30)</f>
        <v>37226.600000000006</v>
      </c>
      <c r="J30" s="48">
        <f>SUM('EC ARV:WC ARV'!J30)</f>
        <v>0</v>
      </c>
      <c r="K30" s="48">
        <f>SUM('EC ARV:WC ARV'!K30)</f>
        <v>0</v>
      </c>
      <c r="L30" s="48">
        <f>SUM('EC ARV:WC ARV'!L30)</f>
        <v>0</v>
      </c>
      <c r="M30" s="48">
        <f>SUM('EC ARV:WC ARV'!M30)</f>
        <v>0</v>
      </c>
      <c r="N30" s="48">
        <f>SUM('EC ARV:WC ARV'!N30)</f>
        <v>0</v>
      </c>
      <c r="O30" s="51">
        <f>SUM('EC ARV:WC ARV'!O30)</f>
        <v>37226.600000000006</v>
      </c>
      <c r="P30" s="48">
        <f>SUM('EC ARV:WC ARV'!P30)</f>
        <v>0</v>
      </c>
      <c r="Q30" s="48">
        <f>SUM('EC ARV:WC ARV'!Q30)</f>
        <v>0</v>
      </c>
      <c r="R30" s="48">
        <f>SUM('EC ARV:WC ARV'!R30)</f>
        <v>0</v>
      </c>
      <c r="S30" s="48">
        <f>SUM('EC ARV:WC ARV'!S30)</f>
        <v>0</v>
      </c>
      <c r="T30" s="48">
        <f>SUM('EC ARV:WC ARV'!T30)</f>
        <v>0</v>
      </c>
      <c r="U30" s="48">
        <f>SUM('EC ARV:WC ARV'!U30)</f>
        <v>0</v>
      </c>
      <c r="V30" s="48">
        <f>SUM('EC ARV:WC ARV'!V30)</f>
        <v>37226.600000000006</v>
      </c>
      <c r="W30" s="48">
        <f>SUM('EC ARV:WC ARV'!W30)</f>
        <v>37226.600000000006</v>
      </c>
      <c r="X30" s="51">
        <f>SUM('EC ARV:WC ARV'!X30)</f>
        <v>74453.200000000012</v>
      </c>
      <c r="Y30" s="48">
        <f>SUM('EC ARV:WC ARV'!Y30)</f>
        <v>18613.300000000003</v>
      </c>
      <c r="Z30" s="48">
        <f>SUM('EC ARV:WC ARV'!Z30)</f>
        <v>18613.300000000003</v>
      </c>
      <c r="AA30" s="48">
        <f>SUM('EC ARV:WC ARV'!AA30)</f>
        <v>0</v>
      </c>
      <c r="AB30" s="48">
        <f>SUM('EC ARV:WC ARV'!AB30)</f>
        <v>0</v>
      </c>
      <c r="AC30" s="48">
        <f>SUM('EC ARV:WC ARV'!AC30)</f>
        <v>37226.600000000006</v>
      </c>
      <c r="AD30" s="48">
        <f>SUM('EC ARV:WC ARV'!AD30)</f>
        <v>37226.600000000006</v>
      </c>
      <c r="AE30" s="48">
        <f>SUM('EC ARV:WC ARV'!AE30)</f>
        <v>0</v>
      </c>
      <c r="AF30" s="48">
        <f>SUM('EC ARV:WC ARV'!AF30)</f>
        <v>0</v>
      </c>
      <c r="AG30" s="48">
        <f>SUM('EC ARV:WC ARV'!AG30)</f>
        <v>0</v>
      </c>
      <c r="AH30" s="51">
        <f>SUM('EC ARV:WC ARV'!AH30)</f>
        <v>111679.8</v>
      </c>
      <c r="AI30" s="48">
        <f>SUM('EC ARV:WC ARV'!AI30)</f>
        <v>0</v>
      </c>
      <c r="AJ30" s="48">
        <f>SUM('EC ARV:WC ARV'!AJ30)</f>
        <v>55839.9</v>
      </c>
      <c r="AK30" s="48">
        <f>SUM('EC ARV:WC ARV'!AK30)</f>
        <v>55839.9</v>
      </c>
      <c r="AL30" s="48">
        <f>SUM('EC ARV:WC ARV'!AL30)</f>
        <v>0</v>
      </c>
      <c r="AM30" s="48">
        <f>SUM('EC ARV:WC ARV'!AM30)</f>
        <v>9306.6500000000015</v>
      </c>
      <c r="AN30" s="48">
        <f>SUM('EC ARV:WC ARV'!AN30)</f>
        <v>9306.6500000000015</v>
      </c>
      <c r="AO30" s="48">
        <f>SUM('EC ARV:WC ARV'!AO30)</f>
        <v>0</v>
      </c>
      <c r="AP30" s="51">
        <f>SUM('EC ARV:WC ARV'!AP30)</f>
        <v>130293.1</v>
      </c>
      <c r="AQ30" s="48">
        <f>SUM('EC ARV:WC ARV'!AQ30)</f>
        <v>18613.300000000003</v>
      </c>
      <c r="AR30" s="48">
        <f>SUM('EC ARV:WC ARV'!AR30)</f>
        <v>18613.300000000003</v>
      </c>
      <c r="AS30" s="48">
        <f>SUM('EC ARV:WC ARV'!AS30)</f>
        <v>18613.300000000003</v>
      </c>
      <c r="AT30" s="51">
        <f>SUM('EC ARV:WC ARV'!AT30)</f>
        <v>55839.9</v>
      </c>
      <c r="AU30" s="48">
        <f>SUM('EC ARV:WC ARV'!AU30)</f>
        <v>0</v>
      </c>
      <c r="AV30" s="48">
        <f>SUM('EC ARV:WC ARV'!AV30)</f>
        <v>0</v>
      </c>
      <c r="AW30" s="48">
        <f>SUM('EC ARV:WC ARV'!AW30)</f>
        <v>0</v>
      </c>
      <c r="AX30" s="48">
        <f>SUM('EC ARV:WC ARV'!AX30)</f>
        <v>0</v>
      </c>
      <c r="AY30" s="48">
        <f>SUM('EC ARV:WC ARV'!AY30)</f>
        <v>0</v>
      </c>
      <c r="AZ30" s="48">
        <f>SUM('EC ARV:WC ARV'!AZ30)</f>
        <v>0</v>
      </c>
      <c r="BA30" s="51">
        <f>SUM('EC ARV:WC ARV'!BA30)</f>
        <v>0</v>
      </c>
      <c r="BB30" s="45">
        <f t="shared" si="12"/>
        <v>0.22</v>
      </c>
    </row>
    <row r="31" spans="2:54" s="44" customFormat="1" ht="13.5" x14ac:dyDescent="0.25">
      <c r="B31" s="40"/>
      <c r="C31" s="40" t="s">
        <v>50</v>
      </c>
      <c r="D31" s="46">
        <f>SUM('EC ARV:WC ARV'!D31)</f>
        <v>3568948</v>
      </c>
      <c r="E31" s="47">
        <f>SUM('EC ARV:WC ARV'!E31)</f>
        <v>0</v>
      </c>
      <c r="F31" s="48">
        <f>SUM('EC ARV:WC ARV'!F31)</f>
        <v>0</v>
      </c>
      <c r="G31" s="48">
        <f>SUM('EC ARV:WC ARV'!G31)</f>
        <v>0</v>
      </c>
      <c r="H31" s="48">
        <f>SUM('EC ARV:WC ARV'!H31)</f>
        <v>0</v>
      </c>
      <c r="I31" s="48">
        <f>SUM('EC ARV:WC ARV'!I31)</f>
        <v>0</v>
      </c>
      <c r="J31" s="48">
        <f>SUM('EC ARV:WC ARV'!J31)</f>
        <v>0</v>
      </c>
      <c r="K31" s="48">
        <f>SUM('EC ARV:WC ARV'!K31)</f>
        <v>0</v>
      </c>
      <c r="L31" s="48">
        <f>SUM('EC ARV:WC ARV'!L31)</f>
        <v>0</v>
      </c>
      <c r="M31" s="48">
        <f>SUM('EC ARV:WC ARV'!M31)</f>
        <v>0</v>
      </c>
      <c r="N31" s="48">
        <f>SUM('EC ARV:WC ARV'!N31)</f>
        <v>0</v>
      </c>
      <c r="O31" s="51">
        <f>SUM('EC ARV:WC ARV'!O31)</f>
        <v>0</v>
      </c>
      <c r="P31" s="48">
        <f>SUM('EC ARV:WC ARV'!P31)</f>
        <v>0</v>
      </c>
      <c r="Q31" s="48">
        <f>SUM('EC ARV:WC ARV'!Q31)</f>
        <v>0</v>
      </c>
      <c r="R31" s="48">
        <f>SUM('EC ARV:WC ARV'!R31)</f>
        <v>0</v>
      </c>
      <c r="S31" s="48">
        <f>SUM('EC ARV:WC ARV'!S31)</f>
        <v>0</v>
      </c>
      <c r="T31" s="48">
        <f>SUM('EC ARV:WC ARV'!T31)</f>
        <v>0</v>
      </c>
      <c r="U31" s="48">
        <f>SUM('EC ARV:WC ARV'!U31)</f>
        <v>0</v>
      </c>
      <c r="V31" s="48">
        <f>SUM('EC ARV:WC ARV'!V31)</f>
        <v>0</v>
      </c>
      <c r="W31" s="48">
        <f>SUM('EC ARV:WC ARV'!W31)</f>
        <v>0</v>
      </c>
      <c r="X31" s="51">
        <f>SUM('EC ARV:WC ARV'!X31)</f>
        <v>0</v>
      </c>
      <c r="Y31" s="48">
        <f>SUM('EC ARV:WC ARV'!Y31)</f>
        <v>0</v>
      </c>
      <c r="Z31" s="48">
        <f>SUM('EC ARV:WC ARV'!Z31)</f>
        <v>0</v>
      </c>
      <c r="AA31" s="48">
        <f>SUM('EC ARV:WC ARV'!AA31)</f>
        <v>0</v>
      </c>
      <c r="AB31" s="48">
        <f>SUM('EC ARV:WC ARV'!AB31)</f>
        <v>0</v>
      </c>
      <c r="AC31" s="48">
        <f>SUM('EC ARV:WC ARV'!AC31)</f>
        <v>0</v>
      </c>
      <c r="AD31" s="48">
        <f>SUM('EC ARV:WC ARV'!AD31)</f>
        <v>0</v>
      </c>
      <c r="AE31" s="48">
        <f>SUM('EC ARV:WC ARV'!AE31)</f>
        <v>0</v>
      </c>
      <c r="AF31" s="48">
        <f>SUM('EC ARV:WC ARV'!AF31)</f>
        <v>0</v>
      </c>
      <c r="AG31" s="48">
        <f>SUM('EC ARV:WC ARV'!AG31)</f>
        <v>0</v>
      </c>
      <c r="AH31" s="51">
        <f>SUM('EC ARV:WC ARV'!AH31)</f>
        <v>0</v>
      </c>
      <c r="AI31" s="48">
        <f>SUM('EC ARV:WC ARV'!AI31)</f>
        <v>0</v>
      </c>
      <c r="AJ31" s="48">
        <f>SUM('EC ARV:WC ARV'!AJ31)</f>
        <v>0</v>
      </c>
      <c r="AK31" s="48">
        <f>SUM('EC ARV:WC ARV'!AK31)</f>
        <v>0</v>
      </c>
      <c r="AL31" s="48">
        <f>SUM('EC ARV:WC ARV'!AL31)</f>
        <v>0</v>
      </c>
      <c r="AM31" s="48">
        <f>SUM('EC ARV:WC ARV'!AM31)</f>
        <v>0</v>
      </c>
      <c r="AN31" s="48">
        <f>SUM('EC ARV:WC ARV'!AN31)</f>
        <v>0</v>
      </c>
      <c r="AO31" s="48">
        <f>SUM('EC ARV:WC ARV'!AO31)</f>
        <v>0</v>
      </c>
      <c r="AP31" s="51">
        <f>SUM('EC ARV:WC ARV'!AP31)</f>
        <v>0</v>
      </c>
      <c r="AQ31" s="48">
        <f>SUM('EC ARV:WC ARV'!AQ31)</f>
        <v>0</v>
      </c>
      <c r="AR31" s="48">
        <f>SUM('EC ARV:WC ARV'!AR31)</f>
        <v>0</v>
      </c>
      <c r="AS31" s="48">
        <f>SUM('EC ARV:WC ARV'!AS31)</f>
        <v>0</v>
      </c>
      <c r="AT31" s="51">
        <f>SUM('EC ARV:WC ARV'!AT31)</f>
        <v>0</v>
      </c>
      <c r="AU31" s="48">
        <f>SUM('EC ARV:WC ARV'!AU31)</f>
        <v>0</v>
      </c>
      <c r="AV31" s="48">
        <f>SUM('EC ARV:WC ARV'!AV31)</f>
        <v>0</v>
      </c>
      <c r="AW31" s="48">
        <f>SUM('EC ARV:WC ARV'!AW31)</f>
        <v>0</v>
      </c>
      <c r="AX31" s="48">
        <f>SUM('EC ARV:WC ARV'!AX31)</f>
        <v>0</v>
      </c>
      <c r="AY31" s="48">
        <f>SUM('EC ARV:WC ARV'!AY31)</f>
        <v>0</v>
      </c>
      <c r="AZ31" s="48">
        <f>SUM('EC ARV:WC ARV'!AZ31)</f>
        <v>0</v>
      </c>
      <c r="BA31" s="51">
        <f>SUM('EC ARV:WC ARV'!BA31)</f>
        <v>0</v>
      </c>
      <c r="BB31" s="45">
        <f t="shared" si="12"/>
        <v>0</v>
      </c>
    </row>
    <row r="32" spans="2:54" s="44" customFormat="1" ht="13.5" x14ac:dyDescent="0.25">
      <c r="B32" s="40"/>
      <c r="C32" s="40" t="s">
        <v>51</v>
      </c>
      <c r="D32" s="46">
        <f>SUM('EC ARV:WC ARV'!D32)</f>
        <v>261696</v>
      </c>
      <c r="E32" s="47">
        <f>SUM('EC ARV:WC ARV'!E32)</f>
        <v>0</v>
      </c>
      <c r="F32" s="48">
        <f>SUM('EC ARV:WC ARV'!F32)</f>
        <v>0</v>
      </c>
      <c r="G32" s="48">
        <f>SUM('EC ARV:WC ARV'!G32)</f>
        <v>0</v>
      </c>
      <c r="H32" s="48">
        <f>SUM('EC ARV:WC ARV'!H32)</f>
        <v>0</v>
      </c>
      <c r="I32" s="48">
        <f>SUM('EC ARV:WC ARV'!I32)</f>
        <v>0</v>
      </c>
      <c r="J32" s="48">
        <f>SUM('EC ARV:WC ARV'!J32)</f>
        <v>0</v>
      </c>
      <c r="K32" s="48">
        <f>SUM('EC ARV:WC ARV'!K32)</f>
        <v>0</v>
      </c>
      <c r="L32" s="48">
        <f>SUM('EC ARV:WC ARV'!L32)</f>
        <v>0</v>
      </c>
      <c r="M32" s="48">
        <f>SUM('EC ARV:WC ARV'!M32)</f>
        <v>0</v>
      </c>
      <c r="N32" s="48">
        <f>SUM('EC ARV:WC ARV'!N32)</f>
        <v>0</v>
      </c>
      <c r="O32" s="51">
        <f>SUM('EC ARV:WC ARV'!O32)</f>
        <v>0</v>
      </c>
      <c r="P32" s="48">
        <f>SUM('EC ARV:WC ARV'!P32)</f>
        <v>0</v>
      </c>
      <c r="Q32" s="48">
        <f>SUM('EC ARV:WC ARV'!Q32)</f>
        <v>0</v>
      </c>
      <c r="R32" s="48">
        <f>SUM('EC ARV:WC ARV'!R32)</f>
        <v>0</v>
      </c>
      <c r="S32" s="48">
        <f>SUM('EC ARV:WC ARV'!S32)</f>
        <v>0</v>
      </c>
      <c r="T32" s="48">
        <f>SUM('EC ARV:WC ARV'!T32)</f>
        <v>0</v>
      </c>
      <c r="U32" s="48">
        <f>SUM('EC ARV:WC ARV'!U32)</f>
        <v>0</v>
      </c>
      <c r="V32" s="48">
        <f>SUM('EC ARV:WC ARV'!V32)</f>
        <v>0</v>
      </c>
      <c r="W32" s="48">
        <f>SUM('EC ARV:WC ARV'!W32)</f>
        <v>0</v>
      </c>
      <c r="X32" s="51">
        <f>SUM('EC ARV:WC ARV'!X32)</f>
        <v>0</v>
      </c>
      <c r="Y32" s="48">
        <f>SUM('EC ARV:WC ARV'!Y32)</f>
        <v>0</v>
      </c>
      <c r="Z32" s="48">
        <f>SUM('EC ARV:WC ARV'!Z32)</f>
        <v>0</v>
      </c>
      <c r="AA32" s="48">
        <f>SUM('EC ARV:WC ARV'!AA32)</f>
        <v>0</v>
      </c>
      <c r="AB32" s="48">
        <f>SUM('EC ARV:WC ARV'!AB32)</f>
        <v>0</v>
      </c>
      <c r="AC32" s="48">
        <f>SUM('EC ARV:WC ARV'!AC32)</f>
        <v>0</v>
      </c>
      <c r="AD32" s="48">
        <f>SUM('EC ARV:WC ARV'!AD32)</f>
        <v>0</v>
      </c>
      <c r="AE32" s="48">
        <f>SUM('EC ARV:WC ARV'!AE32)</f>
        <v>0</v>
      </c>
      <c r="AF32" s="48">
        <f>SUM('EC ARV:WC ARV'!AF32)</f>
        <v>0</v>
      </c>
      <c r="AG32" s="48">
        <f>SUM('EC ARV:WC ARV'!AG32)</f>
        <v>0</v>
      </c>
      <c r="AH32" s="51">
        <f>SUM('EC ARV:WC ARV'!AH32)</f>
        <v>0</v>
      </c>
      <c r="AI32" s="48">
        <f>SUM('EC ARV:WC ARV'!AI32)</f>
        <v>0</v>
      </c>
      <c r="AJ32" s="48">
        <f>SUM('EC ARV:WC ARV'!AJ32)</f>
        <v>0</v>
      </c>
      <c r="AK32" s="48">
        <f>SUM('EC ARV:WC ARV'!AK32)</f>
        <v>0</v>
      </c>
      <c r="AL32" s="48">
        <f>SUM('EC ARV:WC ARV'!AL32)</f>
        <v>0</v>
      </c>
      <c r="AM32" s="48">
        <f>SUM('EC ARV:WC ARV'!AM32)</f>
        <v>0</v>
      </c>
      <c r="AN32" s="48">
        <f>SUM('EC ARV:WC ARV'!AN32)</f>
        <v>0</v>
      </c>
      <c r="AO32" s="48">
        <f>SUM('EC ARV:WC ARV'!AO32)</f>
        <v>0</v>
      </c>
      <c r="AP32" s="51">
        <f>SUM('EC ARV:WC ARV'!AP32)</f>
        <v>0</v>
      </c>
      <c r="AQ32" s="48">
        <f>SUM('EC ARV:WC ARV'!AQ32)</f>
        <v>0</v>
      </c>
      <c r="AR32" s="48">
        <f>SUM('EC ARV:WC ARV'!AR32)</f>
        <v>0</v>
      </c>
      <c r="AS32" s="48">
        <f>SUM('EC ARV:WC ARV'!AS32)</f>
        <v>0</v>
      </c>
      <c r="AT32" s="51">
        <f>SUM('EC ARV:WC ARV'!AT32)</f>
        <v>0</v>
      </c>
      <c r="AU32" s="48">
        <f>SUM('EC ARV:WC ARV'!AU32)</f>
        <v>0</v>
      </c>
      <c r="AV32" s="48">
        <f>SUM('EC ARV:WC ARV'!AV32)</f>
        <v>0</v>
      </c>
      <c r="AW32" s="48">
        <f>SUM('EC ARV:WC ARV'!AW32)</f>
        <v>0</v>
      </c>
      <c r="AX32" s="48">
        <f>SUM('EC ARV:WC ARV'!AX32)</f>
        <v>0</v>
      </c>
      <c r="AY32" s="48">
        <f>SUM('EC ARV:WC ARV'!AY32)</f>
        <v>0</v>
      </c>
      <c r="AZ32" s="48">
        <f>SUM('EC ARV:WC ARV'!AZ32)</f>
        <v>0</v>
      </c>
      <c r="BA32" s="51">
        <f>SUM('EC ARV:WC ARV'!BA32)</f>
        <v>0</v>
      </c>
      <c r="BB32" s="45">
        <f t="shared" si="12"/>
        <v>0</v>
      </c>
    </row>
    <row r="33" spans="2:54" s="44" customFormat="1" ht="13.5" x14ac:dyDescent="0.25">
      <c r="B33" s="40"/>
      <c r="C33" s="40" t="s">
        <v>52</v>
      </c>
      <c r="D33" s="46">
        <f>SUM('EC ARV:WC ARV'!D33)</f>
        <v>515000</v>
      </c>
      <c r="E33" s="47">
        <f>SUM('EC ARV:WC ARV'!E33)</f>
        <v>0</v>
      </c>
      <c r="F33" s="48">
        <f>SUM('EC ARV:WC ARV'!F33)</f>
        <v>0</v>
      </c>
      <c r="G33" s="48">
        <f>SUM('EC ARV:WC ARV'!G33)</f>
        <v>0</v>
      </c>
      <c r="H33" s="48">
        <f>SUM('EC ARV:WC ARV'!H33)</f>
        <v>0</v>
      </c>
      <c r="I33" s="48">
        <f>SUM('EC ARV:WC ARV'!I33)</f>
        <v>0</v>
      </c>
      <c r="J33" s="48">
        <f>SUM('EC ARV:WC ARV'!J33)</f>
        <v>0</v>
      </c>
      <c r="K33" s="48">
        <f>SUM('EC ARV:WC ARV'!K33)</f>
        <v>0</v>
      </c>
      <c r="L33" s="48">
        <f>SUM('EC ARV:WC ARV'!L33)</f>
        <v>0</v>
      </c>
      <c r="M33" s="48">
        <f>SUM('EC ARV:WC ARV'!M33)</f>
        <v>0</v>
      </c>
      <c r="N33" s="48">
        <f>SUM('EC ARV:WC ARV'!N33)</f>
        <v>0</v>
      </c>
      <c r="O33" s="51">
        <f>SUM('EC ARV:WC ARV'!O33)</f>
        <v>0</v>
      </c>
      <c r="P33" s="48">
        <f>SUM('EC ARV:WC ARV'!P33)</f>
        <v>0</v>
      </c>
      <c r="Q33" s="48">
        <f>SUM('EC ARV:WC ARV'!Q33)</f>
        <v>0</v>
      </c>
      <c r="R33" s="48">
        <f>SUM('EC ARV:WC ARV'!R33)</f>
        <v>0</v>
      </c>
      <c r="S33" s="48">
        <f>SUM('EC ARV:WC ARV'!S33)</f>
        <v>0</v>
      </c>
      <c r="T33" s="48">
        <f>SUM('EC ARV:WC ARV'!T33)</f>
        <v>0</v>
      </c>
      <c r="U33" s="48">
        <f>SUM('EC ARV:WC ARV'!U33)</f>
        <v>0</v>
      </c>
      <c r="V33" s="48">
        <f>SUM('EC ARV:WC ARV'!V33)</f>
        <v>0</v>
      </c>
      <c r="W33" s="48">
        <f>SUM('EC ARV:WC ARV'!W33)</f>
        <v>0</v>
      </c>
      <c r="X33" s="51">
        <f>SUM('EC ARV:WC ARV'!X33)</f>
        <v>0</v>
      </c>
      <c r="Y33" s="48">
        <f>SUM('EC ARV:WC ARV'!Y33)</f>
        <v>0</v>
      </c>
      <c r="Z33" s="48">
        <f>SUM('EC ARV:WC ARV'!Z33)</f>
        <v>0</v>
      </c>
      <c r="AA33" s="48">
        <f>SUM('EC ARV:WC ARV'!AA33)</f>
        <v>0</v>
      </c>
      <c r="AB33" s="48">
        <f>SUM('EC ARV:WC ARV'!AB33)</f>
        <v>0</v>
      </c>
      <c r="AC33" s="48">
        <f>SUM('EC ARV:WC ARV'!AC33)</f>
        <v>0</v>
      </c>
      <c r="AD33" s="48">
        <f>SUM('EC ARV:WC ARV'!AD33)</f>
        <v>0</v>
      </c>
      <c r="AE33" s="48">
        <f>SUM('EC ARV:WC ARV'!AE33)</f>
        <v>0</v>
      </c>
      <c r="AF33" s="48">
        <f>SUM('EC ARV:WC ARV'!AF33)</f>
        <v>0</v>
      </c>
      <c r="AG33" s="48">
        <f>SUM('EC ARV:WC ARV'!AG33)</f>
        <v>0</v>
      </c>
      <c r="AH33" s="51">
        <f>SUM('EC ARV:WC ARV'!AH33)</f>
        <v>0</v>
      </c>
      <c r="AI33" s="48">
        <f>SUM('EC ARV:WC ARV'!AI33)</f>
        <v>0</v>
      </c>
      <c r="AJ33" s="48">
        <f>SUM('EC ARV:WC ARV'!AJ33)</f>
        <v>0</v>
      </c>
      <c r="AK33" s="48">
        <f>SUM('EC ARV:WC ARV'!AK33)</f>
        <v>0</v>
      </c>
      <c r="AL33" s="48">
        <f>SUM('EC ARV:WC ARV'!AL33)</f>
        <v>0</v>
      </c>
      <c r="AM33" s="48">
        <f>SUM('EC ARV:WC ARV'!AM33)</f>
        <v>0</v>
      </c>
      <c r="AN33" s="48">
        <f>SUM('EC ARV:WC ARV'!AN33)</f>
        <v>0</v>
      </c>
      <c r="AO33" s="48">
        <f>SUM('EC ARV:WC ARV'!AO33)</f>
        <v>0</v>
      </c>
      <c r="AP33" s="51">
        <f>SUM('EC ARV:WC ARV'!AP33)</f>
        <v>0</v>
      </c>
      <c r="AQ33" s="48">
        <f>SUM('EC ARV:WC ARV'!AQ33)</f>
        <v>0</v>
      </c>
      <c r="AR33" s="48">
        <f>SUM('EC ARV:WC ARV'!AR33)</f>
        <v>0</v>
      </c>
      <c r="AS33" s="48">
        <f>SUM('EC ARV:WC ARV'!AS33)</f>
        <v>0</v>
      </c>
      <c r="AT33" s="51">
        <f>SUM('EC ARV:WC ARV'!AT33)</f>
        <v>0</v>
      </c>
      <c r="AU33" s="48">
        <f>SUM('EC ARV:WC ARV'!AU33)</f>
        <v>0</v>
      </c>
      <c r="AV33" s="48">
        <f>SUM('EC ARV:WC ARV'!AV33)</f>
        <v>0</v>
      </c>
      <c r="AW33" s="48">
        <f>SUM('EC ARV:WC ARV'!AW33)</f>
        <v>0</v>
      </c>
      <c r="AX33" s="48">
        <f>SUM('EC ARV:WC ARV'!AX33)</f>
        <v>0</v>
      </c>
      <c r="AY33" s="48">
        <f>SUM('EC ARV:WC ARV'!AY33)</f>
        <v>0</v>
      </c>
      <c r="AZ33" s="48">
        <f>SUM('EC ARV:WC ARV'!AZ33)</f>
        <v>0</v>
      </c>
      <c r="BA33" s="51">
        <f>SUM('EC ARV:WC ARV'!BA33)</f>
        <v>0</v>
      </c>
      <c r="BB33" s="45">
        <f t="shared" si="12"/>
        <v>0</v>
      </c>
    </row>
    <row r="34" spans="2:54" s="44" customFormat="1" ht="13.5" x14ac:dyDescent="0.25">
      <c r="B34" s="40"/>
      <c r="C34" s="40" t="s">
        <v>53</v>
      </c>
      <c r="D34" s="46">
        <f>SUM('EC ARV:WC ARV'!D34)</f>
        <v>56904</v>
      </c>
      <c r="E34" s="47">
        <f>SUM('EC ARV:WC ARV'!E34)</f>
        <v>0</v>
      </c>
      <c r="F34" s="48">
        <f>SUM('EC ARV:WC ARV'!F34)</f>
        <v>0</v>
      </c>
      <c r="G34" s="48">
        <f>SUM('EC ARV:WC ARV'!G34)</f>
        <v>0</v>
      </c>
      <c r="H34" s="48">
        <f>SUM('EC ARV:WC ARV'!H34)</f>
        <v>0</v>
      </c>
      <c r="I34" s="48">
        <f>SUM('EC ARV:WC ARV'!I34)</f>
        <v>0</v>
      </c>
      <c r="J34" s="48">
        <f>SUM('EC ARV:WC ARV'!J34)</f>
        <v>0</v>
      </c>
      <c r="K34" s="48">
        <f>SUM('EC ARV:WC ARV'!K34)</f>
        <v>0</v>
      </c>
      <c r="L34" s="48">
        <f>SUM('EC ARV:WC ARV'!L34)</f>
        <v>0</v>
      </c>
      <c r="M34" s="48">
        <f>SUM('EC ARV:WC ARV'!M34)</f>
        <v>0</v>
      </c>
      <c r="N34" s="48">
        <f>SUM('EC ARV:WC ARV'!N34)</f>
        <v>0</v>
      </c>
      <c r="O34" s="51">
        <f>SUM('EC ARV:WC ARV'!O34)</f>
        <v>0</v>
      </c>
      <c r="P34" s="48">
        <f>SUM('EC ARV:WC ARV'!P34)</f>
        <v>0</v>
      </c>
      <c r="Q34" s="48">
        <f>SUM('EC ARV:WC ARV'!Q34)</f>
        <v>0</v>
      </c>
      <c r="R34" s="48">
        <f>SUM('EC ARV:WC ARV'!R34)</f>
        <v>0</v>
      </c>
      <c r="S34" s="48">
        <f>SUM('EC ARV:WC ARV'!S34)</f>
        <v>0</v>
      </c>
      <c r="T34" s="48">
        <f>SUM('EC ARV:WC ARV'!T34)</f>
        <v>0</v>
      </c>
      <c r="U34" s="48">
        <f>SUM('EC ARV:WC ARV'!U34)</f>
        <v>0</v>
      </c>
      <c r="V34" s="48">
        <f>SUM('EC ARV:WC ARV'!V34)</f>
        <v>0</v>
      </c>
      <c r="W34" s="48">
        <f>SUM('EC ARV:WC ARV'!W34)</f>
        <v>0</v>
      </c>
      <c r="X34" s="51">
        <f>SUM('EC ARV:WC ARV'!X34)</f>
        <v>0</v>
      </c>
      <c r="Y34" s="48">
        <f>SUM('EC ARV:WC ARV'!Y34)</f>
        <v>0</v>
      </c>
      <c r="Z34" s="48">
        <f>SUM('EC ARV:WC ARV'!Z34)</f>
        <v>0</v>
      </c>
      <c r="AA34" s="48">
        <f>SUM('EC ARV:WC ARV'!AA34)</f>
        <v>0</v>
      </c>
      <c r="AB34" s="48">
        <f>SUM('EC ARV:WC ARV'!AB34)</f>
        <v>0</v>
      </c>
      <c r="AC34" s="48">
        <f>SUM('EC ARV:WC ARV'!AC34)</f>
        <v>0</v>
      </c>
      <c r="AD34" s="48">
        <f>SUM('EC ARV:WC ARV'!AD34)</f>
        <v>0</v>
      </c>
      <c r="AE34" s="48">
        <f>SUM('EC ARV:WC ARV'!AE34)</f>
        <v>0</v>
      </c>
      <c r="AF34" s="48">
        <f>SUM('EC ARV:WC ARV'!AF34)</f>
        <v>0</v>
      </c>
      <c r="AG34" s="48">
        <f>SUM('EC ARV:WC ARV'!AG34)</f>
        <v>0</v>
      </c>
      <c r="AH34" s="51">
        <f>SUM('EC ARV:WC ARV'!AH34)</f>
        <v>0</v>
      </c>
      <c r="AI34" s="48">
        <f>SUM('EC ARV:WC ARV'!AI34)</f>
        <v>0</v>
      </c>
      <c r="AJ34" s="48">
        <f>SUM('EC ARV:WC ARV'!AJ34)</f>
        <v>0</v>
      </c>
      <c r="AK34" s="48">
        <f>SUM('EC ARV:WC ARV'!AK34)</f>
        <v>0</v>
      </c>
      <c r="AL34" s="48">
        <f>SUM('EC ARV:WC ARV'!AL34)</f>
        <v>0</v>
      </c>
      <c r="AM34" s="48">
        <f>SUM('EC ARV:WC ARV'!AM34)</f>
        <v>0</v>
      </c>
      <c r="AN34" s="48">
        <f>SUM('EC ARV:WC ARV'!AN34)</f>
        <v>0</v>
      </c>
      <c r="AO34" s="48">
        <f>SUM('EC ARV:WC ARV'!AO34)</f>
        <v>0</v>
      </c>
      <c r="AP34" s="51">
        <f>SUM('EC ARV:WC ARV'!AP34)</f>
        <v>0</v>
      </c>
      <c r="AQ34" s="48">
        <f>SUM('EC ARV:WC ARV'!AQ34)</f>
        <v>0</v>
      </c>
      <c r="AR34" s="48">
        <f>SUM('EC ARV:WC ARV'!AR34)</f>
        <v>0</v>
      </c>
      <c r="AS34" s="48">
        <f>SUM('EC ARV:WC ARV'!AS34)</f>
        <v>0</v>
      </c>
      <c r="AT34" s="51">
        <f>SUM('EC ARV:WC ARV'!AT34)</f>
        <v>0</v>
      </c>
      <c r="AU34" s="48">
        <f>SUM('EC ARV:WC ARV'!AU34)</f>
        <v>0</v>
      </c>
      <c r="AV34" s="48">
        <f>SUM('EC ARV:WC ARV'!AV34)</f>
        <v>0</v>
      </c>
      <c r="AW34" s="48">
        <f>SUM('EC ARV:WC ARV'!AW34)</f>
        <v>0</v>
      </c>
      <c r="AX34" s="48">
        <f>SUM('EC ARV:WC ARV'!AX34)</f>
        <v>0</v>
      </c>
      <c r="AY34" s="48">
        <f>SUM('EC ARV:WC ARV'!AY34)</f>
        <v>0</v>
      </c>
      <c r="AZ34" s="48">
        <f>SUM('EC ARV:WC ARV'!AZ34)</f>
        <v>0</v>
      </c>
      <c r="BA34" s="51">
        <f>SUM('EC ARV:WC ARV'!BA34)</f>
        <v>0</v>
      </c>
      <c r="BB34" s="45">
        <f t="shared" si="12"/>
        <v>0</v>
      </c>
    </row>
    <row r="35" spans="2:54" s="44" customFormat="1" x14ac:dyDescent="0.25">
      <c r="B35" s="39" t="s">
        <v>54</v>
      </c>
      <c r="C35" s="40"/>
      <c r="D35" s="50">
        <f>SUM('EC ARV:WC ARV'!D35)</f>
        <v>17707440</v>
      </c>
      <c r="E35" s="42">
        <f>SUM('EC ARV:WC ARV'!E35)</f>
        <v>569677.28</v>
      </c>
      <c r="F35" s="41">
        <f>SUM('EC ARV:WC ARV'!F35)</f>
        <v>142419.32</v>
      </c>
      <c r="G35" s="41">
        <f>SUM('EC ARV:WC ARV'!G35)</f>
        <v>142419.32</v>
      </c>
      <c r="H35" s="41">
        <f>SUM('EC ARV:WC ARV'!H35)</f>
        <v>0</v>
      </c>
      <c r="I35" s="41">
        <f>SUM('EC ARV:WC ARV'!I35)</f>
        <v>0</v>
      </c>
      <c r="J35" s="41">
        <f>SUM('EC ARV:WC ARV'!J35)</f>
        <v>0</v>
      </c>
      <c r="K35" s="41">
        <f>SUM('EC ARV:WC ARV'!K35)</f>
        <v>0</v>
      </c>
      <c r="L35" s="41">
        <f>SUM('EC ARV:WC ARV'!L35)</f>
        <v>0</v>
      </c>
      <c r="M35" s="41">
        <f>SUM('EC ARV:WC ARV'!M35)</f>
        <v>0</v>
      </c>
      <c r="N35" s="41">
        <f>SUM('EC ARV:WC ARV'!N35)</f>
        <v>0</v>
      </c>
      <c r="O35" s="43">
        <f>SUM('EC ARV:WC ARV'!O35)</f>
        <v>284838.64</v>
      </c>
      <c r="P35" s="41">
        <f>SUM('EC ARV:WC ARV'!P35)</f>
        <v>0</v>
      </c>
      <c r="Q35" s="41">
        <f>SUM('EC ARV:WC ARV'!Q35)</f>
        <v>0</v>
      </c>
      <c r="R35" s="41">
        <f>SUM('EC ARV:WC ARV'!R35)</f>
        <v>0</v>
      </c>
      <c r="S35" s="41">
        <f>SUM('EC ARV:WC ARV'!S35)</f>
        <v>0</v>
      </c>
      <c r="T35" s="41">
        <f>SUM('EC ARV:WC ARV'!T35)</f>
        <v>0</v>
      </c>
      <c r="U35" s="41">
        <f>SUM('EC ARV:WC ARV'!U35)</f>
        <v>284838.64</v>
      </c>
      <c r="V35" s="41">
        <f>SUM('EC ARV:WC ARV'!V35)</f>
        <v>0</v>
      </c>
      <c r="W35" s="41">
        <f>SUM('EC ARV:WC ARV'!W35)</f>
        <v>0</v>
      </c>
      <c r="X35" s="41">
        <f>SUM('EC ARV:WC ARV'!X35)</f>
        <v>284838.64</v>
      </c>
      <c r="Y35" s="41">
        <f>SUM('EC ARV:WC ARV'!Y35)</f>
        <v>0</v>
      </c>
      <c r="Z35" s="41">
        <f>SUM('EC ARV:WC ARV'!Z35)</f>
        <v>0</v>
      </c>
      <c r="AA35" s="41">
        <f>SUM('EC ARV:WC ARV'!AA35)</f>
        <v>0</v>
      </c>
      <c r="AB35" s="41">
        <f>SUM('EC ARV:WC ARV'!AB35)</f>
        <v>0</v>
      </c>
      <c r="AC35" s="41">
        <f>SUM('EC ARV:WC ARV'!AC35)</f>
        <v>0</v>
      </c>
      <c r="AD35" s="41">
        <f>SUM('EC ARV:WC ARV'!AD35)</f>
        <v>0</v>
      </c>
      <c r="AE35" s="41">
        <f>SUM('EC ARV:WC ARV'!AE35)</f>
        <v>0</v>
      </c>
      <c r="AF35" s="41">
        <f>SUM('EC ARV:WC ARV'!AF35)</f>
        <v>0</v>
      </c>
      <c r="AG35" s="41">
        <f>SUM('EC ARV:WC ARV'!AG35)</f>
        <v>0</v>
      </c>
      <c r="AH35" s="43">
        <f>SUM('EC ARV:WC ARV'!AH35)</f>
        <v>0</v>
      </c>
      <c r="AI35" s="41">
        <f>SUM('EC ARV:WC ARV'!AI35)</f>
        <v>0</v>
      </c>
      <c r="AJ35" s="41">
        <f>SUM('EC ARV:WC ARV'!AJ35)</f>
        <v>0</v>
      </c>
      <c r="AK35" s="41">
        <f>SUM('EC ARV:WC ARV'!AK35)</f>
        <v>0</v>
      </c>
      <c r="AL35" s="41">
        <f>SUM('EC ARV:WC ARV'!AL35)</f>
        <v>0</v>
      </c>
      <c r="AM35" s="41">
        <f>SUM('EC ARV:WC ARV'!AM35)</f>
        <v>0</v>
      </c>
      <c r="AN35" s="41">
        <f>SUM('EC ARV:WC ARV'!AN35)</f>
        <v>0</v>
      </c>
      <c r="AO35" s="41">
        <f>SUM('EC ARV:WC ARV'!AO35)</f>
        <v>0</v>
      </c>
      <c r="AP35" s="43">
        <f>SUM('EC ARV:WC ARV'!AP35)</f>
        <v>0</v>
      </c>
      <c r="AQ35" s="41">
        <f>SUM('EC ARV:WC ARV'!AQ35)</f>
        <v>0</v>
      </c>
      <c r="AR35" s="41">
        <f>SUM('EC ARV:WC ARV'!AR35)</f>
        <v>0</v>
      </c>
      <c r="AS35" s="41">
        <f>SUM('EC ARV:WC ARV'!AS35)</f>
        <v>0</v>
      </c>
      <c r="AT35" s="43">
        <f>SUM('EC ARV:WC ARV'!AT35)</f>
        <v>0</v>
      </c>
      <c r="AU35" s="41">
        <f>SUM('EC ARV:WC ARV'!AU35)</f>
        <v>0</v>
      </c>
      <c r="AV35" s="41">
        <f>SUM('EC ARV:WC ARV'!AV35)</f>
        <v>0</v>
      </c>
      <c r="AW35" s="41">
        <f>SUM('EC ARV:WC ARV'!AW35)</f>
        <v>0</v>
      </c>
      <c r="AX35" s="41">
        <f>SUM('EC ARV:WC ARV'!AX35)</f>
        <v>0</v>
      </c>
      <c r="AY35" s="41">
        <f>SUM('EC ARV:WC ARV'!AY35)</f>
        <v>0</v>
      </c>
      <c r="AZ35" s="41">
        <f>SUM('EC ARV:WC ARV'!AZ35)</f>
        <v>0</v>
      </c>
      <c r="BA35" s="43">
        <f>SUM('EC ARV:WC ARV'!BA35)</f>
        <v>0</v>
      </c>
      <c r="BB35" s="45">
        <f t="shared" si="12"/>
        <v>3.217163407019874E-2</v>
      </c>
    </row>
    <row r="36" spans="2:54" s="44" customFormat="1" ht="13.5" x14ac:dyDescent="0.25">
      <c r="B36" s="40"/>
      <c r="C36" s="40" t="s">
        <v>55</v>
      </c>
      <c r="D36" s="46">
        <f>SUM('EC ARV:WC ARV'!D36)</f>
        <v>14241932</v>
      </c>
      <c r="E36" s="47">
        <f>SUM('EC ARV:WC ARV'!E36)</f>
        <v>569677.28</v>
      </c>
      <c r="F36" s="48">
        <f>SUM('EC ARV:WC ARV'!F36)</f>
        <v>142419.32</v>
      </c>
      <c r="G36" s="48">
        <f>SUM('EC ARV:WC ARV'!G36)</f>
        <v>142419.32</v>
      </c>
      <c r="H36" s="48">
        <f>SUM('EC ARV:WC ARV'!H36)</f>
        <v>0</v>
      </c>
      <c r="I36" s="48">
        <f>SUM('EC ARV:WC ARV'!I36)</f>
        <v>0</v>
      </c>
      <c r="J36" s="48">
        <f>SUM('EC ARV:WC ARV'!J36)</f>
        <v>0</v>
      </c>
      <c r="K36" s="48">
        <f>SUM('EC ARV:WC ARV'!K36)</f>
        <v>0</v>
      </c>
      <c r="L36" s="48">
        <f>SUM('EC ARV:WC ARV'!L36)</f>
        <v>0</v>
      </c>
      <c r="M36" s="48">
        <f>SUM('EC ARV:WC ARV'!M36)</f>
        <v>0</v>
      </c>
      <c r="N36" s="48">
        <f>SUM('EC ARV:WC ARV'!N36)</f>
        <v>0</v>
      </c>
      <c r="O36" s="51">
        <f>SUM('EC ARV:WC ARV'!O36)</f>
        <v>284838.64</v>
      </c>
      <c r="P36" s="48">
        <f>SUM('EC ARV:WC ARV'!P36)</f>
        <v>0</v>
      </c>
      <c r="Q36" s="48">
        <f>SUM('EC ARV:WC ARV'!Q36)</f>
        <v>0</v>
      </c>
      <c r="R36" s="48">
        <f>SUM('EC ARV:WC ARV'!R36)</f>
        <v>0</v>
      </c>
      <c r="S36" s="48">
        <f>SUM('EC ARV:WC ARV'!S36)</f>
        <v>0</v>
      </c>
      <c r="T36" s="48">
        <f>SUM('EC ARV:WC ARV'!T36)</f>
        <v>0</v>
      </c>
      <c r="U36" s="48">
        <f>SUM('EC ARV:WC ARV'!U36)</f>
        <v>284838.64</v>
      </c>
      <c r="V36" s="48">
        <f>SUM('EC ARV:WC ARV'!V36)</f>
        <v>0</v>
      </c>
      <c r="W36" s="48">
        <f>SUM('EC ARV:WC ARV'!W36)</f>
        <v>0</v>
      </c>
      <c r="X36" s="51">
        <f>SUM('EC ARV:WC ARV'!X36)</f>
        <v>284838.64</v>
      </c>
      <c r="Y36" s="48">
        <f>SUM('EC ARV:WC ARV'!Y36)</f>
        <v>0</v>
      </c>
      <c r="Z36" s="48">
        <f>SUM('EC ARV:WC ARV'!Z36)</f>
        <v>0</v>
      </c>
      <c r="AA36" s="48">
        <f>SUM('EC ARV:WC ARV'!AA36)</f>
        <v>0</v>
      </c>
      <c r="AB36" s="48">
        <f>SUM('EC ARV:WC ARV'!AB36)</f>
        <v>0</v>
      </c>
      <c r="AC36" s="48">
        <f>SUM('EC ARV:WC ARV'!AC36)</f>
        <v>0</v>
      </c>
      <c r="AD36" s="48">
        <f>SUM('EC ARV:WC ARV'!AD36)</f>
        <v>0</v>
      </c>
      <c r="AE36" s="48">
        <f>SUM('EC ARV:WC ARV'!AE36)</f>
        <v>0</v>
      </c>
      <c r="AF36" s="48">
        <f>SUM('EC ARV:WC ARV'!AF36)</f>
        <v>0</v>
      </c>
      <c r="AG36" s="48">
        <f>SUM('EC ARV:WC ARV'!AG36)</f>
        <v>0</v>
      </c>
      <c r="AH36" s="51">
        <f>SUM('EC ARV:WC ARV'!AH36)</f>
        <v>0</v>
      </c>
      <c r="AI36" s="48">
        <f>SUM('EC ARV:WC ARV'!AI36)</f>
        <v>0</v>
      </c>
      <c r="AJ36" s="48">
        <f>SUM('EC ARV:WC ARV'!AJ36)</f>
        <v>0</v>
      </c>
      <c r="AK36" s="48">
        <f>SUM('EC ARV:WC ARV'!AK36)</f>
        <v>0</v>
      </c>
      <c r="AL36" s="48">
        <f>SUM('EC ARV:WC ARV'!AL36)</f>
        <v>0</v>
      </c>
      <c r="AM36" s="48">
        <f>SUM('EC ARV:WC ARV'!AM36)</f>
        <v>0</v>
      </c>
      <c r="AN36" s="48">
        <f>SUM('EC ARV:WC ARV'!AN36)</f>
        <v>0</v>
      </c>
      <c r="AO36" s="48">
        <f>SUM('EC ARV:WC ARV'!AO36)</f>
        <v>0</v>
      </c>
      <c r="AP36" s="51">
        <f>SUM('EC ARV:WC ARV'!AP36)</f>
        <v>0</v>
      </c>
      <c r="AQ36" s="48">
        <f>SUM('EC ARV:WC ARV'!AQ36)</f>
        <v>0</v>
      </c>
      <c r="AR36" s="48">
        <f>SUM('EC ARV:WC ARV'!AR36)</f>
        <v>0</v>
      </c>
      <c r="AS36" s="48">
        <f>SUM('EC ARV:WC ARV'!AS36)</f>
        <v>0</v>
      </c>
      <c r="AT36" s="51">
        <f>SUM('EC ARV:WC ARV'!AT36)</f>
        <v>0</v>
      </c>
      <c r="AU36" s="48">
        <f>SUM('EC ARV:WC ARV'!AU36)</f>
        <v>0</v>
      </c>
      <c r="AV36" s="48">
        <f>SUM('EC ARV:WC ARV'!AV36)</f>
        <v>0</v>
      </c>
      <c r="AW36" s="48">
        <f>SUM('EC ARV:WC ARV'!AW36)</f>
        <v>0</v>
      </c>
      <c r="AX36" s="48">
        <f>SUM('EC ARV:WC ARV'!AX36)</f>
        <v>0</v>
      </c>
      <c r="AY36" s="48">
        <f>SUM('EC ARV:WC ARV'!AY36)</f>
        <v>0</v>
      </c>
      <c r="AZ36" s="48">
        <f>SUM('EC ARV:WC ARV'!AZ36)</f>
        <v>0</v>
      </c>
      <c r="BA36" s="51">
        <f>SUM('EC ARV:WC ARV'!BA36)</f>
        <v>0</v>
      </c>
      <c r="BB36" s="45">
        <f t="shared" si="12"/>
        <v>0.04</v>
      </c>
    </row>
    <row r="37" spans="2:54" s="44" customFormat="1" ht="13.5" x14ac:dyDescent="0.25">
      <c r="B37" s="40"/>
      <c r="C37" s="40" t="s">
        <v>56</v>
      </c>
      <c r="D37" s="46">
        <f>SUM('EC ARV:WC ARV'!D37)</f>
        <v>3465508</v>
      </c>
      <c r="E37" s="47">
        <f>SUM('EC ARV:WC ARV'!E37)</f>
        <v>0</v>
      </c>
      <c r="F37" s="48">
        <f>SUM('EC ARV:WC ARV'!F37)</f>
        <v>0</v>
      </c>
      <c r="G37" s="48">
        <f>SUM('EC ARV:WC ARV'!G37)</f>
        <v>0</v>
      </c>
      <c r="H37" s="48">
        <f>SUM('EC ARV:WC ARV'!H37)</f>
        <v>0</v>
      </c>
      <c r="I37" s="48">
        <f>SUM('EC ARV:WC ARV'!I37)</f>
        <v>0</v>
      </c>
      <c r="J37" s="48">
        <f>SUM('EC ARV:WC ARV'!J37)</f>
        <v>0</v>
      </c>
      <c r="K37" s="48">
        <f>SUM('EC ARV:WC ARV'!K37)</f>
        <v>0</v>
      </c>
      <c r="L37" s="48">
        <f>SUM('EC ARV:WC ARV'!L37)</f>
        <v>0</v>
      </c>
      <c r="M37" s="48">
        <f>SUM('EC ARV:WC ARV'!M37)</f>
        <v>0</v>
      </c>
      <c r="N37" s="48">
        <f>SUM('EC ARV:WC ARV'!N37)</f>
        <v>0</v>
      </c>
      <c r="O37" s="51">
        <f>SUM('EC ARV:WC ARV'!O37)</f>
        <v>0</v>
      </c>
      <c r="P37" s="48">
        <f>SUM('EC ARV:WC ARV'!P37)</f>
        <v>0</v>
      </c>
      <c r="Q37" s="48">
        <f>SUM('EC ARV:WC ARV'!Q37)</f>
        <v>0</v>
      </c>
      <c r="R37" s="48">
        <f>SUM('EC ARV:WC ARV'!R37)</f>
        <v>0</v>
      </c>
      <c r="S37" s="48">
        <f>SUM('EC ARV:WC ARV'!S37)</f>
        <v>0</v>
      </c>
      <c r="T37" s="48">
        <f>SUM('EC ARV:WC ARV'!T37)</f>
        <v>0</v>
      </c>
      <c r="U37" s="48">
        <f>SUM('EC ARV:WC ARV'!U37)</f>
        <v>0</v>
      </c>
      <c r="V37" s="48">
        <f>SUM('EC ARV:WC ARV'!V37)</f>
        <v>0</v>
      </c>
      <c r="W37" s="48">
        <f>SUM('EC ARV:WC ARV'!W37)</f>
        <v>0</v>
      </c>
      <c r="X37" s="51">
        <f>SUM('EC ARV:WC ARV'!X37)</f>
        <v>0</v>
      </c>
      <c r="Y37" s="48">
        <f>SUM('EC ARV:WC ARV'!Y37)</f>
        <v>0</v>
      </c>
      <c r="Z37" s="48">
        <f>SUM('EC ARV:WC ARV'!Z37)</f>
        <v>0</v>
      </c>
      <c r="AA37" s="48">
        <f>SUM('EC ARV:WC ARV'!AA37)</f>
        <v>0</v>
      </c>
      <c r="AB37" s="48">
        <f>SUM('EC ARV:WC ARV'!AB37)</f>
        <v>0</v>
      </c>
      <c r="AC37" s="48">
        <f>SUM('EC ARV:WC ARV'!AC37)</f>
        <v>0</v>
      </c>
      <c r="AD37" s="48">
        <f>SUM('EC ARV:WC ARV'!AD37)</f>
        <v>0</v>
      </c>
      <c r="AE37" s="48">
        <f>SUM('EC ARV:WC ARV'!AE37)</f>
        <v>0</v>
      </c>
      <c r="AF37" s="48">
        <f>SUM('EC ARV:WC ARV'!AF37)</f>
        <v>0</v>
      </c>
      <c r="AG37" s="48">
        <f>SUM('EC ARV:WC ARV'!AG37)</f>
        <v>0</v>
      </c>
      <c r="AH37" s="51">
        <f>SUM('EC ARV:WC ARV'!AH37)</f>
        <v>0</v>
      </c>
      <c r="AI37" s="48">
        <f>SUM('EC ARV:WC ARV'!AI37)</f>
        <v>0</v>
      </c>
      <c r="AJ37" s="48">
        <f>SUM('EC ARV:WC ARV'!AJ37)</f>
        <v>0</v>
      </c>
      <c r="AK37" s="48">
        <f>SUM('EC ARV:WC ARV'!AK37)</f>
        <v>0</v>
      </c>
      <c r="AL37" s="48">
        <f>SUM('EC ARV:WC ARV'!AL37)</f>
        <v>0</v>
      </c>
      <c r="AM37" s="48">
        <f>SUM('EC ARV:WC ARV'!AM37)</f>
        <v>0</v>
      </c>
      <c r="AN37" s="48">
        <f>SUM('EC ARV:WC ARV'!AN37)</f>
        <v>0</v>
      </c>
      <c r="AO37" s="48">
        <f>SUM('EC ARV:WC ARV'!AO37)</f>
        <v>0</v>
      </c>
      <c r="AP37" s="51">
        <f>SUM('EC ARV:WC ARV'!AP37)</f>
        <v>0</v>
      </c>
      <c r="AQ37" s="48">
        <f>SUM('EC ARV:WC ARV'!AQ37)</f>
        <v>0</v>
      </c>
      <c r="AR37" s="48">
        <f>SUM('EC ARV:WC ARV'!AR37)</f>
        <v>0</v>
      </c>
      <c r="AS37" s="48">
        <f>SUM('EC ARV:WC ARV'!AS37)</f>
        <v>0</v>
      </c>
      <c r="AT37" s="51">
        <f>SUM('EC ARV:WC ARV'!AT37)</f>
        <v>0</v>
      </c>
      <c r="AU37" s="48">
        <f>SUM('EC ARV:WC ARV'!AU37)</f>
        <v>0</v>
      </c>
      <c r="AV37" s="48">
        <f>SUM('EC ARV:WC ARV'!AV37)</f>
        <v>0</v>
      </c>
      <c r="AW37" s="48">
        <f>SUM('EC ARV:WC ARV'!AW37)</f>
        <v>0</v>
      </c>
      <c r="AX37" s="48">
        <f>SUM('EC ARV:WC ARV'!AX37)</f>
        <v>0</v>
      </c>
      <c r="AY37" s="48">
        <f>SUM('EC ARV:WC ARV'!AY37)</f>
        <v>0</v>
      </c>
      <c r="AZ37" s="48">
        <f>SUM('EC ARV:WC ARV'!AZ37)</f>
        <v>0</v>
      </c>
      <c r="BA37" s="51">
        <f>SUM('EC ARV:WC ARV'!BA37)</f>
        <v>0</v>
      </c>
      <c r="BB37" s="45">
        <f t="shared" si="12"/>
        <v>0</v>
      </c>
    </row>
    <row r="38" spans="2:54" s="44" customFormat="1" x14ac:dyDescent="0.25">
      <c r="B38" s="39" t="s">
        <v>57</v>
      </c>
      <c r="C38" s="40"/>
      <c r="D38" s="50">
        <f>SUM('EC ARV:WC ARV'!D38)</f>
        <v>3952857</v>
      </c>
      <c r="E38" s="42">
        <f>SUM('EC ARV:WC ARV'!E38)</f>
        <v>313219.57999999996</v>
      </c>
      <c r="F38" s="41">
        <f>SUM('EC ARV:WC ARV'!F38)</f>
        <v>0</v>
      </c>
      <c r="G38" s="41">
        <f>SUM('EC ARV:WC ARV'!G38)</f>
        <v>0</v>
      </c>
      <c r="H38" s="41">
        <f>SUM('EC ARV:WC ARV'!H38)</f>
        <v>0</v>
      </c>
      <c r="I38" s="41">
        <f>SUM('EC ARV:WC ARV'!I38)</f>
        <v>0</v>
      </c>
      <c r="J38" s="41">
        <f>SUM('EC ARV:WC ARV'!J38)</f>
        <v>0</v>
      </c>
      <c r="K38" s="41">
        <f>SUM('EC ARV:WC ARV'!K38)</f>
        <v>0</v>
      </c>
      <c r="L38" s="41">
        <f>SUM('EC ARV:WC ARV'!L38)</f>
        <v>0</v>
      </c>
      <c r="M38" s="41">
        <f>SUM('EC ARV:WC ARV'!M38)</f>
        <v>0</v>
      </c>
      <c r="N38" s="41">
        <f>SUM('EC ARV:WC ARV'!N38)</f>
        <v>0</v>
      </c>
      <c r="O38" s="43">
        <f>SUM('EC ARV:WC ARV'!O38)</f>
        <v>0</v>
      </c>
      <c r="P38" s="41">
        <f>SUM('EC ARV:WC ARV'!P38)</f>
        <v>0</v>
      </c>
      <c r="Q38" s="41">
        <f>SUM('EC ARV:WC ARV'!Q38)</f>
        <v>0</v>
      </c>
      <c r="R38" s="41">
        <f>SUM('EC ARV:WC ARV'!R38)</f>
        <v>0</v>
      </c>
      <c r="S38" s="41">
        <f>SUM('EC ARV:WC ARV'!S38)</f>
        <v>0</v>
      </c>
      <c r="T38" s="41">
        <f>SUM('EC ARV:WC ARV'!T38)</f>
        <v>0</v>
      </c>
      <c r="U38" s="41">
        <f>SUM('EC ARV:WC ARV'!U38)</f>
        <v>0</v>
      </c>
      <c r="V38" s="41">
        <f>SUM('EC ARV:WC ARV'!V38)</f>
        <v>164264.22999999998</v>
      </c>
      <c r="W38" s="41">
        <f>SUM('EC ARV:WC ARV'!W38)</f>
        <v>148955.35</v>
      </c>
      <c r="X38" s="41">
        <f>SUM('EC ARV:WC ARV'!X38)</f>
        <v>313219.57999999996</v>
      </c>
      <c r="Y38" s="41">
        <f>SUM('EC ARV:WC ARV'!Y38)</f>
        <v>0</v>
      </c>
      <c r="Z38" s="41">
        <f>SUM('EC ARV:WC ARV'!Z38)</f>
        <v>0</v>
      </c>
      <c r="AA38" s="41">
        <f>SUM('EC ARV:WC ARV'!AA38)</f>
        <v>0</v>
      </c>
      <c r="AB38" s="41">
        <f>SUM('EC ARV:WC ARV'!AB38)</f>
        <v>0</v>
      </c>
      <c r="AC38" s="41">
        <f>SUM('EC ARV:WC ARV'!AC38)</f>
        <v>0</v>
      </c>
      <c r="AD38" s="41">
        <f>SUM('EC ARV:WC ARV'!AD38)</f>
        <v>0</v>
      </c>
      <c r="AE38" s="41">
        <f>SUM('EC ARV:WC ARV'!AE38)</f>
        <v>0</v>
      </c>
      <c r="AF38" s="41">
        <f>SUM('EC ARV:WC ARV'!AF38)</f>
        <v>0</v>
      </c>
      <c r="AG38" s="41">
        <f>SUM('EC ARV:WC ARV'!AG38)</f>
        <v>0</v>
      </c>
      <c r="AH38" s="43">
        <f>SUM('EC ARV:WC ARV'!AH38)</f>
        <v>0</v>
      </c>
      <c r="AI38" s="41">
        <f>SUM('EC ARV:WC ARV'!AI38)</f>
        <v>0</v>
      </c>
      <c r="AJ38" s="41">
        <f>SUM('EC ARV:WC ARV'!AJ38)</f>
        <v>0</v>
      </c>
      <c r="AK38" s="41">
        <f>SUM('EC ARV:WC ARV'!AK38)</f>
        <v>0</v>
      </c>
      <c r="AL38" s="41">
        <f>SUM('EC ARV:WC ARV'!AL38)</f>
        <v>0</v>
      </c>
      <c r="AM38" s="41">
        <f>SUM('EC ARV:WC ARV'!AM38)</f>
        <v>0</v>
      </c>
      <c r="AN38" s="41">
        <f>SUM('EC ARV:WC ARV'!AN38)</f>
        <v>0</v>
      </c>
      <c r="AO38" s="41">
        <f>SUM('EC ARV:WC ARV'!AO38)</f>
        <v>0</v>
      </c>
      <c r="AP38" s="43">
        <f>SUM('EC ARV:WC ARV'!AP38)</f>
        <v>0</v>
      </c>
      <c r="AQ38" s="41">
        <f>SUM('EC ARV:WC ARV'!AQ38)</f>
        <v>0</v>
      </c>
      <c r="AR38" s="41">
        <f>SUM('EC ARV:WC ARV'!AR38)</f>
        <v>0</v>
      </c>
      <c r="AS38" s="41">
        <f>SUM('EC ARV:WC ARV'!AS38)</f>
        <v>0</v>
      </c>
      <c r="AT38" s="43">
        <f>SUM('EC ARV:WC ARV'!AT38)</f>
        <v>0</v>
      </c>
      <c r="AU38" s="41">
        <f>SUM('EC ARV:WC ARV'!AU38)</f>
        <v>0</v>
      </c>
      <c r="AV38" s="41">
        <f>SUM('EC ARV:WC ARV'!AV38)</f>
        <v>0</v>
      </c>
      <c r="AW38" s="41">
        <f>SUM('EC ARV:WC ARV'!AW38)</f>
        <v>0</v>
      </c>
      <c r="AX38" s="41">
        <f>SUM('EC ARV:WC ARV'!AX38)</f>
        <v>0</v>
      </c>
      <c r="AY38" s="41">
        <f>SUM('EC ARV:WC ARV'!AY38)</f>
        <v>0</v>
      </c>
      <c r="AZ38" s="41">
        <f>SUM('EC ARV:WC ARV'!AZ38)</f>
        <v>0</v>
      </c>
      <c r="BA38" s="43">
        <f>SUM('EC ARV:WC ARV'!BA38)</f>
        <v>0</v>
      </c>
      <c r="BB38" s="45">
        <f t="shared" si="12"/>
        <v>7.9238783492547274E-2</v>
      </c>
    </row>
    <row r="39" spans="2:54" s="44" customFormat="1" ht="13.5" x14ac:dyDescent="0.25">
      <c r="B39" s="40"/>
      <c r="C39" s="40" t="s">
        <v>58</v>
      </c>
      <c r="D39" s="46">
        <f>SUM('EC ARV:WC ARV'!D39)</f>
        <v>2076106</v>
      </c>
      <c r="E39" s="47">
        <f>SUM('EC ARV:WC ARV'!E39)</f>
        <v>207610.59999999998</v>
      </c>
      <c r="F39" s="48">
        <f>SUM('EC ARV:WC ARV'!F39)</f>
        <v>0</v>
      </c>
      <c r="G39" s="48">
        <f>SUM('EC ARV:WC ARV'!G39)</f>
        <v>0</v>
      </c>
      <c r="H39" s="48">
        <f>SUM('EC ARV:WC ARV'!H39)</f>
        <v>0</v>
      </c>
      <c r="I39" s="48">
        <f>SUM('EC ARV:WC ARV'!I39)</f>
        <v>0</v>
      </c>
      <c r="J39" s="48">
        <f>SUM('EC ARV:WC ARV'!J39)</f>
        <v>0</v>
      </c>
      <c r="K39" s="48">
        <f>SUM('EC ARV:WC ARV'!K39)</f>
        <v>0</v>
      </c>
      <c r="L39" s="48">
        <f>SUM('EC ARV:WC ARV'!L39)</f>
        <v>0</v>
      </c>
      <c r="M39" s="48">
        <f>SUM('EC ARV:WC ARV'!M39)</f>
        <v>0</v>
      </c>
      <c r="N39" s="48">
        <f>SUM('EC ARV:WC ARV'!N39)</f>
        <v>0</v>
      </c>
      <c r="O39" s="51">
        <f>SUM('EC ARV:WC ARV'!O39)</f>
        <v>0</v>
      </c>
      <c r="P39" s="48">
        <f>SUM('EC ARV:WC ARV'!P39)</f>
        <v>0</v>
      </c>
      <c r="Q39" s="48">
        <f>SUM('EC ARV:WC ARV'!Q39)</f>
        <v>0</v>
      </c>
      <c r="R39" s="48">
        <f>SUM('EC ARV:WC ARV'!R39)</f>
        <v>0</v>
      </c>
      <c r="S39" s="48">
        <f>SUM('EC ARV:WC ARV'!S39)</f>
        <v>0</v>
      </c>
      <c r="T39" s="48">
        <f>SUM('EC ARV:WC ARV'!T39)</f>
        <v>0</v>
      </c>
      <c r="U39" s="48">
        <f>SUM('EC ARV:WC ARV'!U39)</f>
        <v>0</v>
      </c>
      <c r="V39" s="48">
        <f>SUM('EC ARV:WC ARV'!V39)</f>
        <v>103805.29999999999</v>
      </c>
      <c r="W39" s="48">
        <f>SUM('EC ARV:WC ARV'!W39)</f>
        <v>103805.29999999999</v>
      </c>
      <c r="X39" s="51">
        <f>SUM('EC ARV:WC ARV'!X39)</f>
        <v>207610.59999999998</v>
      </c>
      <c r="Y39" s="48">
        <f>SUM('EC ARV:WC ARV'!Y39)</f>
        <v>0</v>
      </c>
      <c r="Z39" s="48">
        <f>SUM('EC ARV:WC ARV'!Z39)</f>
        <v>0</v>
      </c>
      <c r="AA39" s="48">
        <f>SUM('EC ARV:WC ARV'!AA39)</f>
        <v>0</v>
      </c>
      <c r="AB39" s="48">
        <f>SUM('EC ARV:WC ARV'!AB39)</f>
        <v>0</v>
      </c>
      <c r="AC39" s="48">
        <f>SUM('EC ARV:WC ARV'!AC39)</f>
        <v>0</v>
      </c>
      <c r="AD39" s="48">
        <f>SUM('EC ARV:WC ARV'!AD39)</f>
        <v>0</v>
      </c>
      <c r="AE39" s="48">
        <f>SUM('EC ARV:WC ARV'!AE39)</f>
        <v>0</v>
      </c>
      <c r="AF39" s="48">
        <f>SUM('EC ARV:WC ARV'!AF39)</f>
        <v>0</v>
      </c>
      <c r="AG39" s="48">
        <f>SUM('EC ARV:WC ARV'!AG39)</f>
        <v>0</v>
      </c>
      <c r="AH39" s="51">
        <f>SUM('EC ARV:WC ARV'!AH39)</f>
        <v>0</v>
      </c>
      <c r="AI39" s="48">
        <f>SUM('EC ARV:WC ARV'!AI39)</f>
        <v>0</v>
      </c>
      <c r="AJ39" s="48">
        <f>SUM('EC ARV:WC ARV'!AJ39)</f>
        <v>0</v>
      </c>
      <c r="AK39" s="48">
        <f>SUM('EC ARV:WC ARV'!AK39)</f>
        <v>0</v>
      </c>
      <c r="AL39" s="48">
        <f>SUM('EC ARV:WC ARV'!AL39)</f>
        <v>0</v>
      </c>
      <c r="AM39" s="48">
        <f>SUM('EC ARV:WC ARV'!AM39)</f>
        <v>0</v>
      </c>
      <c r="AN39" s="48">
        <f>SUM('EC ARV:WC ARV'!AN39)</f>
        <v>0</v>
      </c>
      <c r="AO39" s="48">
        <f>SUM('EC ARV:WC ARV'!AO39)</f>
        <v>0</v>
      </c>
      <c r="AP39" s="51">
        <f>SUM('EC ARV:WC ARV'!AP39)</f>
        <v>0</v>
      </c>
      <c r="AQ39" s="48">
        <f>SUM('EC ARV:WC ARV'!AQ39)</f>
        <v>0</v>
      </c>
      <c r="AR39" s="48">
        <f>SUM('EC ARV:WC ARV'!AR39)</f>
        <v>0</v>
      </c>
      <c r="AS39" s="48">
        <f>SUM('EC ARV:WC ARV'!AS39)</f>
        <v>0</v>
      </c>
      <c r="AT39" s="51">
        <f>SUM('EC ARV:WC ARV'!AT39)</f>
        <v>0</v>
      </c>
      <c r="AU39" s="48">
        <f>SUM('EC ARV:WC ARV'!AU39)</f>
        <v>0</v>
      </c>
      <c r="AV39" s="48">
        <f>SUM('EC ARV:WC ARV'!AV39)</f>
        <v>0</v>
      </c>
      <c r="AW39" s="48">
        <f>SUM('EC ARV:WC ARV'!AW39)</f>
        <v>0</v>
      </c>
      <c r="AX39" s="48">
        <f>SUM('EC ARV:WC ARV'!AX39)</f>
        <v>0</v>
      </c>
      <c r="AY39" s="48">
        <f>SUM('EC ARV:WC ARV'!AY39)</f>
        <v>0</v>
      </c>
      <c r="AZ39" s="48">
        <f>SUM('EC ARV:WC ARV'!AZ39)</f>
        <v>0</v>
      </c>
      <c r="BA39" s="51">
        <f>SUM('EC ARV:WC ARV'!BA39)</f>
        <v>0</v>
      </c>
      <c r="BB39" s="45">
        <f t="shared" si="12"/>
        <v>9.9999999999999992E-2</v>
      </c>
    </row>
    <row r="40" spans="2:54" s="44" customFormat="1" ht="13.5" x14ac:dyDescent="0.25">
      <c r="B40" s="40"/>
      <c r="C40" s="40" t="s">
        <v>59</v>
      </c>
      <c r="D40" s="46">
        <f>SUM('EC ARV:WC ARV'!D40)</f>
        <v>131970</v>
      </c>
      <c r="E40" s="47">
        <f>SUM('EC ARV:WC ARV'!E40)</f>
        <v>0</v>
      </c>
      <c r="F40" s="48">
        <f>SUM('EC ARV:WC ARV'!F40)</f>
        <v>0</v>
      </c>
      <c r="G40" s="48">
        <f>SUM('EC ARV:WC ARV'!G40)</f>
        <v>0</v>
      </c>
      <c r="H40" s="48">
        <f>SUM('EC ARV:WC ARV'!H40)</f>
        <v>0</v>
      </c>
      <c r="I40" s="48">
        <f>SUM('EC ARV:WC ARV'!I40)</f>
        <v>0</v>
      </c>
      <c r="J40" s="48">
        <f>SUM('EC ARV:WC ARV'!J40)</f>
        <v>0</v>
      </c>
      <c r="K40" s="48">
        <f>SUM('EC ARV:WC ARV'!K40)</f>
        <v>0</v>
      </c>
      <c r="L40" s="48">
        <f>SUM('EC ARV:WC ARV'!L40)</f>
        <v>0</v>
      </c>
      <c r="M40" s="48">
        <f>SUM('EC ARV:WC ARV'!M40)</f>
        <v>0</v>
      </c>
      <c r="N40" s="48">
        <f>SUM('EC ARV:WC ARV'!N40)</f>
        <v>0</v>
      </c>
      <c r="O40" s="51">
        <f>SUM('EC ARV:WC ARV'!O40)</f>
        <v>0</v>
      </c>
      <c r="P40" s="48">
        <f>SUM('EC ARV:WC ARV'!P40)</f>
        <v>0</v>
      </c>
      <c r="Q40" s="48">
        <f>SUM('EC ARV:WC ARV'!Q40)</f>
        <v>0</v>
      </c>
      <c r="R40" s="48">
        <f>SUM('EC ARV:WC ARV'!R40)</f>
        <v>0</v>
      </c>
      <c r="S40" s="48">
        <f>SUM('EC ARV:WC ARV'!S40)</f>
        <v>0</v>
      </c>
      <c r="T40" s="48">
        <f>SUM('EC ARV:WC ARV'!T40)</f>
        <v>0</v>
      </c>
      <c r="U40" s="48">
        <f>SUM('EC ARV:WC ARV'!U40)</f>
        <v>0</v>
      </c>
      <c r="V40" s="48">
        <f>SUM('EC ARV:WC ARV'!V40)</f>
        <v>0</v>
      </c>
      <c r="W40" s="48">
        <f>SUM('EC ARV:WC ARV'!W40)</f>
        <v>0</v>
      </c>
      <c r="X40" s="51">
        <f>SUM('EC ARV:WC ARV'!X40)</f>
        <v>0</v>
      </c>
      <c r="Y40" s="48">
        <f>SUM('EC ARV:WC ARV'!Y40)</f>
        <v>0</v>
      </c>
      <c r="Z40" s="48">
        <f>SUM('EC ARV:WC ARV'!Z40)</f>
        <v>0</v>
      </c>
      <c r="AA40" s="48">
        <f>SUM('EC ARV:WC ARV'!AA40)</f>
        <v>0</v>
      </c>
      <c r="AB40" s="48">
        <f>SUM('EC ARV:WC ARV'!AB40)</f>
        <v>0</v>
      </c>
      <c r="AC40" s="48">
        <f>SUM('EC ARV:WC ARV'!AC40)</f>
        <v>0</v>
      </c>
      <c r="AD40" s="48">
        <f>SUM('EC ARV:WC ARV'!AD40)</f>
        <v>0</v>
      </c>
      <c r="AE40" s="48">
        <f>SUM('EC ARV:WC ARV'!AE40)</f>
        <v>0</v>
      </c>
      <c r="AF40" s="48">
        <f>SUM('EC ARV:WC ARV'!AF40)</f>
        <v>0</v>
      </c>
      <c r="AG40" s="48">
        <f>SUM('EC ARV:WC ARV'!AG40)</f>
        <v>0</v>
      </c>
      <c r="AH40" s="51">
        <f>SUM('EC ARV:WC ARV'!AH40)</f>
        <v>0</v>
      </c>
      <c r="AI40" s="48">
        <f>SUM('EC ARV:WC ARV'!AI40)</f>
        <v>0</v>
      </c>
      <c r="AJ40" s="48">
        <f>SUM('EC ARV:WC ARV'!AJ40)</f>
        <v>0</v>
      </c>
      <c r="AK40" s="48">
        <f>SUM('EC ARV:WC ARV'!AK40)</f>
        <v>0</v>
      </c>
      <c r="AL40" s="48">
        <f>SUM('EC ARV:WC ARV'!AL40)</f>
        <v>0</v>
      </c>
      <c r="AM40" s="48">
        <f>SUM('EC ARV:WC ARV'!AM40)</f>
        <v>0</v>
      </c>
      <c r="AN40" s="48">
        <f>SUM('EC ARV:WC ARV'!AN40)</f>
        <v>0</v>
      </c>
      <c r="AO40" s="48">
        <f>SUM('EC ARV:WC ARV'!AO40)</f>
        <v>0</v>
      </c>
      <c r="AP40" s="51">
        <f>SUM('EC ARV:WC ARV'!AP40)</f>
        <v>0</v>
      </c>
      <c r="AQ40" s="48">
        <f>SUM('EC ARV:WC ARV'!AQ40)</f>
        <v>0</v>
      </c>
      <c r="AR40" s="48">
        <f>SUM('EC ARV:WC ARV'!AR40)</f>
        <v>0</v>
      </c>
      <c r="AS40" s="48">
        <f>SUM('EC ARV:WC ARV'!AS40)</f>
        <v>0</v>
      </c>
      <c r="AT40" s="51">
        <f>SUM('EC ARV:WC ARV'!AT40)</f>
        <v>0</v>
      </c>
      <c r="AU40" s="48">
        <f>SUM('EC ARV:WC ARV'!AU40)</f>
        <v>0</v>
      </c>
      <c r="AV40" s="48">
        <f>SUM('EC ARV:WC ARV'!AV40)</f>
        <v>0</v>
      </c>
      <c r="AW40" s="48">
        <f>SUM('EC ARV:WC ARV'!AW40)</f>
        <v>0</v>
      </c>
      <c r="AX40" s="48">
        <f>SUM('EC ARV:WC ARV'!AX40)</f>
        <v>0</v>
      </c>
      <c r="AY40" s="48">
        <f>SUM('EC ARV:WC ARV'!AY40)</f>
        <v>0</v>
      </c>
      <c r="AZ40" s="48">
        <f>SUM('EC ARV:WC ARV'!AZ40)</f>
        <v>0</v>
      </c>
      <c r="BA40" s="51">
        <f>SUM('EC ARV:WC ARV'!BA40)</f>
        <v>0</v>
      </c>
      <c r="BB40" s="45">
        <f t="shared" si="12"/>
        <v>0</v>
      </c>
    </row>
    <row r="41" spans="2:54" s="44" customFormat="1" ht="13.5" x14ac:dyDescent="0.25">
      <c r="B41" s="40"/>
      <c r="C41" s="40" t="s">
        <v>60</v>
      </c>
      <c r="D41" s="46">
        <f>SUM('EC ARV:WC ARV'!D41)</f>
        <v>403379</v>
      </c>
      <c r="E41" s="47">
        <f>SUM('EC ARV:WC ARV'!E41)</f>
        <v>80675.8</v>
      </c>
      <c r="F41" s="48">
        <f>SUM('EC ARV:WC ARV'!F41)</f>
        <v>0</v>
      </c>
      <c r="G41" s="48">
        <f>SUM('EC ARV:WC ARV'!G41)</f>
        <v>0</v>
      </c>
      <c r="H41" s="48">
        <f>SUM('EC ARV:WC ARV'!H41)</f>
        <v>0</v>
      </c>
      <c r="I41" s="48">
        <f>SUM('EC ARV:WC ARV'!I41)</f>
        <v>0</v>
      </c>
      <c r="J41" s="48">
        <f>SUM('EC ARV:WC ARV'!J41)</f>
        <v>0</v>
      </c>
      <c r="K41" s="48">
        <f>SUM('EC ARV:WC ARV'!K41)</f>
        <v>0</v>
      </c>
      <c r="L41" s="48">
        <f>SUM('EC ARV:WC ARV'!L41)</f>
        <v>0</v>
      </c>
      <c r="M41" s="48">
        <f>SUM('EC ARV:WC ARV'!M41)</f>
        <v>0</v>
      </c>
      <c r="N41" s="48">
        <f>SUM('EC ARV:WC ARV'!N41)</f>
        <v>0</v>
      </c>
      <c r="O41" s="51">
        <f>SUM('EC ARV:WC ARV'!O41)</f>
        <v>0</v>
      </c>
      <c r="P41" s="48">
        <f>SUM('EC ARV:WC ARV'!P41)</f>
        <v>0</v>
      </c>
      <c r="Q41" s="48">
        <f>SUM('EC ARV:WC ARV'!Q41)</f>
        <v>0</v>
      </c>
      <c r="R41" s="48">
        <f>SUM('EC ARV:WC ARV'!R41)</f>
        <v>0</v>
      </c>
      <c r="S41" s="48">
        <f>SUM('EC ARV:WC ARV'!S41)</f>
        <v>0</v>
      </c>
      <c r="T41" s="48">
        <f>SUM('EC ARV:WC ARV'!T41)</f>
        <v>0</v>
      </c>
      <c r="U41" s="48">
        <f>SUM('EC ARV:WC ARV'!U41)</f>
        <v>0</v>
      </c>
      <c r="V41" s="48">
        <f>SUM('EC ARV:WC ARV'!V41)</f>
        <v>40337.9</v>
      </c>
      <c r="W41" s="48">
        <f>SUM('EC ARV:WC ARV'!W41)</f>
        <v>40337.9</v>
      </c>
      <c r="X41" s="51">
        <f>SUM('EC ARV:WC ARV'!X41)</f>
        <v>80675.8</v>
      </c>
      <c r="Y41" s="48">
        <f>SUM('EC ARV:WC ARV'!Y41)</f>
        <v>0</v>
      </c>
      <c r="Z41" s="48">
        <f>SUM('EC ARV:WC ARV'!Z41)</f>
        <v>0</v>
      </c>
      <c r="AA41" s="48">
        <f>SUM('EC ARV:WC ARV'!AA41)</f>
        <v>0</v>
      </c>
      <c r="AB41" s="48">
        <f>SUM('EC ARV:WC ARV'!AB41)</f>
        <v>0</v>
      </c>
      <c r="AC41" s="48">
        <f>SUM('EC ARV:WC ARV'!AC41)</f>
        <v>0</v>
      </c>
      <c r="AD41" s="48">
        <f>SUM('EC ARV:WC ARV'!AD41)</f>
        <v>0</v>
      </c>
      <c r="AE41" s="48">
        <f>SUM('EC ARV:WC ARV'!AE41)</f>
        <v>0</v>
      </c>
      <c r="AF41" s="48">
        <f>SUM('EC ARV:WC ARV'!AF41)</f>
        <v>0</v>
      </c>
      <c r="AG41" s="48">
        <f>SUM('EC ARV:WC ARV'!AG41)</f>
        <v>0</v>
      </c>
      <c r="AH41" s="51">
        <f>SUM('EC ARV:WC ARV'!AH41)</f>
        <v>0</v>
      </c>
      <c r="AI41" s="48">
        <f>SUM('EC ARV:WC ARV'!AI41)</f>
        <v>0</v>
      </c>
      <c r="AJ41" s="48">
        <f>SUM('EC ARV:WC ARV'!AJ41)</f>
        <v>0</v>
      </c>
      <c r="AK41" s="48">
        <f>SUM('EC ARV:WC ARV'!AK41)</f>
        <v>0</v>
      </c>
      <c r="AL41" s="48">
        <f>SUM('EC ARV:WC ARV'!AL41)</f>
        <v>0</v>
      </c>
      <c r="AM41" s="48">
        <f>SUM('EC ARV:WC ARV'!AM41)</f>
        <v>0</v>
      </c>
      <c r="AN41" s="48">
        <f>SUM('EC ARV:WC ARV'!AN41)</f>
        <v>0</v>
      </c>
      <c r="AO41" s="48">
        <f>SUM('EC ARV:WC ARV'!AO41)</f>
        <v>0</v>
      </c>
      <c r="AP41" s="51">
        <f>SUM('EC ARV:WC ARV'!AP41)</f>
        <v>0</v>
      </c>
      <c r="AQ41" s="48">
        <f>SUM('EC ARV:WC ARV'!AQ41)</f>
        <v>0</v>
      </c>
      <c r="AR41" s="48">
        <f>SUM('EC ARV:WC ARV'!AR41)</f>
        <v>0</v>
      </c>
      <c r="AS41" s="48">
        <f>SUM('EC ARV:WC ARV'!AS41)</f>
        <v>0</v>
      </c>
      <c r="AT41" s="51">
        <f>SUM('EC ARV:WC ARV'!AT41)</f>
        <v>0</v>
      </c>
      <c r="AU41" s="48">
        <f>SUM('EC ARV:WC ARV'!AU41)</f>
        <v>0</v>
      </c>
      <c r="AV41" s="48">
        <f>SUM('EC ARV:WC ARV'!AV41)</f>
        <v>0</v>
      </c>
      <c r="AW41" s="48">
        <f>SUM('EC ARV:WC ARV'!AW41)</f>
        <v>0</v>
      </c>
      <c r="AX41" s="48">
        <f>SUM('EC ARV:WC ARV'!AX41)</f>
        <v>0</v>
      </c>
      <c r="AY41" s="48">
        <f>SUM('EC ARV:WC ARV'!AY41)</f>
        <v>0</v>
      </c>
      <c r="AZ41" s="48">
        <f>SUM('EC ARV:WC ARV'!AZ41)</f>
        <v>0</v>
      </c>
      <c r="BA41" s="51">
        <f>SUM('EC ARV:WC ARV'!BA41)</f>
        <v>0</v>
      </c>
      <c r="BB41" s="45">
        <f t="shared" si="12"/>
        <v>0.2</v>
      </c>
    </row>
    <row r="42" spans="2:54" s="44" customFormat="1" ht="13.5" x14ac:dyDescent="0.25">
      <c r="B42" s="40"/>
      <c r="C42" s="40" t="s">
        <v>61</v>
      </c>
      <c r="D42" s="46">
        <f>SUM('EC ARV:WC ARV'!D42)</f>
        <v>160405</v>
      </c>
      <c r="E42" s="47">
        <f>SUM('EC ARV:WC ARV'!E42)</f>
        <v>7218.2250000000004</v>
      </c>
      <c r="F42" s="48">
        <f>SUM('EC ARV:WC ARV'!F42)</f>
        <v>0</v>
      </c>
      <c r="G42" s="48">
        <f>SUM('EC ARV:WC ARV'!G42)</f>
        <v>0</v>
      </c>
      <c r="H42" s="48">
        <f>SUM('EC ARV:WC ARV'!H42)</f>
        <v>0</v>
      </c>
      <c r="I42" s="48">
        <f>SUM('EC ARV:WC ARV'!I42)</f>
        <v>0</v>
      </c>
      <c r="J42" s="48">
        <f>SUM('EC ARV:WC ARV'!J42)</f>
        <v>0</v>
      </c>
      <c r="K42" s="48">
        <f>SUM('EC ARV:WC ARV'!K42)</f>
        <v>0</v>
      </c>
      <c r="L42" s="48">
        <f>SUM('EC ARV:WC ARV'!L42)</f>
        <v>0</v>
      </c>
      <c r="M42" s="48">
        <f>SUM('EC ARV:WC ARV'!M42)</f>
        <v>0</v>
      </c>
      <c r="N42" s="48">
        <f>SUM('EC ARV:WC ARV'!N42)</f>
        <v>0</v>
      </c>
      <c r="O42" s="51">
        <f>SUM('EC ARV:WC ARV'!O42)</f>
        <v>0</v>
      </c>
      <c r="P42" s="48">
        <f>SUM('EC ARV:WC ARV'!P42)</f>
        <v>0</v>
      </c>
      <c r="Q42" s="48">
        <f>SUM('EC ARV:WC ARV'!Q42)</f>
        <v>0</v>
      </c>
      <c r="R42" s="48">
        <f>SUM('EC ARV:WC ARV'!R42)</f>
        <v>0</v>
      </c>
      <c r="S42" s="48">
        <f>SUM('EC ARV:WC ARV'!S42)</f>
        <v>0</v>
      </c>
      <c r="T42" s="48">
        <f>SUM('EC ARV:WC ARV'!T42)</f>
        <v>0</v>
      </c>
      <c r="U42" s="48">
        <f>SUM('EC ARV:WC ARV'!U42)</f>
        <v>0</v>
      </c>
      <c r="V42" s="48">
        <f>SUM('EC ARV:WC ARV'!V42)</f>
        <v>2406.0749999999998</v>
      </c>
      <c r="W42" s="48">
        <f>SUM('EC ARV:WC ARV'!W42)</f>
        <v>4812.1499999999996</v>
      </c>
      <c r="X42" s="51">
        <f>SUM('EC ARV:WC ARV'!X42)</f>
        <v>7218.2250000000004</v>
      </c>
      <c r="Y42" s="48">
        <f>SUM('EC ARV:WC ARV'!Y42)</f>
        <v>0</v>
      </c>
      <c r="Z42" s="48">
        <f>SUM('EC ARV:WC ARV'!Z42)</f>
        <v>0</v>
      </c>
      <c r="AA42" s="48">
        <f>SUM('EC ARV:WC ARV'!AA42)</f>
        <v>0</v>
      </c>
      <c r="AB42" s="48">
        <f>SUM('EC ARV:WC ARV'!AB42)</f>
        <v>0</v>
      </c>
      <c r="AC42" s="48">
        <f>SUM('EC ARV:WC ARV'!AC42)</f>
        <v>0</v>
      </c>
      <c r="AD42" s="48">
        <f>SUM('EC ARV:WC ARV'!AD42)</f>
        <v>0</v>
      </c>
      <c r="AE42" s="48">
        <f>SUM('EC ARV:WC ARV'!AE42)</f>
        <v>0</v>
      </c>
      <c r="AF42" s="48">
        <f>SUM('EC ARV:WC ARV'!AF42)</f>
        <v>0</v>
      </c>
      <c r="AG42" s="48">
        <f>SUM('EC ARV:WC ARV'!AG42)</f>
        <v>0</v>
      </c>
      <c r="AH42" s="51">
        <f>SUM('EC ARV:WC ARV'!AH42)</f>
        <v>0</v>
      </c>
      <c r="AI42" s="48">
        <f>SUM('EC ARV:WC ARV'!AI42)</f>
        <v>0</v>
      </c>
      <c r="AJ42" s="48">
        <f>SUM('EC ARV:WC ARV'!AJ42)</f>
        <v>0</v>
      </c>
      <c r="AK42" s="48">
        <f>SUM('EC ARV:WC ARV'!AK42)</f>
        <v>0</v>
      </c>
      <c r="AL42" s="48">
        <f>SUM('EC ARV:WC ARV'!AL42)</f>
        <v>0</v>
      </c>
      <c r="AM42" s="48">
        <f>SUM('EC ARV:WC ARV'!AM42)</f>
        <v>0</v>
      </c>
      <c r="AN42" s="48">
        <f>SUM('EC ARV:WC ARV'!AN42)</f>
        <v>0</v>
      </c>
      <c r="AO42" s="48">
        <f>SUM('EC ARV:WC ARV'!AO42)</f>
        <v>0</v>
      </c>
      <c r="AP42" s="51">
        <f>SUM('EC ARV:WC ARV'!AP42)</f>
        <v>0</v>
      </c>
      <c r="AQ42" s="48">
        <f>SUM('EC ARV:WC ARV'!AQ42)</f>
        <v>0</v>
      </c>
      <c r="AR42" s="48">
        <f>SUM('EC ARV:WC ARV'!AR42)</f>
        <v>0</v>
      </c>
      <c r="AS42" s="48">
        <f>SUM('EC ARV:WC ARV'!AS42)</f>
        <v>0</v>
      </c>
      <c r="AT42" s="51">
        <f>SUM('EC ARV:WC ARV'!AT42)</f>
        <v>0</v>
      </c>
      <c r="AU42" s="48">
        <f>SUM('EC ARV:WC ARV'!AU42)</f>
        <v>0</v>
      </c>
      <c r="AV42" s="48">
        <f>SUM('EC ARV:WC ARV'!AV42)</f>
        <v>0</v>
      </c>
      <c r="AW42" s="48">
        <f>SUM('EC ARV:WC ARV'!AW42)</f>
        <v>0</v>
      </c>
      <c r="AX42" s="48">
        <f>SUM('EC ARV:WC ARV'!AX42)</f>
        <v>0</v>
      </c>
      <c r="AY42" s="48">
        <f>SUM('EC ARV:WC ARV'!AY42)</f>
        <v>0</v>
      </c>
      <c r="AZ42" s="48">
        <f>SUM('EC ARV:WC ARV'!AZ42)</f>
        <v>0</v>
      </c>
      <c r="BA42" s="51">
        <f>SUM('EC ARV:WC ARV'!BA42)</f>
        <v>0</v>
      </c>
      <c r="BB42" s="45">
        <f t="shared" si="12"/>
        <v>4.5000000000000005E-2</v>
      </c>
    </row>
    <row r="43" spans="2:54" s="44" customFormat="1" ht="13.5" x14ac:dyDescent="0.25">
      <c r="B43" s="40"/>
      <c r="C43" s="40" t="s">
        <v>62</v>
      </c>
      <c r="D43" s="46">
        <f>SUM('EC ARV:WC ARV'!D43)</f>
        <v>1180997</v>
      </c>
      <c r="E43" s="47">
        <f>SUM('EC ARV:WC ARV'!E43)</f>
        <v>17714.954999999998</v>
      </c>
      <c r="F43" s="48">
        <f>SUM('EC ARV:WC ARV'!F43)</f>
        <v>0</v>
      </c>
      <c r="G43" s="48">
        <f>SUM('EC ARV:WC ARV'!G43)</f>
        <v>0</v>
      </c>
      <c r="H43" s="48">
        <f>SUM('EC ARV:WC ARV'!H43)</f>
        <v>0</v>
      </c>
      <c r="I43" s="48">
        <f>SUM('EC ARV:WC ARV'!I43)</f>
        <v>0</v>
      </c>
      <c r="J43" s="48">
        <f>SUM('EC ARV:WC ARV'!J43)</f>
        <v>0</v>
      </c>
      <c r="K43" s="48">
        <f>SUM('EC ARV:WC ARV'!K43)</f>
        <v>0</v>
      </c>
      <c r="L43" s="48">
        <f>SUM('EC ARV:WC ARV'!L43)</f>
        <v>0</v>
      </c>
      <c r="M43" s="48">
        <f>SUM('EC ARV:WC ARV'!M43)</f>
        <v>0</v>
      </c>
      <c r="N43" s="48">
        <f>SUM('EC ARV:WC ARV'!N43)</f>
        <v>0</v>
      </c>
      <c r="O43" s="51">
        <f>SUM('EC ARV:WC ARV'!O43)</f>
        <v>0</v>
      </c>
      <c r="P43" s="48">
        <f>SUM('EC ARV:WC ARV'!P43)</f>
        <v>0</v>
      </c>
      <c r="Q43" s="48">
        <f>SUM('EC ARV:WC ARV'!Q43)</f>
        <v>0</v>
      </c>
      <c r="R43" s="48">
        <f>SUM('EC ARV:WC ARV'!R43)</f>
        <v>0</v>
      </c>
      <c r="S43" s="48">
        <f>SUM('EC ARV:WC ARV'!S43)</f>
        <v>0</v>
      </c>
      <c r="T43" s="48">
        <f>SUM('EC ARV:WC ARV'!T43)</f>
        <v>0</v>
      </c>
      <c r="U43" s="48">
        <f>SUM('EC ARV:WC ARV'!U43)</f>
        <v>0</v>
      </c>
      <c r="V43" s="48">
        <f>SUM('EC ARV:WC ARV'!V43)</f>
        <v>17714.954999999998</v>
      </c>
      <c r="W43" s="48">
        <f>SUM('EC ARV:WC ARV'!W43)</f>
        <v>0</v>
      </c>
      <c r="X43" s="51">
        <f>SUM('EC ARV:WC ARV'!X43)</f>
        <v>17714.954999999998</v>
      </c>
      <c r="Y43" s="48">
        <f>SUM('EC ARV:WC ARV'!Y43)</f>
        <v>0</v>
      </c>
      <c r="Z43" s="48">
        <f>SUM('EC ARV:WC ARV'!Z43)</f>
        <v>0</v>
      </c>
      <c r="AA43" s="48">
        <f>SUM('EC ARV:WC ARV'!AA43)</f>
        <v>0</v>
      </c>
      <c r="AB43" s="48">
        <f>SUM('EC ARV:WC ARV'!AB43)</f>
        <v>0</v>
      </c>
      <c r="AC43" s="48">
        <f>SUM('EC ARV:WC ARV'!AC43)</f>
        <v>0</v>
      </c>
      <c r="AD43" s="48">
        <f>SUM('EC ARV:WC ARV'!AD43)</f>
        <v>0</v>
      </c>
      <c r="AE43" s="48">
        <f>SUM('EC ARV:WC ARV'!AE43)</f>
        <v>0</v>
      </c>
      <c r="AF43" s="48">
        <f>SUM('EC ARV:WC ARV'!AF43)</f>
        <v>0</v>
      </c>
      <c r="AG43" s="48">
        <f>SUM('EC ARV:WC ARV'!AG43)</f>
        <v>0</v>
      </c>
      <c r="AH43" s="51">
        <f>SUM('EC ARV:WC ARV'!AH43)</f>
        <v>0</v>
      </c>
      <c r="AI43" s="48">
        <f>SUM('EC ARV:WC ARV'!AI43)</f>
        <v>0</v>
      </c>
      <c r="AJ43" s="48">
        <f>SUM('EC ARV:WC ARV'!AJ43)</f>
        <v>0</v>
      </c>
      <c r="AK43" s="48">
        <f>SUM('EC ARV:WC ARV'!AK43)</f>
        <v>0</v>
      </c>
      <c r="AL43" s="48">
        <f>SUM('EC ARV:WC ARV'!AL43)</f>
        <v>0</v>
      </c>
      <c r="AM43" s="48">
        <f>SUM('EC ARV:WC ARV'!AM43)</f>
        <v>0</v>
      </c>
      <c r="AN43" s="48">
        <f>SUM('EC ARV:WC ARV'!AN43)</f>
        <v>0</v>
      </c>
      <c r="AO43" s="48">
        <f>SUM('EC ARV:WC ARV'!AO43)</f>
        <v>0</v>
      </c>
      <c r="AP43" s="51">
        <f>SUM('EC ARV:WC ARV'!AP43)</f>
        <v>0</v>
      </c>
      <c r="AQ43" s="48">
        <f>SUM('EC ARV:WC ARV'!AQ43)</f>
        <v>0</v>
      </c>
      <c r="AR43" s="48">
        <f>SUM('EC ARV:WC ARV'!AR43)</f>
        <v>0</v>
      </c>
      <c r="AS43" s="48">
        <f>SUM('EC ARV:WC ARV'!AS43)</f>
        <v>0</v>
      </c>
      <c r="AT43" s="51">
        <f>SUM('EC ARV:WC ARV'!AT43)</f>
        <v>0</v>
      </c>
      <c r="AU43" s="48">
        <f>SUM('EC ARV:WC ARV'!AU43)</f>
        <v>0</v>
      </c>
      <c r="AV43" s="48">
        <f>SUM('EC ARV:WC ARV'!AV43)</f>
        <v>0</v>
      </c>
      <c r="AW43" s="48">
        <f>SUM('EC ARV:WC ARV'!AW43)</f>
        <v>0</v>
      </c>
      <c r="AX43" s="48">
        <f>SUM('EC ARV:WC ARV'!AX43)</f>
        <v>0</v>
      </c>
      <c r="AY43" s="48">
        <f>SUM('EC ARV:WC ARV'!AY43)</f>
        <v>0</v>
      </c>
      <c r="AZ43" s="48">
        <f>SUM('EC ARV:WC ARV'!AZ43)</f>
        <v>0</v>
      </c>
      <c r="BA43" s="51">
        <f>SUM('EC ARV:WC ARV'!BA43)</f>
        <v>0</v>
      </c>
      <c r="BB43" s="45">
        <f t="shared" si="12"/>
        <v>1.4999999999999998E-2</v>
      </c>
    </row>
    <row r="44" spans="2:54" s="44" customFormat="1" x14ac:dyDescent="0.25">
      <c r="B44" s="39" t="s">
        <v>63</v>
      </c>
      <c r="C44" s="40"/>
      <c r="D44" s="50">
        <f>SUM('EC ARV:WC ARV'!D44)</f>
        <v>1579408</v>
      </c>
      <c r="E44" s="42">
        <f>SUM('EC ARV:WC ARV'!E44)</f>
        <v>250327.185</v>
      </c>
      <c r="F44" s="41">
        <f>SUM('EC ARV:WC ARV'!F44)</f>
        <v>0</v>
      </c>
      <c r="G44" s="41">
        <f>SUM('EC ARV:WC ARV'!G44)</f>
        <v>0</v>
      </c>
      <c r="H44" s="41">
        <f>SUM('EC ARV:WC ARV'!H44)</f>
        <v>3525.7350000000001</v>
      </c>
      <c r="I44" s="41">
        <f>SUM('EC ARV:WC ARV'!I44)</f>
        <v>0</v>
      </c>
      <c r="J44" s="41">
        <f>SUM('EC ARV:WC ARV'!J44)</f>
        <v>0</v>
      </c>
      <c r="K44" s="41">
        <f>SUM('EC ARV:WC ARV'!K44)</f>
        <v>0</v>
      </c>
      <c r="L44" s="41">
        <f>SUM('EC ARV:WC ARV'!L44)</f>
        <v>0</v>
      </c>
      <c r="M44" s="41">
        <f>SUM('EC ARV:WC ARV'!M44)</f>
        <v>0</v>
      </c>
      <c r="N44" s="41">
        <f>SUM('EC ARV:WC ARV'!N44)</f>
        <v>0</v>
      </c>
      <c r="O44" s="43">
        <f>SUM('EC ARV:WC ARV'!O44)</f>
        <v>3525.7350000000001</v>
      </c>
      <c r="P44" s="41">
        <f>SUM('EC ARV:WC ARV'!P44)</f>
        <v>0</v>
      </c>
      <c r="Q44" s="41">
        <f>SUM('EC ARV:WC ARV'!Q44)</f>
        <v>0</v>
      </c>
      <c r="R44" s="41">
        <f>SUM('EC ARV:WC ARV'!R44)</f>
        <v>0</v>
      </c>
      <c r="S44" s="41">
        <f>SUM('EC ARV:WC ARV'!S44)</f>
        <v>0</v>
      </c>
      <c r="T44" s="41">
        <f>SUM('EC ARV:WC ARV'!T44)</f>
        <v>0</v>
      </c>
      <c r="U44" s="41">
        <f>SUM('EC ARV:WC ARV'!U44)</f>
        <v>0</v>
      </c>
      <c r="V44" s="41">
        <f>SUM('EC ARV:WC ARV'!V44)</f>
        <v>0</v>
      </c>
      <c r="W44" s="41">
        <f>SUM('EC ARV:WC ARV'!W44)</f>
        <v>0</v>
      </c>
      <c r="X44" s="41">
        <f>SUM('EC ARV:WC ARV'!X44)</f>
        <v>0</v>
      </c>
      <c r="Y44" s="41">
        <f>SUM('EC ARV:WC ARV'!Y44)</f>
        <v>0</v>
      </c>
      <c r="Z44" s="41">
        <f>SUM('EC ARV:WC ARV'!Z44)</f>
        <v>0</v>
      </c>
      <c r="AA44" s="41">
        <f>SUM('EC ARV:WC ARV'!AA44)</f>
        <v>0</v>
      </c>
      <c r="AB44" s="41">
        <f>SUM('EC ARV:WC ARV'!AB44)</f>
        <v>0</v>
      </c>
      <c r="AC44" s="41">
        <f>SUM('EC ARV:WC ARV'!AC44)</f>
        <v>0</v>
      </c>
      <c r="AD44" s="41">
        <f>SUM('EC ARV:WC ARV'!AD44)</f>
        <v>0</v>
      </c>
      <c r="AE44" s="41">
        <f>SUM('EC ARV:WC ARV'!AE44)</f>
        <v>0</v>
      </c>
      <c r="AF44" s="41">
        <f>SUM('EC ARV:WC ARV'!AF44)</f>
        <v>0</v>
      </c>
      <c r="AG44" s="41">
        <f>SUM('EC ARV:WC ARV'!AG44)</f>
        <v>0</v>
      </c>
      <c r="AH44" s="43">
        <f>SUM('EC ARV:WC ARV'!AH44)</f>
        <v>0</v>
      </c>
      <c r="AI44" s="41">
        <f>SUM('EC ARV:WC ARV'!AI44)</f>
        <v>35257.350000000006</v>
      </c>
      <c r="AJ44" s="41">
        <f>SUM('EC ARV:WC ARV'!AJ44)</f>
        <v>35257.350000000006</v>
      </c>
      <c r="AK44" s="41">
        <f>SUM('EC ARV:WC ARV'!AK44)</f>
        <v>35257.350000000006</v>
      </c>
      <c r="AL44" s="41">
        <f>SUM('EC ARV:WC ARV'!AL44)</f>
        <v>105772.04999999999</v>
      </c>
      <c r="AM44" s="41">
        <f>SUM('EC ARV:WC ARV'!AM44)</f>
        <v>0</v>
      </c>
      <c r="AN44" s="41">
        <f>SUM('EC ARV:WC ARV'!AN44)</f>
        <v>35257.350000000006</v>
      </c>
      <c r="AO44" s="41">
        <f>SUM('EC ARV:WC ARV'!AO44)</f>
        <v>0</v>
      </c>
      <c r="AP44" s="43">
        <f>SUM('EC ARV:WC ARV'!AP44)</f>
        <v>246801.44999999995</v>
      </c>
      <c r="AQ44" s="41">
        <f>SUM('EC ARV:WC ARV'!AQ44)</f>
        <v>0</v>
      </c>
      <c r="AR44" s="41">
        <f>SUM('EC ARV:WC ARV'!AR44)</f>
        <v>0</v>
      </c>
      <c r="AS44" s="41">
        <f>SUM('EC ARV:WC ARV'!AS44)</f>
        <v>0</v>
      </c>
      <c r="AT44" s="43">
        <f>SUM('EC ARV:WC ARV'!AT44)</f>
        <v>0</v>
      </c>
      <c r="AU44" s="41">
        <f>SUM('EC ARV:WC ARV'!AU44)</f>
        <v>0</v>
      </c>
      <c r="AV44" s="41">
        <f>SUM('EC ARV:WC ARV'!AV44)</f>
        <v>0</v>
      </c>
      <c r="AW44" s="41">
        <f>SUM('EC ARV:WC ARV'!AW44)</f>
        <v>0</v>
      </c>
      <c r="AX44" s="41">
        <f>SUM('EC ARV:WC ARV'!AX44)</f>
        <v>0</v>
      </c>
      <c r="AY44" s="41">
        <f>SUM('EC ARV:WC ARV'!AY44)</f>
        <v>0</v>
      </c>
      <c r="AZ44" s="41">
        <f>SUM('EC ARV:WC ARV'!AZ44)</f>
        <v>0</v>
      </c>
      <c r="BA44" s="43">
        <f>SUM('EC ARV:WC ARV'!BA44)</f>
        <v>0</v>
      </c>
      <c r="BB44" s="45">
        <f t="shared" si="12"/>
        <v>0.1584943124259216</v>
      </c>
    </row>
    <row r="45" spans="2:54" s="44" customFormat="1" ht="13.5" x14ac:dyDescent="0.25">
      <c r="B45" s="40"/>
      <c r="C45" s="40" t="s">
        <v>64</v>
      </c>
      <c r="D45" s="46">
        <f>SUM('EC ARV:WC ARV'!D45)</f>
        <v>397909</v>
      </c>
      <c r="E45" s="47">
        <f>SUM('EC ARV:WC ARV'!E45)</f>
        <v>0</v>
      </c>
      <c r="F45" s="48">
        <f>SUM('EC ARV:WC ARV'!F45)</f>
        <v>0</v>
      </c>
      <c r="G45" s="48">
        <f>SUM('EC ARV:WC ARV'!G45)</f>
        <v>0</v>
      </c>
      <c r="H45" s="48">
        <f>SUM('EC ARV:WC ARV'!H45)</f>
        <v>0</v>
      </c>
      <c r="I45" s="48">
        <f>SUM('EC ARV:WC ARV'!I45)</f>
        <v>0</v>
      </c>
      <c r="J45" s="48">
        <f>SUM('EC ARV:WC ARV'!J45)</f>
        <v>0</v>
      </c>
      <c r="K45" s="48">
        <f>SUM('EC ARV:WC ARV'!K45)</f>
        <v>0</v>
      </c>
      <c r="L45" s="48">
        <f>SUM('EC ARV:WC ARV'!L45)</f>
        <v>0</v>
      </c>
      <c r="M45" s="48">
        <f>SUM('EC ARV:WC ARV'!M45)</f>
        <v>0</v>
      </c>
      <c r="N45" s="48">
        <f>SUM('EC ARV:WC ARV'!N45)</f>
        <v>0</v>
      </c>
      <c r="O45" s="51">
        <f>SUM('EC ARV:WC ARV'!O45)</f>
        <v>0</v>
      </c>
      <c r="P45" s="48">
        <f>SUM('EC ARV:WC ARV'!P45)</f>
        <v>0</v>
      </c>
      <c r="Q45" s="48">
        <f>SUM('EC ARV:WC ARV'!Q45)</f>
        <v>0</v>
      </c>
      <c r="R45" s="48">
        <f>SUM('EC ARV:WC ARV'!R45)</f>
        <v>0</v>
      </c>
      <c r="S45" s="48">
        <f>SUM('EC ARV:WC ARV'!S45)</f>
        <v>0</v>
      </c>
      <c r="T45" s="48">
        <f>SUM('EC ARV:WC ARV'!T45)</f>
        <v>0</v>
      </c>
      <c r="U45" s="48">
        <f>SUM('EC ARV:WC ARV'!U45)</f>
        <v>0</v>
      </c>
      <c r="V45" s="48">
        <f>SUM('EC ARV:WC ARV'!V45)</f>
        <v>0</v>
      </c>
      <c r="W45" s="48">
        <f>SUM('EC ARV:WC ARV'!W45)</f>
        <v>0</v>
      </c>
      <c r="X45" s="51">
        <f>SUM('EC ARV:WC ARV'!X45)</f>
        <v>0</v>
      </c>
      <c r="Y45" s="48">
        <f>SUM('EC ARV:WC ARV'!Y45)</f>
        <v>0</v>
      </c>
      <c r="Z45" s="48">
        <f>SUM('EC ARV:WC ARV'!Z45)</f>
        <v>0</v>
      </c>
      <c r="AA45" s="48">
        <f>SUM('EC ARV:WC ARV'!AA45)</f>
        <v>0</v>
      </c>
      <c r="AB45" s="48">
        <f>SUM('EC ARV:WC ARV'!AB45)</f>
        <v>0</v>
      </c>
      <c r="AC45" s="48">
        <f>SUM('EC ARV:WC ARV'!AC45)</f>
        <v>0</v>
      </c>
      <c r="AD45" s="48">
        <f>SUM('EC ARV:WC ARV'!AD45)</f>
        <v>0</v>
      </c>
      <c r="AE45" s="48">
        <f>SUM('EC ARV:WC ARV'!AE45)</f>
        <v>0</v>
      </c>
      <c r="AF45" s="48">
        <f>SUM('EC ARV:WC ARV'!AF45)</f>
        <v>0</v>
      </c>
      <c r="AG45" s="48">
        <f>SUM('EC ARV:WC ARV'!AG45)</f>
        <v>0</v>
      </c>
      <c r="AH45" s="51">
        <f>SUM('EC ARV:WC ARV'!AH45)</f>
        <v>0</v>
      </c>
      <c r="AI45" s="48">
        <f>SUM('EC ARV:WC ARV'!AI45)</f>
        <v>0</v>
      </c>
      <c r="AJ45" s="48">
        <f>SUM('EC ARV:WC ARV'!AJ45)</f>
        <v>0</v>
      </c>
      <c r="AK45" s="48">
        <f>SUM('EC ARV:WC ARV'!AK45)</f>
        <v>0</v>
      </c>
      <c r="AL45" s="48">
        <f>SUM('EC ARV:WC ARV'!AL45)</f>
        <v>0</v>
      </c>
      <c r="AM45" s="48">
        <f>SUM('EC ARV:WC ARV'!AM45)</f>
        <v>0</v>
      </c>
      <c r="AN45" s="48">
        <f>SUM('EC ARV:WC ARV'!AN45)</f>
        <v>0</v>
      </c>
      <c r="AO45" s="48">
        <f>SUM('EC ARV:WC ARV'!AO45)</f>
        <v>0</v>
      </c>
      <c r="AP45" s="51">
        <f>SUM('EC ARV:WC ARV'!AP45)</f>
        <v>0</v>
      </c>
      <c r="AQ45" s="48">
        <f>SUM('EC ARV:WC ARV'!AQ45)</f>
        <v>0</v>
      </c>
      <c r="AR45" s="48">
        <f>SUM('EC ARV:WC ARV'!AR45)</f>
        <v>0</v>
      </c>
      <c r="AS45" s="48">
        <f>SUM('EC ARV:WC ARV'!AS45)</f>
        <v>0</v>
      </c>
      <c r="AT45" s="51">
        <f>SUM('EC ARV:WC ARV'!AT45)</f>
        <v>0</v>
      </c>
      <c r="AU45" s="48">
        <f>SUM('EC ARV:WC ARV'!AU45)</f>
        <v>0</v>
      </c>
      <c r="AV45" s="48">
        <f>SUM('EC ARV:WC ARV'!AV45)</f>
        <v>0</v>
      </c>
      <c r="AW45" s="48">
        <f>SUM('EC ARV:WC ARV'!AW45)</f>
        <v>0</v>
      </c>
      <c r="AX45" s="48">
        <f>SUM('EC ARV:WC ARV'!AX45)</f>
        <v>0</v>
      </c>
      <c r="AY45" s="48">
        <f>SUM('EC ARV:WC ARV'!AY45)</f>
        <v>0</v>
      </c>
      <c r="AZ45" s="48">
        <f>SUM('EC ARV:WC ARV'!AZ45)</f>
        <v>0</v>
      </c>
      <c r="BA45" s="51">
        <f>SUM('EC ARV:WC ARV'!BA45)</f>
        <v>0</v>
      </c>
      <c r="BB45" s="45">
        <f t="shared" si="12"/>
        <v>0</v>
      </c>
    </row>
    <row r="46" spans="2:54" s="44" customFormat="1" ht="13.5" x14ac:dyDescent="0.25">
      <c r="B46" s="40"/>
      <c r="C46" s="40" t="s">
        <v>65</v>
      </c>
      <c r="D46" s="46">
        <f>SUM('EC ARV:WC ARV'!D46)</f>
        <v>203777</v>
      </c>
      <c r="E46" s="47">
        <f>SUM('EC ARV:WC ARV'!E46)</f>
        <v>0</v>
      </c>
      <c r="F46" s="48">
        <f>SUM('EC ARV:WC ARV'!F46)</f>
        <v>0</v>
      </c>
      <c r="G46" s="48">
        <f>SUM('EC ARV:WC ARV'!G46)</f>
        <v>0</v>
      </c>
      <c r="H46" s="48">
        <f>SUM('EC ARV:WC ARV'!H46)</f>
        <v>0</v>
      </c>
      <c r="I46" s="48">
        <f>SUM('EC ARV:WC ARV'!I46)</f>
        <v>0</v>
      </c>
      <c r="J46" s="48">
        <f>SUM('EC ARV:WC ARV'!J46)</f>
        <v>0</v>
      </c>
      <c r="K46" s="48">
        <f>SUM('EC ARV:WC ARV'!K46)</f>
        <v>0</v>
      </c>
      <c r="L46" s="48">
        <f>SUM('EC ARV:WC ARV'!L46)</f>
        <v>0</v>
      </c>
      <c r="M46" s="48">
        <f>SUM('EC ARV:WC ARV'!M46)</f>
        <v>0</v>
      </c>
      <c r="N46" s="48">
        <f>SUM('EC ARV:WC ARV'!N46)</f>
        <v>0</v>
      </c>
      <c r="O46" s="51">
        <f>SUM('EC ARV:WC ARV'!O46)</f>
        <v>0</v>
      </c>
      <c r="P46" s="48">
        <f>SUM('EC ARV:WC ARV'!P46)</f>
        <v>0</v>
      </c>
      <c r="Q46" s="48">
        <f>SUM('EC ARV:WC ARV'!Q46)</f>
        <v>0</v>
      </c>
      <c r="R46" s="48">
        <f>SUM('EC ARV:WC ARV'!R46)</f>
        <v>0</v>
      </c>
      <c r="S46" s="48">
        <f>SUM('EC ARV:WC ARV'!S46)</f>
        <v>0</v>
      </c>
      <c r="T46" s="48">
        <f>SUM('EC ARV:WC ARV'!T46)</f>
        <v>0</v>
      </c>
      <c r="U46" s="48">
        <f>SUM('EC ARV:WC ARV'!U46)</f>
        <v>0</v>
      </c>
      <c r="V46" s="48">
        <f>SUM('EC ARV:WC ARV'!V46)</f>
        <v>0</v>
      </c>
      <c r="W46" s="48">
        <f>SUM('EC ARV:WC ARV'!W46)</f>
        <v>0</v>
      </c>
      <c r="X46" s="51">
        <f>SUM('EC ARV:WC ARV'!X46)</f>
        <v>0</v>
      </c>
      <c r="Y46" s="48">
        <f>SUM('EC ARV:WC ARV'!Y46)</f>
        <v>0</v>
      </c>
      <c r="Z46" s="48">
        <f>SUM('EC ARV:WC ARV'!Z46)</f>
        <v>0</v>
      </c>
      <c r="AA46" s="48">
        <f>SUM('EC ARV:WC ARV'!AA46)</f>
        <v>0</v>
      </c>
      <c r="AB46" s="48">
        <f>SUM('EC ARV:WC ARV'!AB46)</f>
        <v>0</v>
      </c>
      <c r="AC46" s="48">
        <f>SUM('EC ARV:WC ARV'!AC46)</f>
        <v>0</v>
      </c>
      <c r="AD46" s="48">
        <f>SUM('EC ARV:WC ARV'!AD46)</f>
        <v>0</v>
      </c>
      <c r="AE46" s="48">
        <f>SUM('EC ARV:WC ARV'!AE46)</f>
        <v>0</v>
      </c>
      <c r="AF46" s="48">
        <f>SUM('EC ARV:WC ARV'!AF46)</f>
        <v>0</v>
      </c>
      <c r="AG46" s="48">
        <f>SUM('EC ARV:WC ARV'!AG46)</f>
        <v>0</v>
      </c>
      <c r="AH46" s="51">
        <f>SUM('EC ARV:WC ARV'!AH46)</f>
        <v>0</v>
      </c>
      <c r="AI46" s="48">
        <f>SUM('EC ARV:WC ARV'!AI46)</f>
        <v>0</v>
      </c>
      <c r="AJ46" s="48">
        <f>SUM('EC ARV:WC ARV'!AJ46)</f>
        <v>0</v>
      </c>
      <c r="AK46" s="48">
        <f>SUM('EC ARV:WC ARV'!AK46)</f>
        <v>0</v>
      </c>
      <c r="AL46" s="48">
        <f>SUM('EC ARV:WC ARV'!AL46)</f>
        <v>0</v>
      </c>
      <c r="AM46" s="48">
        <f>SUM('EC ARV:WC ARV'!AM46)</f>
        <v>0</v>
      </c>
      <c r="AN46" s="48">
        <f>SUM('EC ARV:WC ARV'!AN46)</f>
        <v>0</v>
      </c>
      <c r="AO46" s="48">
        <f>SUM('EC ARV:WC ARV'!AO46)</f>
        <v>0</v>
      </c>
      <c r="AP46" s="51">
        <f>SUM('EC ARV:WC ARV'!AP46)</f>
        <v>0</v>
      </c>
      <c r="AQ46" s="48">
        <f>SUM('EC ARV:WC ARV'!AQ46)</f>
        <v>0</v>
      </c>
      <c r="AR46" s="48">
        <f>SUM('EC ARV:WC ARV'!AR46)</f>
        <v>0</v>
      </c>
      <c r="AS46" s="48">
        <f>SUM('EC ARV:WC ARV'!AS46)</f>
        <v>0</v>
      </c>
      <c r="AT46" s="51">
        <f>SUM('EC ARV:WC ARV'!AT46)</f>
        <v>0</v>
      </c>
      <c r="AU46" s="48">
        <f>SUM('EC ARV:WC ARV'!AU46)</f>
        <v>0</v>
      </c>
      <c r="AV46" s="48">
        <f>SUM('EC ARV:WC ARV'!AV46)</f>
        <v>0</v>
      </c>
      <c r="AW46" s="48">
        <f>SUM('EC ARV:WC ARV'!AW46)</f>
        <v>0</v>
      </c>
      <c r="AX46" s="48">
        <f>SUM('EC ARV:WC ARV'!AX46)</f>
        <v>0</v>
      </c>
      <c r="AY46" s="48">
        <f>SUM('EC ARV:WC ARV'!AY46)</f>
        <v>0</v>
      </c>
      <c r="AZ46" s="48">
        <f>SUM('EC ARV:WC ARV'!AZ46)</f>
        <v>0</v>
      </c>
      <c r="BA46" s="51">
        <f>SUM('EC ARV:WC ARV'!BA46)</f>
        <v>0</v>
      </c>
      <c r="BB46" s="45">
        <f t="shared" si="12"/>
        <v>0</v>
      </c>
    </row>
    <row r="47" spans="2:54" s="44" customFormat="1" ht="13.5" x14ac:dyDescent="0.25">
      <c r="B47" s="40"/>
      <c r="C47" s="40" t="s">
        <v>66</v>
      </c>
      <c r="D47" s="46">
        <f>SUM('EC ARV:WC ARV'!D47)</f>
        <v>186755</v>
      </c>
      <c r="E47" s="47">
        <f>SUM('EC ARV:WC ARV'!E47)</f>
        <v>0</v>
      </c>
      <c r="F47" s="48">
        <f>SUM('EC ARV:WC ARV'!F47)</f>
        <v>0</v>
      </c>
      <c r="G47" s="48">
        <f>SUM('EC ARV:WC ARV'!G47)</f>
        <v>0</v>
      </c>
      <c r="H47" s="48">
        <f>SUM('EC ARV:WC ARV'!H47)</f>
        <v>0</v>
      </c>
      <c r="I47" s="48">
        <f>SUM('EC ARV:WC ARV'!I47)</f>
        <v>0</v>
      </c>
      <c r="J47" s="48">
        <f>SUM('EC ARV:WC ARV'!J47)</f>
        <v>0</v>
      </c>
      <c r="K47" s="48">
        <f>SUM('EC ARV:WC ARV'!K47)</f>
        <v>0</v>
      </c>
      <c r="L47" s="48">
        <f>SUM('EC ARV:WC ARV'!L47)</f>
        <v>0</v>
      </c>
      <c r="M47" s="48">
        <f>SUM('EC ARV:WC ARV'!M47)</f>
        <v>0</v>
      </c>
      <c r="N47" s="48">
        <f>SUM('EC ARV:WC ARV'!N47)</f>
        <v>0</v>
      </c>
      <c r="O47" s="51">
        <f>SUM('EC ARV:WC ARV'!O47)</f>
        <v>0</v>
      </c>
      <c r="P47" s="48">
        <f>SUM('EC ARV:WC ARV'!P47)</f>
        <v>0</v>
      </c>
      <c r="Q47" s="48">
        <f>SUM('EC ARV:WC ARV'!Q47)</f>
        <v>0</v>
      </c>
      <c r="R47" s="48">
        <f>SUM('EC ARV:WC ARV'!R47)</f>
        <v>0</v>
      </c>
      <c r="S47" s="48">
        <f>SUM('EC ARV:WC ARV'!S47)</f>
        <v>0</v>
      </c>
      <c r="T47" s="48">
        <f>SUM('EC ARV:WC ARV'!T47)</f>
        <v>0</v>
      </c>
      <c r="U47" s="48">
        <f>SUM('EC ARV:WC ARV'!U47)</f>
        <v>0</v>
      </c>
      <c r="V47" s="48">
        <f>SUM('EC ARV:WC ARV'!V47)</f>
        <v>0</v>
      </c>
      <c r="W47" s="48">
        <f>SUM('EC ARV:WC ARV'!W47)</f>
        <v>0</v>
      </c>
      <c r="X47" s="51">
        <f>SUM('EC ARV:WC ARV'!X47)</f>
        <v>0</v>
      </c>
      <c r="Y47" s="48">
        <f>SUM('EC ARV:WC ARV'!Y47)</f>
        <v>0</v>
      </c>
      <c r="Z47" s="48">
        <f>SUM('EC ARV:WC ARV'!Z47)</f>
        <v>0</v>
      </c>
      <c r="AA47" s="48">
        <f>SUM('EC ARV:WC ARV'!AA47)</f>
        <v>0</v>
      </c>
      <c r="AB47" s="48">
        <f>SUM('EC ARV:WC ARV'!AB47)</f>
        <v>0</v>
      </c>
      <c r="AC47" s="48">
        <f>SUM('EC ARV:WC ARV'!AC47)</f>
        <v>0</v>
      </c>
      <c r="AD47" s="48">
        <f>SUM('EC ARV:WC ARV'!AD47)</f>
        <v>0</v>
      </c>
      <c r="AE47" s="48">
        <f>SUM('EC ARV:WC ARV'!AE47)</f>
        <v>0</v>
      </c>
      <c r="AF47" s="48">
        <f>SUM('EC ARV:WC ARV'!AF47)</f>
        <v>0</v>
      </c>
      <c r="AG47" s="48">
        <f>SUM('EC ARV:WC ARV'!AG47)</f>
        <v>0</v>
      </c>
      <c r="AH47" s="51">
        <f>SUM('EC ARV:WC ARV'!AH47)</f>
        <v>0</v>
      </c>
      <c r="AI47" s="48">
        <f>SUM('EC ARV:WC ARV'!AI47)</f>
        <v>0</v>
      </c>
      <c r="AJ47" s="48">
        <f>SUM('EC ARV:WC ARV'!AJ47)</f>
        <v>0</v>
      </c>
      <c r="AK47" s="48">
        <f>SUM('EC ARV:WC ARV'!AK47)</f>
        <v>0</v>
      </c>
      <c r="AL47" s="48">
        <f>SUM('EC ARV:WC ARV'!AL47)</f>
        <v>0</v>
      </c>
      <c r="AM47" s="48">
        <f>SUM('EC ARV:WC ARV'!AM47)</f>
        <v>0</v>
      </c>
      <c r="AN47" s="48">
        <f>SUM('EC ARV:WC ARV'!AN47)</f>
        <v>0</v>
      </c>
      <c r="AO47" s="48">
        <f>SUM('EC ARV:WC ARV'!AO47)</f>
        <v>0</v>
      </c>
      <c r="AP47" s="51">
        <f>SUM('EC ARV:WC ARV'!AP47)</f>
        <v>0</v>
      </c>
      <c r="AQ47" s="48">
        <f>SUM('EC ARV:WC ARV'!AQ47)</f>
        <v>0</v>
      </c>
      <c r="AR47" s="48">
        <f>SUM('EC ARV:WC ARV'!AR47)</f>
        <v>0</v>
      </c>
      <c r="AS47" s="48">
        <f>SUM('EC ARV:WC ARV'!AS47)</f>
        <v>0</v>
      </c>
      <c r="AT47" s="51">
        <f>SUM('EC ARV:WC ARV'!AT47)</f>
        <v>0</v>
      </c>
      <c r="AU47" s="48">
        <f>SUM('EC ARV:WC ARV'!AU47)</f>
        <v>0</v>
      </c>
      <c r="AV47" s="48">
        <f>SUM('EC ARV:WC ARV'!AV47)</f>
        <v>0</v>
      </c>
      <c r="AW47" s="48">
        <f>SUM('EC ARV:WC ARV'!AW47)</f>
        <v>0</v>
      </c>
      <c r="AX47" s="48">
        <f>SUM('EC ARV:WC ARV'!AX47)</f>
        <v>0</v>
      </c>
      <c r="AY47" s="48">
        <f>SUM('EC ARV:WC ARV'!AY47)</f>
        <v>0</v>
      </c>
      <c r="AZ47" s="48">
        <f>SUM('EC ARV:WC ARV'!AZ47)</f>
        <v>0</v>
      </c>
      <c r="BA47" s="51">
        <f>SUM('EC ARV:WC ARV'!BA47)</f>
        <v>0</v>
      </c>
      <c r="BB47" s="45">
        <f t="shared" si="12"/>
        <v>0</v>
      </c>
    </row>
    <row r="48" spans="2:54" s="44" customFormat="1" ht="13.5" x14ac:dyDescent="0.25">
      <c r="B48" s="40"/>
      <c r="C48" s="40" t="s">
        <v>67</v>
      </c>
      <c r="D48" s="46">
        <f>SUM('EC ARV:WC ARV'!D48)</f>
        <v>85820</v>
      </c>
      <c r="E48" s="47">
        <f>SUM('EC ARV:WC ARV'!E48)</f>
        <v>0</v>
      </c>
      <c r="F48" s="48">
        <f>SUM('EC ARV:WC ARV'!F48)</f>
        <v>0</v>
      </c>
      <c r="G48" s="48">
        <f>SUM('EC ARV:WC ARV'!G48)</f>
        <v>0</v>
      </c>
      <c r="H48" s="48">
        <f>SUM('EC ARV:WC ARV'!H48)</f>
        <v>0</v>
      </c>
      <c r="I48" s="48">
        <f>SUM('EC ARV:WC ARV'!I48)</f>
        <v>0</v>
      </c>
      <c r="J48" s="48">
        <f>SUM('EC ARV:WC ARV'!J48)</f>
        <v>0</v>
      </c>
      <c r="K48" s="48">
        <f>SUM('EC ARV:WC ARV'!K48)</f>
        <v>0</v>
      </c>
      <c r="L48" s="48">
        <f>SUM('EC ARV:WC ARV'!L48)</f>
        <v>0</v>
      </c>
      <c r="M48" s="48">
        <f>SUM('EC ARV:WC ARV'!M48)</f>
        <v>0</v>
      </c>
      <c r="N48" s="48">
        <f>SUM('EC ARV:WC ARV'!N48)</f>
        <v>0</v>
      </c>
      <c r="O48" s="51">
        <f>SUM('EC ARV:WC ARV'!O48)</f>
        <v>0</v>
      </c>
      <c r="P48" s="48">
        <f>SUM('EC ARV:WC ARV'!P48)</f>
        <v>0</v>
      </c>
      <c r="Q48" s="48">
        <f>SUM('EC ARV:WC ARV'!Q48)</f>
        <v>0</v>
      </c>
      <c r="R48" s="48">
        <f>SUM('EC ARV:WC ARV'!R48)</f>
        <v>0</v>
      </c>
      <c r="S48" s="48">
        <f>SUM('EC ARV:WC ARV'!S48)</f>
        <v>0</v>
      </c>
      <c r="T48" s="48">
        <f>SUM('EC ARV:WC ARV'!T48)</f>
        <v>0</v>
      </c>
      <c r="U48" s="48">
        <f>SUM('EC ARV:WC ARV'!U48)</f>
        <v>0</v>
      </c>
      <c r="V48" s="48">
        <f>SUM('EC ARV:WC ARV'!V48)</f>
        <v>0</v>
      </c>
      <c r="W48" s="48">
        <f>SUM('EC ARV:WC ARV'!W48)</f>
        <v>0</v>
      </c>
      <c r="X48" s="51">
        <f>SUM('EC ARV:WC ARV'!X48)</f>
        <v>0</v>
      </c>
      <c r="Y48" s="48">
        <f>SUM('EC ARV:WC ARV'!Y48)</f>
        <v>0</v>
      </c>
      <c r="Z48" s="48">
        <f>SUM('EC ARV:WC ARV'!Z48)</f>
        <v>0</v>
      </c>
      <c r="AA48" s="48">
        <f>SUM('EC ARV:WC ARV'!AA48)</f>
        <v>0</v>
      </c>
      <c r="AB48" s="48">
        <f>SUM('EC ARV:WC ARV'!AB48)</f>
        <v>0</v>
      </c>
      <c r="AC48" s="48">
        <f>SUM('EC ARV:WC ARV'!AC48)</f>
        <v>0</v>
      </c>
      <c r="AD48" s="48">
        <f>SUM('EC ARV:WC ARV'!AD48)</f>
        <v>0</v>
      </c>
      <c r="AE48" s="48">
        <f>SUM('EC ARV:WC ARV'!AE48)</f>
        <v>0</v>
      </c>
      <c r="AF48" s="48">
        <f>SUM('EC ARV:WC ARV'!AF48)</f>
        <v>0</v>
      </c>
      <c r="AG48" s="48">
        <f>SUM('EC ARV:WC ARV'!AG48)</f>
        <v>0</v>
      </c>
      <c r="AH48" s="51">
        <f>SUM('EC ARV:WC ARV'!AH48)</f>
        <v>0</v>
      </c>
      <c r="AI48" s="48">
        <f>SUM('EC ARV:WC ARV'!AI48)</f>
        <v>0</v>
      </c>
      <c r="AJ48" s="48">
        <f>SUM('EC ARV:WC ARV'!AJ48)</f>
        <v>0</v>
      </c>
      <c r="AK48" s="48">
        <f>SUM('EC ARV:WC ARV'!AK48)</f>
        <v>0</v>
      </c>
      <c r="AL48" s="48">
        <f>SUM('EC ARV:WC ARV'!AL48)</f>
        <v>0</v>
      </c>
      <c r="AM48" s="48">
        <f>SUM('EC ARV:WC ARV'!AM48)</f>
        <v>0</v>
      </c>
      <c r="AN48" s="48">
        <f>SUM('EC ARV:WC ARV'!AN48)</f>
        <v>0</v>
      </c>
      <c r="AO48" s="48">
        <f>SUM('EC ARV:WC ARV'!AO48)</f>
        <v>0</v>
      </c>
      <c r="AP48" s="51">
        <f>SUM('EC ARV:WC ARV'!AP48)</f>
        <v>0</v>
      </c>
      <c r="AQ48" s="48">
        <f>SUM('EC ARV:WC ARV'!AQ48)</f>
        <v>0</v>
      </c>
      <c r="AR48" s="48">
        <f>SUM('EC ARV:WC ARV'!AR48)</f>
        <v>0</v>
      </c>
      <c r="AS48" s="48">
        <f>SUM('EC ARV:WC ARV'!AS48)</f>
        <v>0</v>
      </c>
      <c r="AT48" s="51">
        <f>SUM('EC ARV:WC ARV'!AT48)</f>
        <v>0</v>
      </c>
      <c r="AU48" s="48">
        <f>SUM('EC ARV:WC ARV'!AU48)</f>
        <v>0</v>
      </c>
      <c r="AV48" s="48">
        <f>SUM('EC ARV:WC ARV'!AV48)</f>
        <v>0</v>
      </c>
      <c r="AW48" s="48">
        <f>SUM('EC ARV:WC ARV'!AW48)</f>
        <v>0</v>
      </c>
      <c r="AX48" s="48">
        <f>SUM('EC ARV:WC ARV'!AX48)</f>
        <v>0</v>
      </c>
      <c r="AY48" s="48">
        <f>SUM('EC ARV:WC ARV'!AY48)</f>
        <v>0</v>
      </c>
      <c r="AZ48" s="48">
        <f>SUM('EC ARV:WC ARV'!AZ48)</f>
        <v>0</v>
      </c>
      <c r="BA48" s="51">
        <f>SUM('EC ARV:WC ARV'!BA48)</f>
        <v>0</v>
      </c>
      <c r="BB48" s="45">
        <f t="shared" si="12"/>
        <v>0</v>
      </c>
    </row>
    <row r="49" spans="2:54" s="44" customFormat="1" ht="13.5" x14ac:dyDescent="0.25">
      <c r="B49" s="40"/>
      <c r="C49" s="40" t="s">
        <v>68</v>
      </c>
      <c r="D49" s="46">
        <f>SUM('EC ARV:WC ARV'!D49)</f>
        <v>705147</v>
      </c>
      <c r="E49" s="47">
        <f>SUM('EC ARV:WC ARV'!E49)</f>
        <v>250327.185</v>
      </c>
      <c r="F49" s="48">
        <f>SUM('EC ARV:WC ARV'!F49)</f>
        <v>0</v>
      </c>
      <c r="G49" s="48">
        <f>SUM('EC ARV:WC ARV'!G49)</f>
        <v>0</v>
      </c>
      <c r="H49" s="48">
        <f>SUM('EC ARV:WC ARV'!H49)</f>
        <v>3525.7350000000001</v>
      </c>
      <c r="I49" s="48">
        <f>SUM('EC ARV:WC ARV'!I49)</f>
        <v>0</v>
      </c>
      <c r="J49" s="48">
        <f>SUM('EC ARV:WC ARV'!J49)</f>
        <v>0</v>
      </c>
      <c r="K49" s="48">
        <f>SUM('EC ARV:WC ARV'!K49)</f>
        <v>0</v>
      </c>
      <c r="L49" s="48">
        <f>SUM('EC ARV:WC ARV'!L49)</f>
        <v>0</v>
      </c>
      <c r="M49" s="48">
        <f>SUM('EC ARV:WC ARV'!M49)</f>
        <v>0</v>
      </c>
      <c r="N49" s="48">
        <f>SUM('EC ARV:WC ARV'!N49)</f>
        <v>0</v>
      </c>
      <c r="O49" s="51">
        <f>SUM('EC ARV:WC ARV'!O49)</f>
        <v>3525.7350000000001</v>
      </c>
      <c r="P49" s="48">
        <f>SUM('EC ARV:WC ARV'!P49)</f>
        <v>0</v>
      </c>
      <c r="Q49" s="48">
        <f>SUM('EC ARV:WC ARV'!Q49)</f>
        <v>0</v>
      </c>
      <c r="R49" s="48">
        <f>SUM('EC ARV:WC ARV'!R49)</f>
        <v>0</v>
      </c>
      <c r="S49" s="48">
        <f>SUM('EC ARV:WC ARV'!S49)</f>
        <v>0</v>
      </c>
      <c r="T49" s="48">
        <f>SUM('EC ARV:WC ARV'!T49)</f>
        <v>0</v>
      </c>
      <c r="U49" s="48">
        <f>SUM('EC ARV:WC ARV'!U49)</f>
        <v>0</v>
      </c>
      <c r="V49" s="48">
        <f>SUM('EC ARV:WC ARV'!V49)</f>
        <v>0</v>
      </c>
      <c r="W49" s="48">
        <f>SUM('EC ARV:WC ARV'!W49)</f>
        <v>0</v>
      </c>
      <c r="X49" s="51">
        <f>SUM('EC ARV:WC ARV'!X49)</f>
        <v>0</v>
      </c>
      <c r="Y49" s="48">
        <f>SUM('EC ARV:WC ARV'!Y49)</f>
        <v>0</v>
      </c>
      <c r="Z49" s="48">
        <f>SUM('EC ARV:WC ARV'!Z49)</f>
        <v>0</v>
      </c>
      <c r="AA49" s="48">
        <f>SUM('EC ARV:WC ARV'!AA49)</f>
        <v>0</v>
      </c>
      <c r="AB49" s="48">
        <f>SUM('EC ARV:WC ARV'!AB49)</f>
        <v>0</v>
      </c>
      <c r="AC49" s="48">
        <f>SUM('EC ARV:WC ARV'!AC49)</f>
        <v>0</v>
      </c>
      <c r="AD49" s="48">
        <f>SUM('EC ARV:WC ARV'!AD49)</f>
        <v>0</v>
      </c>
      <c r="AE49" s="48">
        <f>SUM('EC ARV:WC ARV'!AE49)</f>
        <v>0</v>
      </c>
      <c r="AF49" s="48">
        <f>SUM('EC ARV:WC ARV'!AF49)</f>
        <v>0</v>
      </c>
      <c r="AG49" s="48">
        <f>SUM('EC ARV:WC ARV'!AG49)</f>
        <v>0</v>
      </c>
      <c r="AH49" s="51">
        <f>SUM('EC ARV:WC ARV'!AH49)</f>
        <v>0</v>
      </c>
      <c r="AI49" s="48">
        <f>SUM('EC ARV:WC ARV'!AI49)</f>
        <v>35257.350000000006</v>
      </c>
      <c r="AJ49" s="48">
        <f>SUM('EC ARV:WC ARV'!AJ49)</f>
        <v>35257.350000000006</v>
      </c>
      <c r="AK49" s="48">
        <f>SUM('EC ARV:WC ARV'!AK49)</f>
        <v>35257.350000000006</v>
      </c>
      <c r="AL49" s="48">
        <f>SUM('EC ARV:WC ARV'!AL49)</f>
        <v>105772.04999999999</v>
      </c>
      <c r="AM49" s="48">
        <f>SUM('EC ARV:WC ARV'!AM49)</f>
        <v>0</v>
      </c>
      <c r="AN49" s="48">
        <f>SUM('EC ARV:WC ARV'!AN49)</f>
        <v>35257.350000000006</v>
      </c>
      <c r="AO49" s="48">
        <f>SUM('EC ARV:WC ARV'!AO49)</f>
        <v>0</v>
      </c>
      <c r="AP49" s="51">
        <f>SUM('EC ARV:WC ARV'!AP49)</f>
        <v>246801.44999999995</v>
      </c>
      <c r="AQ49" s="48">
        <f>SUM('EC ARV:WC ARV'!AQ49)</f>
        <v>0</v>
      </c>
      <c r="AR49" s="48">
        <f>SUM('EC ARV:WC ARV'!AR49)</f>
        <v>0</v>
      </c>
      <c r="AS49" s="48">
        <f>SUM('EC ARV:WC ARV'!AS49)</f>
        <v>0</v>
      </c>
      <c r="AT49" s="51">
        <f>SUM('EC ARV:WC ARV'!AT49)</f>
        <v>0</v>
      </c>
      <c r="AU49" s="48">
        <f>SUM('EC ARV:WC ARV'!AU49)</f>
        <v>0</v>
      </c>
      <c r="AV49" s="48">
        <f>SUM('EC ARV:WC ARV'!AV49)</f>
        <v>0</v>
      </c>
      <c r="AW49" s="48">
        <f>SUM('EC ARV:WC ARV'!AW49)</f>
        <v>0</v>
      </c>
      <c r="AX49" s="48">
        <f>SUM('EC ARV:WC ARV'!AX49)</f>
        <v>0</v>
      </c>
      <c r="AY49" s="48">
        <f>SUM('EC ARV:WC ARV'!AY49)</f>
        <v>0</v>
      </c>
      <c r="AZ49" s="48">
        <f>SUM('EC ARV:WC ARV'!AZ49)</f>
        <v>0</v>
      </c>
      <c r="BA49" s="51">
        <f>SUM('EC ARV:WC ARV'!BA49)</f>
        <v>0</v>
      </c>
      <c r="BB49" s="45">
        <f t="shared" si="12"/>
        <v>0.35499999999999998</v>
      </c>
    </row>
    <row r="50" spans="2:54" s="44" customFormat="1" x14ac:dyDescent="0.25">
      <c r="B50" s="39" t="s">
        <v>69</v>
      </c>
      <c r="C50" s="40"/>
      <c r="D50" s="50">
        <f>SUM('EC ARV:WC ARV'!D50)</f>
        <v>8419061</v>
      </c>
      <c r="E50" s="42">
        <f>SUM('EC ARV:WC ARV'!E50)</f>
        <v>1421148.4790000001</v>
      </c>
      <c r="F50" s="41">
        <f>SUM('EC ARV:WC ARV'!F50)</f>
        <v>222641.85</v>
      </c>
      <c r="G50" s="41">
        <f>SUM('EC ARV:WC ARV'!G50)</f>
        <v>0</v>
      </c>
      <c r="H50" s="41">
        <f>SUM('EC ARV:WC ARV'!H50)</f>
        <v>0</v>
      </c>
      <c r="I50" s="41">
        <f>SUM('EC ARV:WC ARV'!I50)</f>
        <v>0</v>
      </c>
      <c r="J50" s="41">
        <f>SUM('EC ARV:WC ARV'!J50)</f>
        <v>0</v>
      </c>
      <c r="K50" s="41">
        <f>SUM('EC ARV:WC ARV'!K50)</f>
        <v>561404.19999999995</v>
      </c>
      <c r="L50" s="41">
        <f>SUM('EC ARV:WC ARV'!L50)</f>
        <v>561404.19999999995</v>
      </c>
      <c r="M50" s="41">
        <f>SUM('EC ARV:WC ARV'!M50)</f>
        <v>74213.95</v>
      </c>
      <c r="N50" s="41">
        <f>SUM('EC ARV:WC ARV'!N50)</f>
        <v>0</v>
      </c>
      <c r="O50" s="43">
        <f>SUM('EC ARV:WC ARV'!O50)</f>
        <v>1419664.2000000002</v>
      </c>
      <c r="P50" s="41">
        <f>SUM('EC ARV:WC ARV'!P50)</f>
        <v>0</v>
      </c>
      <c r="Q50" s="41">
        <f>SUM('EC ARV:WC ARV'!Q50)</f>
        <v>0</v>
      </c>
      <c r="R50" s="41">
        <f>SUM('EC ARV:WC ARV'!R50)</f>
        <v>0</v>
      </c>
      <c r="S50" s="41">
        <f>SUM('EC ARV:WC ARV'!S50)</f>
        <v>0</v>
      </c>
      <c r="T50" s="41">
        <f>SUM('EC ARV:WC ARV'!T50)</f>
        <v>0</v>
      </c>
      <c r="U50" s="41">
        <f>SUM('EC ARV:WC ARV'!U50)</f>
        <v>0</v>
      </c>
      <c r="V50" s="41">
        <f>SUM('EC ARV:WC ARV'!V50)</f>
        <v>0</v>
      </c>
      <c r="W50" s="41">
        <f>SUM('EC ARV:WC ARV'!W50)</f>
        <v>0</v>
      </c>
      <c r="X50" s="41">
        <f>SUM('EC ARV:WC ARV'!X50)</f>
        <v>0</v>
      </c>
      <c r="Y50" s="41">
        <f>SUM('EC ARV:WC ARV'!Y50)</f>
        <v>1484.279</v>
      </c>
      <c r="Z50" s="41">
        <f>SUM('EC ARV:WC ARV'!Z50)</f>
        <v>0</v>
      </c>
      <c r="AA50" s="41">
        <f>SUM('EC ARV:WC ARV'!AA50)</f>
        <v>0</v>
      </c>
      <c r="AB50" s="41">
        <f>SUM('EC ARV:WC ARV'!AB50)</f>
        <v>0</v>
      </c>
      <c r="AC50" s="41">
        <f>SUM('EC ARV:WC ARV'!AC50)</f>
        <v>0</v>
      </c>
      <c r="AD50" s="41">
        <f>SUM('EC ARV:WC ARV'!AD50)</f>
        <v>0</v>
      </c>
      <c r="AE50" s="41">
        <f>SUM('EC ARV:WC ARV'!AE50)</f>
        <v>0</v>
      </c>
      <c r="AF50" s="41">
        <f>SUM('EC ARV:WC ARV'!AF50)</f>
        <v>0</v>
      </c>
      <c r="AG50" s="41">
        <f>SUM('EC ARV:WC ARV'!AG50)</f>
        <v>0</v>
      </c>
      <c r="AH50" s="43">
        <f>SUM('EC ARV:WC ARV'!AH50)</f>
        <v>1484.279</v>
      </c>
      <c r="AI50" s="41">
        <f>SUM('EC ARV:WC ARV'!AI50)</f>
        <v>0</v>
      </c>
      <c r="AJ50" s="41">
        <f>SUM('EC ARV:WC ARV'!AJ50)</f>
        <v>0</v>
      </c>
      <c r="AK50" s="41">
        <f>SUM('EC ARV:WC ARV'!AK50)</f>
        <v>0</v>
      </c>
      <c r="AL50" s="41">
        <f>SUM('EC ARV:WC ARV'!AL50)</f>
        <v>0</v>
      </c>
      <c r="AM50" s="41">
        <f>SUM('EC ARV:WC ARV'!AM50)</f>
        <v>0</v>
      </c>
      <c r="AN50" s="41">
        <f>SUM('EC ARV:WC ARV'!AN50)</f>
        <v>0</v>
      </c>
      <c r="AO50" s="41">
        <f>SUM('EC ARV:WC ARV'!AO50)</f>
        <v>0</v>
      </c>
      <c r="AP50" s="43">
        <f>SUM('EC ARV:WC ARV'!AP50)</f>
        <v>0</v>
      </c>
      <c r="AQ50" s="41">
        <f>SUM('EC ARV:WC ARV'!AQ50)</f>
        <v>0</v>
      </c>
      <c r="AR50" s="41">
        <f>SUM('EC ARV:WC ARV'!AR50)</f>
        <v>0</v>
      </c>
      <c r="AS50" s="41">
        <f>SUM('EC ARV:WC ARV'!AS50)</f>
        <v>0</v>
      </c>
      <c r="AT50" s="43">
        <f>SUM('EC ARV:WC ARV'!AT50)</f>
        <v>0</v>
      </c>
      <c r="AU50" s="41">
        <f>SUM('EC ARV:WC ARV'!AU50)</f>
        <v>0</v>
      </c>
      <c r="AV50" s="41">
        <f>SUM('EC ARV:WC ARV'!AV50)</f>
        <v>0</v>
      </c>
      <c r="AW50" s="41">
        <f>SUM('EC ARV:WC ARV'!AW50)</f>
        <v>0</v>
      </c>
      <c r="AX50" s="41">
        <f>SUM('EC ARV:WC ARV'!AX50)</f>
        <v>0</v>
      </c>
      <c r="AY50" s="41">
        <f>SUM('EC ARV:WC ARV'!AY50)</f>
        <v>0</v>
      </c>
      <c r="AZ50" s="41">
        <f>SUM('EC ARV:WC ARV'!AZ50)</f>
        <v>0</v>
      </c>
      <c r="BA50" s="43">
        <f>SUM('EC ARV:WC ARV'!BA50)</f>
        <v>0</v>
      </c>
      <c r="BB50" s="45">
        <f t="shared" si="12"/>
        <v>0.16880130444475935</v>
      </c>
    </row>
    <row r="51" spans="2:54" s="44" customFormat="1" ht="13.5" x14ac:dyDescent="0.25">
      <c r="B51" s="40"/>
      <c r="C51" s="40" t="s">
        <v>70</v>
      </c>
      <c r="D51" s="46">
        <f>SUM('EC ARV:WC ARV'!D51)</f>
        <v>1484279</v>
      </c>
      <c r="E51" s="47">
        <f>SUM('EC ARV:WC ARV'!E51)</f>
        <v>446767.97899999993</v>
      </c>
      <c r="F51" s="48">
        <f>SUM('EC ARV:WC ARV'!F51)</f>
        <v>222641.85</v>
      </c>
      <c r="G51" s="48">
        <f>SUM('EC ARV:WC ARV'!G51)</f>
        <v>0</v>
      </c>
      <c r="H51" s="48">
        <f>SUM('EC ARV:WC ARV'!H51)</f>
        <v>0</v>
      </c>
      <c r="I51" s="48">
        <f>SUM('EC ARV:WC ARV'!I51)</f>
        <v>0</v>
      </c>
      <c r="J51" s="48">
        <f>SUM('EC ARV:WC ARV'!J51)</f>
        <v>0</v>
      </c>
      <c r="K51" s="48">
        <f>SUM('EC ARV:WC ARV'!K51)</f>
        <v>74213.95</v>
      </c>
      <c r="L51" s="48">
        <f>SUM('EC ARV:WC ARV'!L51)</f>
        <v>74213.95</v>
      </c>
      <c r="M51" s="48">
        <f>SUM('EC ARV:WC ARV'!M51)</f>
        <v>74213.95</v>
      </c>
      <c r="N51" s="48">
        <f>SUM('EC ARV:WC ARV'!N51)</f>
        <v>0</v>
      </c>
      <c r="O51" s="51">
        <f>SUM('EC ARV:WC ARV'!O51)</f>
        <v>445283.7</v>
      </c>
      <c r="P51" s="48">
        <f>SUM('EC ARV:WC ARV'!P51)</f>
        <v>0</v>
      </c>
      <c r="Q51" s="48">
        <f>SUM('EC ARV:WC ARV'!Q51)</f>
        <v>0</v>
      </c>
      <c r="R51" s="48">
        <f>SUM('EC ARV:WC ARV'!R51)</f>
        <v>0</v>
      </c>
      <c r="S51" s="48">
        <f>SUM('EC ARV:WC ARV'!S51)</f>
        <v>0</v>
      </c>
      <c r="T51" s="48">
        <f>SUM('EC ARV:WC ARV'!T51)</f>
        <v>0</v>
      </c>
      <c r="U51" s="48">
        <f>SUM('EC ARV:WC ARV'!U51)</f>
        <v>0</v>
      </c>
      <c r="V51" s="48">
        <f>SUM('EC ARV:WC ARV'!V51)</f>
        <v>0</v>
      </c>
      <c r="W51" s="48">
        <f>SUM('EC ARV:WC ARV'!W51)</f>
        <v>0</v>
      </c>
      <c r="X51" s="51">
        <f>SUM('EC ARV:WC ARV'!X51)</f>
        <v>0</v>
      </c>
      <c r="Y51" s="48">
        <f>SUM('EC ARV:WC ARV'!Y51)</f>
        <v>1484.279</v>
      </c>
      <c r="Z51" s="48">
        <f>SUM('EC ARV:WC ARV'!Z51)</f>
        <v>0</v>
      </c>
      <c r="AA51" s="48">
        <f>SUM('EC ARV:WC ARV'!AA51)</f>
        <v>0</v>
      </c>
      <c r="AB51" s="48">
        <f>SUM('EC ARV:WC ARV'!AB51)</f>
        <v>0</v>
      </c>
      <c r="AC51" s="48">
        <f>SUM('EC ARV:WC ARV'!AC51)</f>
        <v>0</v>
      </c>
      <c r="AD51" s="48">
        <f>SUM('EC ARV:WC ARV'!AD51)</f>
        <v>0</v>
      </c>
      <c r="AE51" s="48">
        <f>SUM('EC ARV:WC ARV'!AE51)</f>
        <v>0</v>
      </c>
      <c r="AF51" s="48">
        <f>SUM('EC ARV:WC ARV'!AF51)</f>
        <v>0</v>
      </c>
      <c r="AG51" s="48">
        <f>SUM('EC ARV:WC ARV'!AG51)</f>
        <v>0</v>
      </c>
      <c r="AH51" s="51">
        <f>SUM('EC ARV:WC ARV'!AH51)</f>
        <v>1484.279</v>
      </c>
      <c r="AI51" s="48">
        <f>SUM('EC ARV:WC ARV'!AI51)</f>
        <v>0</v>
      </c>
      <c r="AJ51" s="48">
        <f>SUM('EC ARV:WC ARV'!AJ51)</f>
        <v>0</v>
      </c>
      <c r="AK51" s="48">
        <f>SUM('EC ARV:WC ARV'!AK51)</f>
        <v>0</v>
      </c>
      <c r="AL51" s="48">
        <f>SUM('EC ARV:WC ARV'!AL51)</f>
        <v>0</v>
      </c>
      <c r="AM51" s="48">
        <f>SUM('EC ARV:WC ARV'!AM51)</f>
        <v>0</v>
      </c>
      <c r="AN51" s="48">
        <f>SUM('EC ARV:WC ARV'!AN51)</f>
        <v>0</v>
      </c>
      <c r="AO51" s="48">
        <f>SUM('EC ARV:WC ARV'!AO51)</f>
        <v>0</v>
      </c>
      <c r="AP51" s="51">
        <f>SUM('EC ARV:WC ARV'!AP51)</f>
        <v>0</v>
      </c>
      <c r="AQ51" s="48">
        <f>SUM('EC ARV:WC ARV'!AQ51)</f>
        <v>0</v>
      </c>
      <c r="AR51" s="48">
        <f>SUM('EC ARV:WC ARV'!AR51)</f>
        <v>0</v>
      </c>
      <c r="AS51" s="48">
        <f>SUM('EC ARV:WC ARV'!AS51)</f>
        <v>0</v>
      </c>
      <c r="AT51" s="51">
        <f>SUM('EC ARV:WC ARV'!AT51)</f>
        <v>0</v>
      </c>
      <c r="AU51" s="48">
        <f>SUM('EC ARV:WC ARV'!AU51)</f>
        <v>0</v>
      </c>
      <c r="AV51" s="48">
        <f>SUM('EC ARV:WC ARV'!AV51)</f>
        <v>0</v>
      </c>
      <c r="AW51" s="48">
        <f>SUM('EC ARV:WC ARV'!AW51)</f>
        <v>0</v>
      </c>
      <c r="AX51" s="48">
        <f>SUM('EC ARV:WC ARV'!AX51)</f>
        <v>0</v>
      </c>
      <c r="AY51" s="48">
        <f>SUM('EC ARV:WC ARV'!AY51)</f>
        <v>0</v>
      </c>
      <c r="AZ51" s="48">
        <f>SUM('EC ARV:WC ARV'!AZ51)</f>
        <v>0</v>
      </c>
      <c r="BA51" s="51">
        <f>SUM('EC ARV:WC ARV'!BA51)</f>
        <v>0</v>
      </c>
      <c r="BB51" s="45">
        <f t="shared" si="12"/>
        <v>0.30099999999999993</v>
      </c>
    </row>
    <row r="52" spans="2:54" s="44" customFormat="1" ht="13.5" x14ac:dyDescent="0.25">
      <c r="B52" s="40"/>
      <c r="C52" s="40" t="s">
        <v>71</v>
      </c>
      <c r="D52" s="46">
        <f>SUM('EC ARV:WC ARV'!D52)</f>
        <v>63011</v>
      </c>
      <c r="E52" s="47">
        <f>SUM('EC ARV:WC ARV'!E52)</f>
        <v>0</v>
      </c>
      <c r="F52" s="48">
        <f>SUM('EC ARV:WC ARV'!F52)</f>
        <v>0</v>
      </c>
      <c r="G52" s="48">
        <f>SUM('EC ARV:WC ARV'!G52)</f>
        <v>0</v>
      </c>
      <c r="H52" s="48">
        <f>SUM('EC ARV:WC ARV'!H52)</f>
        <v>0</v>
      </c>
      <c r="I52" s="48">
        <f>SUM('EC ARV:WC ARV'!I52)</f>
        <v>0</v>
      </c>
      <c r="J52" s="48">
        <f>SUM('EC ARV:WC ARV'!J52)</f>
        <v>0</v>
      </c>
      <c r="K52" s="48">
        <f>SUM('EC ARV:WC ARV'!K52)</f>
        <v>0</v>
      </c>
      <c r="L52" s="48">
        <f>SUM('EC ARV:WC ARV'!L52)</f>
        <v>0</v>
      </c>
      <c r="M52" s="48">
        <f>SUM('EC ARV:WC ARV'!M52)</f>
        <v>0</v>
      </c>
      <c r="N52" s="48">
        <f>SUM('EC ARV:WC ARV'!N52)</f>
        <v>0</v>
      </c>
      <c r="O52" s="51">
        <f>SUM('EC ARV:WC ARV'!O52)</f>
        <v>0</v>
      </c>
      <c r="P52" s="48">
        <f>SUM('EC ARV:WC ARV'!P52)</f>
        <v>0</v>
      </c>
      <c r="Q52" s="48">
        <f>SUM('EC ARV:WC ARV'!Q52)</f>
        <v>0</v>
      </c>
      <c r="R52" s="48">
        <f>SUM('EC ARV:WC ARV'!R52)</f>
        <v>0</v>
      </c>
      <c r="S52" s="48">
        <f>SUM('EC ARV:WC ARV'!S52)</f>
        <v>0</v>
      </c>
      <c r="T52" s="48">
        <f>SUM('EC ARV:WC ARV'!T52)</f>
        <v>0</v>
      </c>
      <c r="U52" s="48">
        <f>SUM('EC ARV:WC ARV'!U52)</f>
        <v>0</v>
      </c>
      <c r="V52" s="48">
        <f>SUM('EC ARV:WC ARV'!V52)</f>
        <v>0</v>
      </c>
      <c r="W52" s="48">
        <f>SUM('EC ARV:WC ARV'!W52)</f>
        <v>0</v>
      </c>
      <c r="X52" s="51">
        <f>SUM('EC ARV:WC ARV'!X52)</f>
        <v>0</v>
      </c>
      <c r="Y52" s="48">
        <f>SUM('EC ARV:WC ARV'!Y52)</f>
        <v>0</v>
      </c>
      <c r="Z52" s="48">
        <f>SUM('EC ARV:WC ARV'!Z52)</f>
        <v>0</v>
      </c>
      <c r="AA52" s="48">
        <f>SUM('EC ARV:WC ARV'!AA52)</f>
        <v>0</v>
      </c>
      <c r="AB52" s="48">
        <f>SUM('EC ARV:WC ARV'!AB52)</f>
        <v>0</v>
      </c>
      <c r="AC52" s="48">
        <f>SUM('EC ARV:WC ARV'!AC52)</f>
        <v>0</v>
      </c>
      <c r="AD52" s="48">
        <f>SUM('EC ARV:WC ARV'!AD52)</f>
        <v>0</v>
      </c>
      <c r="AE52" s="48">
        <f>SUM('EC ARV:WC ARV'!AE52)</f>
        <v>0</v>
      </c>
      <c r="AF52" s="48">
        <f>SUM('EC ARV:WC ARV'!AF52)</f>
        <v>0</v>
      </c>
      <c r="AG52" s="48">
        <f>SUM('EC ARV:WC ARV'!AG52)</f>
        <v>0</v>
      </c>
      <c r="AH52" s="51">
        <f>SUM('EC ARV:WC ARV'!AH52)</f>
        <v>0</v>
      </c>
      <c r="AI52" s="48">
        <f>SUM('EC ARV:WC ARV'!AI52)</f>
        <v>0</v>
      </c>
      <c r="AJ52" s="48">
        <f>SUM('EC ARV:WC ARV'!AJ52)</f>
        <v>0</v>
      </c>
      <c r="AK52" s="48">
        <f>SUM('EC ARV:WC ARV'!AK52)</f>
        <v>0</v>
      </c>
      <c r="AL52" s="48">
        <f>SUM('EC ARV:WC ARV'!AL52)</f>
        <v>0</v>
      </c>
      <c r="AM52" s="48">
        <f>SUM('EC ARV:WC ARV'!AM52)</f>
        <v>0</v>
      </c>
      <c r="AN52" s="48">
        <f>SUM('EC ARV:WC ARV'!AN52)</f>
        <v>0</v>
      </c>
      <c r="AO52" s="48">
        <f>SUM('EC ARV:WC ARV'!AO52)</f>
        <v>0</v>
      </c>
      <c r="AP52" s="51">
        <f>SUM('EC ARV:WC ARV'!AP52)</f>
        <v>0</v>
      </c>
      <c r="AQ52" s="48">
        <f>SUM('EC ARV:WC ARV'!AQ52)</f>
        <v>0</v>
      </c>
      <c r="AR52" s="48">
        <f>SUM('EC ARV:WC ARV'!AR52)</f>
        <v>0</v>
      </c>
      <c r="AS52" s="48">
        <f>SUM('EC ARV:WC ARV'!AS52)</f>
        <v>0</v>
      </c>
      <c r="AT52" s="51">
        <f>SUM('EC ARV:WC ARV'!AT52)</f>
        <v>0</v>
      </c>
      <c r="AU52" s="48">
        <f>SUM('EC ARV:WC ARV'!AU52)</f>
        <v>0</v>
      </c>
      <c r="AV52" s="48">
        <f>SUM('EC ARV:WC ARV'!AV52)</f>
        <v>0</v>
      </c>
      <c r="AW52" s="48">
        <f>SUM('EC ARV:WC ARV'!AW52)</f>
        <v>0</v>
      </c>
      <c r="AX52" s="48">
        <f>SUM('EC ARV:WC ARV'!AX52)</f>
        <v>0</v>
      </c>
      <c r="AY52" s="48">
        <f>SUM('EC ARV:WC ARV'!AY52)</f>
        <v>0</v>
      </c>
      <c r="AZ52" s="48">
        <f>SUM('EC ARV:WC ARV'!AZ52)</f>
        <v>0</v>
      </c>
      <c r="BA52" s="51">
        <f>SUM('EC ARV:WC ARV'!BA52)</f>
        <v>0</v>
      </c>
      <c r="BB52" s="45">
        <f t="shared" si="12"/>
        <v>0</v>
      </c>
    </row>
    <row r="53" spans="2:54" s="44" customFormat="1" ht="13.5" x14ac:dyDescent="0.25">
      <c r="B53" s="40"/>
      <c r="C53" s="40" t="s">
        <v>72</v>
      </c>
      <c r="D53" s="46">
        <f>SUM('EC ARV:WC ARV'!D53)</f>
        <v>3247935</v>
      </c>
      <c r="E53" s="47">
        <f>SUM('EC ARV:WC ARV'!E53)</f>
        <v>974380.5</v>
      </c>
      <c r="F53" s="48">
        <f>SUM('EC ARV:WC ARV'!F53)</f>
        <v>0</v>
      </c>
      <c r="G53" s="48">
        <f>SUM('EC ARV:WC ARV'!G53)</f>
        <v>0</v>
      </c>
      <c r="H53" s="48">
        <f>SUM('EC ARV:WC ARV'!H53)</f>
        <v>0</v>
      </c>
      <c r="I53" s="48">
        <f>SUM('EC ARV:WC ARV'!I53)</f>
        <v>0</v>
      </c>
      <c r="J53" s="48">
        <f>SUM('EC ARV:WC ARV'!J53)</f>
        <v>0</v>
      </c>
      <c r="K53" s="48">
        <f>SUM('EC ARV:WC ARV'!K53)</f>
        <v>487190.25</v>
      </c>
      <c r="L53" s="48">
        <f>SUM('EC ARV:WC ARV'!L53)</f>
        <v>487190.25</v>
      </c>
      <c r="M53" s="48">
        <f>SUM('EC ARV:WC ARV'!M53)</f>
        <v>0</v>
      </c>
      <c r="N53" s="48">
        <f>SUM('EC ARV:WC ARV'!N53)</f>
        <v>0</v>
      </c>
      <c r="O53" s="51">
        <f>SUM('EC ARV:WC ARV'!O53)</f>
        <v>974380.5</v>
      </c>
      <c r="P53" s="48">
        <f>SUM('EC ARV:WC ARV'!P53)</f>
        <v>0</v>
      </c>
      <c r="Q53" s="48">
        <f>SUM('EC ARV:WC ARV'!Q53)</f>
        <v>0</v>
      </c>
      <c r="R53" s="48">
        <f>SUM('EC ARV:WC ARV'!R53)</f>
        <v>0</v>
      </c>
      <c r="S53" s="48">
        <f>SUM('EC ARV:WC ARV'!S53)</f>
        <v>0</v>
      </c>
      <c r="T53" s="48">
        <f>SUM('EC ARV:WC ARV'!T53)</f>
        <v>0</v>
      </c>
      <c r="U53" s="48">
        <f>SUM('EC ARV:WC ARV'!U53)</f>
        <v>0</v>
      </c>
      <c r="V53" s="48">
        <f>SUM('EC ARV:WC ARV'!V53)</f>
        <v>0</v>
      </c>
      <c r="W53" s="48">
        <f>SUM('EC ARV:WC ARV'!W53)</f>
        <v>0</v>
      </c>
      <c r="X53" s="51">
        <f>SUM('EC ARV:WC ARV'!X53)</f>
        <v>0</v>
      </c>
      <c r="Y53" s="48">
        <f>SUM('EC ARV:WC ARV'!Y53)</f>
        <v>0</v>
      </c>
      <c r="Z53" s="48">
        <f>SUM('EC ARV:WC ARV'!Z53)</f>
        <v>0</v>
      </c>
      <c r="AA53" s="48">
        <f>SUM('EC ARV:WC ARV'!AA53)</f>
        <v>0</v>
      </c>
      <c r="AB53" s="48">
        <f>SUM('EC ARV:WC ARV'!AB53)</f>
        <v>0</v>
      </c>
      <c r="AC53" s="48">
        <f>SUM('EC ARV:WC ARV'!AC53)</f>
        <v>0</v>
      </c>
      <c r="AD53" s="48">
        <f>SUM('EC ARV:WC ARV'!AD53)</f>
        <v>0</v>
      </c>
      <c r="AE53" s="48">
        <f>SUM('EC ARV:WC ARV'!AE53)</f>
        <v>0</v>
      </c>
      <c r="AF53" s="48">
        <f>SUM('EC ARV:WC ARV'!AF53)</f>
        <v>0</v>
      </c>
      <c r="AG53" s="48">
        <f>SUM('EC ARV:WC ARV'!AG53)</f>
        <v>0</v>
      </c>
      <c r="AH53" s="51">
        <f>SUM('EC ARV:WC ARV'!AH53)</f>
        <v>0</v>
      </c>
      <c r="AI53" s="48">
        <f>SUM('EC ARV:WC ARV'!AI53)</f>
        <v>0</v>
      </c>
      <c r="AJ53" s="48">
        <f>SUM('EC ARV:WC ARV'!AJ53)</f>
        <v>0</v>
      </c>
      <c r="AK53" s="48">
        <f>SUM('EC ARV:WC ARV'!AK53)</f>
        <v>0</v>
      </c>
      <c r="AL53" s="48">
        <f>SUM('EC ARV:WC ARV'!AL53)</f>
        <v>0</v>
      </c>
      <c r="AM53" s="48">
        <f>SUM('EC ARV:WC ARV'!AM53)</f>
        <v>0</v>
      </c>
      <c r="AN53" s="48">
        <f>SUM('EC ARV:WC ARV'!AN53)</f>
        <v>0</v>
      </c>
      <c r="AO53" s="48">
        <f>SUM('EC ARV:WC ARV'!AO53)</f>
        <v>0</v>
      </c>
      <c r="AP53" s="51">
        <f>SUM('EC ARV:WC ARV'!AP53)</f>
        <v>0</v>
      </c>
      <c r="AQ53" s="48">
        <f>SUM('EC ARV:WC ARV'!AQ53)</f>
        <v>0</v>
      </c>
      <c r="AR53" s="48">
        <f>SUM('EC ARV:WC ARV'!AR53)</f>
        <v>0</v>
      </c>
      <c r="AS53" s="48">
        <f>SUM('EC ARV:WC ARV'!AS53)</f>
        <v>0</v>
      </c>
      <c r="AT53" s="51">
        <f>SUM('EC ARV:WC ARV'!AT53)</f>
        <v>0</v>
      </c>
      <c r="AU53" s="48">
        <f>SUM('EC ARV:WC ARV'!AU53)</f>
        <v>0</v>
      </c>
      <c r="AV53" s="48">
        <f>SUM('EC ARV:WC ARV'!AV53)</f>
        <v>0</v>
      </c>
      <c r="AW53" s="48">
        <f>SUM('EC ARV:WC ARV'!AW53)</f>
        <v>0</v>
      </c>
      <c r="AX53" s="48">
        <f>SUM('EC ARV:WC ARV'!AX53)</f>
        <v>0</v>
      </c>
      <c r="AY53" s="48">
        <f>SUM('EC ARV:WC ARV'!AY53)</f>
        <v>0</v>
      </c>
      <c r="AZ53" s="48">
        <f>SUM('EC ARV:WC ARV'!AZ53)</f>
        <v>0</v>
      </c>
      <c r="BA53" s="51">
        <f>SUM('EC ARV:WC ARV'!BA53)</f>
        <v>0</v>
      </c>
      <c r="BB53" s="45">
        <f t="shared" si="12"/>
        <v>0.3</v>
      </c>
    </row>
    <row r="54" spans="2:54" s="44" customFormat="1" ht="13.5" x14ac:dyDescent="0.25">
      <c r="B54" s="40"/>
      <c r="C54" s="40" t="s">
        <v>73</v>
      </c>
      <c r="D54" s="46">
        <f>SUM('EC ARV:WC ARV'!D54)</f>
        <v>2322048</v>
      </c>
      <c r="E54" s="47">
        <f>SUM('EC ARV:WC ARV'!E54)</f>
        <v>0</v>
      </c>
      <c r="F54" s="48">
        <f>SUM('EC ARV:WC ARV'!F54)</f>
        <v>0</v>
      </c>
      <c r="G54" s="48">
        <f>SUM('EC ARV:WC ARV'!G54)</f>
        <v>0</v>
      </c>
      <c r="H54" s="48">
        <f>SUM('EC ARV:WC ARV'!H54)</f>
        <v>0</v>
      </c>
      <c r="I54" s="48">
        <f>SUM('EC ARV:WC ARV'!I54)</f>
        <v>0</v>
      </c>
      <c r="J54" s="48">
        <f>SUM('EC ARV:WC ARV'!J54)</f>
        <v>0</v>
      </c>
      <c r="K54" s="48">
        <f>SUM('EC ARV:WC ARV'!K54)</f>
        <v>0</v>
      </c>
      <c r="L54" s="48">
        <f>SUM('EC ARV:WC ARV'!L54)</f>
        <v>0</v>
      </c>
      <c r="M54" s="48">
        <f>SUM('EC ARV:WC ARV'!M54)</f>
        <v>0</v>
      </c>
      <c r="N54" s="48">
        <f>SUM('EC ARV:WC ARV'!N54)</f>
        <v>0</v>
      </c>
      <c r="O54" s="51">
        <f>SUM('EC ARV:WC ARV'!O54)</f>
        <v>0</v>
      </c>
      <c r="P54" s="48">
        <f>SUM('EC ARV:WC ARV'!P54)</f>
        <v>0</v>
      </c>
      <c r="Q54" s="48">
        <f>SUM('EC ARV:WC ARV'!Q54)</f>
        <v>0</v>
      </c>
      <c r="R54" s="48">
        <f>SUM('EC ARV:WC ARV'!R54)</f>
        <v>0</v>
      </c>
      <c r="S54" s="48">
        <f>SUM('EC ARV:WC ARV'!S54)</f>
        <v>0</v>
      </c>
      <c r="T54" s="48">
        <f>SUM('EC ARV:WC ARV'!T54)</f>
        <v>0</v>
      </c>
      <c r="U54" s="48">
        <f>SUM('EC ARV:WC ARV'!U54)</f>
        <v>0</v>
      </c>
      <c r="V54" s="48">
        <f>SUM('EC ARV:WC ARV'!V54)</f>
        <v>0</v>
      </c>
      <c r="W54" s="48">
        <f>SUM('EC ARV:WC ARV'!W54)</f>
        <v>0</v>
      </c>
      <c r="X54" s="51">
        <f>SUM('EC ARV:WC ARV'!X54)</f>
        <v>0</v>
      </c>
      <c r="Y54" s="48">
        <f>SUM('EC ARV:WC ARV'!Y54)</f>
        <v>0</v>
      </c>
      <c r="Z54" s="48">
        <f>SUM('EC ARV:WC ARV'!Z54)</f>
        <v>0</v>
      </c>
      <c r="AA54" s="48">
        <f>SUM('EC ARV:WC ARV'!AA54)</f>
        <v>0</v>
      </c>
      <c r="AB54" s="48">
        <f>SUM('EC ARV:WC ARV'!AB54)</f>
        <v>0</v>
      </c>
      <c r="AC54" s="48">
        <f>SUM('EC ARV:WC ARV'!AC54)</f>
        <v>0</v>
      </c>
      <c r="AD54" s="48">
        <f>SUM('EC ARV:WC ARV'!AD54)</f>
        <v>0</v>
      </c>
      <c r="AE54" s="48">
        <f>SUM('EC ARV:WC ARV'!AE54)</f>
        <v>0</v>
      </c>
      <c r="AF54" s="48">
        <f>SUM('EC ARV:WC ARV'!AF54)</f>
        <v>0</v>
      </c>
      <c r="AG54" s="48">
        <f>SUM('EC ARV:WC ARV'!AG54)</f>
        <v>0</v>
      </c>
      <c r="AH54" s="51">
        <f>SUM('EC ARV:WC ARV'!AH54)</f>
        <v>0</v>
      </c>
      <c r="AI54" s="48">
        <f>SUM('EC ARV:WC ARV'!AI54)</f>
        <v>0</v>
      </c>
      <c r="AJ54" s="48">
        <f>SUM('EC ARV:WC ARV'!AJ54)</f>
        <v>0</v>
      </c>
      <c r="AK54" s="48">
        <f>SUM('EC ARV:WC ARV'!AK54)</f>
        <v>0</v>
      </c>
      <c r="AL54" s="48">
        <f>SUM('EC ARV:WC ARV'!AL54)</f>
        <v>0</v>
      </c>
      <c r="AM54" s="48">
        <f>SUM('EC ARV:WC ARV'!AM54)</f>
        <v>0</v>
      </c>
      <c r="AN54" s="48">
        <f>SUM('EC ARV:WC ARV'!AN54)</f>
        <v>0</v>
      </c>
      <c r="AO54" s="48">
        <f>SUM('EC ARV:WC ARV'!AO54)</f>
        <v>0</v>
      </c>
      <c r="AP54" s="51">
        <f>SUM('EC ARV:WC ARV'!AP54)</f>
        <v>0</v>
      </c>
      <c r="AQ54" s="48">
        <f>SUM('EC ARV:WC ARV'!AQ54)</f>
        <v>0</v>
      </c>
      <c r="AR54" s="48">
        <f>SUM('EC ARV:WC ARV'!AR54)</f>
        <v>0</v>
      </c>
      <c r="AS54" s="48">
        <f>SUM('EC ARV:WC ARV'!AS54)</f>
        <v>0</v>
      </c>
      <c r="AT54" s="51">
        <f>SUM('EC ARV:WC ARV'!AT54)</f>
        <v>0</v>
      </c>
      <c r="AU54" s="48">
        <f>SUM('EC ARV:WC ARV'!AU54)</f>
        <v>0</v>
      </c>
      <c r="AV54" s="48">
        <f>SUM('EC ARV:WC ARV'!AV54)</f>
        <v>0</v>
      </c>
      <c r="AW54" s="48">
        <f>SUM('EC ARV:WC ARV'!AW54)</f>
        <v>0</v>
      </c>
      <c r="AX54" s="48">
        <f>SUM('EC ARV:WC ARV'!AX54)</f>
        <v>0</v>
      </c>
      <c r="AY54" s="48">
        <f>SUM('EC ARV:WC ARV'!AY54)</f>
        <v>0</v>
      </c>
      <c r="AZ54" s="48">
        <f>SUM('EC ARV:WC ARV'!AZ54)</f>
        <v>0</v>
      </c>
      <c r="BA54" s="51">
        <f>SUM('EC ARV:WC ARV'!BA54)</f>
        <v>0</v>
      </c>
      <c r="BB54" s="45">
        <f t="shared" si="12"/>
        <v>0</v>
      </c>
    </row>
    <row r="55" spans="2:54" s="44" customFormat="1" ht="13.5" x14ac:dyDescent="0.25">
      <c r="B55" s="40"/>
      <c r="C55" s="40" t="s">
        <v>74</v>
      </c>
      <c r="D55" s="46">
        <f>SUM('EC ARV:WC ARV'!D55)</f>
        <v>357918</v>
      </c>
      <c r="E55" s="47">
        <f>SUM('EC ARV:WC ARV'!E55)</f>
        <v>0</v>
      </c>
      <c r="F55" s="48">
        <f>SUM('EC ARV:WC ARV'!F55)</f>
        <v>0</v>
      </c>
      <c r="G55" s="48">
        <f>SUM('EC ARV:WC ARV'!G55)</f>
        <v>0</v>
      </c>
      <c r="H55" s="48">
        <f>SUM('EC ARV:WC ARV'!H55)</f>
        <v>0</v>
      </c>
      <c r="I55" s="48">
        <f>SUM('EC ARV:WC ARV'!I55)</f>
        <v>0</v>
      </c>
      <c r="J55" s="48">
        <f>SUM('EC ARV:WC ARV'!J55)</f>
        <v>0</v>
      </c>
      <c r="K55" s="48">
        <f>SUM('EC ARV:WC ARV'!K55)</f>
        <v>0</v>
      </c>
      <c r="L55" s="48">
        <f>SUM('EC ARV:WC ARV'!L55)</f>
        <v>0</v>
      </c>
      <c r="M55" s="48">
        <f>SUM('EC ARV:WC ARV'!M55)</f>
        <v>0</v>
      </c>
      <c r="N55" s="48">
        <f>SUM('EC ARV:WC ARV'!N55)</f>
        <v>0</v>
      </c>
      <c r="O55" s="51">
        <f>SUM('EC ARV:WC ARV'!O55)</f>
        <v>0</v>
      </c>
      <c r="P55" s="48">
        <f>SUM('EC ARV:WC ARV'!P55)</f>
        <v>0</v>
      </c>
      <c r="Q55" s="48">
        <f>SUM('EC ARV:WC ARV'!Q55)</f>
        <v>0</v>
      </c>
      <c r="R55" s="48">
        <f>SUM('EC ARV:WC ARV'!R55)</f>
        <v>0</v>
      </c>
      <c r="S55" s="48">
        <f>SUM('EC ARV:WC ARV'!S55)</f>
        <v>0</v>
      </c>
      <c r="T55" s="48">
        <f>SUM('EC ARV:WC ARV'!T55)</f>
        <v>0</v>
      </c>
      <c r="U55" s="48">
        <f>SUM('EC ARV:WC ARV'!U55)</f>
        <v>0</v>
      </c>
      <c r="V55" s="48">
        <f>SUM('EC ARV:WC ARV'!V55)</f>
        <v>0</v>
      </c>
      <c r="W55" s="48">
        <f>SUM('EC ARV:WC ARV'!W55)</f>
        <v>0</v>
      </c>
      <c r="X55" s="51">
        <f>SUM('EC ARV:WC ARV'!X55)</f>
        <v>0</v>
      </c>
      <c r="Y55" s="48">
        <f>SUM('EC ARV:WC ARV'!Y55)</f>
        <v>0</v>
      </c>
      <c r="Z55" s="48">
        <f>SUM('EC ARV:WC ARV'!Z55)</f>
        <v>0</v>
      </c>
      <c r="AA55" s="48">
        <f>SUM('EC ARV:WC ARV'!AA55)</f>
        <v>0</v>
      </c>
      <c r="AB55" s="48">
        <f>SUM('EC ARV:WC ARV'!AB55)</f>
        <v>0</v>
      </c>
      <c r="AC55" s="48">
        <f>SUM('EC ARV:WC ARV'!AC55)</f>
        <v>0</v>
      </c>
      <c r="AD55" s="48">
        <f>SUM('EC ARV:WC ARV'!AD55)</f>
        <v>0</v>
      </c>
      <c r="AE55" s="48">
        <f>SUM('EC ARV:WC ARV'!AE55)</f>
        <v>0</v>
      </c>
      <c r="AF55" s="48">
        <f>SUM('EC ARV:WC ARV'!AF55)</f>
        <v>0</v>
      </c>
      <c r="AG55" s="48">
        <f>SUM('EC ARV:WC ARV'!AG55)</f>
        <v>0</v>
      </c>
      <c r="AH55" s="51">
        <f>SUM('EC ARV:WC ARV'!AH55)</f>
        <v>0</v>
      </c>
      <c r="AI55" s="48">
        <f>SUM('EC ARV:WC ARV'!AI55)</f>
        <v>0</v>
      </c>
      <c r="AJ55" s="48">
        <f>SUM('EC ARV:WC ARV'!AJ55)</f>
        <v>0</v>
      </c>
      <c r="AK55" s="48">
        <f>SUM('EC ARV:WC ARV'!AK55)</f>
        <v>0</v>
      </c>
      <c r="AL55" s="48">
        <f>SUM('EC ARV:WC ARV'!AL55)</f>
        <v>0</v>
      </c>
      <c r="AM55" s="48">
        <f>SUM('EC ARV:WC ARV'!AM55)</f>
        <v>0</v>
      </c>
      <c r="AN55" s="48">
        <f>SUM('EC ARV:WC ARV'!AN55)</f>
        <v>0</v>
      </c>
      <c r="AO55" s="48">
        <f>SUM('EC ARV:WC ARV'!AO55)</f>
        <v>0</v>
      </c>
      <c r="AP55" s="51">
        <f>SUM('EC ARV:WC ARV'!AP55)</f>
        <v>0</v>
      </c>
      <c r="AQ55" s="48">
        <f>SUM('EC ARV:WC ARV'!AQ55)</f>
        <v>0</v>
      </c>
      <c r="AR55" s="48">
        <f>SUM('EC ARV:WC ARV'!AR55)</f>
        <v>0</v>
      </c>
      <c r="AS55" s="48">
        <f>SUM('EC ARV:WC ARV'!AS55)</f>
        <v>0</v>
      </c>
      <c r="AT55" s="51">
        <f>SUM('EC ARV:WC ARV'!AT55)</f>
        <v>0</v>
      </c>
      <c r="AU55" s="48">
        <f>SUM('EC ARV:WC ARV'!AU55)</f>
        <v>0</v>
      </c>
      <c r="AV55" s="48">
        <f>SUM('EC ARV:WC ARV'!AV55)</f>
        <v>0</v>
      </c>
      <c r="AW55" s="48">
        <f>SUM('EC ARV:WC ARV'!AW55)</f>
        <v>0</v>
      </c>
      <c r="AX55" s="48">
        <f>SUM('EC ARV:WC ARV'!AX55)</f>
        <v>0</v>
      </c>
      <c r="AY55" s="48">
        <f>SUM('EC ARV:WC ARV'!AY55)</f>
        <v>0</v>
      </c>
      <c r="AZ55" s="48">
        <f>SUM('EC ARV:WC ARV'!AZ55)</f>
        <v>0</v>
      </c>
      <c r="BA55" s="51">
        <f>SUM('EC ARV:WC ARV'!BA55)</f>
        <v>0</v>
      </c>
      <c r="BB55" s="45">
        <f t="shared" si="12"/>
        <v>0</v>
      </c>
    </row>
    <row r="56" spans="2:54" s="44" customFormat="1" ht="13.5" x14ac:dyDescent="0.25">
      <c r="B56" s="40"/>
      <c r="C56" s="40" t="s">
        <v>75</v>
      </c>
      <c r="D56" s="46">
        <f>SUM('EC ARV:WC ARV'!D56)</f>
        <v>943870</v>
      </c>
      <c r="E56" s="47">
        <f>SUM('EC ARV:WC ARV'!E56)</f>
        <v>0</v>
      </c>
      <c r="F56" s="48">
        <f>SUM('EC ARV:WC ARV'!F56)</f>
        <v>0</v>
      </c>
      <c r="G56" s="48">
        <f>SUM('EC ARV:WC ARV'!G56)</f>
        <v>0</v>
      </c>
      <c r="H56" s="48">
        <f>SUM('EC ARV:WC ARV'!H56)</f>
        <v>0</v>
      </c>
      <c r="I56" s="48">
        <f>SUM('EC ARV:WC ARV'!I56)</f>
        <v>0</v>
      </c>
      <c r="J56" s="48">
        <f>SUM('EC ARV:WC ARV'!J56)</f>
        <v>0</v>
      </c>
      <c r="K56" s="48">
        <f>SUM('EC ARV:WC ARV'!K56)</f>
        <v>0</v>
      </c>
      <c r="L56" s="48">
        <f>SUM('EC ARV:WC ARV'!L56)</f>
        <v>0</v>
      </c>
      <c r="M56" s="48">
        <f>SUM('EC ARV:WC ARV'!M56)</f>
        <v>0</v>
      </c>
      <c r="N56" s="48">
        <f>SUM('EC ARV:WC ARV'!N56)</f>
        <v>0</v>
      </c>
      <c r="O56" s="51">
        <f>SUM('EC ARV:WC ARV'!O56)</f>
        <v>0</v>
      </c>
      <c r="P56" s="48">
        <f>SUM('EC ARV:WC ARV'!P56)</f>
        <v>0</v>
      </c>
      <c r="Q56" s="48">
        <f>SUM('EC ARV:WC ARV'!Q56)</f>
        <v>0</v>
      </c>
      <c r="R56" s="48">
        <f>SUM('EC ARV:WC ARV'!R56)</f>
        <v>0</v>
      </c>
      <c r="S56" s="48">
        <f>SUM('EC ARV:WC ARV'!S56)</f>
        <v>0</v>
      </c>
      <c r="T56" s="48">
        <f>SUM('EC ARV:WC ARV'!T56)</f>
        <v>0</v>
      </c>
      <c r="U56" s="48">
        <f>SUM('EC ARV:WC ARV'!U56)</f>
        <v>0</v>
      </c>
      <c r="V56" s="48">
        <f>SUM('EC ARV:WC ARV'!V56)</f>
        <v>0</v>
      </c>
      <c r="W56" s="48">
        <f>SUM('EC ARV:WC ARV'!W56)</f>
        <v>0</v>
      </c>
      <c r="X56" s="51">
        <f>SUM('EC ARV:WC ARV'!X56)</f>
        <v>0</v>
      </c>
      <c r="Y56" s="48">
        <f>SUM('EC ARV:WC ARV'!Y56)</f>
        <v>0</v>
      </c>
      <c r="Z56" s="48">
        <f>SUM('EC ARV:WC ARV'!Z56)</f>
        <v>0</v>
      </c>
      <c r="AA56" s="48">
        <f>SUM('EC ARV:WC ARV'!AA56)</f>
        <v>0</v>
      </c>
      <c r="AB56" s="48">
        <f>SUM('EC ARV:WC ARV'!AB56)</f>
        <v>0</v>
      </c>
      <c r="AC56" s="48">
        <f>SUM('EC ARV:WC ARV'!AC56)</f>
        <v>0</v>
      </c>
      <c r="AD56" s="48">
        <f>SUM('EC ARV:WC ARV'!AD56)</f>
        <v>0</v>
      </c>
      <c r="AE56" s="48">
        <f>SUM('EC ARV:WC ARV'!AE56)</f>
        <v>0</v>
      </c>
      <c r="AF56" s="48">
        <f>SUM('EC ARV:WC ARV'!AF56)</f>
        <v>0</v>
      </c>
      <c r="AG56" s="48">
        <f>SUM('EC ARV:WC ARV'!AG56)</f>
        <v>0</v>
      </c>
      <c r="AH56" s="51">
        <f>SUM('EC ARV:WC ARV'!AH56)</f>
        <v>0</v>
      </c>
      <c r="AI56" s="48">
        <f>SUM('EC ARV:WC ARV'!AI56)</f>
        <v>0</v>
      </c>
      <c r="AJ56" s="48">
        <f>SUM('EC ARV:WC ARV'!AJ56)</f>
        <v>0</v>
      </c>
      <c r="AK56" s="48">
        <f>SUM('EC ARV:WC ARV'!AK56)</f>
        <v>0</v>
      </c>
      <c r="AL56" s="48">
        <f>SUM('EC ARV:WC ARV'!AL56)</f>
        <v>0</v>
      </c>
      <c r="AM56" s="48">
        <f>SUM('EC ARV:WC ARV'!AM56)</f>
        <v>0</v>
      </c>
      <c r="AN56" s="48">
        <f>SUM('EC ARV:WC ARV'!AN56)</f>
        <v>0</v>
      </c>
      <c r="AO56" s="48">
        <f>SUM('EC ARV:WC ARV'!AO56)</f>
        <v>0</v>
      </c>
      <c r="AP56" s="51">
        <f>SUM('EC ARV:WC ARV'!AP56)</f>
        <v>0</v>
      </c>
      <c r="AQ56" s="48">
        <f>SUM('EC ARV:WC ARV'!AQ56)</f>
        <v>0</v>
      </c>
      <c r="AR56" s="48">
        <f>SUM('EC ARV:WC ARV'!AR56)</f>
        <v>0</v>
      </c>
      <c r="AS56" s="48">
        <f>SUM('EC ARV:WC ARV'!AS56)</f>
        <v>0</v>
      </c>
      <c r="AT56" s="51">
        <f>SUM('EC ARV:WC ARV'!AT56)</f>
        <v>0</v>
      </c>
      <c r="AU56" s="48">
        <f>SUM('EC ARV:WC ARV'!AU56)</f>
        <v>0</v>
      </c>
      <c r="AV56" s="48">
        <f>SUM('EC ARV:WC ARV'!AV56)</f>
        <v>0</v>
      </c>
      <c r="AW56" s="48">
        <f>SUM('EC ARV:WC ARV'!AW56)</f>
        <v>0</v>
      </c>
      <c r="AX56" s="48">
        <f>SUM('EC ARV:WC ARV'!AX56)</f>
        <v>0</v>
      </c>
      <c r="AY56" s="48">
        <f>SUM('EC ARV:WC ARV'!AY56)</f>
        <v>0</v>
      </c>
      <c r="AZ56" s="48">
        <f>SUM('EC ARV:WC ARV'!AZ56)</f>
        <v>0</v>
      </c>
      <c r="BA56" s="51">
        <f>SUM('EC ARV:WC ARV'!BA56)</f>
        <v>0</v>
      </c>
      <c r="BB56" s="45">
        <f t="shared" si="12"/>
        <v>0</v>
      </c>
    </row>
    <row r="57" spans="2:54" s="44" customFormat="1" ht="11.25" x14ac:dyDescent="0.2">
      <c r="B57" s="53" t="s">
        <v>76</v>
      </c>
      <c r="C57" s="53"/>
      <c r="D57" s="54">
        <f>SUM('EC ARV:WC ARV'!D57)</f>
        <v>118171968.55</v>
      </c>
      <c r="E57" s="55">
        <f>SUM('EC ARV:WC ARV'!E57)</f>
        <v>17939847.456</v>
      </c>
      <c r="F57" s="56">
        <f>SUM('EC ARV:WC ARV'!F57)</f>
        <v>765635.29999999993</v>
      </c>
      <c r="G57" s="56">
        <f>SUM('EC ARV:WC ARV'!G57)</f>
        <v>1236406.5190000001</v>
      </c>
      <c r="H57" s="56">
        <f>SUM('EC ARV:WC ARV'!H57)</f>
        <v>496651.739</v>
      </c>
      <c r="I57" s="56">
        <f>SUM('EC ARV:WC ARV'!I57)</f>
        <v>532283.08000000007</v>
      </c>
      <c r="J57" s="56">
        <f>SUM('EC ARV:WC ARV'!J57)</f>
        <v>0</v>
      </c>
      <c r="K57" s="56">
        <f>SUM('EC ARV:WC ARV'!K57)</f>
        <v>645954.17000000004</v>
      </c>
      <c r="L57" s="56">
        <f>SUM('EC ARV:WC ARV'!L57)</f>
        <v>819783.61</v>
      </c>
      <c r="M57" s="56">
        <f>SUM('EC ARV:WC ARV'!M57)</f>
        <v>953445.90000000014</v>
      </c>
      <c r="N57" s="56">
        <f>SUM('EC ARV:WC ARV'!N57)</f>
        <v>676399.76000000013</v>
      </c>
      <c r="O57" s="57">
        <f>SUM('EC ARV:WC ARV'!O57)</f>
        <v>6126560.0779999988</v>
      </c>
      <c r="P57" s="56">
        <f>SUM('EC ARV:WC ARV'!P57)</f>
        <v>183658.21</v>
      </c>
      <c r="Q57" s="56">
        <f>SUM('EC ARV:WC ARV'!Q57)</f>
        <v>100508.065</v>
      </c>
      <c r="R57" s="56">
        <f>SUM('EC ARV:WC ARV'!R57)</f>
        <v>56833.255000000005</v>
      </c>
      <c r="S57" s="56">
        <f>SUM('EC ARV:WC ARV'!S57)</f>
        <v>183658.21</v>
      </c>
      <c r="T57" s="56">
        <f>SUM('EC ARV:WC ARV'!T57)</f>
        <v>210936.23500000002</v>
      </c>
      <c r="U57" s="56">
        <f>SUM('EC ARV:WC ARV'!U57)</f>
        <v>1073557.52</v>
      </c>
      <c r="V57" s="56">
        <f>SUM('EC ARV:WC ARV'!V57)</f>
        <v>347073.53</v>
      </c>
      <c r="W57" s="56">
        <f>SUM('EC ARV:WC ARV'!W57)</f>
        <v>189093.60399999999</v>
      </c>
      <c r="X57" s="56">
        <f>SUM('EC ARV:WC ARV'!X57)</f>
        <v>1838018.8089999999</v>
      </c>
      <c r="Y57" s="56">
        <f>SUM('EC ARV:WC ARV'!Y57)</f>
        <v>287849.14400000003</v>
      </c>
      <c r="Z57" s="56">
        <f>SUM('EC ARV:WC ARV'!Z57)</f>
        <v>86077.800000000017</v>
      </c>
      <c r="AA57" s="56">
        <f>SUM('EC ARV:WC ARV'!AA57)</f>
        <v>185746.72</v>
      </c>
      <c r="AB57" s="56">
        <f>SUM('EC ARV:WC ARV'!AB57)</f>
        <v>201559.6275</v>
      </c>
      <c r="AC57" s="56">
        <f>SUM('EC ARV:WC ARV'!AC57)</f>
        <v>234951.43150000001</v>
      </c>
      <c r="AD57" s="56">
        <f>SUM('EC ARV:WC ARV'!AD57)</f>
        <v>234951.43150000001</v>
      </c>
      <c r="AE57" s="56">
        <f>SUM('EC ARV:WC ARV'!AE57)</f>
        <v>10119.675000000001</v>
      </c>
      <c r="AF57" s="56">
        <f>SUM('EC ARV:WC ARV'!AF57)</f>
        <v>13031.329000000002</v>
      </c>
      <c r="AG57" s="56">
        <f>SUM('EC ARV:WC ARV'!AG57)</f>
        <v>33732.25</v>
      </c>
      <c r="AH57" s="57">
        <f>SUM('EC ARV:WC ARV'!AH57)</f>
        <v>1288019.4084999999</v>
      </c>
      <c r="AI57" s="56">
        <f>SUM('EC ARV:WC ARV'!AI57)</f>
        <v>806533.64149999991</v>
      </c>
      <c r="AJ57" s="56">
        <f>SUM('EC ARV:WC ARV'!AJ57)</f>
        <v>1147810.6300000001</v>
      </c>
      <c r="AK57" s="56">
        <f>SUM('EC ARV:WC ARV'!AK57)</f>
        <v>748694.5149999999</v>
      </c>
      <c r="AL57" s="56">
        <f>SUM('EC ARV:WC ARV'!AL57)</f>
        <v>362795.185</v>
      </c>
      <c r="AM57" s="56">
        <f>SUM('EC ARV:WC ARV'!AM57)</f>
        <v>1100816.9849999999</v>
      </c>
      <c r="AN57" s="56">
        <f>SUM('EC ARV:WC ARV'!AN57)</f>
        <v>1305174.2750000001</v>
      </c>
      <c r="AO57" s="56">
        <f>SUM('EC ARV:WC ARV'!AO57)</f>
        <v>696968.98499999999</v>
      </c>
      <c r="AP57" s="43">
        <f>SUM('EC ARV:WC ARV'!AP57)</f>
        <v>6168794.2165000001</v>
      </c>
      <c r="AQ57" s="56">
        <f>SUM('EC ARV:WC ARV'!AQ57)</f>
        <v>468253.35399999993</v>
      </c>
      <c r="AR57" s="56">
        <f>SUM('EC ARV:WC ARV'!AR57)</f>
        <v>465341.69999999995</v>
      </c>
      <c r="AS57" s="56">
        <f>SUM('EC ARV:WC ARV'!AS57)</f>
        <v>431609.45</v>
      </c>
      <c r="AT57" s="43">
        <f>SUM('EC ARV:WC ARV'!AT57)</f>
        <v>1365204.504</v>
      </c>
      <c r="AU57" s="56">
        <f>SUM('EC ARV:WC ARV'!AU57)</f>
        <v>33816.740000000005</v>
      </c>
      <c r="AV57" s="56">
        <f>SUM('EC ARV:WC ARV'!AV57)</f>
        <v>67633.48000000001</v>
      </c>
      <c r="AW57" s="56">
        <f>SUM('EC ARV:WC ARV'!AW57)</f>
        <v>102041.65</v>
      </c>
      <c r="AX57" s="56">
        <f>SUM('EC ARV:WC ARV'!AX57)</f>
        <v>743140.57000000007</v>
      </c>
      <c r="AY57" s="56">
        <f>SUM('EC ARV:WC ARV'!AY57)</f>
        <v>171195.95</v>
      </c>
      <c r="AZ57" s="56">
        <f>SUM('EC ARV:WC ARV'!AZ57)</f>
        <v>35422.050000000003</v>
      </c>
      <c r="BA57" s="43">
        <f>SUM('EC ARV:WC ARV'!BA57)</f>
        <v>1153250.44</v>
      </c>
      <c r="BB57" s="45">
        <f t="shared" si="12"/>
        <v>0.15181136166323092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SUM('EC ARV:WC ARV'!D60)</f>
        <v>3217145</v>
      </c>
      <c r="E60" s="42">
        <f>SUM('EC ARV:WC ARV'!E60)</f>
        <v>1330518.2770000002</v>
      </c>
      <c r="F60" s="41">
        <f>SUM('EC ARV:WC ARV'!F60)</f>
        <v>0</v>
      </c>
      <c r="G60" s="41">
        <f>SUM('EC ARV:WC ARV'!G60)</f>
        <v>3129.3879999999999</v>
      </c>
      <c r="H60" s="41">
        <f>SUM('EC ARV:WC ARV'!H60)</f>
        <v>3129.3879999999999</v>
      </c>
      <c r="I60" s="41">
        <f>SUM('EC ARV:WC ARV'!I60)</f>
        <v>0</v>
      </c>
      <c r="J60" s="41">
        <f>SUM('EC ARV:WC ARV'!J60)</f>
        <v>0</v>
      </c>
      <c r="K60" s="41">
        <f>SUM('EC ARV:WC ARV'!K60)</f>
        <v>0</v>
      </c>
      <c r="L60" s="41">
        <f>SUM('EC ARV:WC ARV'!L60)</f>
        <v>0</v>
      </c>
      <c r="M60" s="41">
        <f>SUM('EC ARV:WC ARV'!M60)</f>
        <v>0</v>
      </c>
      <c r="N60" s="41">
        <f>SUM('EC ARV:WC ARV'!N60)</f>
        <v>0</v>
      </c>
      <c r="O60" s="43">
        <f>SUM('EC ARV:WC ARV'!O60)</f>
        <v>6258.7759999999998</v>
      </c>
      <c r="P60" s="41">
        <f>SUM('EC ARV:WC ARV'!P60)</f>
        <v>15646.939999999999</v>
      </c>
      <c r="Q60" s="41">
        <f>SUM('EC ARV:WC ARV'!Q60)</f>
        <v>62587.759999999995</v>
      </c>
      <c r="R60" s="41">
        <f>SUM('EC ARV:WC ARV'!R60)</f>
        <v>15646.939999999999</v>
      </c>
      <c r="S60" s="41">
        <f>SUM('EC ARV:WC ARV'!S60)</f>
        <v>15646.939999999999</v>
      </c>
      <c r="T60" s="41">
        <f>SUM('EC ARV:WC ARV'!T60)</f>
        <v>0</v>
      </c>
      <c r="U60" s="41">
        <f>SUM('EC ARV:WC ARV'!U60)</f>
        <v>156469.4</v>
      </c>
      <c r="V60" s="41">
        <f>SUM('EC ARV:WC ARV'!V60)</f>
        <v>156469.4</v>
      </c>
      <c r="W60" s="41">
        <f>SUM('EC ARV:WC ARV'!W60)</f>
        <v>3129.3879999999999</v>
      </c>
      <c r="X60" s="43">
        <f>SUM('EC ARV:WC ARV'!X60)</f>
        <v>425596.76799999998</v>
      </c>
      <c r="Y60" s="41">
        <f>SUM('EC ARV:WC ARV'!Y60)</f>
        <v>0</v>
      </c>
      <c r="Z60" s="41">
        <f>SUM('EC ARV:WC ARV'!Z60)</f>
        <v>0</v>
      </c>
      <c r="AA60" s="41">
        <f>SUM('EC ARV:WC ARV'!AA60)</f>
        <v>0</v>
      </c>
      <c r="AB60" s="41">
        <f>SUM('EC ARV:WC ARV'!AB60)</f>
        <v>0</v>
      </c>
      <c r="AC60" s="41">
        <f>SUM('EC ARV:WC ARV'!AC60)</f>
        <v>3129.3879999999999</v>
      </c>
      <c r="AD60" s="41">
        <f>SUM('EC ARV:WC ARV'!AD60)</f>
        <v>3129.3879999999999</v>
      </c>
      <c r="AE60" s="41">
        <f>SUM('EC ARV:WC ARV'!AE60)</f>
        <v>0</v>
      </c>
      <c r="AF60" s="41">
        <f>SUM('EC ARV:WC ARV'!AF60)</f>
        <v>3129.3879999999999</v>
      </c>
      <c r="AG60" s="41">
        <f>SUM('EC ARV:WC ARV'!AG60)</f>
        <v>0</v>
      </c>
      <c r="AH60" s="43">
        <f>SUM('EC ARV:WC ARV'!AH60)</f>
        <v>9388.1640000000007</v>
      </c>
      <c r="AI60" s="41">
        <f>SUM('EC ARV:WC ARV'!AI60)</f>
        <v>0</v>
      </c>
      <c r="AJ60" s="41">
        <f>SUM('EC ARV:WC ARV'!AJ60)</f>
        <v>0</v>
      </c>
      <c r="AK60" s="41">
        <f>SUM('EC ARV:WC ARV'!AK60)</f>
        <v>0</v>
      </c>
      <c r="AL60" s="41">
        <f>SUM('EC ARV:WC ARV'!AL60)</f>
        <v>0</v>
      </c>
      <c r="AM60" s="41">
        <f>SUM('EC ARV:WC ARV'!AM60)</f>
        <v>0</v>
      </c>
      <c r="AN60" s="41">
        <f>SUM('EC ARV:WC ARV'!AN60)</f>
        <v>0</v>
      </c>
      <c r="AO60" s="41">
        <f>SUM('EC ARV:WC ARV'!AO60)</f>
        <v>625877.6</v>
      </c>
      <c r="AP60" s="43">
        <f>SUM('EC ARV:WC ARV'!AP60)</f>
        <v>625877.6</v>
      </c>
      <c r="AQ60" s="41">
        <f>SUM('EC ARV:WC ARV'!AQ60)</f>
        <v>3129.3879999999999</v>
      </c>
      <c r="AR60" s="41">
        <f>SUM('EC ARV:WC ARV'!AR60)</f>
        <v>0</v>
      </c>
      <c r="AS60" s="41">
        <f>SUM('EC ARV:WC ARV'!AS60)</f>
        <v>0</v>
      </c>
      <c r="AT60" s="43">
        <f>SUM('EC ARV:WC ARV'!AT60)</f>
        <v>3129.3879999999999</v>
      </c>
      <c r="AU60" s="41">
        <f>SUM('EC ARV:WC ARV'!AU60)</f>
        <v>87.757000000000005</v>
      </c>
      <c r="AV60" s="41">
        <f>SUM('EC ARV:WC ARV'!AV60)</f>
        <v>175.51400000000001</v>
      </c>
      <c r="AW60" s="41">
        <f>SUM('EC ARV:WC ARV'!AW60)</f>
        <v>877.56999999999994</v>
      </c>
      <c r="AX60" s="41">
        <f>SUM('EC ARV:WC ARV'!AX60)</f>
        <v>254738.88999999998</v>
      </c>
      <c r="AY60" s="41">
        <f>SUM('EC ARV:WC ARV'!AY60)</f>
        <v>2632.71</v>
      </c>
      <c r="AZ60" s="41">
        <f>SUM('EC ARV:WC ARV'!AZ60)</f>
        <v>1755.1399999999999</v>
      </c>
      <c r="BA60" s="43">
        <f>SUM('EC ARV:WC ARV'!BA60)</f>
        <v>260267.58100000001</v>
      </c>
      <c r="BB60" s="45">
        <f t="shared" ref="BB60:BB68" si="13">E60/D60</f>
        <v>0.41357112501923299</v>
      </c>
    </row>
    <row r="61" spans="2:54" s="44" customFormat="1" ht="13.5" x14ac:dyDescent="0.25">
      <c r="B61" s="40"/>
      <c r="C61" s="40" t="s">
        <v>32</v>
      </c>
      <c r="D61" s="46">
        <f>SUM('EC ARV:WC ARV'!D61)</f>
        <v>87757</v>
      </c>
      <c r="E61" s="47">
        <f>SUM('EC ARV:WC ARV'!E61)</f>
        <v>9916.5410000000011</v>
      </c>
      <c r="F61" s="48">
        <f>SUM('EC ARV:WC ARV'!F61)</f>
        <v>0</v>
      </c>
      <c r="G61" s="48">
        <f>SUM('EC ARV:WC ARV'!G61)</f>
        <v>0</v>
      </c>
      <c r="H61" s="48">
        <f>SUM('EC ARV:WC ARV'!H61)</f>
        <v>0</v>
      </c>
      <c r="I61" s="48">
        <f>SUM('EC ARV:WC ARV'!I61)</f>
        <v>0</v>
      </c>
      <c r="J61" s="48">
        <f>SUM('EC ARV:WC ARV'!J61)</f>
        <v>0</v>
      </c>
      <c r="K61" s="48">
        <f>SUM('EC ARV:WC ARV'!K61)</f>
        <v>0</v>
      </c>
      <c r="L61" s="48">
        <f>SUM('EC ARV:WC ARV'!L61)</f>
        <v>0</v>
      </c>
      <c r="M61" s="48">
        <f>SUM('EC ARV:WC ARV'!M61)</f>
        <v>0</v>
      </c>
      <c r="N61" s="48">
        <f>SUM('EC ARV:WC ARV'!N61)</f>
        <v>0</v>
      </c>
      <c r="O61" s="49">
        <f>SUM('EC ARV:WC ARV'!O61)</f>
        <v>0</v>
      </c>
      <c r="P61" s="48">
        <f>SUM('EC ARV:WC ARV'!P61)</f>
        <v>0</v>
      </c>
      <c r="Q61" s="48">
        <f>SUM('EC ARV:WC ARV'!Q61)</f>
        <v>0</v>
      </c>
      <c r="R61" s="48">
        <f>SUM('EC ARV:WC ARV'!R61)</f>
        <v>0</v>
      </c>
      <c r="S61" s="48">
        <f>SUM('EC ARV:WC ARV'!S61)</f>
        <v>0</v>
      </c>
      <c r="T61" s="48">
        <f>SUM('EC ARV:WC ARV'!T61)</f>
        <v>0</v>
      </c>
      <c r="U61" s="48">
        <f>SUM('EC ARV:WC ARV'!U61)</f>
        <v>0</v>
      </c>
      <c r="V61" s="48">
        <f>SUM('EC ARV:WC ARV'!V61)</f>
        <v>0</v>
      </c>
      <c r="W61" s="48">
        <f>SUM('EC ARV:WC ARV'!W61)</f>
        <v>0</v>
      </c>
      <c r="X61" s="49">
        <f>SUM('EC ARV:WC ARV'!X61)</f>
        <v>0</v>
      </c>
      <c r="Y61" s="48">
        <f>SUM('EC ARV:WC ARV'!Y61)</f>
        <v>0</v>
      </c>
      <c r="Z61" s="48">
        <f>SUM('EC ARV:WC ARV'!Z61)</f>
        <v>0</v>
      </c>
      <c r="AA61" s="48">
        <f>SUM('EC ARV:WC ARV'!AA61)</f>
        <v>0</v>
      </c>
      <c r="AB61" s="48">
        <f>SUM('EC ARV:WC ARV'!AB61)</f>
        <v>0</v>
      </c>
      <c r="AC61" s="48">
        <f>SUM('EC ARV:WC ARV'!AC61)</f>
        <v>0</v>
      </c>
      <c r="AD61" s="48">
        <f>SUM('EC ARV:WC ARV'!AD61)</f>
        <v>0</v>
      </c>
      <c r="AE61" s="48">
        <f>SUM('EC ARV:WC ARV'!AE61)</f>
        <v>0</v>
      </c>
      <c r="AF61" s="48">
        <f>SUM('EC ARV:WC ARV'!AF61)</f>
        <v>0</v>
      </c>
      <c r="AG61" s="48">
        <f>SUM('EC ARV:WC ARV'!AG61)</f>
        <v>0</v>
      </c>
      <c r="AH61" s="49">
        <f>SUM('EC ARV:WC ARV'!AH61)</f>
        <v>0</v>
      </c>
      <c r="AI61" s="48">
        <f>SUM('EC ARV:WC ARV'!AI61)</f>
        <v>0</v>
      </c>
      <c r="AJ61" s="48">
        <f>SUM('EC ARV:WC ARV'!AJ61)</f>
        <v>0</v>
      </c>
      <c r="AK61" s="48">
        <f>SUM('EC ARV:WC ARV'!AK61)</f>
        <v>0</v>
      </c>
      <c r="AL61" s="48">
        <f>SUM('EC ARV:WC ARV'!AL61)</f>
        <v>0</v>
      </c>
      <c r="AM61" s="48">
        <f>SUM('EC ARV:WC ARV'!AM61)</f>
        <v>0</v>
      </c>
      <c r="AN61" s="48">
        <f>SUM('EC ARV:WC ARV'!AN61)</f>
        <v>0</v>
      </c>
      <c r="AO61" s="48">
        <f>SUM('EC ARV:WC ARV'!AO61)</f>
        <v>0</v>
      </c>
      <c r="AP61" s="51">
        <f>SUM('EC ARV:WC ARV'!AP61)</f>
        <v>0</v>
      </c>
      <c r="AQ61" s="48">
        <f>SUM('EC ARV:WC ARV'!AQ61)</f>
        <v>0</v>
      </c>
      <c r="AR61" s="48">
        <f>SUM('EC ARV:WC ARV'!AR61)</f>
        <v>0</v>
      </c>
      <c r="AS61" s="48">
        <f>SUM('EC ARV:WC ARV'!AS61)</f>
        <v>0</v>
      </c>
      <c r="AT61" s="51">
        <f>SUM('EC ARV:WC ARV'!AT61)</f>
        <v>0</v>
      </c>
      <c r="AU61" s="48">
        <f>SUM('EC ARV:WC ARV'!AU61)</f>
        <v>87.757000000000005</v>
      </c>
      <c r="AV61" s="48">
        <f>SUM('EC ARV:WC ARV'!AV61)</f>
        <v>175.51400000000001</v>
      </c>
      <c r="AW61" s="48">
        <f>SUM('EC ARV:WC ARV'!AW61)</f>
        <v>877.56999999999994</v>
      </c>
      <c r="AX61" s="48">
        <f>SUM('EC ARV:WC ARV'!AX61)</f>
        <v>4387.8499999999995</v>
      </c>
      <c r="AY61" s="48">
        <f>SUM('EC ARV:WC ARV'!AY61)</f>
        <v>2632.71</v>
      </c>
      <c r="AZ61" s="48">
        <f>SUM('EC ARV:WC ARV'!AZ61)</f>
        <v>1755.1399999999999</v>
      </c>
      <c r="BA61" s="51">
        <f>SUM('EC ARV:WC ARV'!BA61)</f>
        <v>9916.5410000000011</v>
      </c>
      <c r="BB61" s="45">
        <f t="shared" si="13"/>
        <v>0.11300000000000002</v>
      </c>
    </row>
    <row r="62" spans="2:54" s="44" customFormat="1" ht="13.5" x14ac:dyDescent="0.25">
      <c r="B62" s="40"/>
      <c r="C62" s="40" t="s">
        <v>33</v>
      </c>
      <c r="D62" s="46">
        <f>SUM('EC ARV:WC ARV'!D62)</f>
        <v>3129388</v>
      </c>
      <c r="E62" s="47">
        <f>SUM('EC ARV:WC ARV'!E62)</f>
        <v>1320601.7359999998</v>
      </c>
      <c r="F62" s="48">
        <f>SUM('EC ARV:WC ARV'!F62)</f>
        <v>0</v>
      </c>
      <c r="G62" s="48">
        <f>SUM('EC ARV:WC ARV'!G62)</f>
        <v>3129.3879999999999</v>
      </c>
      <c r="H62" s="48">
        <f>SUM('EC ARV:WC ARV'!H62)</f>
        <v>3129.3879999999999</v>
      </c>
      <c r="I62" s="48">
        <f>SUM('EC ARV:WC ARV'!I62)</f>
        <v>0</v>
      </c>
      <c r="J62" s="48">
        <f>SUM('EC ARV:WC ARV'!J62)</f>
        <v>0</v>
      </c>
      <c r="K62" s="48">
        <f>SUM('EC ARV:WC ARV'!K62)</f>
        <v>0</v>
      </c>
      <c r="L62" s="48">
        <f>SUM('EC ARV:WC ARV'!L62)</f>
        <v>0</v>
      </c>
      <c r="M62" s="48">
        <f>SUM('EC ARV:WC ARV'!M62)</f>
        <v>0</v>
      </c>
      <c r="N62" s="48">
        <f>SUM('EC ARV:WC ARV'!N62)</f>
        <v>0</v>
      </c>
      <c r="O62" s="49">
        <f>SUM('EC ARV:WC ARV'!O62)</f>
        <v>6258.7759999999998</v>
      </c>
      <c r="P62" s="48">
        <f>SUM('EC ARV:WC ARV'!P62)</f>
        <v>15646.939999999999</v>
      </c>
      <c r="Q62" s="48">
        <f>SUM('EC ARV:WC ARV'!Q62)</f>
        <v>62587.759999999995</v>
      </c>
      <c r="R62" s="48">
        <f>SUM('EC ARV:WC ARV'!R62)</f>
        <v>15646.939999999999</v>
      </c>
      <c r="S62" s="48">
        <f>SUM('EC ARV:WC ARV'!S62)</f>
        <v>15646.939999999999</v>
      </c>
      <c r="T62" s="48">
        <f>SUM('EC ARV:WC ARV'!T62)</f>
        <v>0</v>
      </c>
      <c r="U62" s="48">
        <f>SUM('EC ARV:WC ARV'!U62)</f>
        <v>156469.4</v>
      </c>
      <c r="V62" s="48">
        <f>SUM('EC ARV:WC ARV'!V62)</f>
        <v>156469.4</v>
      </c>
      <c r="W62" s="48">
        <f>SUM('EC ARV:WC ARV'!W62)</f>
        <v>3129.3879999999999</v>
      </c>
      <c r="X62" s="49">
        <f>SUM('EC ARV:WC ARV'!X62)</f>
        <v>425596.76799999998</v>
      </c>
      <c r="Y62" s="48">
        <f>SUM('EC ARV:WC ARV'!Y62)</f>
        <v>0</v>
      </c>
      <c r="Z62" s="48">
        <f>SUM('EC ARV:WC ARV'!Z62)</f>
        <v>0</v>
      </c>
      <c r="AA62" s="48">
        <f>SUM('EC ARV:WC ARV'!AA62)</f>
        <v>0</v>
      </c>
      <c r="AB62" s="48">
        <f>SUM('EC ARV:WC ARV'!AB62)</f>
        <v>0</v>
      </c>
      <c r="AC62" s="48">
        <f>SUM('EC ARV:WC ARV'!AC62)</f>
        <v>3129.3879999999999</v>
      </c>
      <c r="AD62" s="48">
        <f>SUM('EC ARV:WC ARV'!AD62)</f>
        <v>3129.3879999999999</v>
      </c>
      <c r="AE62" s="48">
        <f>SUM('EC ARV:WC ARV'!AE62)</f>
        <v>0</v>
      </c>
      <c r="AF62" s="48">
        <f>SUM('EC ARV:WC ARV'!AF62)</f>
        <v>3129.3879999999999</v>
      </c>
      <c r="AG62" s="48">
        <f>SUM('EC ARV:WC ARV'!AG62)</f>
        <v>0</v>
      </c>
      <c r="AH62" s="49">
        <f>SUM('EC ARV:WC ARV'!AH62)</f>
        <v>9388.1640000000007</v>
      </c>
      <c r="AI62" s="48">
        <f>SUM('EC ARV:WC ARV'!AI62)</f>
        <v>0</v>
      </c>
      <c r="AJ62" s="48">
        <f>SUM('EC ARV:WC ARV'!AJ62)</f>
        <v>0</v>
      </c>
      <c r="AK62" s="48">
        <f>SUM('EC ARV:WC ARV'!AK62)</f>
        <v>0</v>
      </c>
      <c r="AL62" s="48">
        <f>SUM('EC ARV:WC ARV'!AL62)</f>
        <v>0</v>
      </c>
      <c r="AM62" s="48">
        <f>SUM('EC ARV:WC ARV'!AM62)</f>
        <v>0</v>
      </c>
      <c r="AN62" s="48">
        <f>SUM('EC ARV:WC ARV'!AN62)</f>
        <v>0</v>
      </c>
      <c r="AO62" s="48">
        <f>SUM('EC ARV:WC ARV'!AO62)</f>
        <v>625877.6</v>
      </c>
      <c r="AP62" s="51">
        <f>SUM('EC ARV:WC ARV'!AP62)</f>
        <v>625877.6</v>
      </c>
      <c r="AQ62" s="48">
        <f>SUM('EC ARV:WC ARV'!AQ62)</f>
        <v>3129.3879999999999</v>
      </c>
      <c r="AR62" s="48">
        <f>SUM('EC ARV:WC ARV'!AR62)</f>
        <v>0</v>
      </c>
      <c r="AS62" s="48">
        <f>SUM('EC ARV:WC ARV'!AS62)</f>
        <v>0</v>
      </c>
      <c r="AT62" s="51">
        <f>SUM('EC ARV:WC ARV'!AT62)</f>
        <v>3129.3879999999999</v>
      </c>
      <c r="AU62" s="48">
        <f>SUM('EC ARV:WC ARV'!AU62)</f>
        <v>0</v>
      </c>
      <c r="AV62" s="48">
        <f>SUM('EC ARV:WC ARV'!AV62)</f>
        <v>0</v>
      </c>
      <c r="AW62" s="48">
        <f>SUM('EC ARV:WC ARV'!AW62)</f>
        <v>0</v>
      </c>
      <c r="AX62" s="48">
        <f>SUM('EC ARV:WC ARV'!AX62)</f>
        <v>250351.03999999998</v>
      </c>
      <c r="AY62" s="48">
        <f>SUM('EC ARV:WC ARV'!AY62)</f>
        <v>0</v>
      </c>
      <c r="AZ62" s="48">
        <f>SUM('EC ARV:WC ARV'!AZ62)</f>
        <v>0</v>
      </c>
      <c r="BA62" s="51">
        <f>SUM('EC ARV:WC ARV'!BA62)</f>
        <v>250351.03999999998</v>
      </c>
      <c r="BB62" s="45">
        <f t="shared" si="13"/>
        <v>0.42199999999999993</v>
      </c>
    </row>
    <row r="63" spans="2:54" s="44" customFormat="1" x14ac:dyDescent="0.25">
      <c r="B63" s="39" t="s">
        <v>34</v>
      </c>
      <c r="C63" s="40"/>
      <c r="D63" s="50">
        <f>SUM('EC ARV:WC ARV'!D63)</f>
        <v>56581024.001499996</v>
      </c>
      <c r="E63" s="42">
        <f>SUM('EC ARV:WC ARV'!E63)</f>
        <v>12896398.748058749</v>
      </c>
      <c r="F63" s="41">
        <f>SUM('EC ARV:WC ARV'!F63)</f>
        <v>0</v>
      </c>
      <c r="G63" s="41">
        <f>SUM('EC ARV:WC ARV'!G63)</f>
        <v>588355.73</v>
      </c>
      <c r="H63" s="41">
        <f>SUM('EC ARV:WC ARV'!H63)</f>
        <v>588355.73</v>
      </c>
      <c r="I63" s="41">
        <f>SUM('EC ARV:WC ARV'!I63)</f>
        <v>593538.07325874991</v>
      </c>
      <c r="J63" s="41">
        <f>SUM('EC ARV:WC ARV'!J63)</f>
        <v>0</v>
      </c>
      <c r="K63" s="41">
        <f>SUM('EC ARV:WC ARV'!K63)</f>
        <v>104970.25000000001</v>
      </c>
      <c r="L63" s="41">
        <f>SUM('EC ARV:WC ARV'!L63)</f>
        <v>314910.74999999994</v>
      </c>
      <c r="M63" s="41">
        <f>SUM('EC ARV:WC ARV'!M63)</f>
        <v>1081454.74</v>
      </c>
      <c r="N63" s="41">
        <f>SUM('EC ARV:WC ARV'!N63)</f>
        <v>839762.00000000012</v>
      </c>
      <c r="O63" s="43">
        <f>SUM('EC ARV:WC ARV'!O63)</f>
        <v>4111347.2732587508</v>
      </c>
      <c r="P63" s="41">
        <f>SUM('EC ARV:WC ARV'!P63)</f>
        <v>209940.50000000003</v>
      </c>
      <c r="Q63" s="41">
        <f>SUM('EC ARV:WC ARV'!Q63)</f>
        <v>52485.125000000007</v>
      </c>
      <c r="R63" s="41">
        <f>SUM('EC ARV:WC ARV'!R63)</f>
        <v>52485.125000000007</v>
      </c>
      <c r="S63" s="41">
        <f>SUM('EC ARV:WC ARV'!S63)</f>
        <v>209940.50000000003</v>
      </c>
      <c r="T63" s="41">
        <f>SUM('EC ARV:WC ARV'!T63)</f>
        <v>211246.32500000001</v>
      </c>
      <c r="U63" s="41">
        <f>SUM('EC ARV:WC ARV'!U63)</f>
        <v>52485.125000000007</v>
      </c>
      <c r="V63" s="41">
        <f>SUM('EC ARV:WC ARV'!V63)</f>
        <v>0</v>
      </c>
      <c r="W63" s="41">
        <f>SUM('EC ARV:WC ARV'!W63)</f>
        <v>0</v>
      </c>
      <c r="X63" s="43">
        <f>SUM('EC ARV:WC ARV'!X63)</f>
        <v>788582.7</v>
      </c>
      <c r="Y63" s="41">
        <f>SUM('EC ARV:WC ARV'!Y63)</f>
        <v>63504.48000000001</v>
      </c>
      <c r="Z63" s="41">
        <f>SUM('EC ARV:WC ARV'!Z63)</f>
        <v>63504.48000000001</v>
      </c>
      <c r="AA63" s="41">
        <f>SUM('EC ARV:WC ARV'!AA63)</f>
        <v>200226.97</v>
      </c>
      <c r="AB63" s="41">
        <f>SUM('EC ARV:WC ARV'!AB63)</f>
        <v>120846.37000000002</v>
      </c>
      <c r="AC63" s="41">
        <f>SUM('EC ARV:WC ARV'!AC63)</f>
        <v>114495.92199999999</v>
      </c>
      <c r="AD63" s="41">
        <f>SUM('EC ARV:WC ARV'!AD63)</f>
        <v>114495.92199999999</v>
      </c>
      <c r="AE63" s="41">
        <f>SUM('EC ARV:WC ARV'!AE63)</f>
        <v>9525.6720000000005</v>
      </c>
      <c r="AF63" s="41">
        <f>SUM('EC ARV:WC ARV'!AF63)</f>
        <v>9525.6720000000005</v>
      </c>
      <c r="AG63" s="41">
        <f>SUM('EC ARV:WC ARV'!AG63)</f>
        <v>31752.240000000005</v>
      </c>
      <c r="AH63" s="43">
        <f>SUM('EC ARV:WC ARV'!AH63)</f>
        <v>727877.72799999989</v>
      </c>
      <c r="AI63" s="41">
        <f>SUM('EC ARV:WC ARV'!AI63)</f>
        <v>839137.29399999999</v>
      </c>
      <c r="AJ63" s="41">
        <f>SUM('EC ARV:WC ARV'!AJ63)</f>
        <v>673462.07200000016</v>
      </c>
      <c r="AK63" s="41">
        <f>SUM('EC ARV:WC ARV'!AK63)</f>
        <v>318085.97399999999</v>
      </c>
      <c r="AL63" s="41">
        <f>SUM('EC ARV:WC ARV'!AL63)</f>
        <v>318085.97399999999</v>
      </c>
      <c r="AM63" s="41">
        <f>SUM('EC ARV:WC ARV'!AM63)</f>
        <v>1207951.023</v>
      </c>
      <c r="AN63" s="41">
        <f>SUM('EC ARV:WC ARV'!AN63)</f>
        <v>1417891.5230000003</v>
      </c>
      <c r="AO63" s="41">
        <f>SUM('EC ARV:WC ARV'!AO63)</f>
        <v>121823.89720000001</v>
      </c>
      <c r="AP63" s="43">
        <f>SUM('EC ARV:WC ARV'!AP63)</f>
        <v>4896437.7572000008</v>
      </c>
      <c r="AQ63" s="41">
        <f>SUM('EC ARV:WC ARV'!AQ63)</f>
        <v>515531.68319999997</v>
      </c>
      <c r="AR63" s="41">
        <f>SUM('EC ARV:WC ARV'!AR63)</f>
        <v>515531.68319999997</v>
      </c>
      <c r="AS63" s="41">
        <f>SUM('EC ARV:WC ARV'!AS63)</f>
        <v>483779.44320000004</v>
      </c>
      <c r="AT63" s="43">
        <f>SUM('EC ARV:WC ARV'!AT63)</f>
        <v>1514842.8095999998</v>
      </c>
      <c r="AU63" s="41">
        <f>SUM('EC ARV:WC ARV'!AU63)</f>
        <v>31752.240000000005</v>
      </c>
      <c r="AV63" s="41">
        <f>SUM('EC ARV:WC ARV'!AV63)</f>
        <v>63504.48000000001</v>
      </c>
      <c r="AW63" s="41">
        <f>SUM('EC ARV:WC ARV'!AW63)</f>
        <v>95256.719999999987</v>
      </c>
      <c r="AX63" s="41">
        <f>SUM('EC ARV:WC ARV'!AX63)</f>
        <v>476283.60000000003</v>
      </c>
      <c r="AY63" s="41">
        <f>SUM('EC ARV:WC ARV'!AY63)</f>
        <v>158761.19999999998</v>
      </c>
      <c r="AZ63" s="41">
        <f>SUM('EC ARV:WC ARV'!AZ63)</f>
        <v>31752.240000000005</v>
      </c>
      <c r="BA63" s="43">
        <f>SUM('EC ARV:WC ARV'!BA63)</f>
        <v>857310.48</v>
      </c>
      <c r="BB63" s="45">
        <f t="shared" si="13"/>
        <v>0.22792798426053332</v>
      </c>
    </row>
    <row r="64" spans="2:54" s="44" customFormat="1" ht="13.5" x14ac:dyDescent="0.25">
      <c r="B64" s="40"/>
      <c r="C64" s="40" t="s">
        <v>35</v>
      </c>
      <c r="D64" s="46">
        <f>SUM('EC ARV:WC ARV'!D64)</f>
        <v>3175224</v>
      </c>
      <c r="E64" s="47">
        <f>SUM('EC ARV:WC ARV'!E64)</f>
        <v>1794001.5599999996</v>
      </c>
      <c r="F64" s="48">
        <f>SUM('EC ARV:WC ARV'!F64)</f>
        <v>0</v>
      </c>
      <c r="G64" s="48">
        <f>SUM('EC ARV:WC ARV'!G64)</f>
        <v>63504.48000000001</v>
      </c>
      <c r="H64" s="48">
        <f>SUM('EC ARV:WC ARV'!H64)</f>
        <v>63504.48000000001</v>
      </c>
      <c r="I64" s="48">
        <f>SUM('EC ARV:WC ARV'!I64)</f>
        <v>63504.48000000001</v>
      </c>
      <c r="J64" s="48">
        <f>SUM('EC ARV:WC ARV'!J64)</f>
        <v>0</v>
      </c>
      <c r="K64" s="48">
        <f>SUM('EC ARV:WC ARV'!K64)</f>
        <v>0</v>
      </c>
      <c r="L64" s="48">
        <f>SUM('EC ARV:WC ARV'!L64)</f>
        <v>0</v>
      </c>
      <c r="M64" s="48">
        <f>SUM('EC ARV:WC ARV'!M64)</f>
        <v>31752.240000000005</v>
      </c>
      <c r="N64" s="48">
        <f>SUM('EC ARV:WC ARV'!N64)</f>
        <v>0</v>
      </c>
      <c r="O64" s="51">
        <f>SUM('EC ARV:WC ARV'!O64)</f>
        <v>222265.68000000005</v>
      </c>
      <c r="P64" s="48">
        <f>SUM('EC ARV:WC ARV'!P64)</f>
        <v>0</v>
      </c>
      <c r="Q64" s="48">
        <f>SUM('EC ARV:WC ARV'!Q64)</f>
        <v>0</v>
      </c>
      <c r="R64" s="48">
        <f>SUM('EC ARV:WC ARV'!R64)</f>
        <v>0</v>
      </c>
      <c r="S64" s="48">
        <f>SUM('EC ARV:WC ARV'!S64)</f>
        <v>0</v>
      </c>
      <c r="T64" s="48">
        <f>SUM('EC ARV:WC ARV'!T64)</f>
        <v>158761.19999999998</v>
      </c>
      <c r="U64" s="48">
        <f>SUM('EC ARV:WC ARV'!U64)</f>
        <v>0</v>
      </c>
      <c r="V64" s="48">
        <f>SUM('EC ARV:WC ARV'!V64)</f>
        <v>0</v>
      </c>
      <c r="W64" s="48">
        <f>SUM('EC ARV:WC ARV'!W64)</f>
        <v>0</v>
      </c>
      <c r="X64" s="51">
        <f>SUM('EC ARV:WC ARV'!X64)</f>
        <v>158761.19999999998</v>
      </c>
      <c r="Y64" s="48">
        <f>SUM('EC ARV:WC ARV'!Y64)</f>
        <v>63504.48000000001</v>
      </c>
      <c r="Z64" s="48">
        <f>SUM('EC ARV:WC ARV'!Z64)</f>
        <v>63504.48000000001</v>
      </c>
      <c r="AA64" s="48">
        <f>SUM('EC ARV:WC ARV'!AA64)</f>
        <v>95256.719999999987</v>
      </c>
      <c r="AB64" s="48">
        <f>SUM('EC ARV:WC ARV'!AB64)</f>
        <v>15876.120000000003</v>
      </c>
      <c r="AC64" s="48">
        <f>SUM('EC ARV:WC ARV'!AC64)</f>
        <v>9525.6720000000005</v>
      </c>
      <c r="AD64" s="48">
        <f>SUM('EC ARV:WC ARV'!AD64)</f>
        <v>9525.6720000000005</v>
      </c>
      <c r="AE64" s="48">
        <f>SUM('EC ARV:WC ARV'!AE64)</f>
        <v>9525.6720000000005</v>
      </c>
      <c r="AF64" s="48">
        <f>SUM('EC ARV:WC ARV'!AF64)</f>
        <v>9525.6720000000005</v>
      </c>
      <c r="AG64" s="48">
        <f>SUM('EC ARV:WC ARV'!AG64)</f>
        <v>31752.240000000005</v>
      </c>
      <c r="AH64" s="51">
        <f>SUM('EC ARV:WC ARV'!AH64)</f>
        <v>307996.728</v>
      </c>
      <c r="AI64" s="48">
        <f>SUM('EC ARV:WC ARV'!AI64)</f>
        <v>9525.6720000000005</v>
      </c>
      <c r="AJ64" s="48">
        <f>SUM('EC ARV:WC ARV'!AJ64)</f>
        <v>158761.19999999998</v>
      </c>
      <c r="AK64" s="48">
        <f>SUM('EC ARV:WC ARV'!AK64)</f>
        <v>3175.2240000000002</v>
      </c>
      <c r="AL64" s="48">
        <f>SUM('EC ARV:WC ARV'!AL64)</f>
        <v>3175.2240000000002</v>
      </c>
      <c r="AM64" s="48">
        <f>SUM('EC ARV:WC ARV'!AM64)</f>
        <v>3175.2240000000002</v>
      </c>
      <c r="AN64" s="48">
        <f>SUM('EC ARV:WC ARV'!AN64)</f>
        <v>3175.2240000000002</v>
      </c>
      <c r="AO64" s="48">
        <f>SUM('EC ARV:WC ARV'!AO64)</f>
        <v>3175.2240000000002</v>
      </c>
      <c r="AP64" s="51">
        <f>SUM('EC ARV:WC ARV'!AP64)</f>
        <v>184162.99200000003</v>
      </c>
      <c r="AQ64" s="48">
        <f>SUM('EC ARV:WC ARV'!AQ64)</f>
        <v>31752.240000000005</v>
      </c>
      <c r="AR64" s="48">
        <f>SUM('EC ARV:WC ARV'!AR64)</f>
        <v>31752.240000000005</v>
      </c>
      <c r="AS64" s="48">
        <f>SUM('EC ARV:WC ARV'!AS64)</f>
        <v>0</v>
      </c>
      <c r="AT64" s="51">
        <f>SUM('EC ARV:WC ARV'!AT64)</f>
        <v>63504.48000000001</v>
      </c>
      <c r="AU64" s="48">
        <f>SUM('EC ARV:WC ARV'!AU64)</f>
        <v>31752.240000000005</v>
      </c>
      <c r="AV64" s="48">
        <f>SUM('EC ARV:WC ARV'!AV64)</f>
        <v>63504.48000000001</v>
      </c>
      <c r="AW64" s="48">
        <f>SUM('EC ARV:WC ARV'!AW64)</f>
        <v>95256.719999999987</v>
      </c>
      <c r="AX64" s="48">
        <f>SUM('EC ARV:WC ARV'!AX64)</f>
        <v>476283.60000000003</v>
      </c>
      <c r="AY64" s="48">
        <f>SUM('EC ARV:WC ARV'!AY64)</f>
        <v>158761.19999999998</v>
      </c>
      <c r="AZ64" s="48">
        <f>SUM('EC ARV:WC ARV'!AZ64)</f>
        <v>31752.240000000005</v>
      </c>
      <c r="BA64" s="51">
        <f>SUM('EC ARV:WC ARV'!BA64)</f>
        <v>857310.48</v>
      </c>
      <c r="BB64" s="45">
        <f t="shared" si="13"/>
        <v>0.56499999999999984</v>
      </c>
    </row>
    <row r="65" spans="2:54" s="44" customFormat="1" ht="13.5" x14ac:dyDescent="0.25">
      <c r="B65" s="40"/>
      <c r="C65" s="40" t="s">
        <v>36</v>
      </c>
      <c r="D65" s="46">
        <f>SUM('EC ARV:WC ARV'!D65)</f>
        <v>10294017.439999999</v>
      </c>
      <c r="E65" s="47">
        <f>SUM('EC ARV:WC ARV'!E65)</f>
        <v>1029401.7439999999</v>
      </c>
      <c r="F65" s="48">
        <f>SUM('EC ARV:WC ARV'!F65)</f>
        <v>0</v>
      </c>
      <c r="G65" s="48">
        <f>SUM('EC ARV:WC ARV'!G65)</f>
        <v>0</v>
      </c>
      <c r="H65" s="48">
        <f>SUM('EC ARV:WC ARV'!H65)</f>
        <v>0</v>
      </c>
      <c r="I65" s="48">
        <f>SUM('EC ARV:WC ARV'!I65)</f>
        <v>0</v>
      </c>
      <c r="J65" s="48">
        <f>SUM('EC ARV:WC ARV'!J65)</f>
        <v>0</v>
      </c>
      <c r="K65" s="48">
        <f>SUM('EC ARV:WC ARV'!K65)</f>
        <v>0</v>
      </c>
      <c r="L65" s="48">
        <f>SUM('EC ARV:WC ARV'!L65)</f>
        <v>0</v>
      </c>
      <c r="M65" s="48">
        <f>SUM('EC ARV:WC ARV'!M65)</f>
        <v>0</v>
      </c>
      <c r="N65" s="48">
        <f>SUM('EC ARV:WC ARV'!N65)</f>
        <v>0</v>
      </c>
      <c r="O65" s="51">
        <f>SUM('EC ARV:WC ARV'!O65)</f>
        <v>0</v>
      </c>
      <c r="P65" s="48">
        <f>SUM('EC ARV:WC ARV'!P65)</f>
        <v>0</v>
      </c>
      <c r="Q65" s="48">
        <f>SUM('EC ARV:WC ARV'!Q65)</f>
        <v>0</v>
      </c>
      <c r="R65" s="48">
        <f>SUM('EC ARV:WC ARV'!R65)</f>
        <v>0</v>
      </c>
      <c r="S65" s="48">
        <f>SUM('EC ARV:WC ARV'!S65)</f>
        <v>0</v>
      </c>
      <c r="T65" s="48">
        <f>SUM('EC ARV:WC ARV'!T65)</f>
        <v>0</v>
      </c>
      <c r="U65" s="48">
        <f>SUM('EC ARV:WC ARV'!U65)</f>
        <v>0</v>
      </c>
      <c r="V65" s="48">
        <f>SUM('EC ARV:WC ARV'!V65)</f>
        <v>0</v>
      </c>
      <c r="W65" s="48">
        <f>SUM('EC ARV:WC ARV'!W65)</f>
        <v>0</v>
      </c>
      <c r="X65" s="51">
        <f>SUM('EC ARV:WC ARV'!X65)</f>
        <v>0</v>
      </c>
      <c r="Y65" s="48">
        <f>SUM('EC ARV:WC ARV'!Y65)</f>
        <v>0</v>
      </c>
      <c r="Z65" s="48">
        <f>SUM('EC ARV:WC ARV'!Z65)</f>
        <v>0</v>
      </c>
      <c r="AA65" s="48">
        <f>SUM('EC ARV:WC ARV'!AA65)</f>
        <v>0</v>
      </c>
      <c r="AB65" s="48">
        <f>SUM('EC ARV:WC ARV'!AB65)</f>
        <v>0</v>
      </c>
      <c r="AC65" s="48">
        <f>SUM('EC ARV:WC ARV'!AC65)</f>
        <v>0</v>
      </c>
      <c r="AD65" s="48">
        <f>SUM('EC ARV:WC ARV'!AD65)</f>
        <v>0</v>
      </c>
      <c r="AE65" s="48">
        <f>SUM('EC ARV:WC ARV'!AE65)</f>
        <v>0</v>
      </c>
      <c r="AF65" s="48">
        <f>SUM('EC ARV:WC ARV'!AF65)</f>
        <v>0</v>
      </c>
      <c r="AG65" s="48">
        <f>SUM('EC ARV:WC ARV'!AG65)</f>
        <v>0</v>
      </c>
      <c r="AH65" s="51">
        <f>SUM('EC ARV:WC ARV'!AH65)</f>
        <v>0</v>
      </c>
      <c r="AI65" s="48">
        <f>SUM('EC ARV:WC ARV'!AI65)</f>
        <v>514700.87199999997</v>
      </c>
      <c r="AJ65" s="48">
        <f>SUM('EC ARV:WC ARV'!AJ65)</f>
        <v>514700.87199999997</v>
      </c>
      <c r="AK65" s="48">
        <f>SUM('EC ARV:WC ARV'!AK65)</f>
        <v>0</v>
      </c>
      <c r="AL65" s="48">
        <f>SUM('EC ARV:WC ARV'!AL65)</f>
        <v>0</v>
      </c>
      <c r="AM65" s="48">
        <f>SUM('EC ARV:WC ARV'!AM65)</f>
        <v>0</v>
      </c>
      <c r="AN65" s="48">
        <f>SUM('EC ARV:WC ARV'!AN65)</f>
        <v>0</v>
      </c>
      <c r="AO65" s="48">
        <f>SUM('EC ARV:WC ARV'!AO65)</f>
        <v>0</v>
      </c>
      <c r="AP65" s="51">
        <f>SUM('EC ARV:WC ARV'!AP65)</f>
        <v>1029401.7439999999</v>
      </c>
      <c r="AQ65" s="48">
        <f>SUM('EC ARV:WC ARV'!AQ65)</f>
        <v>0</v>
      </c>
      <c r="AR65" s="48">
        <f>SUM('EC ARV:WC ARV'!AR65)</f>
        <v>0</v>
      </c>
      <c r="AS65" s="48">
        <f>SUM('EC ARV:WC ARV'!AS65)</f>
        <v>0</v>
      </c>
      <c r="AT65" s="51">
        <f>SUM('EC ARV:WC ARV'!AT65)</f>
        <v>0</v>
      </c>
      <c r="AU65" s="48">
        <f>SUM('EC ARV:WC ARV'!AU65)</f>
        <v>0</v>
      </c>
      <c r="AV65" s="48">
        <f>SUM('EC ARV:WC ARV'!AV65)</f>
        <v>0</v>
      </c>
      <c r="AW65" s="48">
        <f>SUM('EC ARV:WC ARV'!AW65)</f>
        <v>0</v>
      </c>
      <c r="AX65" s="48">
        <f>SUM('EC ARV:WC ARV'!AX65)</f>
        <v>0</v>
      </c>
      <c r="AY65" s="48">
        <f>SUM('EC ARV:WC ARV'!AY65)</f>
        <v>0</v>
      </c>
      <c r="AZ65" s="48">
        <f>SUM('EC ARV:WC ARV'!AZ65)</f>
        <v>0</v>
      </c>
      <c r="BA65" s="51">
        <f>SUM('EC ARV:WC ARV'!BA65)</f>
        <v>0</v>
      </c>
      <c r="BB65" s="45">
        <f t="shared" si="13"/>
        <v>0.1</v>
      </c>
    </row>
    <row r="66" spans="2:54" s="44" customFormat="1" ht="13.5" x14ac:dyDescent="0.25">
      <c r="B66" s="40"/>
      <c r="C66" s="40" t="s">
        <v>37</v>
      </c>
      <c r="D66" s="46">
        <f>SUM('EC ARV:WC ARV'!D66)</f>
        <v>5932433.6600000001</v>
      </c>
      <c r="E66" s="47">
        <f>SUM('EC ARV:WC ARV'!E66)</f>
        <v>2254324.7907999996</v>
      </c>
      <c r="F66" s="48">
        <f>SUM('EC ARV:WC ARV'!F66)</f>
        <v>0</v>
      </c>
      <c r="G66" s="48">
        <f>SUM('EC ARV:WC ARV'!G66)</f>
        <v>0</v>
      </c>
      <c r="H66" s="48">
        <f>SUM('EC ARV:WC ARV'!H66)</f>
        <v>0</v>
      </c>
      <c r="I66" s="48">
        <f>SUM('EC ARV:WC ARV'!I66)</f>
        <v>0</v>
      </c>
      <c r="J66" s="48">
        <f>SUM('EC ARV:WC ARV'!J66)</f>
        <v>0</v>
      </c>
      <c r="K66" s="48">
        <f>SUM('EC ARV:WC ARV'!K66)</f>
        <v>0</v>
      </c>
      <c r="L66" s="48">
        <f>SUM('EC ARV:WC ARV'!L66)</f>
        <v>0</v>
      </c>
      <c r="M66" s="48">
        <f>SUM('EC ARV:WC ARV'!M66)</f>
        <v>0</v>
      </c>
      <c r="N66" s="48">
        <f>SUM('EC ARV:WC ARV'!N66)</f>
        <v>0</v>
      </c>
      <c r="O66" s="51">
        <f>SUM('EC ARV:WC ARV'!O66)</f>
        <v>0</v>
      </c>
      <c r="P66" s="48">
        <f>SUM('EC ARV:WC ARV'!P66)</f>
        <v>0</v>
      </c>
      <c r="Q66" s="48">
        <f>SUM('EC ARV:WC ARV'!Q66)</f>
        <v>0</v>
      </c>
      <c r="R66" s="48">
        <f>SUM('EC ARV:WC ARV'!R66)</f>
        <v>0</v>
      </c>
      <c r="S66" s="48">
        <f>SUM('EC ARV:WC ARV'!S66)</f>
        <v>0</v>
      </c>
      <c r="T66" s="48">
        <f>SUM('EC ARV:WC ARV'!T66)</f>
        <v>0</v>
      </c>
      <c r="U66" s="48">
        <f>SUM('EC ARV:WC ARV'!U66)</f>
        <v>0</v>
      </c>
      <c r="V66" s="48">
        <f>SUM('EC ARV:WC ARV'!V66)</f>
        <v>0</v>
      </c>
      <c r="W66" s="48">
        <f>SUM('EC ARV:WC ARV'!W66)</f>
        <v>0</v>
      </c>
      <c r="X66" s="51">
        <f>SUM('EC ARV:WC ARV'!X66)</f>
        <v>0</v>
      </c>
      <c r="Y66" s="48">
        <f>SUM('EC ARV:WC ARV'!Y66)</f>
        <v>0</v>
      </c>
      <c r="Z66" s="48">
        <f>SUM('EC ARV:WC ARV'!Z66)</f>
        <v>0</v>
      </c>
      <c r="AA66" s="48">
        <f>SUM('EC ARV:WC ARV'!AA66)</f>
        <v>0</v>
      </c>
      <c r="AB66" s="48">
        <f>SUM('EC ARV:WC ARV'!AB66)</f>
        <v>0</v>
      </c>
      <c r="AC66" s="48">
        <f>SUM('EC ARV:WC ARV'!AC66)</f>
        <v>0</v>
      </c>
      <c r="AD66" s="48">
        <f>SUM('EC ARV:WC ARV'!AD66)</f>
        <v>0</v>
      </c>
      <c r="AE66" s="48">
        <f>SUM('EC ARV:WC ARV'!AE66)</f>
        <v>0</v>
      </c>
      <c r="AF66" s="48">
        <f>SUM('EC ARV:WC ARV'!AF66)</f>
        <v>0</v>
      </c>
      <c r="AG66" s="48">
        <f>SUM('EC ARV:WC ARV'!AG66)</f>
        <v>0</v>
      </c>
      <c r="AH66" s="51">
        <f>SUM('EC ARV:WC ARV'!AH66)</f>
        <v>0</v>
      </c>
      <c r="AI66" s="48">
        <f>SUM('EC ARV:WC ARV'!AI66)</f>
        <v>0</v>
      </c>
      <c r="AJ66" s="48">
        <f>SUM('EC ARV:WC ARV'!AJ66)</f>
        <v>0</v>
      </c>
      <c r="AK66" s="48">
        <f>SUM('EC ARV:WC ARV'!AK66)</f>
        <v>0</v>
      </c>
      <c r="AL66" s="48">
        <f>SUM('EC ARV:WC ARV'!AL66)</f>
        <v>0</v>
      </c>
      <c r="AM66" s="48">
        <f>SUM('EC ARV:WC ARV'!AM66)</f>
        <v>889865.04899999988</v>
      </c>
      <c r="AN66" s="48">
        <f>SUM('EC ARV:WC ARV'!AN66)</f>
        <v>889865.04899999988</v>
      </c>
      <c r="AO66" s="48">
        <f>SUM('EC ARV:WC ARV'!AO66)</f>
        <v>118648.6732</v>
      </c>
      <c r="AP66" s="51">
        <f>SUM('EC ARV:WC ARV'!AP66)</f>
        <v>1898378.7711999998</v>
      </c>
      <c r="AQ66" s="48">
        <f>SUM('EC ARV:WC ARV'!AQ66)</f>
        <v>118648.6732</v>
      </c>
      <c r="AR66" s="48">
        <f>SUM('EC ARV:WC ARV'!AR66)</f>
        <v>118648.6732</v>
      </c>
      <c r="AS66" s="48">
        <f>SUM('EC ARV:WC ARV'!AS66)</f>
        <v>118648.6732</v>
      </c>
      <c r="AT66" s="51">
        <f>SUM('EC ARV:WC ARV'!AT66)</f>
        <v>355946.0196</v>
      </c>
      <c r="AU66" s="48">
        <f>SUM('EC ARV:WC ARV'!AU66)</f>
        <v>0</v>
      </c>
      <c r="AV66" s="48">
        <f>SUM('EC ARV:WC ARV'!AV66)</f>
        <v>0</v>
      </c>
      <c r="AW66" s="48">
        <f>SUM('EC ARV:WC ARV'!AW66)</f>
        <v>0</v>
      </c>
      <c r="AX66" s="48">
        <f>SUM('EC ARV:WC ARV'!AX66)</f>
        <v>0</v>
      </c>
      <c r="AY66" s="48">
        <f>SUM('EC ARV:WC ARV'!AY66)</f>
        <v>0</v>
      </c>
      <c r="AZ66" s="48">
        <f>SUM('EC ARV:WC ARV'!AZ66)</f>
        <v>0</v>
      </c>
      <c r="BA66" s="51">
        <f>SUM('EC ARV:WC ARV'!BA66)</f>
        <v>0</v>
      </c>
      <c r="BB66" s="45">
        <f t="shared" si="13"/>
        <v>0.37999999999999995</v>
      </c>
    </row>
    <row r="67" spans="2:54" s="44" customFormat="1" ht="13.5" x14ac:dyDescent="0.25">
      <c r="B67" s="40"/>
      <c r="C67" s="40" t="s">
        <v>38</v>
      </c>
      <c r="D67" s="46">
        <f>SUM('EC ARV:WC ARV'!D67)</f>
        <v>2511001</v>
      </c>
      <c r="E67" s="47">
        <f>SUM('EC ARV:WC ARV'!E67)</f>
        <v>150660.06000000003</v>
      </c>
      <c r="F67" s="48">
        <f>SUM('EC ARV:WC ARV'!F67)</f>
        <v>0</v>
      </c>
      <c r="G67" s="48">
        <f>SUM('EC ARV:WC ARV'!G67)</f>
        <v>0</v>
      </c>
      <c r="H67" s="48">
        <f>SUM('EC ARV:WC ARV'!H67)</f>
        <v>0</v>
      </c>
      <c r="I67" s="48">
        <f>SUM('EC ARV:WC ARV'!I67)</f>
        <v>0</v>
      </c>
      <c r="J67" s="48">
        <f>SUM('EC ARV:WC ARV'!J67)</f>
        <v>0</v>
      </c>
      <c r="K67" s="48">
        <f>SUM('EC ARV:WC ARV'!K67)</f>
        <v>0</v>
      </c>
      <c r="L67" s="48">
        <f>SUM('EC ARV:WC ARV'!L67)</f>
        <v>0</v>
      </c>
      <c r="M67" s="48">
        <f>SUM('EC ARV:WC ARV'!M67)</f>
        <v>0</v>
      </c>
      <c r="N67" s="48">
        <f>SUM('EC ARV:WC ARV'!N67)</f>
        <v>0</v>
      </c>
      <c r="O67" s="51">
        <f>SUM('EC ARV:WC ARV'!O67)</f>
        <v>0</v>
      </c>
      <c r="P67" s="48">
        <f>SUM('EC ARV:WC ARV'!P67)</f>
        <v>0</v>
      </c>
      <c r="Q67" s="48">
        <f>SUM('EC ARV:WC ARV'!Q67)</f>
        <v>0</v>
      </c>
      <c r="R67" s="48">
        <f>SUM('EC ARV:WC ARV'!R67)</f>
        <v>0</v>
      </c>
      <c r="S67" s="48">
        <f>SUM('EC ARV:WC ARV'!S67)</f>
        <v>0</v>
      </c>
      <c r="T67" s="48">
        <f>SUM('EC ARV:WC ARV'!T67)</f>
        <v>0</v>
      </c>
      <c r="U67" s="48">
        <f>SUM('EC ARV:WC ARV'!U67)</f>
        <v>0</v>
      </c>
      <c r="V67" s="48">
        <f>SUM('EC ARV:WC ARV'!V67)</f>
        <v>0</v>
      </c>
      <c r="W67" s="48">
        <f>SUM('EC ARV:WC ARV'!W67)</f>
        <v>0</v>
      </c>
      <c r="X67" s="51">
        <f>SUM('EC ARV:WC ARV'!X67)</f>
        <v>0</v>
      </c>
      <c r="Y67" s="48">
        <f>SUM('EC ARV:WC ARV'!Y67)</f>
        <v>0</v>
      </c>
      <c r="Z67" s="48">
        <f>SUM('EC ARV:WC ARV'!Z67)</f>
        <v>0</v>
      </c>
      <c r="AA67" s="48">
        <f>SUM('EC ARV:WC ARV'!AA67)</f>
        <v>0</v>
      </c>
      <c r="AB67" s="48">
        <f>SUM('EC ARV:WC ARV'!AB67)</f>
        <v>0</v>
      </c>
      <c r="AC67" s="48">
        <f>SUM('EC ARV:WC ARV'!AC67)</f>
        <v>0</v>
      </c>
      <c r="AD67" s="48">
        <f>SUM('EC ARV:WC ARV'!AD67)</f>
        <v>0</v>
      </c>
      <c r="AE67" s="48">
        <f>SUM('EC ARV:WC ARV'!AE67)</f>
        <v>0</v>
      </c>
      <c r="AF67" s="48">
        <f>SUM('EC ARV:WC ARV'!AF67)</f>
        <v>0</v>
      </c>
      <c r="AG67" s="48">
        <f>SUM('EC ARV:WC ARV'!AG67)</f>
        <v>0</v>
      </c>
      <c r="AH67" s="51">
        <f>SUM('EC ARV:WC ARV'!AH67)</f>
        <v>0</v>
      </c>
      <c r="AI67" s="48">
        <f>SUM('EC ARV:WC ARV'!AI67)</f>
        <v>0</v>
      </c>
      <c r="AJ67" s="48">
        <f>SUM('EC ARV:WC ARV'!AJ67)</f>
        <v>0</v>
      </c>
      <c r="AK67" s="48">
        <f>SUM('EC ARV:WC ARV'!AK67)</f>
        <v>0</v>
      </c>
      <c r="AL67" s="48">
        <f>SUM('EC ARV:WC ARV'!AL67)</f>
        <v>0</v>
      </c>
      <c r="AM67" s="48">
        <f>SUM('EC ARV:WC ARV'!AM67)</f>
        <v>0</v>
      </c>
      <c r="AN67" s="48">
        <f>SUM('EC ARV:WC ARV'!AN67)</f>
        <v>0</v>
      </c>
      <c r="AO67" s="48">
        <f>SUM('EC ARV:WC ARV'!AO67)</f>
        <v>0</v>
      </c>
      <c r="AP67" s="51">
        <f>SUM('EC ARV:WC ARV'!AP67)</f>
        <v>0</v>
      </c>
      <c r="AQ67" s="48">
        <f>SUM('EC ARV:WC ARV'!AQ67)</f>
        <v>50220.01999999999</v>
      </c>
      <c r="AR67" s="48">
        <f>SUM('EC ARV:WC ARV'!AR67)</f>
        <v>50220.01999999999</v>
      </c>
      <c r="AS67" s="48">
        <f>SUM('EC ARV:WC ARV'!AS67)</f>
        <v>50220.01999999999</v>
      </c>
      <c r="AT67" s="51">
        <f>SUM('EC ARV:WC ARV'!AT67)</f>
        <v>150660.06000000003</v>
      </c>
      <c r="AU67" s="48">
        <f>SUM('EC ARV:WC ARV'!AU67)</f>
        <v>0</v>
      </c>
      <c r="AV67" s="48">
        <f>SUM('EC ARV:WC ARV'!AV67)</f>
        <v>0</v>
      </c>
      <c r="AW67" s="48">
        <f>SUM('EC ARV:WC ARV'!AW67)</f>
        <v>0</v>
      </c>
      <c r="AX67" s="48">
        <f>SUM('EC ARV:WC ARV'!AX67)</f>
        <v>0</v>
      </c>
      <c r="AY67" s="48">
        <f>SUM('EC ARV:WC ARV'!AY67)</f>
        <v>0</v>
      </c>
      <c r="AZ67" s="48">
        <f>SUM('EC ARV:WC ARV'!AZ67)</f>
        <v>0</v>
      </c>
      <c r="BA67" s="51">
        <f>SUM('EC ARV:WC ARV'!BA67)</f>
        <v>0</v>
      </c>
      <c r="BB67" s="45">
        <f t="shared" si="13"/>
        <v>6.0000000000000012E-2</v>
      </c>
    </row>
    <row r="68" spans="2:54" s="44" customFormat="1" ht="13.5" x14ac:dyDescent="0.25">
      <c r="B68" s="40"/>
      <c r="C68" s="40" t="s">
        <v>39</v>
      </c>
      <c r="D68" s="46">
        <f>SUM('EC ARV:WC ARV'!D68)</f>
        <v>2158438</v>
      </c>
      <c r="E68" s="47">
        <f>SUM('EC ARV:WC ARV'!E68)</f>
        <v>0</v>
      </c>
      <c r="F68" s="48">
        <f>SUM('EC ARV:WC ARV'!F68)</f>
        <v>0</v>
      </c>
      <c r="G68" s="48">
        <f>SUM('EC ARV:WC ARV'!G68)</f>
        <v>0</v>
      </c>
      <c r="H68" s="48">
        <f>SUM('EC ARV:WC ARV'!H68)</f>
        <v>0</v>
      </c>
      <c r="I68" s="48">
        <f>SUM('EC ARV:WC ARV'!I68)</f>
        <v>0</v>
      </c>
      <c r="J68" s="48">
        <f>SUM('EC ARV:WC ARV'!J68)</f>
        <v>0</v>
      </c>
      <c r="K68" s="48">
        <f>SUM('EC ARV:WC ARV'!K68)</f>
        <v>0</v>
      </c>
      <c r="L68" s="48">
        <f>SUM('EC ARV:WC ARV'!L68)</f>
        <v>0</v>
      </c>
      <c r="M68" s="48">
        <f>SUM('EC ARV:WC ARV'!M68)</f>
        <v>0</v>
      </c>
      <c r="N68" s="48">
        <f>SUM('EC ARV:WC ARV'!N68)</f>
        <v>0</v>
      </c>
      <c r="O68" s="51">
        <f>SUM('EC ARV:WC ARV'!O68)</f>
        <v>0</v>
      </c>
      <c r="P68" s="48">
        <f>SUM('EC ARV:WC ARV'!P68)</f>
        <v>0</v>
      </c>
      <c r="Q68" s="48">
        <f>SUM('EC ARV:WC ARV'!Q68)</f>
        <v>0</v>
      </c>
      <c r="R68" s="48">
        <f>SUM('EC ARV:WC ARV'!R68)</f>
        <v>0</v>
      </c>
      <c r="S68" s="48">
        <f>SUM('EC ARV:WC ARV'!S68)</f>
        <v>0</v>
      </c>
      <c r="T68" s="48">
        <f>SUM('EC ARV:WC ARV'!T68)</f>
        <v>0</v>
      </c>
      <c r="U68" s="48">
        <f>SUM('EC ARV:WC ARV'!U68)</f>
        <v>0</v>
      </c>
      <c r="V68" s="48">
        <f>SUM('EC ARV:WC ARV'!V68)</f>
        <v>0</v>
      </c>
      <c r="W68" s="48">
        <f>SUM('EC ARV:WC ARV'!W68)</f>
        <v>0</v>
      </c>
      <c r="X68" s="51">
        <f>SUM('EC ARV:WC ARV'!X68)</f>
        <v>0</v>
      </c>
      <c r="Y68" s="48">
        <f>SUM('EC ARV:WC ARV'!Y68)</f>
        <v>0</v>
      </c>
      <c r="Z68" s="48">
        <f>SUM('EC ARV:WC ARV'!Z68)</f>
        <v>0</v>
      </c>
      <c r="AA68" s="48">
        <f>SUM('EC ARV:WC ARV'!AA68)</f>
        <v>0</v>
      </c>
      <c r="AB68" s="48">
        <f>SUM('EC ARV:WC ARV'!AB68)</f>
        <v>0</v>
      </c>
      <c r="AC68" s="48">
        <f>SUM('EC ARV:WC ARV'!AC68)</f>
        <v>0</v>
      </c>
      <c r="AD68" s="48">
        <f>SUM('EC ARV:WC ARV'!AD68)</f>
        <v>0</v>
      </c>
      <c r="AE68" s="48">
        <f>SUM('EC ARV:WC ARV'!AE68)</f>
        <v>0</v>
      </c>
      <c r="AF68" s="48">
        <f>SUM('EC ARV:WC ARV'!AF68)</f>
        <v>0</v>
      </c>
      <c r="AG68" s="48">
        <f>SUM('EC ARV:WC ARV'!AG68)</f>
        <v>0</v>
      </c>
      <c r="AH68" s="51">
        <f>SUM('EC ARV:WC ARV'!AH68)</f>
        <v>0</v>
      </c>
      <c r="AI68" s="48">
        <f>SUM('EC ARV:WC ARV'!AI68)</f>
        <v>0</v>
      </c>
      <c r="AJ68" s="48">
        <f>SUM('EC ARV:WC ARV'!AJ68)</f>
        <v>0</v>
      </c>
      <c r="AK68" s="48">
        <f>SUM('EC ARV:WC ARV'!AK68)</f>
        <v>0</v>
      </c>
      <c r="AL68" s="48">
        <f>SUM('EC ARV:WC ARV'!AL68)</f>
        <v>0</v>
      </c>
      <c r="AM68" s="48">
        <f>SUM('EC ARV:WC ARV'!AM68)</f>
        <v>0</v>
      </c>
      <c r="AN68" s="48">
        <f>SUM('EC ARV:WC ARV'!AN68)</f>
        <v>0</v>
      </c>
      <c r="AO68" s="48">
        <f>SUM('EC ARV:WC ARV'!AO68)</f>
        <v>0</v>
      </c>
      <c r="AP68" s="51">
        <f>SUM('EC ARV:WC ARV'!AP68)</f>
        <v>0</v>
      </c>
      <c r="AQ68" s="48">
        <f>SUM('EC ARV:WC ARV'!AQ68)</f>
        <v>0</v>
      </c>
      <c r="AR68" s="48">
        <f>SUM('EC ARV:WC ARV'!AR68)</f>
        <v>0</v>
      </c>
      <c r="AS68" s="48">
        <f>SUM('EC ARV:WC ARV'!AS68)</f>
        <v>0</v>
      </c>
      <c r="AT68" s="51">
        <f>SUM('EC ARV:WC ARV'!AT68)</f>
        <v>0</v>
      </c>
      <c r="AU68" s="48">
        <f>SUM('EC ARV:WC ARV'!AU68)</f>
        <v>0</v>
      </c>
      <c r="AV68" s="48">
        <f>SUM('EC ARV:WC ARV'!AV68)</f>
        <v>0</v>
      </c>
      <c r="AW68" s="48">
        <f>SUM('EC ARV:WC ARV'!AW68)</f>
        <v>0</v>
      </c>
      <c r="AX68" s="48">
        <f>SUM('EC ARV:WC ARV'!AX68)</f>
        <v>0</v>
      </c>
      <c r="AY68" s="48">
        <f>SUM('EC ARV:WC ARV'!AY68)</f>
        <v>0</v>
      </c>
      <c r="AZ68" s="48">
        <f>SUM('EC ARV:WC ARV'!AZ68)</f>
        <v>0</v>
      </c>
      <c r="BA68" s="51">
        <f>SUM('EC ARV:WC ARV'!BA68)</f>
        <v>0</v>
      </c>
      <c r="BB68" s="45">
        <f t="shared" si="13"/>
        <v>0</v>
      </c>
    </row>
    <row r="69" spans="2:54" s="44" customFormat="1" ht="13.5" x14ac:dyDescent="0.25">
      <c r="B69" s="40"/>
      <c r="C69" s="40" t="s">
        <v>40</v>
      </c>
      <c r="D69" s="46">
        <f>SUM('EC ARV:WC ARV'!D69)</f>
        <v>10497025</v>
      </c>
      <c r="E69" s="47">
        <f>SUM('EC ARV:WC ARV'!E69)</f>
        <v>7662828.25</v>
      </c>
      <c r="F69" s="48">
        <f>SUM('EC ARV:WC ARV'!F69)</f>
        <v>0</v>
      </c>
      <c r="G69" s="48">
        <f>SUM('EC ARV:WC ARV'!G69)</f>
        <v>524851.25</v>
      </c>
      <c r="H69" s="48">
        <f>SUM('EC ARV:WC ARV'!H69)</f>
        <v>524851.25</v>
      </c>
      <c r="I69" s="48">
        <f>SUM('EC ARV:WC ARV'!I69)</f>
        <v>524851.25</v>
      </c>
      <c r="J69" s="48">
        <f>SUM('EC ARV:WC ARV'!J69)</f>
        <v>0</v>
      </c>
      <c r="K69" s="48">
        <f>SUM('EC ARV:WC ARV'!K69)</f>
        <v>104970.25000000001</v>
      </c>
      <c r="L69" s="48">
        <f>SUM('EC ARV:WC ARV'!L69)</f>
        <v>314910.74999999994</v>
      </c>
      <c r="M69" s="48">
        <f>SUM('EC ARV:WC ARV'!M69)</f>
        <v>1049702.5</v>
      </c>
      <c r="N69" s="48">
        <f>SUM('EC ARV:WC ARV'!N69)</f>
        <v>839762.00000000012</v>
      </c>
      <c r="O69" s="51">
        <f>SUM('EC ARV:WC ARV'!O69)</f>
        <v>3883899.2500000005</v>
      </c>
      <c r="P69" s="48">
        <f>SUM('EC ARV:WC ARV'!P69)</f>
        <v>209940.50000000003</v>
      </c>
      <c r="Q69" s="48">
        <f>SUM('EC ARV:WC ARV'!Q69)</f>
        <v>52485.125000000007</v>
      </c>
      <c r="R69" s="48">
        <f>SUM('EC ARV:WC ARV'!R69)</f>
        <v>52485.125000000007</v>
      </c>
      <c r="S69" s="48">
        <f>SUM('EC ARV:WC ARV'!S69)</f>
        <v>209940.50000000003</v>
      </c>
      <c r="T69" s="48">
        <f>SUM('EC ARV:WC ARV'!T69)</f>
        <v>52485.125000000007</v>
      </c>
      <c r="U69" s="48">
        <f>SUM('EC ARV:WC ARV'!U69)</f>
        <v>52485.125000000007</v>
      </c>
      <c r="V69" s="48">
        <f>SUM('EC ARV:WC ARV'!V69)</f>
        <v>0</v>
      </c>
      <c r="W69" s="48">
        <f>SUM('EC ARV:WC ARV'!W69)</f>
        <v>0</v>
      </c>
      <c r="X69" s="51">
        <f>SUM('EC ARV:WC ARV'!X69)</f>
        <v>629821.49999999988</v>
      </c>
      <c r="Y69" s="48">
        <f>SUM('EC ARV:WC ARV'!Y69)</f>
        <v>0</v>
      </c>
      <c r="Z69" s="48">
        <f>SUM('EC ARV:WC ARV'!Z69)</f>
        <v>0</v>
      </c>
      <c r="AA69" s="48">
        <f>SUM('EC ARV:WC ARV'!AA69)</f>
        <v>104970.25000000001</v>
      </c>
      <c r="AB69" s="48">
        <f>SUM('EC ARV:WC ARV'!AB69)</f>
        <v>104970.25000000001</v>
      </c>
      <c r="AC69" s="48">
        <f>SUM('EC ARV:WC ARV'!AC69)</f>
        <v>104970.25000000001</v>
      </c>
      <c r="AD69" s="48">
        <f>SUM('EC ARV:WC ARV'!AD69)</f>
        <v>104970.25000000001</v>
      </c>
      <c r="AE69" s="48">
        <f>SUM('EC ARV:WC ARV'!AE69)</f>
        <v>0</v>
      </c>
      <c r="AF69" s="48">
        <f>SUM('EC ARV:WC ARV'!AF69)</f>
        <v>0</v>
      </c>
      <c r="AG69" s="48">
        <f>SUM('EC ARV:WC ARV'!AG69)</f>
        <v>0</v>
      </c>
      <c r="AH69" s="51">
        <f>SUM('EC ARV:WC ARV'!AH69)</f>
        <v>419881.00000000006</v>
      </c>
      <c r="AI69" s="48">
        <f>SUM('EC ARV:WC ARV'!AI69)</f>
        <v>314910.74999999994</v>
      </c>
      <c r="AJ69" s="48">
        <f>SUM('EC ARV:WC ARV'!AJ69)</f>
        <v>0</v>
      </c>
      <c r="AK69" s="48">
        <f>SUM('EC ARV:WC ARV'!AK69)</f>
        <v>314910.74999999994</v>
      </c>
      <c r="AL69" s="48">
        <f>SUM('EC ARV:WC ARV'!AL69)</f>
        <v>314910.74999999994</v>
      </c>
      <c r="AM69" s="48">
        <f>SUM('EC ARV:WC ARV'!AM69)</f>
        <v>314910.74999999994</v>
      </c>
      <c r="AN69" s="48">
        <f>SUM('EC ARV:WC ARV'!AN69)</f>
        <v>524851.25</v>
      </c>
      <c r="AO69" s="48">
        <f>SUM('EC ARV:WC ARV'!AO69)</f>
        <v>0</v>
      </c>
      <c r="AP69" s="51">
        <f>SUM('EC ARV:WC ARV'!AP69)</f>
        <v>1784494.2500000002</v>
      </c>
      <c r="AQ69" s="48">
        <f>SUM('EC ARV:WC ARV'!AQ69)</f>
        <v>314910.74999999994</v>
      </c>
      <c r="AR69" s="48">
        <f>SUM('EC ARV:WC ARV'!AR69)</f>
        <v>314910.74999999994</v>
      </c>
      <c r="AS69" s="48">
        <f>SUM('EC ARV:WC ARV'!AS69)</f>
        <v>314910.74999999994</v>
      </c>
      <c r="AT69" s="51">
        <f>SUM('EC ARV:WC ARV'!AT69)</f>
        <v>944732.25</v>
      </c>
      <c r="AU69" s="48">
        <f>SUM('EC ARV:WC ARV'!AU69)</f>
        <v>0</v>
      </c>
      <c r="AV69" s="48">
        <f>SUM('EC ARV:WC ARV'!AV69)</f>
        <v>0</v>
      </c>
      <c r="AW69" s="48">
        <f>SUM('EC ARV:WC ARV'!AW69)</f>
        <v>0</v>
      </c>
      <c r="AX69" s="48">
        <f>SUM('EC ARV:WC ARV'!AX69)</f>
        <v>0</v>
      </c>
      <c r="AY69" s="48">
        <f>SUM('EC ARV:WC ARV'!AY69)</f>
        <v>0</v>
      </c>
      <c r="AZ69" s="48">
        <f>SUM('EC ARV:WC ARV'!AZ69)</f>
        <v>0</v>
      </c>
      <c r="BA69" s="51">
        <f>SUM('EC ARV:WC ARV'!BA69)</f>
        <v>0</v>
      </c>
      <c r="BB69" s="45"/>
    </row>
    <row r="70" spans="2:54" s="44" customFormat="1" ht="13.5" x14ac:dyDescent="0.25">
      <c r="B70" s="40"/>
      <c r="C70" s="40" t="s">
        <v>41</v>
      </c>
      <c r="D70" s="46">
        <f>SUM('EC ARV:WC ARV'!D70)</f>
        <v>1036468.65175</v>
      </c>
      <c r="E70" s="47">
        <f>SUM('EC ARV:WC ARV'!E70)</f>
        <v>5182.343258750001</v>
      </c>
      <c r="F70" s="48">
        <f>SUM('EC ARV:WC ARV'!F70)</f>
        <v>0</v>
      </c>
      <c r="G70" s="48">
        <f>SUM('EC ARV:WC ARV'!G70)</f>
        <v>0</v>
      </c>
      <c r="H70" s="48">
        <f>SUM('EC ARV:WC ARV'!H70)</f>
        <v>0</v>
      </c>
      <c r="I70" s="48">
        <f>SUM('EC ARV:WC ARV'!I70)</f>
        <v>5182.343258750001</v>
      </c>
      <c r="J70" s="48">
        <f>SUM('EC ARV:WC ARV'!J70)</f>
        <v>0</v>
      </c>
      <c r="K70" s="48">
        <f>SUM('EC ARV:WC ARV'!K70)</f>
        <v>0</v>
      </c>
      <c r="L70" s="48">
        <f>SUM('EC ARV:WC ARV'!L70)</f>
        <v>0</v>
      </c>
      <c r="M70" s="48">
        <f>SUM('EC ARV:WC ARV'!M70)</f>
        <v>0</v>
      </c>
      <c r="N70" s="48">
        <f>SUM('EC ARV:WC ARV'!N70)</f>
        <v>0</v>
      </c>
      <c r="O70" s="51">
        <f>SUM('EC ARV:WC ARV'!O70)</f>
        <v>5182.343258750001</v>
      </c>
      <c r="P70" s="48">
        <f>SUM('EC ARV:WC ARV'!P70)</f>
        <v>0</v>
      </c>
      <c r="Q70" s="48">
        <f>SUM('EC ARV:WC ARV'!Q70)</f>
        <v>0</v>
      </c>
      <c r="R70" s="48">
        <f>SUM('EC ARV:WC ARV'!R70)</f>
        <v>0</v>
      </c>
      <c r="S70" s="48">
        <f>SUM('EC ARV:WC ARV'!S70)</f>
        <v>0</v>
      </c>
      <c r="T70" s="48">
        <f>SUM('EC ARV:WC ARV'!T70)</f>
        <v>0</v>
      </c>
      <c r="U70" s="48">
        <f>SUM('EC ARV:WC ARV'!U70)</f>
        <v>0</v>
      </c>
      <c r="V70" s="48">
        <f>SUM('EC ARV:WC ARV'!V70)</f>
        <v>0</v>
      </c>
      <c r="W70" s="48">
        <f>SUM('EC ARV:WC ARV'!W70)</f>
        <v>0</v>
      </c>
      <c r="X70" s="51">
        <f>SUM('EC ARV:WC ARV'!X70)</f>
        <v>0</v>
      </c>
      <c r="Y70" s="48">
        <f>SUM('EC ARV:WC ARV'!Y70)</f>
        <v>0</v>
      </c>
      <c r="Z70" s="48">
        <f>SUM('EC ARV:WC ARV'!Z70)</f>
        <v>0</v>
      </c>
      <c r="AA70" s="48">
        <f>SUM('EC ARV:WC ARV'!AA70)</f>
        <v>0</v>
      </c>
      <c r="AB70" s="48">
        <f>SUM('EC ARV:WC ARV'!AB70)</f>
        <v>0</v>
      </c>
      <c r="AC70" s="48">
        <f>SUM('EC ARV:WC ARV'!AC70)</f>
        <v>0</v>
      </c>
      <c r="AD70" s="48">
        <f>SUM('EC ARV:WC ARV'!AD70)</f>
        <v>0</v>
      </c>
      <c r="AE70" s="48">
        <f>SUM('EC ARV:WC ARV'!AE70)</f>
        <v>0</v>
      </c>
      <c r="AF70" s="48">
        <f>SUM('EC ARV:WC ARV'!AF70)</f>
        <v>0</v>
      </c>
      <c r="AG70" s="48">
        <f>SUM('EC ARV:WC ARV'!AG70)</f>
        <v>0</v>
      </c>
      <c r="AH70" s="51">
        <f>SUM('EC ARV:WC ARV'!AH70)</f>
        <v>0</v>
      </c>
      <c r="AI70" s="48">
        <f>SUM('EC ARV:WC ARV'!AI70)</f>
        <v>0</v>
      </c>
      <c r="AJ70" s="48">
        <f>SUM('EC ARV:WC ARV'!AJ70)</f>
        <v>0</v>
      </c>
      <c r="AK70" s="48">
        <f>SUM('EC ARV:WC ARV'!AK70)</f>
        <v>0</v>
      </c>
      <c r="AL70" s="48">
        <f>SUM('EC ARV:WC ARV'!AL70)</f>
        <v>0</v>
      </c>
      <c r="AM70" s="48">
        <f>SUM('EC ARV:WC ARV'!AM70)</f>
        <v>0</v>
      </c>
      <c r="AN70" s="48">
        <f>SUM('EC ARV:WC ARV'!AN70)</f>
        <v>0</v>
      </c>
      <c r="AO70" s="48">
        <f>SUM('EC ARV:WC ARV'!AO70)</f>
        <v>0</v>
      </c>
      <c r="AP70" s="51">
        <f>SUM('EC ARV:WC ARV'!AP70)</f>
        <v>0</v>
      </c>
      <c r="AQ70" s="48">
        <f>SUM('EC ARV:WC ARV'!AQ70)</f>
        <v>0</v>
      </c>
      <c r="AR70" s="48">
        <f>SUM('EC ARV:WC ARV'!AR70)</f>
        <v>0</v>
      </c>
      <c r="AS70" s="48">
        <f>SUM('EC ARV:WC ARV'!AS70)</f>
        <v>0</v>
      </c>
      <c r="AT70" s="51">
        <f>SUM('EC ARV:WC ARV'!AT70)</f>
        <v>0</v>
      </c>
      <c r="AU70" s="48">
        <f>SUM('EC ARV:WC ARV'!AU70)</f>
        <v>0</v>
      </c>
      <c r="AV70" s="48">
        <f>SUM('EC ARV:WC ARV'!AV70)</f>
        <v>0</v>
      </c>
      <c r="AW70" s="48">
        <f>SUM('EC ARV:WC ARV'!AW70)</f>
        <v>0</v>
      </c>
      <c r="AX70" s="48">
        <f>SUM('EC ARV:WC ARV'!AX70)</f>
        <v>0</v>
      </c>
      <c r="AY70" s="48">
        <f>SUM('EC ARV:WC ARV'!AY70)</f>
        <v>0</v>
      </c>
      <c r="AZ70" s="48">
        <f>SUM('EC ARV:WC ARV'!AZ70)</f>
        <v>0</v>
      </c>
      <c r="BA70" s="51">
        <f>SUM('EC ARV:WC ARV'!BA70)</f>
        <v>0</v>
      </c>
      <c r="BB70" s="45"/>
    </row>
    <row r="71" spans="2:54" s="44" customFormat="1" ht="13.5" x14ac:dyDescent="0.25">
      <c r="B71" s="40"/>
      <c r="C71" s="40" t="s">
        <v>42</v>
      </c>
      <c r="D71" s="46">
        <f>SUM('EC ARV:WC ARV'!D71)</f>
        <v>532726.64974999998</v>
      </c>
      <c r="E71" s="47">
        <f>SUM('EC ARV:WC ARV'!E71)</f>
        <v>0</v>
      </c>
      <c r="F71" s="48">
        <f>SUM('EC ARV:WC ARV'!F71)</f>
        <v>0</v>
      </c>
      <c r="G71" s="48">
        <f>SUM('EC ARV:WC ARV'!G71)</f>
        <v>0</v>
      </c>
      <c r="H71" s="48">
        <f>SUM('EC ARV:WC ARV'!H71)</f>
        <v>0</v>
      </c>
      <c r="I71" s="48">
        <f>SUM('EC ARV:WC ARV'!I71)</f>
        <v>0</v>
      </c>
      <c r="J71" s="48">
        <f>SUM('EC ARV:WC ARV'!J71)</f>
        <v>0</v>
      </c>
      <c r="K71" s="48">
        <f>SUM('EC ARV:WC ARV'!K71)</f>
        <v>0</v>
      </c>
      <c r="L71" s="48">
        <f>SUM('EC ARV:WC ARV'!L71)</f>
        <v>0</v>
      </c>
      <c r="M71" s="48">
        <f>SUM('EC ARV:WC ARV'!M71)</f>
        <v>0</v>
      </c>
      <c r="N71" s="48">
        <f>SUM('EC ARV:WC ARV'!N71)</f>
        <v>0</v>
      </c>
      <c r="O71" s="51">
        <f>SUM('EC ARV:WC ARV'!O71)</f>
        <v>0</v>
      </c>
      <c r="P71" s="48">
        <f>SUM('EC ARV:WC ARV'!P71)</f>
        <v>0</v>
      </c>
      <c r="Q71" s="48">
        <f>SUM('EC ARV:WC ARV'!Q71)</f>
        <v>0</v>
      </c>
      <c r="R71" s="48">
        <f>SUM('EC ARV:WC ARV'!R71)</f>
        <v>0</v>
      </c>
      <c r="S71" s="48">
        <f>SUM('EC ARV:WC ARV'!S71)</f>
        <v>0</v>
      </c>
      <c r="T71" s="48">
        <f>SUM('EC ARV:WC ARV'!T71)</f>
        <v>0</v>
      </c>
      <c r="U71" s="48">
        <f>SUM('EC ARV:WC ARV'!U71)</f>
        <v>0</v>
      </c>
      <c r="V71" s="48">
        <f>SUM('EC ARV:WC ARV'!V71)</f>
        <v>0</v>
      </c>
      <c r="W71" s="48">
        <f>SUM('EC ARV:WC ARV'!W71)</f>
        <v>0</v>
      </c>
      <c r="X71" s="51">
        <f>SUM('EC ARV:WC ARV'!X71)</f>
        <v>0</v>
      </c>
      <c r="Y71" s="48">
        <f>SUM('EC ARV:WC ARV'!Y71)</f>
        <v>0</v>
      </c>
      <c r="Z71" s="48">
        <f>SUM('EC ARV:WC ARV'!Z71)</f>
        <v>0</v>
      </c>
      <c r="AA71" s="48">
        <f>SUM('EC ARV:WC ARV'!AA71)</f>
        <v>0</v>
      </c>
      <c r="AB71" s="48">
        <f>SUM('EC ARV:WC ARV'!AB71)</f>
        <v>0</v>
      </c>
      <c r="AC71" s="48">
        <f>SUM('EC ARV:WC ARV'!AC71)</f>
        <v>0</v>
      </c>
      <c r="AD71" s="48">
        <f>SUM('EC ARV:WC ARV'!AD71)</f>
        <v>0</v>
      </c>
      <c r="AE71" s="48">
        <f>SUM('EC ARV:WC ARV'!AE71)</f>
        <v>0</v>
      </c>
      <c r="AF71" s="48">
        <f>SUM('EC ARV:WC ARV'!AF71)</f>
        <v>0</v>
      </c>
      <c r="AG71" s="48">
        <f>SUM('EC ARV:WC ARV'!AG71)</f>
        <v>0</v>
      </c>
      <c r="AH71" s="51">
        <f>SUM('EC ARV:WC ARV'!AH71)</f>
        <v>0</v>
      </c>
      <c r="AI71" s="48">
        <f>SUM('EC ARV:WC ARV'!AI71)</f>
        <v>0</v>
      </c>
      <c r="AJ71" s="48">
        <f>SUM('EC ARV:WC ARV'!AJ71)</f>
        <v>0</v>
      </c>
      <c r="AK71" s="48">
        <f>SUM('EC ARV:WC ARV'!AK71)</f>
        <v>0</v>
      </c>
      <c r="AL71" s="48">
        <f>SUM('EC ARV:WC ARV'!AL71)</f>
        <v>0</v>
      </c>
      <c r="AM71" s="48">
        <f>SUM('EC ARV:WC ARV'!AM71)</f>
        <v>0</v>
      </c>
      <c r="AN71" s="48">
        <f>SUM('EC ARV:WC ARV'!AN71)</f>
        <v>0</v>
      </c>
      <c r="AO71" s="48">
        <f>SUM('EC ARV:WC ARV'!AO71)</f>
        <v>0</v>
      </c>
      <c r="AP71" s="51">
        <f>SUM('EC ARV:WC ARV'!AP71)</f>
        <v>0</v>
      </c>
      <c r="AQ71" s="48">
        <f>SUM('EC ARV:WC ARV'!AQ71)</f>
        <v>0</v>
      </c>
      <c r="AR71" s="48">
        <f>SUM('EC ARV:WC ARV'!AR71)</f>
        <v>0</v>
      </c>
      <c r="AS71" s="48">
        <f>SUM('EC ARV:WC ARV'!AS71)</f>
        <v>0</v>
      </c>
      <c r="AT71" s="51">
        <f>SUM('EC ARV:WC ARV'!AT71)</f>
        <v>0</v>
      </c>
      <c r="AU71" s="48">
        <f>SUM('EC ARV:WC ARV'!AU71)</f>
        <v>0</v>
      </c>
      <c r="AV71" s="48">
        <f>SUM('EC ARV:WC ARV'!AV71)</f>
        <v>0</v>
      </c>
      <c r="AW71" s="48">
        <f>SUM('EC ARV:WC ARV'!AW71)</f>
        <v>0</v>
      </c>
      <c r="AX71" s="48">
        <f>SUM('EC ARV:WC ARV'!AX71)</f>
        <v>0</v>
      </c>
      <c r="AY71" s="48">
        <f>SUM('EC ARV:WC ARV'!AY71)</f>
        <v>0</v>
      </c>
      <c r="AZ71" s="48">
        <f>SUM('EC ARV:WC ARV'!AZ71)</f>
        <v>0</v>
      </c>
      <c r="BA71" s="51">
        <f>SUM('EC ARV:WC ARV'!BA71)</f>
        <v>0</v>
      </c>
      <c r="BB71" s="45"/>
    </row>
    <row r="72" spans="2:54" s="44" customFormat="1" ht="13.5" x14ac:dyDescent="0.25">
      <c r="B72" s="40"/>
      <c r="C72" s="40" t="s">
        <v>43</v>
      </c>
      <c r="D72" s="46">
        <f>SUM('EC ARV:WC ARV'!D72)</f>
        <v>20443689.600000001</v>
      </c>
      <c r="E72" s="47">
        <f>SUM('EC ARV:WC ARV'!E72)</f>
        <v>0</v>
      </c>
      <c r="F72" s="48">
        <f>SUM('EC ARV:WC ARV'!F72)</f>
        <v>0</v>
      </c>
      <c r="G72" s="48">
        <f>SUM('EC ARV:WC ARV'!G72)</f>
        <v>0</v>
      </c>
      <c r="H72" s="48">
        <f>SUM('EC ARV:WC ARV'!H72)</f>
        <v>0</v>
      </c>
      <c r="I72" s="48">
        <f>SUM('EC ARV:WC ARV'!I72)</f>
        <v>0</v>
      </c>
      <c r="J72" s="48">
        <f>SUM('EC ARV:WC ARV'!J72)</f>
        <v>0</v>
      </c>
      <c r="K72" s="48">
        <f>SUM('EC ARV:WC ARV'!K72)</f>
        <v>0</v>
      </c>
      <c r="L72" s="48">
        <f>SUM('EC ARV:WC ARV'!L72)</f>
        <v>0</v>
      </c>
      <c r="M72" s="48">
        <f>SUM('EC ARV:WC ARV'!M72)</f>
        <v>0</v>
      </c>
      <c r="N72" s="48">
        <f>SUM('EC ARV:WC ARV'!N72)</f>
        <v>0</v>
      </c>
      <c r="O72" s="51">
        <f>SUM('EC ARV:WC ARV'!O72)</f>
        <v>0</v>
      </c>
      <c r="P72" s="48">
        <f>SUM('EC ARV:WC ARV'!P72)</f>
        <v>0</v>
      </c>
      <c r="Q72" s="48">
        <f>SUM('EC ARV:WC ARV'!Q72)</f>
        <v>0</v>
      </c>
      <c r="R72" s="48">
        <f>SUM('EC ARV:WC ARV'!R72)</f>
        <v>0</v>
      </c>
      <c r="S72" s="48">
        <f>SUM('EC ARV:WC ARV'!S72)</f>
        <v>0</v>
      </c>
      <c r="T72" s="48">
        <f>SUM('EC ARV:WC ARV'!T72)</f>
        <v>0</v>
      </c>
      <c r="U72" s="48">
        <f>SUM('EC ARV:WC ARV'!U72)</f>
        <v>0</v>
      </c>
      <c r="V72" s="48">
        <f>SUM('EC ARV:WC ARV'!V72)</f>
        <v>0</v>
      </c>
      <c r="W72" s="48">
        <f>SUM('EC ARV:WC ARV'!W72)</f>
        <v>0</v>
      </c>
      <c r="X72" s="51">
        <f>SUM('EC ARV:WC ARV'!X72)</f>
        <v>0</v>
      </c>
      <c r="Y72" s="48">
        <f>SUM('EC ARV:WC ARV'!Y72)</f>
        <v>0</v>
      </c>
      <c r="Z72" s="48">
        <f>SUM('EC ARV:WC ARV'!Z72)</f>
        <v>0</v>
      </c>
      <c r="AA72" s="48">
        <f>SUM('EC ARV:WC ARV'!AA72)</f>
        <v>0</v>
      </c>
      <c r="AB72" s="48">
        <f>SUM('EC ARV:WC ARV'!AB72)</f>
        <v>0</v>
      </c>
      <c r="AC72" s="48">
        <f>SUM('EC ARV:WC ARV'!AC72)</f>
        <v>0</v>
      </c>
      <c r="AD72" s="48">
        <f>SUM('EC ARV:WC ARV'!AD72)</f>
        <v>0</v>
      </c>
      <c r="AE72" s="48">
        <f>SUM('EC ARV:WC ARV'!AE72)</f>
        <v>0</v>
      </c>
      <c r="AF72" s="48">
        <f>SUM('EC ARV:WC ARV'!AF72)</f>
        <v>0</v>
      </c>
      <c r="AG72" s="48">
        <f>SUM('EC ARV:WC ARV'!AG72)</f>
        <v>0</v>
      </c>
      <c r="AH72" s="51">
        <f>SUM('EC ARV:WC ARV'!AH72)</f>
        <v>0</v>
      </c>
      <c r="AI72" s="48">
        <f>SUM('EC ARV:WC ARV'!AI72)</f>
        <v>0</v>
      </c>
      <c r="AJ72" s="48">
        <f>SUM('EC ARV:WC ARV'!AJ72)</f>
        <v>0</v>
      </c>
      <c r="AK72" s="48">
        <f>SUM('EC ARV:WC ARV'!AK72)</f>
        <v>0</v>
      </c>
      <c r="AL72" s="48">
        <f>SUM('EC ARV:WC ARV'!AL72)</f>
        <v>0</v>
      </c>
      <c r="AM72" s="48">
        <f>SUM('EC ARV:WC ARV'!AM72)</f>
        <v>0</v>
      </c>
      <c r="AN72" s="48">
        <f>SUM('EC ARV:WC ARV'!AN72)</f>
        <v>0</v>
      </c>
      <c r="AO72" s="48">
        <f>SUM('EC ARV:WC ARV'!AO72)</f>
        <v>0</v>
      </c>
      <c r="AP72" s="51">
        <f>SUM('EC ARV:WC ARV'!AP72)</f>
        <v>0</v>
      </c>
      <c r="AQ72" s="48">
        <f>SUM('EC ARV:WC ARV'!AQ72)</f>
        <v>0</v>
      </c>
      <c r="AR72" s="48">
        <f>SUM('EC ARV:WC ARV'!AR72)</f>
        <v>0</v>
      </c>
      <c r="AS72" s="48">
        <f>SUM('EC ARV:WC ARV'!AS72)</f>
        <v>0</v>
      </c>
      <c r="AT72" s="51">
        <f>SUM('EC ARV:WC ARV'!AT72)</f>
        <v>0</v>
      </c>
      <c r="AU72" s="48">
        <f>SUM('EC ARV:WC ARV'!AU72)</f>
        <v>0</v>
      </c>
      <c r="AV72" s="48">
        <f>SUM('EC ARV:WC ARV'!AV72)</f>
        <v>0</v>
      </c>
      <c r="AW72" s="48">
        <f>SUM('EC ARV:WC ARV'!AW72)</f>
        <v>0</v>
      </c>
      <c r="AX72" s="48">
        <f>SUM('EC ARV:WC ARV'!AX72)</f>
        <v>0</v>
      </c>
      <c r="AY72" s="48">
        <f>SUM('EC ARV:WC ARV'!AY72)</f>
        <v>0</v>
      </c>
      <c r="AZ72" s="48">
        <f>SUM('EC ARV:WC ARV'!AZ72)</f>
        <v>0</v>
      </c>
      <c r="BA72" s="51">
        <f>SUM('EC ARV:WC ARV'!BA72)</f>
        <v>0</v>
      </c>
      <c r="BB72" s="45">
        <f t="shared" ref="BB72:BB80" si="14">E72/D72</f>
        <v>0</v>
      </c>
    </row>
    <row r="73" spans="2:54" s="44" customFormat="1" x14ac:dyDescent="0.25">
      <c r="B73" s="39" t="s">
        <v>44</v>
      </c>
      <c r="C73" s="40"/>
      <c r="D73" s="50">
        <f>SUM('EC ARV:WC ARV'!D73)</f>
        <v>5167228</v>
      </c>
      <c r="E73" s="42">
        <f>SUM('EC ARV:WC ARV'!E73)</f>
        <v>6005.02</v>
      </c>
      <c r="F73" s="41">
        <f>SUM('EC ARV:WC ARV'!F73)</f>
        <v>0</v>
      </c>
      <c r="G73" s="41">
        <f>SUM('EC ARV:WC ARV'!G73)</f>
        <v>0</v>
      </c>
      <c r="H73" s="41">
        <f>SUM('EC ARV:WC ARV'!H73)</f>
        <v>0</v>
      </c>
      <c r="I73" s="41">
        <f>SUM('EC ARV:WC ARV'!I73)</f>
        <v>0</v>
      </c>
      <c r="J73" s="41">
        <f>SUM('EC ARV:WC ARV'!J73)</f>
        <v>0</v>
      </c>
      <c r="K73" s="41">
        <f>SUM('EC ARV:WC ARV'!K73)</f>
        <v>0</v>
      </c>
      <c r="L73" s="41">
        <f>SUM('EC ARV:WC ARV'!L73)</f>
        <v>6005.02</v>
      </c>
      <c r="M73" s="41">
        <f>SUM('EC ARV:WC ARV'!M73)</f>
        <v>0</v>
      </c>
      <c r="N73" s="41">
        <f>SUM('EC ARV:WC ARV'!N73)</f>
        <v>0</v>
      </c>
      <c r="O73" s="43">
        <f>SUM('EC ARV:WC ARV'!O73)</f>
        <v>6005.02</v>
      </c>
      <c r="P73" s="41">
        <f>SUM('EC ARV:WC ARV'!P73)</f>
        <v>0</v>
      </c>
      <c r="Q73" s="41">
        <f>SUM('EC ARV:WC ARV'!Q73)</f>
        <v>0</v>
      </c>
      <c r="R73" s="41">
        <f>SUM('EC ARV:WC ARV'!R73)</f>
        <v>0</v>
      </c>
      <c r="S73" s="41">
        <f>SUM('EC ARV:WC ARV'!S73)</f>
        <v>0</v>
      </c>
      <c r="T73" s="41">
        <f>SUM('EC ARV:WC ARV'!T73)</f>
        <v>0</v>
      </c>
      <c r="U73" s="41">
        <f>SUM('EC ARV:WC ARV'!U73)</f>
        <v>0</v>
      </c>
      <c r="V73" s="41">
        <f>SUM('EC ARV:WC ARV'!V73)</f>
        <v>0</v>
      </c>
      <c r="W73" s="41">
        <f>SUM('EC ARV:WC ARV'!W73)</f>
        <v>0</v>
      </c>
      <c r="X73" s="41">
        <f>SUM('EC ARV:WC ARV'!X73)</f>
        <v>0</v>
      </c>
      <c r="Y73" s="41">
        <f>SUM('EC ARV:WC ARV'!Y73)</f>
        <v>0</v>
      </c>
      <c r="Z73" s="41">
        <f>SUM('EC ARV:WC ARV'!Z73)</f>
        <v>0</v>
      </c>
      <c r="AA73" s="41">
        <f>SUM('EC ARV:WC ARV'!AA73)</f>
        <v>0</v>
      </c>
      <c r="AB73" s="41">
        <f>SUM('EC ARV:WC ARV'!AB73)</f>
        <v>0</v>
      </c>
      <c r="AC73" s="41">
        <f>SUM('EC ARV:WC ARV'!AC73)</f>
        <v>0</v>
      </c>
      <c r="AD73" s="41">
        <f>SUM('EC ARV:WC ARV'!AD73)</f>
        <v>0</v>
      </c>
      <c r="AE73" s="41">
        <f>SUM('EC ARV:WC ARV'!AE73)</f>
        <v>0</v>
      </c>
      <c r="AF73" s="41">
        <f>SUM('EC ARV:WC ARV'!AF73)</f>
        <v>0</v>
      </c>
      <c r="AG73" s="41">
        <f>SUM('EC ARV:WC ARV'!AG73)</f>
        <v>0</v>
      </c>
      <c r="AH73" s="43">
        <f>SUM('EC ARV:WC ARV'!AH73)</f>
        <v>0</v>
      </c>
      <c r="AI73" s="41">
        <f>SUM('EC ARV:WC ARV'!AI73)</f>
        <v>0</v>
      </c>
      <c r="AJ73" s="41">
        <f>SUM('EC ARV:WC ARV'!AJ73)</f>
        <v>0</v>
      </c>
      <c r="AK73" s="41">
        <f>SUM('EC ARV:WC ARV'!AK73)</f>
        <v>0</v>
      </c>
      <c r="AL73" s="41">
        <f>SUM('EC ARV:WC ARV'!AL73)</f>
        <v>0</v>
      </c>
      <c r="AM73" s="41">
        <f>SUM('EC ARV:WC ARV'!AM73)</f>
        <v>0</v>
      </c>
      <c r="AN73" s="41">
        <f>SUM('EC ARV:WC ARV'!AN73)</f>
        <v>0</v>
      </c>
      <c r="AO73" s="41">
        <f>SUM('EC ARV:WC ARV'!AO73)</f>
        <v>0</v>
      </c>
      <c r="AP73" s="43">
        <f>SUM('EC ARV:WC ARV'!AP73)</f>
        <v>0</v>
      </c>
      <c r="AQ73" s="41">
        <f>SUM('EC ARV:WC ARV'!AQ73)</f>
        <v>0</v>
      </c>
      <c r="AR73" s="41">
        <f>SUM('EC ARV:WC ARV'!AR73)</f>
        <v>0</v>
      </c>
      <c r="AS73" s="41">
        <f>SUM('EC ARV:WC ARV'!AS73)</f>
        <v>0</v>
      </c>
      <c r="AT73" s="43">
        <f>SUM('EC ARV:WC ARV'!AT73)</f>
        <v>0</v>
      </c>
      <c r="AU73" s="41">
        <f>SUM('EC ARV:WC ARV'!AU73)</f>
        <v>0</v>
      </c>
      <c r="AV73" s="41">
        <f>SUM('EC ARV:WC ARV'!AV73)</f>
        <v>0</v>
      </c>
      <c r="AW73" s="41">
        <f>SUM('EC ARV:WC ARV'!AW73)</f>
        <v>0</v>
      </c>
      <c r="AX73" s="41">
        <f>SUM('EC ARV:WC ARV'!AX73)</f>
        <v>0</v>
      </c>
      <c r="AY73" s="41">
        <f>SUM('EC ARV:WC ARV'!AY73)</f>
        <v>0</v>
      </c>
      <c r="AZ73" s="41">
        <f>SUM('EC ARV:WC ARV'!AZ73)</f>
        <v>0</v>
      </c>
      <c r="BA73" s="43">
        <f>SUM('EC ARV:WC ARV'!BA73)</f>
        <v>0</v>
      </c>
      <c r="BB73" s="45">
        <f t="shared" si="14"/>
        <v>1.1621356750660123E-3</v>
      </c>
    </row>
    <row r="74" spans="2:54" s="44" customFormat="1" ht="13.5" x14ac:dyDescent="0.25">
      <c r="B74" s="40"/>
      <c r="C74" s="52" t="s">
        <v>45</v>
      </c>
      <c r="D74" s="46">
        <f>SUM('EC ARV:WC ARV'!D74)</f>
        <v>4866977</v>
      </c>
      <c r="E74" s="47">
        <f>SUM('EC ARV:WC ARV'!E74)</f>
        <v>0</v>
      </c>
      <c r="F74" s="48">
        <f>SUM('EC ARV:WC ARV'!F74)</f>
        <v>0</v>
      </c>
      <c r="G74" s="48">
        <f>SUM('EC ARV:WC ARV'!G74)</f>
        <v>0</v>
      </c>
      <c r="H74" s="48">
        <f>SUM('EC ARV:WC ARV'!H74)</f>
        <v>0</v>
      </c>
      <c r="I74" s="48">
        <f>SUM('EC ARV:WC ARV'!I74)</f>
        <v>0</v>
      </c>
      <c r="J74" s="48">
        <f>SUM('EC ARV:WC ARV'!J74)</f>
        <v>0</v>
      </c>
      <c r="K74" s="48">
        <f>SUM('EC ARV:WC ARV'!K74)</f>
        <v>0</v>
      </c>
      <c r="L74" s="48">
        <f>SUM('EC ARV:WC ARV'!L74)</f>
        <v>0</v>
      </c>
      <c r="M74" s="48">
        <f>SUM('EC ARV:WC ARV'!M74)</f>
        <v>0</v>
      </c>
      <c r="N74" s="48">
        <f>SUM('EC ARV:WC ARV'!N74)</f>
        <v>0</v>
      </c>
      <c r="O74" s="51">
        <f>SUM('EC ARV:WC ARV'!O74)</f>
        <v>0</v>
      </c>
      <c r="P74" s="48">
        <f>SUM('EC ARV:WC ARV'!P74)</f>
        <v>0</v>
      </c>
      <c r="Q74" s="48">
        <f>SUM('EC ARV:WC ARV'!Q74)</f>
        <v>0</v>
      </c>
      <c r="R74" s="48">
        <f>SUM('EC ARV:WC ARV'!R74)</f>
        <v>0</v>
      </c>
      <c r="S74" s="48">
        <f>SUM('EC ARV:WC ARV'!S74)</f>
        <v>0</v>
      </c>
      <c r="T74" s="48">
        <f>SUM('EC ARV:WC ARV'!T74)</f>
        <v>0</v>
      </c>
      <c r="U74" s="48">
        <f>SUM('EC ARV:WC ARV'!U74)</f>
        <v>0</v>
      </c>
      <c r="V74" s="48">
        <f>SUM('EC ARV:WC ARV'!V74)</f>
        <v>0</v>
      </c>
      <c r="W74" s="48">
        <f>SUM('EC ARV:WC ARV'!W74)</f>
        <v>0</v>
      </c>
      <c r="X74" s="51">
        <f>SUM('EC ARV:WC ARV'!X74)</f>
        <v>0</v>
      </c>
      <c r="Y74" s="48">
        <f>SUM('EC ARV:WC ARV'!Y74)</f>
        <v>0</v>
      </c>
      <c r="Z74" s="48">
        <f>SUM('EC ARV:WC ARV'!Z74)</f>
        <v>0</v>
      </c>
      <c r="AA74" s="48">
        <f>SUM('EC ARV:WC ARV'!AA74)</f>
        <v>0</v>
      </c>
      <c r="AB74" s="48">
        <f>SUM('EC ARV:WC ARV'!AB74)</f>
        <v>0</v>
      </c>
      <c r="AC74" s="48">
        <f>SUM('EC ARV:WC ARV'!AC74)</f>
        <v>0</v>
      </c>
      <c r="AD74" s="48">
        <f>SUM('EC ARV:WC ARV'!AD74)</f>
        <v>0</v>
      </c>
      <c r="AE74" s="48">
        <f>SUM('EC ARV:WC ARV'!AE74)</f>
        <v>0</v>
      </c>
      <c r="AF74" s="48">
        <f>SUM('EC ARV:WC ARV'!AF74)</f>
        <v>0</v>
      </c>
      <c r="AG74" s="48">
        <f>SUM('EC ARV:WC ARV'!AG74)</f>
        <v>0</v>
      </c>
      <c r="AH74" s="51">
        <f>SUM('EC ARV:WC ARV'!AH74)</f>
        <v>0</v>
      </c>
      <c r="AI74" s="48">
        <f>SUM('EC ARV:WC ARV'!AI74)</f>
        <v>0</v>
      </c>
      <c r="AJ74" s="48">
        <f>SUM('EC ARV:WC ARV'!AJ74)</f>
        <v>0</v>
      </c>
      <c r="AK74" s="48">
        <f>SUM('EC ARV:WC ARV'!AK74)</f>
        <v>0</v>
      </c>
      <c r="AL74" s="48">
        <f>SUM('EC ARV:WC ARV'!AL74)</f>
        <v>0</v>
      </c>
      <c r="AM74" s="48">
        <f>SUM('EC ARV:WC ARV'!AM74)</f>
        <v>0</v>
      </c>
      <c r="AN74" s="48">
        <f>SUM('EC ARV:WC ARV'!AN74)</f>
        <v>0</v>
      </c>
      <c r="AO74" s="48">
        <f>SUM('EC ARV:WC ARV'!AO74)</f>
        <v>0</v>
      </c>
      <c r="AP74" s="51">
        <f>SUM('EC ARV:WC ARV'!AP74)</f>
        <v>0</v>
      </c>
      <c r="AQ74" s="48">
        <f>SUM('EC ARV:WC ARV'!AQ74)</f>
        <v>0</v>
      </c>
      <c r="AR74" s="48">
        <f>SUM('EC ARV:WC ARV'!AR74)</f>
        <v>0</v>
      </c>
      <c r="AS74" s="48">
        <f>SUM('EC ARV:WC ARV'!AS74)</f>
        <v>0</v>
      </c>
      <c r="AT74" s="51">
        <f>SUM('EC ARV:WC ARV'!AT74)</f>
        <v>0</v>
      </c>
      <c r="AU74" s="48">
        <f>SUM('EC ARV:WC ARV'!AU74)</f>
        <v>0</v>
      </c>
      <c r="AV74" s="48">
        <f>SUM('EC ARV:WC ARV'!AV74)</f>
        <v>0</v>
      </c>
      <c r="AW74" s="48">
        <f>SUM('EC ARV:WC ARV'!AW74)</f>
        <v>0</v>
      </c>
      <c r="AX74" s="48">
        <f>SUM('EC ARV:WC ARV'!AX74)</f>
        <v>0</v>
      </c>
      <c r="AY74" s="48">
        <f>SUM('EC ARV:WC ARV'!AY74)</f>
        <v>0</v>
      </c>
      <c r="AZ74" s="48">
        <f>SUM('EC ARV:WC ARV'!AZ74)</f>
        <v>0</v>
      </c>
      <c r="BA74" s="51">
        <f>SUM('EC ARV:WC ARV'!BA74)</f>
        <v>0</v>
      </c>
      <c r="BB74" s="45">
        <f t="shared" si="14"/>
        <v>0</v>
      </c>
    </row>
    <row r="75" spans="2:54" s="44" customFormat="1" ht="13.5" x14ac:dyDescent="0.25">
      <c r="B75" s="40"/>
      <c r="C75" s="52" t="s">
        <v>46</v>
      </c>
      <c r="D75" s="46">
        <f>SUM('EC ARV:WC ARV'!D75)</f>
        <v>300251</v>
      </c>
      <c r="E75" s="47">
        <f>SUM('EC ARV:WC ARV'!E75)</f>
        <v>6005.02</v>
      </c>
      <c r="F75" s="48">
        <f>SUM('EC ARV:WC ARV'!F75)</f>
        <v>0</v>
      </c>
      <c r="G75" s="48">
        <f>SUM('EC ARV:WC ARV'!G75)</f>
        <v>0</v>
      </c>
      <c r="H75" s="48">
        <f>SUM('EC ARV:WC ARV'!H75)</f>
        <v>0</v>
      </c>
      <c r="I75" s="48">
        <f>SUM('EC ARV:WC ARV'!I75)</f>
        <v>0</v>
      </c>
      <c r="J75" s="48">
        <f>SUM('EC ARV:WC ARV'!J75)</f>
        <v>0</v>
      </c>
      <c r="K75" s="48">
        <f>SUM('EC ARV:WC ARV'!K75)</f>
        <v>0</v>
      </c>
      <c r="L75" s="48">
        <f>SUM('EC ARV:WC ARV'!L75)</f>
        <v>6005.02</v>
      </c>
      <c r="M75" s="48">
        <f>SUM('EC ARV:WC ARV'!M75)</f>
        <v>0</v>
      </c>
      <c r="N75" s="48">
        <f>SUM('EC ARV:WC ARV'!N75)</f>
        <v>0</v>
      </c>
      <c r="O75" s="51">
        <f>SUM('EC ARV:WC ARV'!O75)</f>
        <v>6005.02</v>
      </c>
      <c r="P75" s="48">
        <f>SUM('EC ARV:WC ARV'!P75)</f>
        <v>0</v>
      </c>
      <c r="Q75" s="48">
        <f>SUM('EC ARV:WC ARV'!Q75)</f>
        <v>0</v>
      </c>
      <c r="R75" s="48">
        <f>SUM('EC ARV:WC ARV'!R75)</f>
        <v>0</v>
      </c>
      <c r="S75" s="48">
        <f>SUM('EC ARV:WC ARV'!S75)</f>
        <v>0</v>
      </c>
      <c r="T75" s="48">
        <f>SUM('EC ARV:WC ARV'!T75)</f>
        <v>0</v>
      </c>
      <c r="U75" s="48">
        <f>SUM('EC ARV:WC ARV'!U75)</f>
        <v>0</v>
      </c>
      <c r="V75" s="48">
        <f>SUM('EC ARV:WC ARV'!V75)</f>
        <v>0</v>
      </c>
      <c r="W75" s="48">
        <f>SUM('EC ARV:WC ARV'!W75)</f>
        <v>0</v>
      </c>
      <c r="X75" s="51">
        <f>SUM('EC ARV:WC ARV'!X75)</f>
        <v>0</v>
      </c>
      <c r="Y75" s="48">
        <f>SUM('EC ARV:WC ARV'!Y75)</f>
        <v>0</v>
      </c>
      <c r="Z75" s="48">
        <f>SUM('EC ARV:WC ARV'!Z75)</f>
        <v>0</v>
      </c>
      <c r="AA75" s="48">
        <f>SUM('EC ARV:WC ARV'!AA75)</f>
        <v>0</v>
      </c>
      <c r="AB75" s="48">
        <f>SUM('EC ARV:WC ARV'!AB75)</f>
        <v>0</v>
      </c>
      <c r="AC75" s="48">
        <f>SUM('EC ARV:WC ARV'!AC75)</f>
        <v>0</v>
      </c>
      <c r="AD75" s="48">
        <f>SUM('EC ARV:WC ARV'!AD75)</f>
        <v>0</v>
      </c>
      <c r="AE75" s="48">
        <f>SUM('EC ARV:WC ARV'!AE75)</f>
        <v>0</v>
      </c>
      <c r="AF75" s="48">
        <f>SUM('EC ARV:WC ARV'!AF75)</f>
        <v>0</v>
      </c>
      <c r="AG75" s="48">
        <f>SUM('EC ARV:WC ARV'!AG75)</f>
        <v>0</v>
      </c>
      <c r="AH75" s="51">
        <f>SUM('EC ARV:WC ARV'!AH75)</f>
        <v>0</v>
      </c>
      <c r="AI75" s="48">
        <f>SUM('EC ARV:WC ARV'!AI75)</f>
        <v>0</v>
      </c>
      <c r="AJ75" s="48">
        <f>SUM('EC ARV:WC ARV'!AJ75)</f>
        <v>0</v>
      </c>
      <c r="AK75" s="48">
        <f>SUM('EC ARV:WC ARV'!AK75)</f>
        <v>0</v>
      </c>
      <c r="AL75" s="48">
        <f>SUM('EC ARV:WC ARV'!AL75)</f>
        <v>0</v>
      </c>
      <c r="AM75" s="48">
        <f>SUM('EC ARV:WC ARV'!AM75)</f>
        <v>0</v>
      </c>
      <c r="AN75" s="48">
        <f>SUM('EC ARV:WC ARV'!AN75)</f>
        <v>0</v>
      </c>
      <c r="AO75" s="48">
        <f>SUM('EC ARV:WC ARV'!AO75)</f>
        <v>0</v>
      </c>
      <c r="AP75" s="51">
        <f>SUM('EC ARV:WC ARV'!AP75)</f>
        <v>0</v>
      </c>
      <c r="AQ75" s="48">
        <f>SUM('EC ARV:WC ARV'!AQ75)</f>
        <v>0</v>
      </c>
      <c r="AR75" s="48">
        <f>SUM('EC ARV:WC ARV'!AR75)</f>
        <v>0</v>
      </c>
      <c r="AS75" s="48">
        <f>SUM('EC ARV:WC ARV'!AS75)</f>
        <v>0</v>
      </c>
      <c r="AT75" s="51">
        <f>SUM('EC ARV:WC ARV'!AT75)</f>
        <v>0</v>
      </c>
      <c r="AU75" s="48">
        <f>SUM('EC ARV:WC ARV'!AU75)</f>
        <v>0</v>
      </c>
      <c r="AV75" s="48">
        <f>SUM('EC ARV:WC ARV'!AV75)</f>
        <v>0</v>
      </c>
      <c r="AW75" s="48">
        <f>SUM('EC ARV:WC ARV'!AW75)</f>
        <v>0</v>
      </c>
      <c r="AX75" s="48">
        <f>SUM('EC ARV:WC ARV'!AX75)</f>
        <v>0</v>
      </c>
      <c r="AY75" s="48">
        <f>SUM('EC ARV:WC ARV'!AY75)</f>
        <v>0</v>
      </c>
      <c r="AZ75" s="48">
        <f>SUM('EC ARV:WC ARV'!AZ75)</f>
        <v>0</v>
      </c>
      <c r="BA75" s="51">
        <f>SUM('EC ARV:WC ARV'!BA75)</f>
        <v>0</v>
      </c>
      <c r="BB75" s="45">
        <f t="shared" si="14"/>
        <v>0.02</v>
      </c>
    </row>
    <row r="76" spans="2:54" s="44" customFormat="1" x14ac:dyDescent="0.25">
      <c r="B76" s="39" t="s">
        <v>47</v>
      </c>
      <c r="C76" s="40"/>
      <c r="D76" s="50">
        <f>SUM('EC ARV:WC ARV'!D76)</f>
        <v>28059264.675000001</v>
      </c>
      <c r="E76" s="47">
        <f>SUM('EC ARV:WC ARV'!E76)</f>
        <v>3555247.6399999992</v>
      </c>
      <c r="F76" s="41">
        <f>SUM('EC ARV:WC ARV'!F76)</f>
        <v>425857</v>
      </c>
      <c r="G76" s="41">
        <f>SUM('EC ARV:WC ARV'!G76)</f>
        <v>638785.5</v>
      </c>
      <c r="H76" s="41">
        <f>SUM('EC ARV:WC ARV'!H76)</f>
        <v>0</v>
      </c>
      <c r="I76" s="41">
        <f>SUM('EC ARV:WC ARV'!I76)</f>
        <v>40590.14</v>
      </c>
      <c r="J76" s="41">
        <f>SUM('EC ARV:WC ARV'!J76)</f>
        <v>0</v>
      </c>
      <c r="K76" s="41">
        <f>SUM('EC ARV:WC ARV'!K76)</f>
        <v>0</v>
      </c>
      <c r="L76" s="41">
        <f>SUM('EC ARV:WC ARV'!L76)</f>
        <v>0</v>
      </c>
      <c r="M76" s="41">
        <f>SUM('EC ARV:WC ARV'!M76)</f>
        <v>0</v>
      </c>
      <c r="N76" s="41">
        <f>SUM('EC ARV:WC ARV'!N76)</f>
        <v>0</v>
      </c>
      <c r="O76" s="43">
        <f>SUM('EC ARV:WC ARV'!O76)</f>
        <v>1105232.6400000001</v>
      </c>
      <c r="P76" s="41">
        <f>SUM('EC ARV:WC ARV'!P76)</f>
        <v>0</v>
      </c>
      <c r="Q76" s="41">
        <f>SUM('EC ARV:WC ARV'!Q76)</f>
        <v>0</v>
      </c>
      <c r="R76" s="41">
        <f>SUM('EC ARV:WC ARV'!R76)</f>
        <v>0</v>
      </c>
      <c r="S76" s="41">
        <f>SUM('EC ARV:WC ARV'!S76)</f>
        <v>0</v>
      </c>
      <c r="T76" s="41">
        <f>SUM('EC ARV:WC ARV'!T76)</f>
        <v>0</v>
      </c>
      <c r="U76" s="41">
        <f>SUM('EC ARV:WC ARV'!U76)</f>
        <v>638785.5</v>
      </c>
      <c r="V76" s="41">
        <f>SUM('EC ARV:WC ARV'!V76)</f>
        <v>40590.14</v>
      </c>
      <c r="W76" s="41">
        <f>SUM('EC ARV:WC ARV'!W76)</f>
        <v>40590.14</v>
      </c>
      <c r="X76" s="41">
        <f>SUM('EC ARV:WC ARV'!X76)</f>
        <v>719965.77999999991</v>
      </c>
      <c r="Y76" s="41">
        <f>SUM('EC ARV:WC ARV'!Y76)</f>
        <v>233223.57</v>
      </c>
      <c r="Z76" s="41">
        <f>SUM('EC ARV:WC ARV'!Z76)</f>
        <v>20295.07</v>
      </c>
      <c r="AA76" s="41">
        <f>SUM('EC ARV:WC ARV'!AA76)</f>
        <v>0</v>
      </c>
      <c r="AB76" s="41">
        <f>SUM('EC ARV:WC ARV'!AB76)</f>
        <v>106464.25</v>
      </c>
      <c r="AC76" s="41">
        <f>SUM('EC ARV:WC ARV'!AC76)</f>
        <v>147054.38999999998</v>
      </c>
      <c r="AD76" s="41">
        <f>SUM('EC ARV:WC ARV'!AD76)</f>
        <v>147054.38999999998</v>
      </c>
      <c r="AE76" s="41">
        <f>SUM('EC ARV:WC ARV'!AE76)</f>
        <v>0</v>
      </c>
      <c r="AF76" s="41">
        <f>SUM('EC ARV:WC ARV'!AF76)</f>
        <v>0</v>
      </c>
      <c r="AG76" s="41">
        <f>SUM('EC ARV:WC ARV'!AG76)</f>
        <v>0</v>
      </c>
      <c r="AH76" s="43">
        <f>SUM('EC ARV:WC ARV'!AH76)</f>
        <v>654091.66999999993</v>
      </c>
      <c r="AI76" s="41">
        <f>SUM('EC ARV:WC ARV'!AI76)</f>
        <v>21292.850000000002</v>
      </c>
      <c r="AJ76" s="41">
        <f>SUM('EC ARV:WC ARV'!AJ76)</f>
        <v>486742.21000000008</v>
      </c>
      <c r="AK76" s="41">
        <f>SUM('EC ARV:WC ARV'!AK76)</f>
        <v>486742.21000000008</v>
      </c>
      <c r="AL76" s="41">
        <f>SUM('EC ARV:WC ARV'!AL76)</f>
        <v>0</v>
      </c>
      <c r="AM76" s="41">
        <f>SUM('EC ARV:WC ARV'!AM76)</f>
        <v>10147.535</v>
      </c>
      <c r="AN76" s="41">
        <f>SUM('EC ARV:WC ARV'!AN76)</f>
        <v>10147.535</v>
      </c>
      <c r="AO76" s="41">
        <f>SUM('EC ARV:WC ARV'!AO76)</f>
        <v>0</v>
      </c>
      <c r="AP76" s="43">
        <f>SUM('EC ARV:WC ARV'!AP76)</f>
        <v>1015072.34</v>
      </c>
      <c r="AQ76" s="41">
        <f>SUM('EC ARV:WC ARV'!AQ76)</f>
        <v>20295.07</v>
      </c>
      <c r="AR76" s="41">
        <f>SUM('EC ARV:WC ARV'!AR76)</f>
        <v>20295.07</v>
      </c>
      <c r="AS76" s="41">
        <f>SUM('EC ARV:WC ARV'!AS76)</f>
        <v>20295.07</v>
      </c>
      <c r="AT76" s="43">
        <f>SUM('EC ARV:WC ARV'!AT76)</f>
        <v>60885.209999999992</v>
      </c>
      <c r="AU76" s="41">
        <f>SUM('EC ARV:WC ARV'!AU76)</f>
        <v>0</v>
      </c>
      <c r="AV76" s="41">
        <f>SUM('EC ARV:WC ARV'!AV76)</f>
        <v>0</v>
      </c>
      <c r="AW76" s="41">
        <f>SUM('EC ARV:WC ARV'!AW76)</f>
        <v>0</v>
      </c>
      <c r="AX76" s="41">
        <f>SUM('EC ARV:WC ARV'!AX76)</f>
        <v>0</v>
      </c>
      <c r="AY76" s="41">
        <f>SUM('EC ARV:WC ARV'!AY76)</f>
        <v>0</v>
      </c>
      <c r="AZ76" s="41">
        <f>SUM('EC ARV:WC ARV'!AZ76)</f>
        <v>0</v>
      </c>
      <c r="BA76" s="43">
        <f>SUM('EC ARV:WC ARV'!BA76)</f>
        <v>0</v>
      </c>
      <c r="BB76" s="45">
        <f t="shared" si="14"/>
        <v>0.12670494687509123</v>
      </c>
    </row>
    <row r="77" spans="2:54" s="44" customFormat="1" ht="13.5" x14ac:dyDescent="0.25">
      <c r="B77" s="40"/>
      <c r="C77" s="40" t="s">
        <v>48</v>
      </c>
      <c r="D77" s="46">
        <f>SUM('EC ARV:WC ARV'!D77)</f>
        <v>21292850</v>
      </c>
      <c r="E77" s="47">
        <f>SUM('EC ARV:WC ARV'!E77)</f>
        <v>3108756.1</v>
      </c>
      <c r="F77" s="48">
        <f>SUM('EC ARV:WC ARV'!F77)</f>
        <v>425857</v>
      </c>
      <c r="G77" s="48">
        <f>SUM('EC ARV:WC ARV'!G77)</f>
        <v>638785.5</v>
      </c>
      <c r="H77" s="48">
        <f>SUM('EC ARV:WC ARV'!H77)</f>
        <v>0</v>
      </c>
      <c r="I77" s="48">
        <f>SUM('EC ARV:WC ARV'!I77)</f>
        <v>0</v>
      </c>
      <c r="J77" s="48">
        <f>SUM('EC ARV:WC ARV'!J77)</f>
        <v>0</v>
      </c>
      <c r="K77" s="48">
        <f>SUM('EC ARV:WC ARV'!K77)</f>
        <v>0</v>
      </c>
      <c r="L77" s="48">
        <f>SUM('EC ARV:WC ARV'!L77)</f>
        <v>0</v>
      </c>
      <c r="M77" s="48">
        <f>SUM('EC ARV:WC ARV'!M77)</f>
        <v>0</v>
      </c>
      <c r="N77" s="48">
        <f>SUM('EC ARV:WC ARV'!N77)</f>
        <v>0</v>
      </c>
      <c r="O77" s="51">
        <f>SUM('EC ARV:WC ARV'!O77)</f>
        <v>1064642.5</v>
      </c>
      <c r="P77" s="48">
        <f>SUM('EC ARV:WC ARV'!P77)</f>
        <v>0</v>
      </c>
      <c r="Q77" s="48">
        <f>SUM('EC ARV:WC ARV'!Q77)</f>
        <v>0</v>
      </c>
      <c r="R77" s="48">
        <f>SUM('EC ARV:WC ARV'!R77)</f>
        <v>0</v>
      </c>
      <c r="S77" s="48">
        <f>SUM('EC ARV:WC ARV'!S77)</f>
        <v>0</v>
      </c>
      <c r="T77" s="48">
        <f>SUM('EC ARV:WC ARV'!T77)</f>
        <v>0</v>
      </c>
      <c r="U77" s="48">
        <f>SUM('EC ARV:WC ARV'!U77)</f>
        <v>638785.5</v>
      </c>
      <c r="V77" s="48">
        <f>SUM('EC ARV:WC ARV'!V77)</f>
        <v>0</v>
      </c>
      <c r="W77" s="48">
        <f>SUM('EC ARV:WC ARV'!W77)</f>
        <v>0</v>
      </c>
      <c r="X77" s="51">
        <f>SUM('EC ARV:WC ARV'!X77)</f>
        <v>638785.5</v>
      </c>
      <c r="Y77" s="48">
        <f>SUM('EC ARV:WC ARV'!Y77)</f>
        <v>212928.5</v>
      </c>
      <c r="Z77" s="48">
        <f>SUM('EC ARV:WC ARV'!Z77)</f>
        <v>0</v>
      </c>
      <c r="AA77" s="48">
        <f>SUM('EC ARV:WC ARV'!AA77)</f>
        <v>0</v>
      </c>
      <c r="AB77" s="48">
        <f>SUM('EC ARV:WC ARV'!AB77)</f>
        <v>106464.25</v>
      </c>
      <c r="AC77" s="48">
        <f>SUM('EC ARV:WC ARV'!AC77)</f>
        <v>106464.25</v>
      </c>
      <c r="AD77" s="48">
        <f>SUM('EC ARV:WC ARV'!AD77)</f>
        <v>106464.25</v>
      </c>
      <c r="AE77" s="48">
        <f>SUM('EC ARV:WC ARV'!AE77)</f>
        <v>0</v>
      </c>
      <c r="AF77" s="48">
        <f>SUM('EC ARV:WC ARV'!AF77)</f>
        <v>0</v>
      </c>
      <c r="AG77" s="48">
        <f>SUM('EC ARV:WC ARV'!AG77)</f>
        <v>0</v>
      </c>
      <c r="AH77" s="51">
        <f>SUM('EC ARV:WC ARV'!AH77)</f>
        <v>532321.25</v>
      </c>
      <c r="AI77" s="48">
        <f>SUM('EC ARV:WC ARV'!AI77)</f>
        <v>21292.850000000002</v>
      </c>
      <c r="AJ77" s="48">
        <f>SUM('EC ARV:WC ARV'!AJ77)</f>
        <v>425857</v>
      </c>
      <c r="AK77" s="48">
        <f>SUM('EC ARV:WC ARV'!AK77)</f>
        <v>425857</v>
      </c>
      <c r="AL77" s="48">
        <f>SUM('EC ARV:WC ARV'!AL77)</f>
        <v>0</v>
      </c>
      <c r="AM77" s="48">
        <f>SUM('EC ARV:WC ARV'!AM77)</f>
        <v>0</v>
      </c>
      <c r="AN77" s="48">
        <f>SUM('EC ARV:WC ARV'!AN77)</f>
        <v>0</v>
      </c>
      <c r="AO77" s="48">
        <f>SUM('EC ARV:WC ARV'!AO77)</f>
        <v>0</v>
      </c>
      <c r="AP77" s="51">
        <f>SUM('EC ARV:WC ARV'!AP77)</f>
        <v>873006.85000000009</v>
      </c>
      <c r="AQ77" s="48">
        <f>SUM('EC ARV:WC ARV'!AQ77)</f>
        <v>0</v>
      </c>
      <c r="AR77" s="48">
        <f>SUM('EC ARV:WC ARV'!AR77)</f>
        <v>0</v>
      </c>
      <c r="AS77" s="48">
        <f>SUM('EC ARV:WC ARV'!AS77)</f>
        <v>0</v>
      </c>
      <c r="AT77" s="51">
        <f>SUM('EC ARV:WC ARV'!AT77)</f>
        <v>0</v>
      </c>
      <c r="AU77" s="48">
        <f>SUM('EC ARV:WC ARV'!AU77)</f>
        <v>0</v>
      </c>
      <c r="AV77" s="48">
        <f>SUM('EC ARV:WC ARV'!AV77)</f>
        <v>0</v>
      </c>
      <c r="AW77" s="48">
        <f>SUM('EC ARV:WC ARV'!AW77)</f>
        <v>0</v>
      </c>
      <c r="AX77" s="48">
        <f>SUM('EC ARV:WC ARV'!AX77)</f>
        <v>0</v>
      </c>
      <c r="AY77" s="48">
        <f>SUM('EC ARV:WC ARV'!AY77)</f>
        <v>0</v>
      </c>
      <c r="AZ77" s="48">
        <f>SUM('EC ARV:WC ARV'!AZ77)</f>
        <v>0</v>
      </c>
      <c r="BA77" s="51">
        <f>SUM('EC ARV:WC ARV'!BA77)</f>
        <v>0</v>
      </c>
      <c r="BB77" s="45">
        <f t="shared" si="14"/>
        <v>0.14599999999999999</v>
      </c>
    </row>
    <row r="78" spans="2:54" s="44" customFormat="1" ht="13.5" x14ac:dyDescent="0.25">
      <c r="B78" s="40"/>
      <c r="C78" s="40" t="s">
        <v>49</v>
      </c>
      <c r="D78" s="46">
        <f>SUM('EC ARV:WC ARV'!D78)</f>
        <v>2029507</v>
      </c>
      <c r="E78" s="47">
        <f>SUM('EC ARV:WC ARV'!E78)</f>
        <v>446491.54000000004</v>
      </c>
      <c r="F78" s="48">
        <f>SUM('EC ARV:WC ARV'!F78)</f>
        <v>0</v>
      </c>
      <c r="G78" s="48">
        <f>SUM('EC ARV:WC ARV'!G78)</f>
        <v>0</v>
      </c>
      <c r="H78" s="48">
        <f>SUM('EC ARV:WC ARV'!H78)</f>
        <v>0</v>
      </c>
      <c r="I78" s="48">
        <f>SUM('EC ARV:WC ARV'!I78)</f>
        <v>40590.14</v>
      </c>
      <c r="J78" s="48">
        <f>SUM('EC ARV:WC ARV'!J78)</f>
        <v>0</v>
      </c>
      <c r="K78" s="48">
        <f>SUM('EC ARV:WC ARV'!K78)</f>
        <v>0</v>
      </c>
      <c r="L78" s="48">
        <f>SUM('EC ARV:WC ARV'!L78)</f>
        <v>0</v>
      </c>
      <c r="M78" s="48">
        <f>SUM('EC ARV:WC ARV'!M78)</f>
        <v>0</v>
      </c>
      <c r="N78" s="48">
        <f>SUM('EC ARV:WC ARV'!N78)</f>
        <v>0</v>
      </c>
      <c r="O78" s="51">
        <f>SUM('EC ARV:WC ARV'!O78)</f>
        <v>40590.14</v>
      </c>
      <c r="P78" s="48">
        <f>SUM('EC ARV:WC ARV'!P78)</f>
        <v>0</v>
      </c>
      <c r="Q78" s="48">
        <f>SUM('EC ARV:WC ARV'!Q78)</f>
        <v>0</v>
      </c>
      <c r="R78" s="48">
        <f>SUM('EC ARV:WC ARV'!R78)</f>
        <v>0</v>
      </c>
      <c r="S78" s="48">
        <f>SUM('EC ARV:WC ARV'!S78)</f>
        <v>0</v>
      </c>
      <c r="T78" s="48">
        <f>SUM('EC ARV:WC ARV'!T78)</f>
        <v>0</v>
      </c>
      <c r="U78" s="48">
        <f>SUM('EC ARV:WC ARV'!U78)</f>
        <v>0</v>
      </c>
      <c r="V78" s="48">
        <f>SUM('EC ARV:WC ARV'!V78)</f>
        <v>40590.14</v>
      </c>
      <c r="W78" s="48">
        <f>SUM('EC ARV:WC ARV'!W78)</f>
        <v>40590.14</v>
      </c>
      <c r="X78" s="51">
        <f>SUM('EC ARV:WC ARV'!X78)</f>
        <v>81180.28</v>
      </c>
      <c r="Y78" s="48">
        <f>SUM('EC ARV:WC ARV'!Y78)</f>
        <v>20295.07</v>
      </c>
      <c r="Z78" s="48">
        <f>SUM('EC ARV:WC ARV'!Z78)</f>
        <v>20295.07</v>
      </c>
      <c r="AA78" s="48">
        <f>SUM('EC ARV:WC ARV'!AA78)</f>
        <v>0</v>
      </c>
      <c r="AB78" s="48">
        <f>SUM('EC ARV:WC ARV'!AB78)</f>
        <v>0</v>
      </c>
      <c r="AC78" s="48">
        <f>SUM('EC ARV:WC ARV'!AC78)</f>
        <v>40590.14</v>
      </c>
      <c r="AD78" s="48">
        <f>SUM('EC ARV:WC ARV'!AD78)</f>
        <v>40590.14</v>
      </c>
      <c r="AE78" s="48">
        <f>SUM('EC ARV:WC ARV'!AE78)</f>
        <v>0</v>
      </c>
      <c r="AF78" s="48">
        <f>SUM('EC ARV:WC ARV'!AF78)</f>
        <v>0</v>
      </c>
      <c r="AG78" s="48">
        <f>SUM('EC ARV:WC ARV'!AG78)</f>
        <v>0</v>
      </c>
      <c r="AH78" s="51">
        <f>SUM('EC ARV:WC ARV'!AH78)</f>
        <v>121770.41999999998</v>
      </c>
      <c r="AI78" s="48">
        <f>SUM('EC ARV:WC ARV'!AI78)</f>
        <v>0</v>
      </c>
      <c r="AJ78" s="48">
        <f>SUM('EC ARV:WC ARV'!AJ78)</f>
        <v>60885.209999999992</v>
      </c>
      <c r="AK78" s="48">
        <f>SUM('EC ARV:WC ARV'!AK78)</f>
        <v>60885.209999999992</v>
      </c>
      <c r="AL78" s="48">
        <f>SUM('EC ARV:WC ARV'!AL78)</f>
        <v>0</v>
      </c>
      <c r="AM78" s="48">
        <f>SUM('EC ARV:WC ARV'!AM78)</f>
        <v>10147.535</v>
      </c>
      <c r="AN78" s="48">
        <f>SUM('EC ARV:WC ARV'!AN78)</f>
        <v>10147.535</v>
      </c>
      <c r="AO78" s="48">
        <f>SUM('EC ARV:WC ARV'!AO78)</f>
        <v>0</v>
      </c>
      <c r="AP78" s="51">
        <f>SUM('EC ARV:WC ARV'!AP78)</f>
        <v>142065.49</v>
      </c>
      <c r="AQ78" s="48">
        <f>SUM('EC ARV:WC ARV'!AQ78)</f>
        <v>20295.07</v>
      </c>
      <c r="AR78" s="48">
        <f>SUM('EC ARV:WC ARV'!AR78)</f>
        <v>20295.07</v>
      </c>
      <c r="AS78" s="48">
        <f>SUM('EC ARV:WC ARV'!AS78)</f>
        <v>20295.07</v>
      </c>
      <c r="AT78" s="51">
        <f>SUM('EC ARV:WC ARV'!AT78)</f>
        <v>60885.209999999992</v>
      </c>
      <c r="AU78" s="48">
        <f>SUM('EC ARV:WC ARV'!AU78)</f>
        <v>0</v>
      </c>
      <c r="AV78" s="48">
        <f>SUM('EC ARV:WC ARV'!AV78)</f>
        <v>0</v>
      </c>
      <c r="AW78" s="48">
        <f>SUM('EC ARV:WC ARV'!AW78)</f>
        <v>0</v>
      </c>
      <c r="AX78" s="48">
        <f>SUM('EC ARV:WC ARV'!AX78)</f>
        <v>0</v>
      </c>
      <c r="AY78" s="48">
        <f>SUM('EC ARV:WC ARV'!AY78)</f>
        <v>0</v>
      </c>
      <c r="AZ78" s="48">
        <f>SUM('EC ARV:WC ARV'!AZ78)</f>
        <v>0</v>
      </c>
      <c r="BA78" s="51">
        <f>SUM('EC ARV:WC ARV'!BA78)</f>
        <v>0</v>
      </c>
      <c r="BB78" s="45">
        <f t="shared" si="14"/>
        <v>0.22000000000000003</v>
      </c>
    </row>
    <row r="79" spans="2:54" s="44" customFormat="1" ht="13.5" x14ac:dyDescent="0.25">
      <c r="B79" s="40"/>
      <c r="C79" s="40" t="s">
        <v>50</v>
      </c>
      <c r="D79" s="46">
        <f>SUM('EC ARV:WC ARV'!D79)</f>
        <v>3872817.6749999998</v>
      </c>
      <c r="E79" s="47">
        <f>SUM('EC ARV:WC ARV'!E79)</f>
        <v>0</v>
      </c>
      <c r="F79" s="48">
        <f>SUM('EC ARV:WC ARV'!F79)</f>
        <v>0</v>
      </c>
      <c r="G79" s="48">
        <f>SUM('EC ARV:WC ARV'!G79)</f>
        <v>0</v>
      </c>
      <c r="H79" s="48">
        <f>SUM('EC ARV:WC ARV'!H79)</f>
        <v>0</v>
      </c>
      <c r="I79" s="48">
        <f>SUM('EC ARV:WC ARV'!I79)</f>
        <v>0</v>
      </c>
      <c r="J79" s="48">
        <f>SUM('EC ARV:WC ARV'!J79)</f>
        <v>0</v>
      </c>
      <c r="K79" s="48">
        <f>SUM('EC ARV:WC ARV'!K79)</f>
        <v>0</v>
      </c>
      <c r="L79" s="48">
        <f>SUM('EC ARV:WC ARV'!L79)</f>
        <v>0</v>
      </c>
      <c r="M79" s="48">
        <f>SUM('EC ARV:WC ARV'!M79)</f>
        <v>0</v>
      </c>
      <c r="N79" s="48">
        <f>SUM('EC ARV:WC ARV'!N79)</f>
        <v>0</v>
      </c>
      <c r="O79" s="51">
        <f>SUM('EC ARV:WC ARV'!O79)</f>
        <v>0</v>
      </c>
      <c r="P79" s="48">
        <f>SUM('EC ARV:WC ARV'!P79)</f>
        <v>0</v>
      </c>
      <c r="Q79" s="48">
        <f>SUM('EC ARV:WC ARV'!Q79)</f>
        <v>0</v>
      </c>
      <c r="R79" s="48">
        <f>SUM('EC ARV:WC ARV'!R79)</f>
        <v>0</v>
      </c>
      <c r="S79" s="48">
        <f>SUM('EC ARV:WC ARV'!S79)</f>
        <v>0</v>
      </c>
      <c r="T79" s="48">
        <f>SUM('EC ARV:WC ARV'!T79)</f>
        <v>0</v>
      </c>
      <c r="U79" s="48">
        <f>SUM('EC ARV:WC ARV'!U79)</f>
        <v>0</v>
      </c>
      <c r="V79" s="48">
        <f>SUM('EC ARV:WC ARV'!V79)</f>
        <v>0</v>
      </c>
      <c r="W79" s="48">
        <f>SUM('EC ARV:WC ARV'!W79)</f>
        <v>0</v>
      </c>
      <c r="X79" s="51">
        <f>SUM('EC ARV:WC ARV'!X79)</f>
        <v>0</v>
      </c>
      <c r="Y79" s="48">
        <f>SUM('EC ARV:WC ARV'!Y79)</f>
        <v>0</v>
      </c>
      <c r="Z79" s="48">
        <f>SUM('EC ARV:WC ARV'!Z79)</f>
        <v>0</v>
      </c>
      <c r="AA79" s="48">
        <f>SUM('EC ARV:WC ARV'!AA79)</f>
        <v>0</v>
      </c>
      <c r="AB79" s="48">
        <f>SUM('EC ARV:WC ARV'!AB79)</f>
        <v>0</v>
      </c>
      <c r="AC79" s="48">
        <f>SUM('EC ARV:WC ARV'!AC79)</f>
        <v>0</v>
      </c>
      <c r="AD79" s="48">
        <f>SUM('EC ARV:WC ARV'!AD79)</f>
        <v>0</v>
      </c>
      <c r="AE79" s="48">
        <f>SUM('EC ARV:WC ARV'!AE79)</f>
        <v>0</v>
      </c>
      <c r="AF79" s="48">
        <f>SUM('EC ARV:WC ARV'!AF79)</f>
        <v>0</v>
      </c>
      <c r="AG79" s="48">
        <f>SUM('EC ARV:WC ARV'!AG79)</f>
        <v>0</v>
      </c>
      <c r="AH79" s="51">
        <f>SUM('EC ARV:WC ARV'!AH79)</f>
        <v>0</v>
      </c>
      <c r="AI79" s="48">
        <f>SUM('EC ARV:WC ARV'!AI79)</f>
        <v>0</v>
      </c>
      <c r="AJ79" s="48">
        <f>SUM('EC ARV:WC ARV'!AJ79)</f>
        <v>0</v>
      </c>
      <c r="AK79" s="48">
        <f>SUM('EC ARV:WC ARV'!AK79)</f>
        <v>0</v>
      </c>
      <c r="AL79" s="48">
        <f>SUM('EC ARV:WC ARV'!AL79)</f>
        <v>0</v>
      </c>
      <c r="AM79" s="48">
        <f>SUM('EC ARV:WC ARV'!AM79)</f>
        <v>0</v>
      </c>
      <c r="AN79" s="48">
        <f>SUM('EC ARV:WC ARV'!AN79)</f>
        <v>0</v>
      </c>
      <c r="AO79" s="48">
        <f>SUM('EC ARV:WC ARV'!AO79)</f>
        <v>0</v>
      </c>
      <c r="AP79" s="51">
        <f>SUM('EC ARV:WC ARV'!AP79)</f>
        <v>0</v>
      </c>
      <c r="AQ79" s="48">
        <f>SUM('EC ARV:WC ARV'!AQ79)</f>
        <v>0</v>
      </c>
      <c r="AR79" s="48">
        <f>SUM('EC ARV:WC ARV'!AR79)</f>
        <v>0</v>
      </c>
      <c r="AS79" s="48">
        <f>SUM('EC ARV:WC ARV'!AS79)</f>
        <v>0</v>
      </c>
      <c r="AT79" s="51">
        <f>SUM('EC ARV:WC ARV'!AT79)</f>
        <v>0</v>
      </c>
      <c r="AU79" s="48">
        <f>SUM('EC ARV:WC ARV'!AU79)</f>
        <v>0</v>
      </c>
      <c r="AV79" s="48">
        <f>SUM('EC ARV:WC ARV'!AV79)</f>
        <v>0</v>
      </c>
      <c r="AW79" s="48">
        <f>SUM('EC ARV:WC ARV'!AW79)</f>
        <v>0</v>
      </c>
      <c r="AX79" s="48">
        <f>SUM('EC ARV:WC ARV'!AX79)</f>
        <v>0</v>
      </c>
      <c r="AY79" s="48">
        <f>SUM('EC ARV:WC ARV'!AY79)</f>
        <v>0</v>
      </c>
      <c r="AZ79" s="48">
        <f>SUM('EC ARV:WC ARV'!AZ79)</f>
        <v>0</v>
      </c>
      <c r="BA79" s="51">
        <f>SUM('EC ARV:WC ARV'!BA79)</f>
        <v>0</v>
      </c>
      <c r="BB79" s="45">
        <f t="shared" si="14"/>
        <v>0</v>
      </c>
    </row>
    <row r="80" spans="2:54" s="44" customFormat="1" ht="13.5" x14ac:dyDescent="0.25">
      <c r="B80" s="40"/>
      <c r="C80" s="40" t="s">
        <v>51</v>
      </c>
      <c r="D80" s="46">
        <f>SUM('EC ARV:WC ARV'!D80)</f>
        <v>279763</v>
      </c>
      <c r="E80" s="47">
        <f>SUM('EC ARV:WC ARV'!E80)</f>
        <v>0</v>
      </c>
      <c r="F80" s="48">
        <f>SUM('EC ARV:WC ARV'!F80)</f>
        <v>0</v>
      </c>
      <c r="G80" s="48">
        <f>SUM('EC ARV:WC ARV'!G80)</f>
        <v>0</v>
      </c>
      <c r="H80" s="48">
        <f>SUM('EC ARV:WC ARV'!H80)</f>
        <v>0</v>
      </c>
      <c r="I80" s="48">
        <f>SUM('EC ARV:WC ARV'!I80)</f>
        <v>0</v>
      </c>
      <c r="J80" s="48">
        <f>SUM('EC ARV:WC ARV'!J80)</f>
        <v>0</v>
      </c>
      <c r="K80" s="48">
        <f>SUM('EC ARV:WC ARV'!K80)</f>
        <v>0</v>
      </c>
      <c r="L80" s="48">
        <f>SUM('EC ARV:WC ARV'!L80)</f>
        <v>0</v>
      </c>
      <c r="M80" s="48">
        <f>SUM('EC ARV:WC ARV'!M80)</f>
        <v>0</v>
      </c>
      <c r="N80" s="48">
        <f>SUM('EC ARV:WC ARV'!N80)</f>
        <v>0</v>
      </c>
      <c r="O80" s="51">
        <f>SUM('EC ARV:WC ARV'!O80)</f>
        <v>0</v>
      </c>
      <c r="P80" s="48">
        <f>SUM('EC ARV:WC ARV'!P80)</f>
        <v>0</v>
      </c>
      <c r="Q80" s="48">
        <f>SUM('EC ARV:WC ARV'!Q80)</f>
        <v>0</v>
      </c>
      <c r="R80" s="48">
        <f>SUM('EC ARV:WC ARV'!R80)</f>
        <v>0</v>
      </c>
      <c r="S80" s="48">
        <f>SUM('EC ARV:WC ARV'!S80)</f>
        <v>0</v>
      </c>
      <c r="T80" s="48">
        <f>SUM('EC ARV:WC ARV'!T80)</f>
        <v>0</v>
      </c>
      <c r="U80" s="48">
        <f>SUM('EC ARV:WC ARV'!U80)</f>
        <v>0</v>
      </c>
      <c r="V80" s="48">
        <f>SUM('EC ARV:WC ARV'!V80)</f>
        <v>0</v>
      </c>
      <c r="W80" s="48">
        <f>SUM('EC ARV:WC ARV'!W80)</f>
        <v>0</v>
      </c>
      <c r="X80" s="51">
        <f>SUM('EC ARV:WC ARV'!X80)</f>
        <v>0</v>
      </c>
      <c r="Y80" s="48">
        <f>SUM('EC ARV:WC ARV'!Y80)</f>
        <v>0</v>
      </c>
      <c r="Z80" s="48">
        <f>SUM('EC ARV:WC ARV'!Z80)</f>
        <v>0</v>
      </c>
      <c r="AA80" s="48">
        <f>SUM('EC ARV:WC ARV'!AA80)</f>
        <v>0</v>
      </c>
      <c r="AB80" s="48">
        <f>SUM('EC ARV:WC ARV'!AB80)</f>
        <v>0</v>
      </c>
      <c r="AC80" s="48">
        <f>SUM('EC ARV:WC ARV'!AC80)</f>
        <v>0</v>
      </c>
      <c r="AD80" s="48">
        <f>SUM('EC ARV:WC ARV'!AD80)</f>
        <v>0</v>
      </c>
      <c r="AE80" s="48">
        <f>SUM('EC ARV:WC ARV'!AE80)</f>
        <v>0</v>
      </c>
      <c r="AF80" s="48">
        <f>SUM('EC ARV:WC ARV'!AF80)</f>
        <v>0</v>
      </c>
      <c r="AG80" s="48">
        <f>SUM('EC ARV:WC ARV'!AG80)</f>
        <v>0</v>
      </c>
      <c r="AH80" s="51">
        <f>SUM('EC ARV:WC ARV'!AH80)</f>
        <v>0</v>
      </c>
      <c r="AI80" s="48">
        <f>SUM('EC ARV:WC ARV'!AI80)</f>
        <v>0</v>
      </c>
      <c r="AJ80" s="48">
        <f>SUM('EC ARV:WC ARV'!AJ80)</f>
        <v>0</v>
      </c>
      <c r="AK80" s="48">
        <f>SUM('EC ARV:WC ARV'!AK80)</f>
        <v>0</v>
      </c>
      <c r="AL80" s="48">
        <f>SUM('EC ARV:WC ARV'!AL80)</f>
        <v>0</v>
      </c>
      <c r="AM80" s="48">
        <f>SUM('EC ARV:WC ARV'!AM80)</f>
        <v>0</v>
      </c>
      <c r="AN80" s="48">
        <f>SUM('EC ARV:WC ARV'!AN80)</f>
        <v>0</v>
      </c>
      <c r="AO80" s="48">
        <f>SUM('EC ARV:WC ARV'!AO80)</f>
        <v>0</v>
      </c>
      <c r="AP80" s="51">
        <f>SUM('EC ARV:WC ARV'!AP80)</f>
        <v>0</v>
      </c>
      <c r="AQ80" s="48">
        <f>SUM('EC ARV:WC ARV'!AQ80)</f>
        <v>0</v>
      </c>
      <c r="AR80" s="48">
        <f>SUM('EC ARV:WC ARV'!AR80)</f>
        <v>0</v>
      </c>
      <c r="AS80" s="48">
        <f>SUM('EC ARV:WC ARV'!AS80)</f>
        <v>0</v>
      </c>
      <c r="AT80" s="51">
        <f>SUM('EC ARV:WC ARV'!AT80)</f>
        <v>0</v>
      </c>
      <c r="AU80" s="48">
        <f>SUM('EC ARV:WC ARV'!AU80)</f>
        <v>0</v>
      </c>
      <c r="AV80" s="48">
        <f>SUM('EC ARV:WC ARV'!AV80)</f>
        <v>0</v>
      </c>
      <c r="AW80" s="48">
        <f>SUM('EC ARV:WC ARV'!AW80)</f>
        <v>0</v>
      </c>
      <c r="AX80" s="48">
        <f>SUM('EC ARV:WC ARV'!AX80)</f>
        <v>0</v>
      </c>
      <c r="AY80" s="48">
        <f>SUM('EC ARV:WC ARV'!AY80)</f>
        <v>0</v>
      </c>
      <c r="AZ80" s="48">
        <f>SUM('EC ARV:WC ARV'!AZ80)</f>
        <v>0</v>
      </c>
      <c r="BA80" s="51">
        <f>SUM('EC ARV:WC ARV'!BA80)</f>
        <v>0</v>
      </c>
      <c r="BB80" s="45">
        <f t="shared" si="14"/>
        <v>0</v>
      </c>
    </row>
    <row r="81" spans="2:54" s="44" customFormat="1" ht="13.5" x14ac:dyDescent="0.25">
      <c r="B81" s="40"/>
      <c r="C81" s="40" t="s">
        <v>52</v>
      </c>
      <c r="D81" s="46">
        <f>SUM('EC ARV:WC ARV'!D81)</f>
        <v>526553</v>
      </c>
      <c r="E81" s="47">
        <f>SUM('EC ARV:WC ARV'!E81)</f>
        <v>0</v>
      </c>
      <c r="F81" s="48">
        <f>SUM('EC ARV:WC ARV'!F81)</f>
        <v>0</v>
      </c>
      <c r="G81" s="48">
        <f>SUM('EC ARV:WC ARV'!G81)</f>
        <v>0</v>
      </c>
      <c r="H81" s="48">
        <f>SUM('EC ARV:WC ARV'!H81)</f>
        <v>0</v>
      </c>
      <c r="I81" s="48">
        <f>SUM('EC ARV:WC ARV'!I81)</f>
        <v>0</v>
      </c>
      <c r="J81" s="48">
        <f>SUM('EC ARV:WC ARV'!J81)</f>
        <v>0</v>
      </c>
      <c r="K81" s="48">
        <f>SUM('EC ARV:WC ARV'!K81)</f>
        <v>0</v>
      </c>
      <c r="L81" s="48">
        <f>SUM('EC ARV:WC ARV'!L81)</f>
        <v>0</v>
      </c>
      <c r="M81" s="48">
        <f>SUM('EC ARV:WC ARV'!M81)</f>
        <v>0</v>
      </c>
      <c r="N81" s="48">
        <f>SUM('EC ARV:WC ARV'!N81)</f>
        <v>0</v>
      </c>
      <c r="O81" s="51">
        <f>SUM('EC ARV:WC ARV'!O81)</f>
        <v>0</v>
      </c>
      <c r="P81" s="48">
        <f>SUM('EC ARV:WC ARV'!P81)</f>
        <v>0</v>
      </c>
      <c r="Q81" s="48">
        <f>SUM('EC ARV:WC ARV'!Q81)</f>
        <v>0</v>
      </c>
      <c r="R81" s="48">
        <f>SUM('EC ARV:WC ARV'!R81)</f>
        <v>0</v>
      </c>
      <c r="S81" s="48">
        <f>SUM('EC ARV:WC ARV'!S81)</f>
        <v>0</v>
      </c>
      <c r="T81" s="48">
        <f>SUM('EC ARV:WC ARV'!T81)</f>
        <v>0</v>
      </c>
      <c r="U81" s="48">
        <f>SUM('EC ARV:WC ARV'!U81)</f>
        <v>0</v>
      </c>
      <c r="V81" s="48">
        <f>SUM('EC ARV:WC ARV'!V81)</f>
        <v>0</v>
      </c>
      <c r="W81" s="48">
        <f>SUM('EC ARV:WC ARV'!W81)</f>
        <v>0</v>
      </c>
      <c r="X81" s="51">
        <f>SUM('EC ARV:WC ARV'!X81)</f>
        <v>0</v>
      </c>
      <c r="Y81" s="48">
        <f>SUM('EC ARV:WC ARV'!Y81)</f>
        <v>0</v>
      </c>
      <c r="Z81" s="48">
        <f>SUM('EC ARV:WC ARV'!Z81)</f>
        <v>0</v>
      </c>
      <c r="AA81" s="48">
        <f>SUM('EC ARV:WC ARV'!AA81)</f>
        <v>0</v>
      </c>
      <c r="AB81" s="48">
        <f>SUM('EC ARV:WC ARV'!AB81)</f>
        <v>0</v>
      </c>
      <c r="AC81" s="48">
        <f>SUM('EC ARV:WC ARV'!AC81)</f>
        <v>0</v>
      </c>
      <c r="AD81" s="48">
        <f>SUM('EC ARV:WC ARV'!AD81)</f>
        <v>0</v>
      </c>
      <c r="AE81" s="48">
        <f>SUM('EC ARV:WC ARV'!AE81)</f>
        <v>0</v>
      </c>
      <c r="AF81" s="48">
        <f>SUM('EC ARV:WC ARV'!AF81)</f>
        <v>0</v>
      </c>
      <c r="AG81" s="48">
        <f>SUM('EC ARV:WC ARV'!AG81)</f>
        <v>0</v>
      </c>
      <c r="AH81" s="51">
        <f>SUM('EC ARV:WC ARV'!AH81)</f>
        <v>0</v>
      </c>
      <c r="AI81" s="48">
        <f>SUM('EC ARV:WC ARV'!AI81)</f>
        <v>0</v>
      </c>
      <c r="AJ81" s="48">
        <f>SUM('EC ARV:WC ARV'!AJ81)</f>
        <v>0</v>
      </c>
      <c r="AK81" s="48">
        <f>SUM('EC ARV:WC ARV'!AK81)</f>
        <v>0</v>
      </c>
      <c r="AL81" s="48">
        <f>SUM('EC ARV:WC ARV'!AL81)</f>
        <v>0</v>
      </c>
      <c r="AM81" s="48">
        <f>SUM('EC ARV:WC ARV'!AM81)</f>
        <v>0</v>
      </c>
      <c r="AN81" s="48">
        <f>SUM('EC ARV:WC ARV'!AN81)</f>
        <v>0</v>
      </c>
      <c r="AO81" s="48">
        <f>SUM('EC ARV:WC ARV'!AO81)</f>
        <v>0</v>
      </c>
      <c r="AP81" s="51">
        <f>SUM('EC ARV:WC ARV'!AP81)</f>
        <v>0</v>
      </c>
      <c r="AQ81" s="48">
        <f>SUM('EC ARV:WC ARV'!AQ81)</f>
        <v>0</v>
      </c>
      <c r="AR81" s="48">
        <f>SUM('EC ARV:WC ARV'!AR81)</f>
        <v>0</v>
      </c>
      <c r="AS81" s="48">
        <f>SUM('EC ARV:WC ARV'!AS81)</f>
        <v>0</v>
      </c>
      <c r="AT81" s="51">
        <f>SUM('EC ARV:WC ARV'!AT81)</f>
        <v>0</v>
      </c>
      <c r="AU81" s="48">
        <f>SUM('EC ARV:WC ARV'!AU81)</f>
        <v>0</v>
      </c>
      <c r="AV81" s="48">
        <f>SUM('EC ARV:WC ARV'!AV81)</f>
        <v>0</v>
      </c>
      <c r="AW81" s="48">
        <f>SUM('EC ARV:WC ARV'!AW81)</f>
        <v>0</v>
      </c>
      <c r="AX81" s="48">
        <f>SUM('EC ARV:WC ARV'!AX81)</f>
        <v>0</v>
      </c>
      <c r="AY81" s="48">
        <f>SUM('EC ARV:WC ARV'!AY81)</f>
        <v>0</v>
      </c>
      <c r="AZ81" s="48">
        <f>SUM('EC ARV:WC ARV'!AZ81)</f>
        <v>0</v>
      </c>
      <c r="BA81" s="51">
        <f>SUM('EC ARV:WC ARV'!BA81)</f>
        <v>0</v>
      </c>
      <c r="BB81" s="45"/>
    </row>
    <row r="82" spans="2:54" s="44" customFormat="1" ht="13.5" x14ac:dyDescent="0.25">
      <c r="B82" s="40"/>
      <c r="C82" s="40" t="s">
        <v>53</v>
      </c>
      <c r="D82" s="46">
        <f>SUM('EC ARV:WC ARV'!D82)</f>
        <v>57774</v>
      </c>
      <c r="E82" s="47">
        <f>SUM('EC ARV:WC ARV'!E82)</f>
        <v>0</v>
      </c>
      <c r="F82" s="48">
        <f>SUM('EC ARV:WC ARV'!F82)</f>
        <v>0</v>
      </c>
      <c r="G82" s="48">
        <f>SUM('EC ARV:WC ARV'!G82)</f>
        <v>0</v>
      </c>
      <c r="H82" s="48">
        <f>SUM('EC ARV:WC ARV'!H82)</f>
        <v>0</v>
      </c>
      <c r="I82" s="48">
        <f>SUM('EC ARV:WC ARV'!I82)</f>
        <v>0</v>
      </c>
      <c r="J82" s="48">
        <f>SUM('EC ARV:WC ARV'!J82)</f>
        <v>0</v>
      </c>
      <c r="K82" s="48">
        <f>SUM('EC ARV:WC ARV'!K82)</f>
        <v>0</v>
      </c>
      <c r="L82" s="48">
        <f>SUM('EC ARV:WC ARV'!L82)</f>
        <v>0</v>
      </c>
      <c r="M82" s="48">
        <f>SUM('EC ARV:WC ARV'!M82)</f>
        <v>0</v>
      </c>
      <c r="N82" s="48">
        <f>SUM('EC ARV:WC ARV'!N82)</f>
        <v>0</v>
      </c>
      <c r="O82" s="51">
        <f>SUM('EC ARV:WC ARV'!O82)</f>
        <v>0</v>
      </c>
      <c r="P82" s="48">
        <f>SUM('EC ARV:WC ARV'!P82)</f>
        <v>0</v>
      </c>
      <c r="Q82" s="48">
        <f>SUM('EC ARV:WC ARV'!Q82)</f>
        <v>0</v>
      </c>
      <c r="R82" s="48">
        <f>SUM('EC ARV:WC ARV'!R82)</f>
        <v>0</v>
      </c>
      <c r="S82" s="48">
        <f>SUM('EC ARV:WC ARV'!S82)</f>
        <v>0</v>
      </c>
      <c r="T82" s="48">
        <f>SUM('EC ARV:WC ARV'!T82)</f>
        <v>0</v>
      </c>
      <c r="U82" s="48">
        <f>SUM('EC ARV:WC ARV'!U82)</f>
        <v>0</v>
      </c>
      <c r="V82" s="48">
        <f>SUM('EC ARV:WC ARV'!V82)</f>
        <v>0</v>
      </c>
      <c r="W82" s="48">
        <f>SUM('EC ARV:WC ARV'!W82)</f>
        <v>0</v>
      </c>
      <c r="X82" s="51">
        <f>SUM('EC ARV:WC ARV'!X82)</f>
        <v>0</v>
      </c>
      <c r="Y82" s="48">
        <f>SUM('EC ARV:WC ARV'!Y82)</f>
        <v>0</v>
      </c>
      <c r="Z82" s="48">
        <f>SUM('EC ARV:WC ARV'!Z82)</f>
        <v>0</v>
      </c>
      <c r="AA82" s="48">
        <f>SUM('EC ARV:WC ARV'!AA82)</f>
        <v>0</v>
      </c>
      <c r="AB82" s="48">
        <f>SUM('EC ARV:WC ARV'!AB82)</f>
        <v>0</v>
      </c>
      <c r="AC82" s="48">
        <f>SUM('EC ARV:WC ARV'!AC82)</f>
        <v>0</v>
      </c>
      <c r="AD82" s="48">
        <f>SUM('EC ARV:WC ARV'!AD82)</f>
        <v>0</v>
      </c>
      <c r="AE82" s="48">
        <f>SUM('EC ARV:WC ARV'!AE82)</f>
        <v>0</v>
      </c>
      <c r="AF82" s="48">
        <f>SUM('EC ARV:WC ARV'!AF82)</f>
        <v>0</v>
      </c>
      <c r="AG82" s="48">
        <f>SUM('EC ARV:WC ARV'!AG82)</f>
        <v>0</v>
      </c>
      <c r="AH82" s="51">
        <f>SUM('EC ARV:WC ARV'!AH82)</f>
        <v>0</v>
      </c>
      <c r="AI82" s="48">
        <f>SUM('EC ARV:WC ARV'!AI82)</f>
        <v>0</v>
      </c>
      <c r="AJ82" s="48">
        <f>SUM('EC ARV:WC ARV'!AJ82)</f>
        <v>0</v>
      </c>
      <c r="AK82" s="48">
        <f>SUM('EC ARV:WC ARV'!AK82)</f>
        <v>0</v>
      </c>
      <c r="AL82" s="48">
        <f>SUM('EC ARV:WC ARV'!AL82)</f>
        <v>0</v>
      </c>
      <c r="AM82" s="48">
        <f>SUM('EC ARV:WC ARV'!AM82)</f>
        <v>0</v>
      </c>
      <c r="AN82" s="48">
        <f>SUM('EC ARV:WC ARV'!AN82)</f>
        <v>0</v>
      </c>
      <c r="AO82" s="48">
        <f>SUM('EC ARV:WC ARV'!AO82)</f>
        <v>0</v>
      </c>
      <c r="AP82" s="51">
        <f>SUM('EC ARV:WC ARV'!AP82)</f>
        <v>0</v>
      </c>
      <c r="AQ82" s="48">
        <f>SUM('EC ARV:WC ARV'!AQ82)</f>
        <v>0</v>
      </c>
      <c r="AR82" s="48">
        <f>SUM('EC ARV:WC ARV'!AR82)</f>
        <v>0</v>
      </c>
      <c r="AS82" s="48">
        <f>SUM('EC ARV:WC ARV'!AS82)</f>
        <v>0</v>
      </c>
      <c r="AT82" s="51">
        <f>SUM('EC ARV:WC ARV'!AT82)</f>
        <v>0</v>
      </c>
      <c r="AU82" s="48">
        <f>SUM('EC ARV:WC ARV'!AU82)</f>
        <v>0</v>
      </c>
      <c r="AV82" s="48">
        <f>SUM('EC ARV:WC ARV'!AV82)</f>
        <v>0</v>
      </c>
      <c r="AW82" s="48">
        <f>SUM('EC ARV:WC ARV'!AW82)</f>
        <v>0</v>
      </c>
      <c r="AX82" s="48">
        <f>SUM('EC ARV:WC ARV'!AX82)</f>
        <v>0</v>
      </c>
      <c r="AY82" s="48">
        <f>SUM('EC ARV:WC ARV'!AY82)</f>
        <v>0</v>
      </c>
      <c r="AZ82" s="48">
        <f>SUM('EC ARV:WC ARV'!AZ82)</f>
        <v>0</v>
      </c>
      <c r="BA82" s="51">
        <f>SUM('EC ARV:WC ARV'!BA82)</f>
        <v>0</v>
      </c>
      <c r="BB82" s="45">
        <f t="shared" ref="BB82:BB89" si="15">E82/D82</f>
        <v>0</v>
      </c>
    </row>
    <row r="83" spans="2:54" s="44" customFormat="1" x14ac:dyDescent="0.25">
      <c r="B83" s="39" t="s">
        <v>54</v>
      </c>
      <c r="C83" s="40"/>
      <c r="D83" s="50">
        <f>SUM('EC ARV:WC ARV'!D83)</f>
        <v>18611314</v>
      </c>
      <c r="E83" s="42">
        <f>SUM('EC ARV:WC ARV'!E83)</f>
        <v>594435.32000000007</v>
      </c>
      <c r="F83" s="41">
        <f>SUM('EC ARV:WC ARV'!F83)</f>
        <v>148608.83000000002</v>
      </c>
      <c r="G83" s="41">
        <f>SUM('EC ARV:WC ARV'!G83)</f>
        <v>148608.83000000002</v>
      </c>
      <c r="H83" s="41">
        <f>SUM('EC ARV:WC ARV'!H83)</f>
        <v>0</v>
      </c>
      <c r="I83" s="41">
        <f>SUM('EC ARV:WC ARV'!I83)</f>
        <v>0</v>
      </c>
      <c r="J83" s="41">
        <f>SUM('EC ARV:WC ARV'!J83)</f>
        <v>0</v>
      </c>
      <c r="K83" s="41">
        <f>SUM('EC ARV:WC ARV'!K83)</f>
        <v>0</v>
      </c>
      <c r="L83" s="41">
        <f>SUM('EC ARV:WC ARV'!L83)</f>
        <v>0</v>
      </c>
      <c r="M83" s="41">
        <f>SUM('EC ARV:WC ARV'!M83)</f>
        <v>0</v>
      </c>
      <c r="N83" s="41">
        <f>SUM('EC ARV:WC ARV'!N83)</f>
        <v>0</v>
      </c>
      <c r="O83" s="43">
        <f>SUM('EC ARV:WC ARV'!O83)</f>
        <v>297217.66000000003</v>
      </c>
      <c r="P83" s="41">
        <f>SUM('EC ARV:WC ARV'!P83)</f>
        <v>0</v>
      </c>
      <c r="Q83" s="41">
        <f>SUM('EC ARV:WC ARV'!Q83)</f>
        <v>0</v>
      </c>
      <c r="R83" s="41">
        <f>SUM('EC ARV:WC ARV'!R83)</f>
        <v>0</v>
      </c>
      <c r="S83" s="41">
        <f>SUM('EC ARV:WC ARV'!S83)</f>
        <v>0</v>
      </c>
      <c r="T83" s="41">
        <f>SUM('EC ARV:WC ARV'!T83)</f>
        <v>0</v>
      </c>
      <c r="U83" s="41">
        <f>SUM('EC ARV:WC ARV'!U83)</f>
        <v>297217.66000000003</v>
      </c>
      <c r="V83" s="41">
        <f>SUM('EC ARV:WC ARV'!V83)</f>
        <v>0</v>
      </c>
      <c r="W83" s="41">
        <f>SUM('EC ARV:WC ARV'!W83)</f>
        <v>0</v>
      </c>
      <c r="X83" s="41">
        <f>SUM('EC ARV:WC ARV'!X83)</f>
        <v>297217.66000000003</v>
      </c>
      <c r="Y83" s="41">
        <f>SUM('EC ARV:WC ARV'!Y83)</f>
        <v>0</v>
      </c>
      <c r="Z83" s="41">
        <f>SUM('EC ARV:WC ARV'!Z83)</f>
        <v>0</v>
      </c>
      <c r="AA83" s="41">
        <f>SUM('EC ARV:WC ARV'!AA83)</f>
        <v>0</v>
      </c>
      <c r="AB83" s="41">
        <f>SUM('EC ARV:WC ARV'!AB83)</f>
        <v>0</v>
      </c>
      <c r="AC83" s="41">
        <f>SUM('EC ARV:WC ARV'!AC83)</f>
        <v>0</v>
      </c>
      <c r="AD83" s="41">
        <f>SUM('EC ARV:WC ARV'!AD83)</f>
        <v>0</v>
      </c>
      <c r="AE83" s="41">
        <f>SUM('EC ARV:WC ARV'!AE83)</f>
        <v>0</v>
      </c>
      <c r="AF83" s="41">
        <f>SUM('EC ARV:WC ARV'!AF83)</f>
        <v>0</v>
      </c>
      <c r="AG83" s="41">
        <f>SUM('EC ARV:WC ARV'!AG83)</f>
        <v>0</v>
      </c>
      <c r="AH83" s="43">
        <f>SUM('EC ARV:WC ARV'!AH83)</f>
        <v>0</v>
      </c>
      <c r="AI83" s="41">
        <f>SUM('EC ARV:WC ARV'!AI83)</f>
        <v>0</v>
      </c>
      <c r="AJ83" s="41">
        <f>SUM('EC ARV:WC ARV'!AJ83)</f>
        <v>0</v>
      </c>
      <c r="AK83" s="41">
        <f>SUM('EC ARV:WC ARV'!AK83)</f>
        <v>0</v>
      </c>
      <c r="AL83" s="41">
        <f>SUM('EC ARV:WC ARV'!AL83)</f>
        <v>0</v>
      </c>
      <c r="AM83" s="41">
        <f>SUM('EC ARV:WC ARV'!AM83)</f>
        <v>0</v>
      </c>
      <c r="AN83" s="41">
        <f>SUM('EC ARV:WC ARV'!AN83)</f>
        <v>0</v>
      </c>
      <c r="AO83" s="41">
        <f>SUM('EC ARV:WC ARV'!AO83)</f>
        <v>0</v>
      </c>
      <c r="AP83" s="43">
        <f>SUM('EC ARV:WC ARV'!AP83)</f>
        <v>0</v>
      </c>
      <c r="AQ83" s="41">
        <f>SUM('EC ARV:WC ARV'!AQ83)</f>
        <v>0</v>
      </c>
      <c r="AR83" s="41">
        <f>SUM('EC ARV:WC ARV'!AR83)</f>
        <v>0</v>
      </c>
      <c r="AS83" s="41">
        <f>SUM('EC ARV:WC ARV'!AS83)</f>
        <v>0</v>
      </c>
      <c r="AT83" s="43">
        <f>SUM('EC ARV:WC ARV'!AT83)</f>
        <v>0</v>
      </c>
      <c r="AU83" s="41">
        <f>SUM('EC ARV:WC ARV'!AU83)</f>
        <v>0</v>
      </c>
      <c r="AV83" s="41">
        <f>SUM('EC ARV:WC ARV'!AV83)</f>
        <v>0</v>
      </c>
      <c r="AW83" s="41">
        <f>SUM('EC ARV:WC ARV'!AW83)</f>
        <v>0</v>
      </c>
      <c r="AX83" s="41">
        <f>SUM('EC ARV:WC ARV'!AX83)</f>
        <v>0</v>
      </c>
      <c r="AY83" s="41">
        <f>SUM('EC ARV:WC ARV'!AY83)</f>
        <v>0</v>
      </c>
      <c r="AZ83" s="41">
        <f>SUM('EC ARV:WC ARV'!AZ83)</f>
        <v>0</v>
      </c>
      <c r="BA83" s="43">
        <f>SUM('EC ARV:WC ARV'!BA83)</f>
        <v>0</v>
      </c>
      <c r="BB83" s="45">
        <f t="shared" si="15"/>
        <v>3.193946005102058E-2</v>
      </c>
    </row>
    <row r="84" spans="2:54" s="44" customFormat="1" ht="13.5" x14ac:dyDescent="0.25">
      <c r="B84" s="40"/>
      <c r="C84" s="40" t="s">
        <v>55</v>
      </c>
      <c r="D84" s="46">
        <f>SUM('EC ARV:WC ARV'!D84)</f>
        <v>14860883</v>
      </c>
      <c r="E84" s="47">
        <f>SUM('EC ARV:WC ARV'!E84)</f>
        <v>594435.32000000007</v>
      </c>
      <c r="F84" s="48">
        <f>SUM('EC ARV:WC ARV'!F84)</f>
        <v>148608.83000000002</v>
      </c>
      <c r="G84" s="48">
        <f>SUM('EC ARV:WC ARV'!G84)</f>
        <v>148608.83000000002</v>
      </c>
      <c r="H84" s="48">
        <f>SUM('EC ARV:WC ARV'!H84)</f>
        <v>0</v>
      </c>
      <c r="I84" s="48">
        <f>SUM('EC ARV:WC ARV'!I84)</f>
        <v>0</v>
      </c>
      <c r="J84" s="48">
        <f>SUM('EC ARV:WC ARV'!J84)</f>
        <v>0</v>
      </c>
      <c r="K84" s="48">
        <f>SUM('EC ARV:WC ARV'!K84)</f>
        <v>0</v>
      </c>
      <c r="L84" s="48">
        <f>SUM('EC ARV:WC ARV'!L84)</f>
        <v>0</v>
      </c>
      <c r="M84" s="48">
        <f>SUM('EC ARV:WC ARV'!M84)</f>
        <v>0</v>
      </c>
      <c r="N84" s="48">
        <f>SUM('EC ARV:WC ARV'!N84)</f>
        <v>0</v>
      </c>
      <c r="O84" s="51">
        <f>SUM('EC ARV:WC ARV'!O84)</f>
        <v>297217.66000000003</v>
      </c>
      <c r="P84" s="48">
        <f>SUM('EC ARV:WC ARV'!P84)</f>
        <v>0</v>
      </c>
      <c r="Q84" s="48">
        <f>SUM('EC ARV:WC ARV'!Q84)</f>
        <v>0</v>
      </c>
      <c r="R84" s="48">
        <f>SUM('EC ARV:WC ARV'!R84)</f>
        <v>0</v>
      </c>
      <c r="S84" s="48">
        <f>SUM('EC ARV:WC ARV'!S84)</f>
        <v>0</v>
      </c>
      <c r="T84" s="48">
        <f>SUM('EC ARV:WC ARV'!T84)</f>
        <v>0</v>
      </c>
      <c r="U84" s="48">
        <f>SUM('EC ARV:WC ARV'!U84)</f>
        <v>297217.66000000003</v>
      </c>
      <c r="V84" s="48">
        <f>SUM('EC ARV:WC ARV'!V84)</f>
        <v>0</v>
      </c>
      <c r="W84" s="48">
        <f>SUM('EC ARV:WC ARV'!W84)</f>
        <v>0</v>
      </c>
      <c r="X84" s="51">
        <f>SUM('EC ARV:WC ARV'!X84)</f>
        <v>297217.66000000003</v>
      </c>
      <c r="Y84" s="48">
        <f>SUM('EC ARV:WC ARV'!Y84)</f>
        <v>0</v>
      </c>
      <c r="Z84" s="48">
        <f>SUM('EC ARV:WC ARV'!Z84)</f>
        <v>0</v>
      </c>
      <c r="AA84" s="48">
        <f>SUM('EC ARV:WC ARV'!AA84)</f>
        <v>0</v>
      </c>
      <c r="AB84" s="48">
        <f>SUM('EC ARV:WC ARV'!AB84)</f>
        <v>0</v>
      </c>
      <c r="AC84" s="48">
        <f>SUM('EC ARV:WC ARV'!AC84)</f>
        <v>0</v>
      </c>
      <c r="AD84" s="48">
        <f>SUM('EC ARV:WC ARV'!AD84)</f>
        <v>0</v>
      </c>
      <c r="AE84" s="48">
        <f>SUM('EC ARV:WC ARV'!AE84)</f>
        <v>0</v>
      </c>
      <c r="AF84" s="48">
        <f>SUM('EC ARV:WC ARV'!AF84)</f>
        <v>0</v>
      </c>
      <c r="AG84" s="48">
        <f>SUM('EC ARV:WC ARV'!AG84)</f>
        <v>0</v>
      </c>
      <c r="AH84" s="51">
        <f>SUM('EC ARV:WC ARV'!AH84)</f>
        <v>0</v>
      </c>
      <c r="AI84" s="48">
        <f>SUM('EC ARV:WC ARV'!AI84)</f>
        <v>0</v>
      </c>
      <c r="AJ84" s="48">
        <f>SUM('EC ARV:WC ARV'!AJ84)</f>
        <v>0</v>
      </c>
      <c r="AK84" s="48">
        <f>SUM('EC ARV:WC ARV'!AK84)</f>
        <v>0</v>
      </c>
      <c r="AL84" s="48">
        <f>SUM('EC ARV:WC ARV'!AL84)</f>
        <v>0</v>
      </c>
      <c r="AM84" s="48">
        <f>SUM('EC ARV:WC ARV'!AM84)</f>
        <v>0</v>
      </c>
      <c r="AN84" s="48">
        <f>SUM('EC ARV:WC ARV'!AN84)</f>
        <v>0</v>
      </c>
      <c r="AO84" s="48">
        <f>SUM('EC ARV:WC ARV'!AO84)</f>
        <v>0</v>
      </c>
      <c r="AP84" s="51">
        <f>SUM('EC ARV:WC ARV'!AP84)</f>
        <v>0</v>
      </c>
      <c r="AQ84" s="48">
        <f>SUM('EC ARV:WC ARV'!AQ84)</f>
        <v>0</v>
      </c>
      <c r="AR84" s="48">
        <f>SUM('EC ARV:WC ARV'!AR84)</f>
        <v>0</v>
      </c>
      <c r="AS84" s="48">
        <f>SUM('EC ARV:WC ARV'!AS84)</f>
        <v>0</v>
      </c>
      <c r="AT84" s="51">
        <f>SUM('EC ARV:WC ARV'!AT84)</f>
        <v>0</v>
      </c>
      <c r="AU84" s="48">
        <f>SUM('EC ARV:WC ARV'!AU84)</f>
        <v>0</v>
      </c>
      <c r="AV84" s="48">
        <f>SUM('EC ARV:WC ARV'!AV84)</f>
        <v>0</v>
      </c>
      <c r="AW84" s="48">
        <f>SUM('EC ARV:WC ARV'!AW84)</f>
        <v>0</v>
      </c>
      <c r="AX84" s="48">
        <f>SUM('EC ARV:WC ARV'!AX84)</f>
        <v>0</v>
      </c>
      <c r="AY84" s="48">
        <f>SUM('EC ARV:WC ARV'!AY84)</f>
        <v>0</v>
      </c>
      <c r="AZ84" s="48">
        <f>SUM('EC ARV:WC ARV'!AZ84)</f>
        <v>0</v>
      </c>
      <c r="BA84" s="51">
        <f>SUM('EC ARV:WC ARV'!BA84)</f>
        <v>0</v>
      </c>
      <c r="BB84" s="45">
        <f t="shared" si="15"/>
        <v>4.0000000000000008E-2</v>
      </c>
    </row>
    <row r="85" spans="2:54" s="44" customFormat="1" ht="13.5" x14ac:dyDescent="0.25">
      <c r="B85" s="40"/>
      <c r="C85" s="40" t="s">
        <v>56</v>
      </c>
      <c r="D85" s="46">
        <f>SUM('EC ARV:WC ARV'!D85)</f>
        <v>3750431</v>
      </c>
      <c r="E85" s="47">
        <f>SUM('EC ARV:WC ARV'!E85)</f>
        <v>0</v>
      </c>
      <c r="F85" s="48">
        <f>SUM('EC ARV:WC ARV'!F85)</f>
        <v>0</v>
      </c>
      <c r="G85" s="48">
        <f>SUM('EC ARV:WC ARV'!G85)</f>
        <v>0</v>
      </c>
      <c r="H85" s="48">
        <f>SUM('EC ARV:WC ARV'!H85)</f>
        <v>0</v>
      </c>
      <c r="I85" s="48">
        <f>SUM('EC ARV:WC ARV'!I85)</f>
        <v>0</v>
      </c>
      <c r="J85" s="48">
        <f>SUM('EC ARV:WC ARV'!J85)</f>
        <v>0</v>
      </c>
      <c r="K85" s="48">
        <f>SUM('EC ARV:WC ARV'!K85)</f>
        <v>0</v>
      </c>
      <c r="L85" s="48">
        <f>SUM('EC ARV:WC ARV'!L85)</f>
        <v>0</v>
      </c>
      <c r="M85" s="48">
        <f>SUM('EC ARV:WC ARV'!M85)</f>
        <v>0</v>
      </c>
      <c r="N85" s="48">
        <f>SUM('EC ARV:WC ARV'!N85)</f>
        <v>0</v>
      </c>
      <c r="O85" s="51">
        <f>SUM('EC ARV:WC ARV'!O85)</f>
        <v>0</v>
      </c>
      <c r="P85" s="48">
        <f>SUM('EC ARV:WC ARV'!P85)</f>
        <v>0</v>
      </c>
      <c r="Q85" s="48">
        <f>SUM('EC ARV:WC ARV'!Q85)</f>
        <v>0</v>
      </c>
      <c r="R85" s="48">
        <f>SUM('EC ARV:WC ARV'!R85)</f>
        <v>0</v>
      </c>
      <c r="S85" s="48">
        <f>SUM('EC ARV:WC ARV'!S85)</f>
        <v>0</v>
      </c>
      <c r="T85" s="48">
        <f>SUM('EC ARV:WC ARV'!T85)</f>
        <v>0</v>
      </c>
      <c r="U85" s="48">
        <f>SUM('EC ARV:WC ARV'!U85)</f>
        <v>0</v>
      </c>
      <c r="V85" s="48">
        <f>SUM('EC ARV:WC ARV'!V85)</f>
        <v>0</v>
      </c>
      <c r="W85" s="48">
        <f>SUM('EC ARV:WC ARV'!W85)</f>
        <v>0</v>
      </c>
      <c r="X85" s="51">
        <f>SUM('EC ARV:WC ARV'!X85)</f>
        <v>0</v>
      </c>
      <c r="Y85" s="48">
        <f>SUM('EC ARV:WC ARV'!Y85)</f>
        <v>0</v>
      </c>
      <c r="Z85" s="48">
        <f>SUM('EC ARV:WC ARV'!Z85)</f>
        <v>0</v>
      </c>
      <c r="AA85" s="48">
        <f>SUM('EC ARV:WC ARV'!AA85)</f>
        <v>0</v>
      </c>
      <c r="AB85" s="48">
        <f>SUM('EC ARV:WC ARV'!AB85)</f>
        <v>0</v>
      </c>
      <c r="AC85" s="48">
        <f>SUM('EC ARV:WC ARV'!AC85)</f>
        <v>0</v>
      </c>
      <c r="AD85" s="48">
        <f>SUM('EC ARV:WC ARV'!AD85)</f>
        <v>0</v>
      </c>
      <c r="AE85" s="48">
        <f>SUM('EC ARV:WC ARV'!AE85)</f>
        <v>0</v>
      </c>
      <c r="AF85" s="48">
        <f>SUM('EC ARV:WC ARV'!AF85)</f>
        <v>0</v>
      </c>
      <c r="AG85" s="48">
        <f>SUM('EC ARV:WC ARV'!AG85)</f>
        <v>0</v>
      </c>
      <c r="AH85" s="51">
        <f>SUM('EC ARV:WC ARV'!AH85)</f>
        <v>0</v>
      </c>
      <c r="AI85" s="48">
        <f>SUM('EC ARV:WC ARV'!AI85)</f>
        <v>0</v>
      </c>
      <c r="AJ85" s="48">
        <f>SUM('EC ARV:WC ARV'!AJ85)</f>
        <v>0</v>
      </c>
      <c r="AK85" s="48">
        <f>SUM('EC ARV:WC ARV'!AK85)</f>
        <v>0</v>
      </c>
      <c r="AL85" s="48">
        <f>SUM('EC ARV:WC ARV'!AL85)</f>
        <v>0</v>
      </c>
      <c r="AM85" s="48">
        <f>SUM('EC ARV:WC ARV'!AM85)</f>
        <v>0</v>
      </c>
      <c r="AN85" s="48">
        <f>SUM('EC ARV:WC ARV'!AN85)</f>
        <v>0</v>
      </c>
      <c r="AO85" s="48">
        <f>SUM('EC ARV:WC ARV'!AO85)</f>
        <v>0</v>
      </c>
      <c r="AP85" s="51">
        <f>SUM('EC ARV:WC ARV'!AP85)</f>
        <v>0</v>
      </c>
      <c r="AQ85" s="48">
        <f>SUM('EC ARV:WC ARV'!AQ85)</f>
        <v>0</v>
      </c>
      <c r="AR85" s="48">
        <f>SUM('EC ARV:WC ARV'!AR85)</f>
        <v>0</v>
      </c>
      <c r="AS85" s="48">
        <f>SUM('EC ARV:WC ARV'!AS85)</f>
        <v>0</v>
      </c>
      <c r="AT85" s="51">
        <f>SUM('EC ARV:WC ARV'!AT85)</f>
        <v>0</v>
      </c>
      <c r="AU85" s="48">
        <f>SUM('EC ARV:WC ARV'!AU85)</f>
        <v>0</v>
      </c>
      <c r="AV85" s="48">
        <f>SUM('EC ARV:WC ARV'!AV85)</f>
        <v>0</v>
      </c>
      <c r="AW85" s="48">
        <f>SUM('EC ARV:WC ARV'!AW85)</f>
        <v>0</v>
      </c>
      <c r="AX85" s="48">
        <f>SUM('EC ARV:WC ARV'!AX85)</f>
        <v>0</v>
      </c>
      <c r="AY85" s="48">
        <f>SUM('EC ARV:WC ARV'!AY85)</f>
        <v>0</v>
      </c>
      <c r="AZ85" s="48">
        <f>SUM('EC ARV:WC ARV'!AZ85)</f>
        <v>0</v>
      </c>
      <c r="BA85" s="51">
        <f>SUM('EC ARV:WC ARV'!BA85)</f>
        <v>0</v>
      </c>
      <c r="BB85" s="45">
        <f t="shared" si="15"/>
        <v>0</v>
      </c>
    </row>
    <row r="86" spans="2:54" s="44" customFormat="1" x14ac:dyDescent="0.25">
      <c r="B86" s="39" t="s">
        <v>57</v>
      </c>
      <c r="C86" s="40"/>
      <c r="D86" s="50">
        <f>SUM('EC ARV:WC ARV'!D86)</f>
        <v>4210019.0949999997</v>
      </c>
      <c r="E86" s="42">
        <f>SUM('EC ARV:WC ARV'!E86)</f>
        <v>339450.69150000007</v>
      </c>
      <c r="F86" s="41">
        <f>SUM('EC ARV:WC ARV'!F86)</f>
        <v>0</v>
      </c>
      <c r="G86" s="41">
        <f>SUM('EC ARV:WC ARV'!G86)</f>
        <v>0</v>
      </c>
      <c r="H86" s="41">
        <f>SUM('EC ARV:WC ARV'!H86)</f>
        <v>0</v>
      </c>
      <c r="I86" s="41">
        <f>SUM('EC ARV:WC ARV'!I86)</f>
        <v>0</v>
      </c>
      <c r="J86" s="41">
        <f>SUM('EC ARV:WC ARV'!J86)</f>
        <v>0</v>
      </c>
      <c r="K86" s="41">
        <f>SUM('EC ARV:WC ARV'!K86)</f>
        <v>0</v>
      </c>
      <c r="L86" s="41">
        <f>SUM('EC ARV:WC ARV'!L86)</f>
        <v>0</v>
      </c>
      <c r="M86" s="41">
        <f>SUM('EC ARV:WC ARV'!M86)</f>
        <v>0</v>
      </c>
      <c r="N86" s="41">
        <f>SUM('EC ARV:WC ARV'!N86)</f>
        <v>0</v>
      </c>
      <c r="O86" s="43">
        <f>SUM('EC ARV:WC ARV'!O86)</f>
        <v>0</v>
      </c>
      <c r="P86" s="41">
        <f>SUM('EC ARV:WC ARV'!P86)</f>
        <v>0</v>
      </c>
      <c r="Q86" s="41">
        <f>SUM('EC ARV:WC ARV'!Q86)</f>
        <v>0</v>
      </c>
      <c r="R86" s="41">
        <f>SUM('EC ARV:WC ARV'!R86)</f>
        <v>0</v>
      </c>
      <c r="S86" s="41">
        <f>SUM('EC ARV:WC ARV'!S86)</f>
        <v>0</v>
      </c>
      <c r="T86" s="41">
        <f>SUM('EC ARV:WC ARV'!T86)</f>
        <v>0</v>
      </c>
      <c r="U86" s="41">
        <f>SUM('EC ARV:WC ARV'!U86)</f>
        <v>0</v>
      </c>
      <c r="V86" s="41">
        <f>SUM('EC ARV:WC ARV'!V86)</f>
        <v>177594.01574999999</v>
      </c>
      <c r="W86" s="41">
        <f>SUM('EC ARV:WC ARV'!W86)</f>
        <v>161856.67574999999</v>
      </c>
      <c r="X86" s="41">
        <f>SUM('EC ARV:WC ARV'!X86)</f>
        <v>339450.69150000007</v>
      </c>
      <c r="Y86" s="41">
        <f>SUM('EC ARV:WC ARV'!Y86)</f>
        <v>0</v>
      </c>
      <c r="Z86" s="41">
        <f>SUM('EC ARV:WC ARV'!Z86)</f>
        <v>0</v>
      </c>
      <c r="AA86" s="41">
        <f>SUM('EC ARV:WC ARV'!AA86)</f>
        <v>0</v>
      </c>
      <c r="AB86" s="41">
        <f>SUM('EC ARV:WC ARV'!AB86)</f>
        <v>0</v>
      </c>
      <c r="AC86" s="41">
        <f>SUM('EC ARV:WC ARV'!AC86)</f>
        <v>0</v>
      </c>
      <c r="AD86" s="41">
        <f>SUM('EC ARV:WC ARV'!AD86)</f>
        <v>0</v>
      </c>
      <c r="AE86" s="41">
        <f>SUM('EC ARV:WC ARV'!AE86)</f>
        <v>0</v>
      </c>
      <c r="AF86" s="41">
        <f>SUM('EC ARV:WC ARV'!AF86)</f>
        <v>0</v>
      </c>
      <c r="AG86" s="41">
        <f>SUM('EC ARV:WC ARV'!AG86)</f>
        <v>0</v>
      </c>
      <c r="AH86" s="43">
        <f>SUM('EC ARV:WC ARV'!AH86)</f>
        <v>0</v>
      </c>
      <c r="AI86" s="41">
        <f>SUM('EC ARV:WC ARV'!AI86)</f>
        <v>0</v>
      </c>
      <c r="AJ86" s="41">
        <f>SUM('EC ARV:WC ARV'!AJ86)</f>
        <v>0</v>
      </c>
      <c r="AK86" s="41">
        <f>SUM('EC ARV:WC ARV'!AK86)</f>
        <v>0</v>
      </c>
      <c r="AL86" s="41">
        <f>SUM('EC ARV:WC ARV'!AL86)</f>
        <v>0</v>
      </c>
      <c r="AM86" s="41">
        <f>SUM('EC ARV:WC ARV'!AM86)</f>
        <v>0</v>
      </c>
      <c r="AN86" s="41">
        <f>SUM('EC ARV:WC ARV'!AN86)</f>
        <v>0</v>
      </c>
      <c r="AO86" s="41">
        <f>SUM('EC ARV:WC ARV'!AO86)</f>
        <v>0</v>
      </c>
      <c r="AP86" s="43">
        <f>SUM('EC ARV:WC ARV'!AP86)</f>
        <v>0</v>
      </c>
      <c r="AQ86" s="41">
        <f>SUM('EC ARV:WC ARV'!AQ86)</f>
        <v>0</v>
      </c>
      <c r="AR86" s="41">
        <f>SUM('EC ARV:WC ARV'!AR86)</f>
        <v>0</v>
      </c>
      <c r="AS86" s="41">
        <f>SUM('EC ARV:WC ARV'!AS86)</f>
        <v>0</v>
      </c>
      <c r="AT86" s="43">
        <f>SUM('EC ARV:WC ARV'!AT86)</f>
        <v>0</v>
      </c>
      <c r="AU86" s="41">
        <f>SUM('EC ARV:WC ARV'!AU86)</f>
        <v>0</v>
      </c>
      <c r="AV86" s="41">
        <f>SUM('EC ARV:WC ARV'!AV86)</f>
        <v>0</v>
      </c>
      <c r="AW86" s="41">
        <f>SUM('EC ARV:WC ARV'!AW86)</f>
        <v>0</v>
      </c>
      <c r="AX86" s="41">
        <f>SUM('EC ARV:WC ARV'!AX86)</f>
        <v>0</v>
      </c>
      <c r="AY86" s="41">
        <f>SUM('EC ARV:WC ARV'!AY86)</f>
        <v>0</v>
      </c>
      <c r="AZ86" s="41">
        <f>SUM('EC ARV:WC ARV'!AZ86)</f>
        <v>0</v>
      </c>
      <c r="BA86" s="43">
        <f>SUM('EC ARV:WC ARV'!BA86)</f>
        <v>0</v>
      </c>
      <c r="BB86" s="45">
        <f t="shared" si="15"/>
        <v>8.0629252229080475E-2</v>
      </c>
    </row>
    <row r="87" spans="2:54" s="44" customFormat="1" ht="13.5" x14ac:dyDescent="0.25">
      <c r="B87" s="40"/>
      <c r="C87" s="40" t="s">
        <v>58</v>
      </c>
      <c r="D87" s="46">
        <f>SUM('EC ARV:WC ARV'!D87)</f>
        <v>2231905.1150000002</v>
      </c>
      <c r="E87" s="47">
        <f>SUM('EC ARV:WC ARV'!E87)</f>
        <v>223190.51150000002</v>
      </c>
      <c r="F87" s="48">
        <f>SUM('EC ARV:WC ARV'!F87)</f>
        <v>0</v>
      </c>
      <c r="G87" s="48">
        <f>SUM('EC ARV:WC ARV'!G87)</f>
        <v>0</v>
      </c>
      <c r="H87" s="48">
        <f>SUM('EC ARV:WC ARV'!H87)</f>
        <v>0</v>
      </c>
      <c r="I87" s="48">
        <f>SUM('EC ARV:WC ARV'!I87)</f>
        <v>0</v>
      </c>
      <c r="J87" s="48">
        <f>SUM('EC ARV:WC ARV'!J87)</f>
        <v>0</v>
      </c>
      <c r="K87" s="48">
        <f>SUM('EC ARV:WC ARV'!K87)</f>
        <v>0</v>
      </c>
      <c r="L87" s="48">
        <f>SUM('EC ARV:WC ARV'!L87)</f>
        <v>0</v>
      </c>
      <c r="M87" s="48">
        <f>SUM('EC ARV:WC ARV'!M87)</f>
        <v>0</v>
      </c>
      <c r="N87" s="48">
        <f>SUM('EC ARV:WC ARV'!N87)</f>
        <v>0</v>
      </c>
      <c r="O87" s="51">
        <f>SUM('EC ARV:WC ARV'!O87)</f>
        <v>0</v>
      </c>
      <c r="P87" s="48">
        <f>SUM('EC ARV:WC ARV'!P87)</f>
        <v>0</v>
      </c>
      <c r="Q87" s="48">
        <f>SUM('EC ARV:WC ARV'!Q87)</f>
        <v>0</v>
      </c>
      <c r="R87" s="48">
        <f>SUM('EC ARV:WC ARV'!R87)</f>
        <v>0</v>
      </c>
      <c r="S87" s="48">
        <f>SUM('EC ARV:WC ARV'!S87)</f>
        <v>0</v>
      </c>
      <c r="T87" s="48">
        <f>SUM('EC ARV:WC ARV'!T87)</f>
        <v>0</v>
      </c>
      <c r="U87" s="48">
        <f>SUM('EC ARV:WC ARV'!U87)</f>
        <v>0</v>
      </c>
      <c r="V87" s="48">
        <f>SUM('EC ARV:WC ARV'!V87)</f>
        <v>111595.25575000001</v>
      </c>
      <c r="W87" s="48">
        <f>SUM('EC ARV:WC ARV'!W87)</f>
        <v>111595.25575000001</v>
      </c>
      <c r="X87" s="51">
        <f>SUM('EC ARV:WC ARV'!X87)</f>
        <v>223190.51150000002</v>
      </c>
      <c r="Y87" s="48">
        <f>SUM('EC ARV:WC ARV'!Y87)</f>
        <v>0</v>
      </c>
      <c r="Z87" s="48">
        <f>SUM('EC ARV:WC ARV'!Z87)</f>
        <v>0</v>
      </c>
      <c r="AA87" s="48">
        <f>SUM('EC ARV:WC ARV'!AA87)</f>
        <v>0</v>
      </c>
      <c r="AB87" s="48">
        <f>SUM('EC ARV:WC ARV'!AB87)</f>
        <v>0</v>
      </c>
      <c r="AC87" s="48">
        <f>SUM('EC ARV:WC ARV'!AC87)</f>
        <v>0</v>
      </c>
      <c r="AD87" s="48">
        <f>SUM('EC ARV:WC ARV'!AD87)</f>
        <v>0</v>
      </c>
      <c r="AE87" s="48">
        <f>SUM('EC ARV:WC ARV'!AE87)</f>
        <v>0</v>
      </c>
      <c r="AF87" s="48">
        <f>SUM('EC ARV:WC ARV'!AF87)</f>
        <v>0</v>
      </c>
      <c r="AG87" s="48">
        <f>SUM('EC ARV:WC ARV'!AG87)</f>
        <v>0</v>
      </c>
      <c r="AH87" s="51">
        <f>SUM('EC ARV:WC ARV'!AH87)</f>
        <v>0</v>
      </c>
      <c r="AI87" s="48">
        <f>SUM('EC ARV:WC ARV'!AI87)</f>
        <v>0</v>
      </c>
      <c r="AJ87" s="48">
        <f>SUM('EC ARV:WC ARV'!AJ87)</f>
        <v>0</v>
      </c>
      <c r="AK87" s="48">
        <f>SUM('EC ARV:WC ARV'!AK87)</f>
        <v>0</v>
      </c>
      <c r="AL87" s="48">
        <f>SUM('EC ARV:WC ARV'!AL87)</f>
        <v>0</v>
      </c>
      <c r="AM87" s="48">
        <f>SUM('EC ARV:WC ARV'!AM87)</f>
        <v>0</v>
      </c>
      <c r="AN87" s="48">
        <f>SUM('EC ARV:WC ARV'!AN87)</f>
        <v>0</v>
      </c>
      <c r="AO87" s="48">
        <f>SUM('EC ARV:WC ARV'!AO87)</f>
        <v>0</v>
      </c>
      <c r="AP87" s="51">
        <f>SUM('EC ARV:WC ARV'!AP87)</f>
        <v>0</v>
      </c>
      <c r="AQ87" s="48">
        <f>SUM('EC ARV:WC ARV'!AQ87)</f>
        <v>0</v>
      </c>
      <c r="AR87" s="48">
        <f>SUM('EC ARV:WC ARV'!AR87)</f>
        <v>0</v>
      </c>
      <c r="AS87" s="48">
        <f>SUM('EC ARV:WC ARV'!AS87)</f>
        <v>0</v>
      </c>
      <c r="AT87" s="51">
        <f>SUM('EC ARV:WC ARV'!AT87)</f>
        <v>0</v>
      </c>
      <c r="AU87" s="48">
        <f>SUM('EC ARV:WC ARV'!AU87)</f>
        <v>0</v>
      </c>
      <c r="AV87" s="48">
        <f>SUM('EC ARV:WC ARV'!AV87)</f>
        <v>0</v>
      </c>
      <c r="AW87" s="48">
        <f>SUM('EC ARV:WC ARV'!AW87)</f>
        <v>0</v>
      </c>
      <c r="AX87" s="48">
        <f>SUM('EC ARV:WC ARV'!AX87)</f>
        <v>0</v>
      </c>
      <c r="AY87" s="48">
        <f>SUM('EC ARV:WC ARV'!AY87)</f>
        <v>0</v>
      </c>
      <c r="AZ87" s="48">
        <f>SUM('EC ARV:WC ARV'!AZ87)</f>
        <v>0</v>
      </c>
      <c r="BA87" s="51">
        <f>SUM('EC ARV:WC ARV'!BA87)</f>
        <v>0</v>
      </c>
      <c r="BB87" s="45">
        <f t="shared" si="15"/>
        <v>0.1</v>
      </c>
    </row>
    <row r="88" spans="2:54" s="44" customFormat="1" ht="13.5" x14ac:dyDescent="0.25">
      <c r="B88" s="40"/>
      <c r="C88" s="40" t="s">
        <v>59</v>
      </c>
      <c r="D88" s="46">
        <f>SUM('EC ARV:WC ARV'!D88)</f>
        <v>138739.47999999998</v>
      </c>
      <c r="E88" s="47">
        <f>SUM('EC ARV:WC ARV'!E88)</f>
        <v>0</v>
      </c>
      <c r="F88" s="48">
        <f>SUM('EC ARV:WC ARV'!F88)</f>
        <v>0</v>
      </c>
      <c r="G88" s="48">
        <f>SUM('EC ARV:WC ARV'!G88)</f>
        <v>0</v>
      </c>
      <c r="H88" s="48">
        <f>SUM('EC ARV:WC ARV'!H88)</f>
        <v>0</v>
      </c>
      <c r="I88" s="48">
        <f>SUM('EC ARV:WC ARV'!I88)</f>
        <v>0</v>
      </c>
      <c r="J88" s="48">
        <f>SUM('EC ARV:WC ARV'!J88)</f>
        <v>0</v>
      </c>
      <c r="K88" s="48">
        <f>SUM('EC ARV:WC ARV'!K88)</f>
        <v>0</v>
      </c>
      <c r="L88" s="48">
        <f>SUM('EC ARV:WC ARV'!L88)</f>
        <v>0</v>
      </c>
      <c r="M88" s="48">
        <f>SUM('EC ARV:WC ARV'!M88)</f>
        <v>0</v>
      </c>
      <c r="N88" s="48">
        <f>SUM('EC ARV:WC ARV'!N88)</f>
        <v>0</v>
      </c>
      <c r="O88" s="51">
        <f>SUM('EC ARV:WC ARV'!O88)</f>
        <v>0</v>
      </c>
      <c r="P88" s="48">
        <f>SUM('EC ARV:WC ARV'!P88)</f>
        <v>0</v>
      </c>
      <c r="Q88" s="48">
        <f>SUM('EC ARV:WC ARV'!Q88)</f>
        <v>0</v>
      </c>
      <c r="R88" s="48">
        <f>SUM('EC ARV:WC ARV'!R88)</f>
        <v>0</v>
      </c>
      <c r="S88" s="48">
        <f>SUM('EC ARV:WC ARV'!S88)</f>
        <v>0</v>
      </c>
      <c r="T88" s="48">
        <f>SUM('EC ARV:WC ARV'!T88)</f>
        <v>0</v>
      </c>
      <c r="U88" s="48">
        <f>SUM('EC ARV:WC ARV'!U88)</f>
        <v>0</v>
      </c>
      <c r="V88" s="48">
        <f>SUM('EC ARV:WC ARV'!V88)</f>
        <v>0</v>
      </c>
      <c r="W88" s="48">
        <f>SUM('EC ARV:WC ARV'!W88)</f>
        <v>0</v>
      </c>
      <c r="X88" s="51">
        <f>SUM('EC ARV:WC ARV'!X88)</f>
        <v>0</v>
      </c>
      <c r="Y88" s="48">
        <f>SUM('EC ARV:WC ARV'!Y88)</f>
        <v>0</v>
      </c>
      <c r="Z88" s="48">
        <f>SUM('EC ARV:WC ARV'!Z88)</f>
        <v>0</v>
      </c>
      <c r="AA88" s="48">
        <f>SUM('EC ARV:WC ARV'!AA88)</f>
        <v>0</v>
      </c>
      <c r="AB88" s="48">
        <f>SUM('EC ARV:WC ARV'!AB88)</f>
        <v>0</v>
      </c>
      <c r="AC88" s="48">
        <f>SUM('EC ARV:WC ARV'!AC88)</f>
        <v>0</v>
      </c>
      <c r="AD88" s="48">
        <f>SUM('EC ARV:WC ARV'!AD88)</f>
        <v>0</v>
      </c>
      <c r="AE88" s="48">
        <f>SUM('EC ARV:WC ARV'!AE88)</f>
        <v>0</v>
      </c>
      <c r="AF88" s="48">
        <f>SUM('EC ARV:WC ARV'!AF88)</f>
        <v>0</v>
      </c>
      <c r="AG88" s="48">
        <f>SUM('EC ARV:WC ARV'!AG88)</f>
        <v>0</v>
      </c>
      <c r="AH88" s="51">
        <f>SUM('EC ARV:WC ARV'!AH88)</f>
        <v>0</v>
      </c>
      <c r="AI88" s="48">
        <f>SUM('EC ARV:WC ARV'!AI88)</f>
        <v>0</v>
      </c>
      <c r="AJ88" s="48">
        <f>SUM('EC ARV:WC ARV'!AJ88)</f>
        <v>0</v>
      </c>
      <c r="AK88" s="48">
        <f>SUM('EC ARV:WC ARV'!AK88)</f>
        <v>0</v>
      </c>
      <c r="AL88" s="48">
        <f>SUM('EC ARV:WC ARV'!AL88)</f>
        <v>0</v>
      </c>
      <c r="AM88" s="48">
        <f>SUM('EC ARV:WC ARV'!AM88)</f>
        <v>0</v>
      </c>
      <c r="AN88" s="48">
        <f>SUM('EC ARV:WC ARV'!AN88)</f>
        <v>0</v>
      </c>
      <c r="AO88" s="48">
        <f>SUM('EC ARV:WC ARV'!AO88)</f>
        <v>0</v>
      </c>
      <c r="AP88" s="51">
        <f>SUM('EC ARV:WC ARV'!AP88)</f>
        <v>0</v>
      </c>
      <c r="AQ88" s="48">
        <f>SUM('EC ARV:WC ARV'!AQ88)</f>
        <v>0</v>
      </c>
      <c r="AR88" s="48">
        <f>SUM('EC ARV:WC ARV'!AR88)</f>
        <v>0</v>
      </c>
      <c r="AS88" s="48">
        <f>SUM('EC ARV:WC ARV'!AS88)</f>
        <v>0</v>
      </c>
      <c r="AT88" s="51">
        <f>SUM('EC ARV:WC ARV'!AT88)</f>
        <v>0</v>
      </c>
      <c r="AU88" s="48">
        <f>SUM('EC ARV:WC ARV'!AU88)</f>
        <v>0</v>
      </c>
      <c r="AV88" s="48">
        <f>SUM('EC ARV:WC ARV'!AV88)</f>
        <v>0</v>
      </c>
      <c r="AW88" s="48">
        <f>SUM('EC ARV:WC ARV'!AW88)</f>
        <v>0</v>
      </c>
      <c r="AX88" s="48">
        <f>SUM('EC ARV:WC ARV'!AX88)</f>
        <v>0</v>
      </c>
      <c r="AY88" s="48">
        <f>SUM('EC ARV:WC ARV'!AY88)</f>
        <v>0</v>
      </c>
      <c r="AZ88" s="48">
        <f>SUM('EC ARV:WC ARV'!AZ88)</f>
        <v>0</v>
      </c>
      <c r="BA88" s="51">
        <f>SUM('EC ARV:WC ARV'!BA88)</f>
        <v>0</v>
      </c>
      <c r="BB88" s="45">
        <f t="shared" si="15"/>
        <v>0</v>
      </c>
    </row>
    <row r="89" spans="2:54" s="44" customFormat="1" ht="13.5" x14ac:dyDescent="0.25">
      <c r="B89" s="40"/>
      <c r="C89" s="40" t="s">
        <v>60</v>
      </c>
      <c r="D89" s="46">
        <f>SUM('EC ARV:WC ARV'!D89)</f>
        <v>451860.5</v>
      </c>
      <c r="E89" s="47">
        <f>SUM('EC ARV:WC ARV'!E89)</f>
        <v>90372.1</v>
      </c>
      <c r="F89" s="48">
        <f>SUM('EC ARV:WC ARV'!F89)</f>
        <v>0</v>
      </c>
      <c r="G89" s="48">
        <f>SUM('EC ARV:WC ARV'!G89)</f>
        <v>0</v>
      </c>
      <c r="H89" s="48">
        <f>SUM('EC ARV:WC ARV'!H89)</f>
        <v>0</v>
      </c>
      <c r="I89" s="48">
        <f>SUM('EC ARV:WC ARV'!I89)</f>
        <v>0</v>
      </c>
      <c r="J89" s="48">
        <f>SUM('EC ARV:WC ARV'!J89)</f>
        <v>0</v>
      </c>
      <c r="K89" s="48">
        <f>SUM('EC ARV:WC ARV'!K89)</f>
        <v>0</v>
      </c>
      <c r="L89" s="48">
        <f>SUM('EC ARV:WC ARV'!L89)</f>
        <v>0</v>
      </c>
      <c r="M89" s="48">
        <f>SUM('EC ARV:WC ARV'!M89)</f>
        <v>0</v>
      </c>
      <c r="N89" s="48">
        <f>SUM('EC ARV:WC ARV'!N89)</f>
        <v>0</v>
      </c>
      <c r="O89" s="51">
        <f>SUM('EC ARV:WC ARV'!O89)</f>
        <v>0</v>
      </c>
      <c r="P89" s="48">
        <f>SUM('EC ARV:WC ARV'!P89)</f>
        <v>0</v>
      </c>
      <c r="Q89" s="48">
        <f>SUM('EC ARV:WC ARV'!Q89)</f>
        <v>0</v>
      </c>
      <c r="R89" s="48">
        <f>SUM('EC ARV:WC ARV'!R89)</f>
        <v>0</v>
      </c>
      <c r="S89" s="48">
        <f>SUM('EC ARV:WC ARV'!S89)</f>
        <v>0</v>
      </c>
      <c r="T89" s="48">
        <f>SUM('EC ARV:WC ARV'!T89)</f>
        <v>0</v>
      </c>
      <c r="U89" s="48">
        <f>SUM('EC ARV:WC ARV'!U89)</f>
        <v>0</v>
      </c>
      <c r="V89" s="48">
        <f>SUM('EC ARV:WC ARV'!V89)</f>
        <v>45186.05</v>
      </c>
      <c r="W89" s="48">
        <f>SUM('EC ARV:WC ARV'!W89)</f>
        <v>45186.05</v>
      </c>
      <c r="X89" s="51">
        <f>SUM('EC ARV:WC ARV'!X89)</f>
        <v>90372.1</v>
      </c>
      <c r="Y89" s="48">
        <f>SUM('EC ARV:WC ARV'!Y89)</f>
        <v>0</v>
      </c>
      <c r="Z89" s="48">
        <f>SUM('EC ARV:WC ARV'!Z89)</f>
        <v>0</v>
      </c>
      <c r="AA89" s="48">
        <f>SUM('EC ARV:WC ARV'!AA89)</f>
        <v>0</v>
      </c>
      <c r="AB89" s="48">
        <f>SUM('EC ARV:WC ARV'!AB89)</f>
        <v>0</v>
      </c>
      <c r="AC89" s="48">
        <f>SUM('EC ARV:WC ARV'!AC89)</f>
        <v>0</v>
      </c>
      <c r="AD89" s="48">
        <f>SUM('EC ARV:WC ARV'!AD89)</f>
        <v>0</v>
      </c>
      <c r="AE89" s="48">
        <f>SUM('EC ARV:WC ARV'!AE89)</f>
        <v>0</v>
      </c>
      <c r="AF89" s="48">
        <f>SUM('EC ARV:WC ARV'!AF89)</f>
        <v>0</v>
      </c>
      <c r="AG89" s="48">
        <f>SUM('EC ARV:WC ARV'!AG89)</f>
        <v>0</v>
      </c>
      <c r="AH89" s="51">
        <f>SUM('EC ARV:WC ARV'!AH89)</f>
        <v>0</v>
      </c>
      <c r="AI89" s="48">
        <f>SUM('EC ARV:WC ARV'!AI89)</f>
        <v>0</v>
      </c>
      <c r="AJ89" s="48">
        <f>SUM('EC ARV:WC ARV'!AJ89)</f>
        <v>0</v>
      </c>
      <c r="AK89" s="48">
        <f>SUM('EC ARV:WC ARV'!AK89)</f>
        <v>0</v>
      </c>
      <c r="AL89" s="48">
        <f>SUM('EC ARV:WC ARV'!AL89)</f>
        <v>0</v>
      </c>
      <c r="AM89" s="48">
        <f>SUM('EC ARV:WC ARV'!AM89)</f>
        <v>0</v>
      </c>
      <c r="AN89" s="48">
        <f>SUM('EC ARV:WC ARV'!AN89)</f>
        <v>0</v>
      </c>
      <c r="AO89" s="48">
        <f>SUM('EC ARV:WC ARV'!AO89)</f>
        <v>0</v>
      </c>
      <c r="AP89" s="51">
        <f>SUM('EC ARV:WC ARV'!AP89)</f>
        <v>0</v>
      </c>
      <c r="AQ89" s="48">
        <f>SUM('EC ARV:WC ARV'!AQ89)</f>
        <v>0</v>
      </c>
      <c r="AR89" s="48">
        <f>SUM('EC ARV:WC ARV'!AR89)</f>
        <v>0</v>
      </c>
      <c r="AS89" s="48">
        <f>SUM('EC ARV:WC ARV'!AS89)</f>
        <v>0</v>
      </c>
      <c r="AT89" s="51">
        <f>SUM('EC ARV:WC ARV'!AT89)</f>
        <v>0</v>
      </c>
      <c r="AU89" s="48">
        <f>SUM('EC ARV:WC ARV'!AU89)</f>
        <v>0</v>
      </c>
      <c r="AV89" s="48">
        <f>SUM('EC ARV:WC ARV'!AV89)</f>
        <v>0</v>
      </c>
      <c r="AW89" s="48">
        <f>SUM('EC ARV:WC ARV'!AW89)</f>
        <v>0</v>
      </c>
      <c r="AX89" s="48">
        <f>SUM('EC ARV:WC ARV'!AX89)</f>
        <v>0</v>
      </c>
      <c r="AY89" s="48">
        <f>SUM('EC ARV:WC ARV'!AY89)</f>
        <v>0</v>
      </c>
      <c r="AZ89" s="48">
        <f>SUM('EC ARV:WC ARV'!AZ89)</f>
        <v>0</v>
      </c>
      <c r="BA89" s="51">
        <f>SUM('EC ARV:WC ARV'!BA89)</f>
        <v>0</v>
      </c>
      <c r="BB89" s="45">
        <f t="shared" si="15"/>
        <v>0.2</v>
      </c>
    </row>
    <row r="90" spans="2:54" s="44" customFormat="1" ht="13.5" x14ac:dyDescent="0.25">
      <c r="B90" s="40"/>
      <c r="C90" s="40" t="s">
        <v>61</v>
      </c>
      <c r="D90" s="46">
        <f>SUM('EC ARV:WC ARV'!D90)</f>
        <v>169179</v>
      </c>
      <c r="E90" s="47">
        <f>SUM('EC ARV:WC ARV'!E90)</f>
        <v>7613.0549999999994</v>
      </c>
      <c r="F90" s="48">
        <f>SUM('EC ARV:WC ARV'!F90)</f>
        <v>0</v>
      </c>
      <c r="G90" s="48">
        <f>SUM('EC ARV:WC ARV'!G90)</f>
        <v>0</v>
      </c>
      <c r="H90" s="48">
        <f>SUM('EC ARV:WC ARV'!H90)</f>
        <v>0</v>
      </c>
      <c r="I90" s="48">
        <f>SUM('EC ARV:WC ARV'!I90)</f>
        <v>0</v>
      </c>
      <c r="J90" s="48">
        <f>SUM('EC ARV:WC ARV'!J90)</f>
        <v>0</v>
      </c>
      <c r="K90" s="48">
        <f>SUM('EC ARV:WC ARV'!K90)</f>
        <v>0</v>
      </c>
      <c r="L90" s="48">
        <f>SUM('EC ARV:WC ARV'!L90)</f>
        <v>0</v>
      </c>
      <c r="M90" s="48">
        <f>SUM('EC ARV:WC ARV'!M90)</f>
        <v>0</v>
      </c>
      <c r="N90" s="48">
        <f>SUM('EC ARV:WC ARV'!N90)</f>
        <v>0</v>
      </c>
      <c r="O90" s="51">
        <f>SUM('EC ARV:WC ARV'!O90)</f>
        <v>0</v>
      </c>
      <c r="P90" s="48">
        <f>SUM('EC ARV:WC ARV'!P90)</f>
        <v>0</v>
      </c>
      <c r="Q90" s="48">
        <f>SUM('EC ARV:WC ARV'!Q90)</f>
        <v>0</v>
      </c>
      <c r="R90" s="48">
        <f>SUM('EC ARV:WC ARV'!R90)</f>
        <v>0</v>
      </c>
      <c r="S90" s="48">
        <f>SUM('EC ARV:WC ARV'!S90)</f>
        <v>0</v>
      </c>
      <c r="T90" s="48">
        <f>SUM('EC ARV:WC ARV'!T90)</f>
        <v>0</v>
      </c>
      <c r="U90" s="48">
        <f>SUM('EC ARV:WC ARV'!U90)</f>
        <v>0</v>
      </c>
      <c r="V90" s="48">
        <f>SUM('EC ARV:WC ARV'!V90)</f>
        <v>2537.6849999999999</v>
      </c>
      <c r="W90" s="48">
        <f>SUM('EC ARV:WC ARV'!W90)</f>
        <v>5075.37</v>
      </c>
      <c r="X90" s="51">
        <f>SUM('EC ARV:WC ARV'!X90)</f>
        <v>7613.0549999999994</v>
      </c>
      <c r="Y90" s="48">
        <f>SUM('EC ARV:WC ARV'!Y90)</f>
        <v>0</v>
      </c>
      <c r="Z90" s="48">
        <f>SUM('EC ARV:WC ARV'!Z90)</f>
        <v>0</v>
      </c>
      <c r="AA90" s="48">
        <f>SUM('EC ARV:WC ARV'!AA90)</f>
        <v>0</v>
      </c>
      <c r="AB90" s="48">
        <f>SUM('EC ARV:WC ARV'!AB90)</f>
        <v>0</v>
      </c>
      <c r="AC90" s="48">
        <f>SUM('EC ARV:WC ARV'!AC90)</f>
        <v>0</v>
      </c>
      <c r="AD90" s="48">
        <f>SUM('EC ARV:WC ARV'!AD90)</f>
        <v>0</v>
      </c>
      <c r="AE90" s="48">
        <f>SUM('EC ARV:WC ARV'!AE90)</f>
        <v>0</v>
      </c>
      <c r="AF90" s="48">
        <f>SUM('EC ARV:WC ARV'!AF90)</f>
        <v>0</v>
      </c>
      <c r="AG90" s="48">
        <f>SUM('EC ARV:WC ARV'!AG90)</f>
        <v>0</v>
      </c>
      <c r="AH90" s="51">
        <f>SUM('EC ARV:WC ARV'!AH90)</f>
        <v>0</v>
      </c>
      <c r="AI90" s="48">
        <f>SUM('EC ARV:WC ARV'!AI90)</f>
        <v>0</v>
      </c>
      <c r="AJ90" s="48">
        <f>SUM('EC ARV:WC ARV'!AJ90)</f>
        <v>0</v>
      </c>
      <c r="AK90" s="48">
        <f>SUM('EC ARV:WC ARV'!AK90)</f>
        <v>0</v>
      </c>
      <c r="AL90" s="48">
        <f>SUM('EC ARV:WC ARV'!AL90)</f>
        <v>0</v>
      </c>
      <c r="AM90" s="48">
        <f>SUM('EC ARV:WC ARV'!AM90)</f>
        <v>0</v>
      </c>
      <c r="AN90" s="48">
        <f>SUM('EC ARV:WC ARV'!AN90)</f>
        <v>0</v>
      </c>
      <c r="AO90" s="48">
        <f>SUM('EC ARV:WC ARV'!AO90)</f>
        <v>0</v>
      </c>
      <c r="AP90" s="51">
        <f>SUM('EC ARV:WC ARV'!AP90)</f>
        <v>0</v>
      </c>
      <c r="AQ90" s="48">
        <f>SUM('EC ARV:WC ARV'!AQ90)</f>
        <v>0</v>
      </c>
      <c r="AR90" s="48">
        <f>SUM('EC ARV:WC ARV'!AR90)</f>
        <v>0</v>
      </c>
      <c r="AS90" s="48">
        <f>SUM('EC ARV:WC ARV'!AS90)</f>
        <v>0</v>
      </c>
      <c r="AT90" s="51">
        <f>SUM('EC ARV:WC ARV'!AT90)</f>
        <v>0</v>
      </c>
      <c r="AU90" s="48">
        <f>SUM('EC ARV:WC ARV'!AU90)</f>
        <v>0</v>
      </c>
      <c r="AV90" s="48">
        <f>SUM('EC ARV:WC ARV'!AV90)</f>
        <v>0</v>
      </c>
      <c r="AW90" s="48">
        <f>SUM('EC ARV:WC ARV'!AW90)</f>
        <v>0</v>
      </c>
      <c r="AX90" s="48">
        <f>SUM('EC ARV:WC ARV'!AX90)</f>
        <v>0</v>
      </c>
      <c r="AY90" s="48">
        <f>SUM('EC ARV:WC ARV'!AY90)</f>
        <v>0</v>
      </c>
      <c r="AZ90" s="48">
        <f>SUM('EC ARV:WC ARV'!AZ90)</f>
        <v>0</v>
      </c>
      <c r="BA90" s="51">
        <f>SUM('EC ARV:WC ARV'!BA90)</f>
        <v>0</v>
      </c>
      <c r="BB90" s="45"/>
    </row>
    <row r="91" spans="2:54" s="44" customFormat="1" ht="13.5" x14ac:dyDescent="0.25">
      <c r="B91" s="40"/>
      <c r="C91" s="40" t="s">
        <v>62</v>
      </c>
      <c r="D91" s="46">
        <f>SUM('EC ARV:WC ARV'!D91)</f>
        <v>1218335</v>
      </c>
      <c r="E91" s="47">
        <f>SUM('EC ARV:WC ARV'!E91)</f>
        <v>18275.024999999998</v>
      </c>
      <c r="F91" s="48">
        <f>SUM('EC ARV:WC ARV'!F91)</f>
        <v>0</v>
      </c>
      <c r="G91" s="48">
        <f>SUM('EC ARV:WC ARV'!G91)</f>
        <v>0</v>
      </c>
      <c r="H91" s="48">
        <f>SUM('EC ARV:WC ARV'!H91)</f>
        <v>0</v>
      </c>
      <c r="I91" s="48">
        <f>SUM('EC ARV:WC ARV'!I91)</f>
        <v>0</v>
      </c>
      <c r="J91" s="48">
        <f>SUM('EC ARV:WC ARV'!J91)</f>
        <v>0</v>
      </c>
      <c r="K91" s="48">
        <f>SUM('EC ARV:WC ARV'!K91)</f>
        <v>0</v>
      </c>
      <c r="L91" s="48">
        <f>SUM('EC ARV:WC ARV'!L91)</f>
        <v>0</v>
      </c>
      <c r="M91" s="48">
        <f>SUM('EC ARV:WC ARV'!M91)</f>
        <v>0</v>
      </c>
      <c r="N91" s="48">
        <f>SUM('EC ARV:WC ARV'!N91)</f>
        <v>0</v>
      </c>
      <c r="O91" s="51">
        <f>SUM('EC ARV:WC ARV'!O91)</f>
        <v>0</v>
      </c>
      <c r="P91" s="48">
        <f>SUM('EC ARV:WC ARV'!P91)</f>
        <v>0</v>
      </c>
      <c r="Q91" s="48">
        <f>SUM('EC ARV:WC ARV'!Q91)</f>
        <v>0</v>
      </c>
      <c r="R91" s="48">
        <f>SUM('EC ARV:WC ARV'!R91)</f>
        <v>0</v>
      </c>
      <c r="S91" s="48">
        <f>SUM('EC ARV:WC ARV'!S91)</f>
        <v>0</v>
      </c>
      <c r="T91" s="48">
        <f>SUM('EC ARV:WC ARV'!T91)</f>
        <v>0</v>
      </c>
      <c r="U91" s="48">
        <f>SUM('EC ARV:WC ARV'!U91)</f>
        <v>0</v>
      </c>
      <c r="V91" s="48">
        <f>SUM('EC ARV:WC ARV'!V91)</f>
        <v>18275.024999999998</v>
      </c>
      <c r="W91" s="48">
        <f>SUM('EC ARV:WC ARV'!W91)</f>
        <v>0</v>
      </c>
      <c r="X91" s="51">
        <f>SUM('EC ARV:WC ARV'!X91)</f>
        <v>18275.024999999998</v>
      </c>
      <c r="Y91" s="48">
        <f>SUM('EC ARV:WC ARV'!Y91)</f>
        <v>0</v>
      </c>
      <c r="Z91" s="48">
        <f>SUM('EC ARV:WC ARV'!Z91)</f>
        <v>0</v>
      </c>
      <c r="AA91" s="48">
        <f>SUM('EC ARV:WC ARV'!AA91)</f>
        <v>0</v>
      </c>
      <c r="AB91" s="48">
        <f>SUM('EC ARV:WC ARV'!AB91)</f>
        <v>0</v>
      </c>
      <c r="AC91" s="48">
        <f>SUM('EC ARV:WC ARV'!AC91)</f>
        <v>0</v>
      </c>
      <c r="AD91" s="48">
        <f>SUM('EC ARV:WC ARV'!AD91)</f>
        <v>0</v>
      </c>
      <c r="AE91" s="48">
        <f>SUM('EC ARV:WC ARV'!AE91)</f>
        <v>0</v>
      </c>
      <c r="AF91" s="48">
        <f>SUM('EC ARV:WC ARV'!AF91)</f>
        <v>0</v>
      </c>
      <c r="AG91" s="48">
        <f>SUM('EC ARV:WC ARV'!AG91)</f>
        <v>0</v>
      </c>
      <c r="AH91" s="51">
        <f>SUM('EC ARV:WC ARV'!AH91)</f>
        <v>0</v>
      </c>
      <c r="AI91" s="48">
        <f>SUM('EC ARV:WC ARV'!AI91)</f>
        <v>0</v>
      </c>
      <c r="AJ91" s="48">
        <f>SUM('EC ARV:WC ARV'!AJ91)</f>
        <v>0</v>
      </c>
      <c r="AK91" s="48">
        <f>SUM('EC ARV:WC ARV'!AK91)</f>
        <v>0</v>
      </c>
      <c r="AL91" s="48">
        <f>SUM('EC ARV:WC ARV'!AL91)</f>
        <v>0</v>
      </c>
      <c r="AM91" s="48">
        <f>SUM('EC ARV:WC ARV'!AM91)</f>
        <v>0</v>
      </c>
      <c r="AN91" s="48">
        <f>SUM('EC ARV:WC ARV'!AN91)</f>
        <v>0</v>
      </c>
      <c r="AO91" s="48">
        <f>SUM('EC ARV:WC ARV'!AO91)</f>
        <v>0</v>
      </c>
      <c r="AP91" s="51">
        <f>SUM('EC ARV:WC ARV'!AP91)</f>
        <v>0</v>
      </c>
      <c r="AQ91" s="48">
        <f>SUM('EC ARV:WC ARV'!AQ91)</f>
        <v>0</v>
      </c>
      <c r="AR91" s="48">
        <f>SUM('EC ARV:WC ARV'!AR91)</f>
        <v>0</v>
      </c>
      <c r="AS91" s="48">
        <f>SUM('EC ARV:WC ARV'!AS91)</f>
        <v>0</v>
      </c>
      <c r="AT91" s="51">
        <f>SUM('EC ARV:WC ARV'!AT91)</f>
        <v>0</v>
      </c>
      <c r="AU91" s="48">
        <f>SUM('EC ARV:WC ARV'!AU91)</f>
        <v>0</v>
      </c>
      <c r="AV91" s="48">
        <f>SUM('EC ARV:WC ARV'!AV91)</f>
        <v>0</v>
      </c>
      <c r="AW91" s="48">
        <f>SUM('EC ARV:WC ARV'!AW91)</f>
        <v>0</v>
      </c>
      <c r="AX91" s="48">
        <f>SUM('EC ARV:WC ARV'!AX91)</f>
        <v>0</v>
      </c>
      <c r="AY91" s="48">
        <f>SUM('EC ARV:WC ARV'!AY91)</f>
        <v>0</v>
      </c>
      <c r="AZ91" s="48">
        <f>SUM('EC ARV:WC ARV'!AZ91)</f>
        <v>0</v>
      </c>
      <c r="BA91" s="51">
        <f>SUM('EC ARV:WC ARV'!BA91)</f>
        <v>0</v>
      </c>
      <c r="BB91" s="45">
        <f t="shared" ref="BB91:BB101" si="16">E91/D91</f>
        <v>1.4999999999999998E-2</v>
      </c>
    </row>
    <row r="92" spans="2:54" s="44" customFormat="1" x14ac:dyDescent="0.25">
      <c r="B92" s="39" t="s">
        <v>63</v>
      </c>
      <c r="C92" s="40"/>
      <c r="D92" s="50">
        <f>SUM('EC ARV:WC ARV'!D92)</f>
        <v>1731562.9525000001</v>
      </c>
      <c r="E92" s="42">
        <f>SUM('EC ARV:WC ARV'!E92)</f>
        <v>262110.35263250003</v>
      </c>
      <c r="F92" s="41">
        <f>SUM('EC ARV:WC ARV'!F92)</f>
        <v>0</v>
      </c>
      <c r="G92" s="41">
        <f>SUM('EC ARV:WC ARV'!G92)</f>
        <v>0</v>
      </c>
      <c r="H92" s="41">
        <f>SUM('EC ARV:WC ARV'!H92)</f>
        <v>3691.6951074999997</v>
      </c>
      <c r="I92" s="41">
        <f>SUM('EC ARV:WC ARV'!I92)</f>
        <v>0</v>
      </c>
      <c r="J92" s="41">
        <f>SUM('EC ARV:WC ARV'!J92)</f>
        <v>0</v>
      </c>
      <c r="K92" s="41">
        <f>SUM('EC ARV:WC ARV'!K92)</f>
        <v>0</v>
      </c>
      <c r="L92" s="41">
        <f>SUM('EC ARV:WC ARV'!L92)</f>
        <v>0</v>
      </c>
      <c r="M92" s="41">
        <f>SUM('EC ARV:WC ARV'!M92)</f>
        <v>0</v>
      </c>
      <c r="N92" s="41">
        <f>SUM('EC ARV:WC ARV'!N92)</f>
        <v>0</v>
      </c>
      <c r="O92" s="43">
        <f>SUM('EC ARV:WC ARV'!O92)</f>
        <v>3691.6951074999997</v>
      </c>
      <c r="P92" s="41">
        <f>SUM('EC ARV:WC ARV'!P92)</f>
        <v>0</v>
      </c>
      <c r="Q92" s="41">
        <f>SUM('EC ARV:WC ARV'!Q92)</f>
        <v>0</v>
      </c>
      <c r="R92" s="41">
        <f>SUM('EC ARV:WC ARV'!R92)</f>
        <v>0</v>
      </c>
      <c r="S92" s="41">
        <f>SUM('EC ARV:WC ARV'!S92)</f>
        <v>0</v>
      </c>
      <c r="T92" s="41">
        <f>SUM('EC ARV:WC ARV'!T92)</f>
        <v>0</v>
      </c>
      <c r="U92" s="41">
        <f>SUM('EC ARV:WC ARV'!U92)</f>
        <v>0</v>
      </c>
      <c r="V92" s="41">
        <f>SUM('EC ARV:WC ARV'!V92)</f>
        <v>0</v>
      </c>
      <c r="W92" s="41">
        <f>SUM('EC ARV:WC ARV'!W92)</f>
        <v>0</v>
      </c>
      <c r="X92" s="41">
        <f>SUM('EC ARV:WC ARV'!X92)</f>
        <v>0</v>
      </c>
      <c r="Y92" s="41">
        <f>SUM('EC ARV:WC ARV'!Y92)</f>
        <v>0</v>
      </c>
      <c r="Z92" s="41">
        <f>SUM('EC ARV:WC ARV'!Z92)</f>
        <v>0</v>
      </c>
      <c r="AA92" s="41">
        <f>SUM('EC ARV:WC ARV'!AA92)</f>
        <v>0</v>
      </c>
      <c r="AB92" s="41">
        <f>SUM('EC ARV:WC ARV'!AB92)</f>
        <v>0</v>
      </c>
      <c r="AC92" s="41">
        <f>SUM('EC ARV:WC ARV'!AC92)</f>
        <v>0</v>
      </c>
      <c r="AD92" s="41">
        <f>SUM('EC ARV:WC ARV'!AD92)</f>
        <v>0</v>
      </c>
      <c r="AE92" s="41">
        <f>SUM('EC ARV:WC ARV'!AE92)</f>
        <v>0</v>
      </c>
      <c r="AF92" s="41">
        <f>SUM('EC ARV:WC ARV'!AF92)</f>
        <v>0</v>
      </c>
      <c r="AG92" s="41">
        <f>SUM('EC ARV:WC ARV'!AG92)</f>
        <v>0</v>
      </c>
      <c r="AH92" s="43">
        <f>SUM('EC ARV:WC ARV'!AH92)</f>
        <v>0</v>
      </c>
      <c r="AI92" s="41">
        <f>SUM('EC ARV:WC ARV'!AI92)</f>
        <v>36916.951075000004</v>
      </c>
      <c r="AJ92" s="41">
        <f>SUM('EC ARV:WC ARV'!AJ92)</f>
        <v>36916.951075000004</v>
      </c>
      <c r="AK92" s="41">
        <f>SUM('EC ARV:WC ARV'!AK92)</f>
        <v>36916.951075000004</v>
      </c>
      <c r="AL92" s="41">
        <f>SUM('EC ARV:WC ARV'!AL92)</f>
        <v>110750.853225</v>
      </c>
      <c r="AM92" s="41">
        <f>SUM('EC ARV:WC ARV'!AM92)</f>
        <v>0</v>
      </c>
      <c r="AN92" s="41">
        <f>SUM('EC ARV:WC ARV'!AN92)</f>
        <v>36916.951075000004</v>
      </c>
      <c r="AO92" s="41">
        <f>SUM('EC ARV:WC ARV'!AO92)</f>
        <v>0</v>
      </c>
      <c r="AP92" s="43">
        <f>SUM('EC ARV:WC ARV'!AP92)</f>
        <v>258418.65752500002</v>
      </c>
      <c r="AQ92" s="41">
        <f>SUM('EC ARV:WC ARV'!AQ92)</f>
        <v>0</v>
      </c>
      <c r="AR92" s="41">
        <f>SUM('EC ARV:WC ARV'!AR92)</f>
        <v>0</v>
      </c>
      <c r="AS92" s="41">
        <f>SUM('EC ARV:WC ARV'!AS92)</f>
        <v>0</v>
      </c>
      <c r="AT92" s="43">
        <f>SUM('EC ARV:WC ARV'!AT92)</f>
        <v>0</v>
      </c>
      <c r="AU92" s="41">
        <f>SUM('EC ARV:WC ARV'!AU92)</f>
        <v>0</v>
      </c>
      <c r="AV92" s="41">
        <f>SUM('EC ARV:WC ARV'!AV92)</f>
        <v>0</v>
      </c>
      <c r="AW92" s="41">
        <f>SUM('EC ARV:WC ARV'!AW92)</f>
        <v>0</v>
      </c>
      <c r="AX92" s="41">
        <f>SUM('EC ARV:WC ARV'!AX92)</f>
        <v>0</v>
      </c>
      <c r="AY92" s="41">
        <f>SUM('EC ARV:WC ARV'!AY92)</f>
        <v>0</v>
      </c>
      <c r="AZ92" s="41">
        <f>SUM('EC ARV:WC ARV'!AZ92)</f>
        <v>0</v>
      </c>
      <c r="BA92" s="43">
        <f>SUM('EC ARV:WC ARV'!BA92)</f>
        <v>0</v>
      </c>
      <c r="BB92" s="45">
        <f t="shared" si="16"/>
        <v>0.15137211861345826</v>
      </c>
    </row>
    <row r="93" spans="2:54" s="44" customFormat="1" ht="13.5" x14ac:dyDescent="0.25">
      <c r="B93" s="40"/>
      <c r="C93" s="40" t="s">
        <v>64</v>
      </c>
      <c r="D93" s="46">
        <f>SUM('EC ARV:WC ARV'!D93)</f>
        <v>462482</v>
      </c>
      <c r="E93" s="47">
        <f>SUM('EC ARV:WC ARV'!E93)</f>
        <v>0</v>
      </c>
      <c r="F93" s="48">
        <f>SUM('EC ARV:WC ARV'!F93)</f>
        <v>0</v>
      </c>
      <c r="G93" s="48">
        <f>SUM('EC ARV:WC ARV'!G93)</f>
        <v>0</v>
      </c>
      <c r="H93" s="48">
        <f>SUM('EC ARV:WC ARV'!H93)</f>
        <v>0</v>
      </c>
      <c r="I93" s="48">
        <f>SUM('EC ARV:WC ARV'!I93)</f>
        <v>0</v>
      </c>
      <c r="J93" s="48">
        <f>SUM('EC ARV:WC ARV'!J93)</f>
        <v>0</v>
      </c>
      <c r="K93" s="48">
        <f>SUM('EC ARV:WC ARV'!K93)</f>
        <v>0</v>
      </c>
      <c r="L93" s="48">
        <f>SUM('EC ARV:WC ARV'!L93)</f>
        <v>0</v>
      </c>
      <c r="M93" s="48">
        <f>SUM('EC ARV:WC ARV'!M93)</f>
        <v>0</v>
      </c>
      <c r="N93" s="48">
        <f>SUM('EC ARV:WC ARV'!N93)</f>
        <v>0</v>
      </c>
      <c r="O93" s="51">
        <f>SUM('EC ARV:WC ARV'!O93)</f>
        <v>0</v>
      </c>
      <c r="P93" s="48">
        <f>SUM('EC ARV:WC ARV'!P93)</f>
        <v>0</v>
      </c>
      <c r="Q93" s="48">
        <f>SUM('EC ARV:WC ARV'!Q93)</f>
        <v>0</v>
      </c>
      <c r="R93" s="48">
        <f>SUM('EC ARV:WC ARV'!R93)</f>
        <v>0</v>
      </c>
      <c r="S93" s="48">
        <f>SUM('EC ARV:WC ARV'!S93)</f>
        <v>0</v>
      </c>
      <c r="T93" s="48">
        <f>SUM('EC ARV:WC ARV'!T93)</f>
        <v>0</v>
      </c>
      <c r="U93" s="48">
        <f>SUM('EC ARV:WC ARV'!U93)</f>
        <v>0</v>
      </c>
      <c r="V93" s="48">
        <f>SUM('EC ARV:WC ARV'!V93)</f>
        <v>0</v>
      </c>
      <c r="W93" s="48">
        <f>SUM('EC ARV:WC ARV'!W93)</f>
        <v>0</v>
      </c>
      <c r="X93" s="51">
        <f>SUM('EC ARV:WC ARV'!X93)</f>
        <v>0</v>
      </c>
      <c r="Y93" s="48">
        <f>SUM('EC ARV:WC ARV'!Y93)</f>
        <v>0</v>
      </c>
      <c r="Z93" s="48">
        <f>SUM('EC ARV:WC ARV'!Z93)</f>
        <v>0</v>
      </c>
      <c r="AA93" s="48">
        <f>SUM('EC ARV:WC ARV'!AA93)</f>
        <v>0</v>
      </c>
      <c r="AB93" s="48">
        <f>SUM('EC ARV:WC ARV'!AB93)</f>
        <v>0</v>
      </c>
      <c r="AC93" s="48">
        <f>SUM('EC ARV:WC ARV'!AC93)</f>
        <v>0</v>
      </c>
      <c r="AD93" s="48">
        <f>SUM('EC ARV:WC ARV'!AD93)</f>
        <v>0</v>
      </c>
      <c r="AE93" s="48">
        <f>SUM('EC ARV:WC ARV'!AE93)</f>
        <v>0</v>
      </c>
      <c r="AF93" s="48">
        <f>SUM('EC ARV:WC ARV'!AF93)</f>
        <v>0</v>
      </c>
      <c r="AG93" s="48">
        <f>SUM('EC ARV:WC ARV'!AG93)</f>
        <v>0</v>
      </c>
      <c r="AH93" s="51">
        <f>SUM('EC ARV:WC ARV'!AH93)</f>
        <v>0</v>
      </c>
      <c r="AI93" s="48">
        <f>SUM('EC ARV:WC ARV'!AI93)</f>
        <v>0</v>
      </c>
      <c r="AJ93" s="48">
        <f>SUM('EC ARV:WC ARV'!AJ93)</f>
        <v>0</v>
      </c>
      <c r="AK93" s="48">
        <f>SUM('EC ARV:WC ARV'!AK93)</f>
        <v>0</v>
      </c>
      <c r="AL93" s="48">
        <f>SUM('EC ARV:WC ARV'!AL93)</f>
        <v>0</v>
      </c>
      <c r="AM93" s="48">
        <f>SUM('EC ARV:WC ARV'!AM93)</f>
        <v>0</v>
      </c>
      <c r="AN93" s="48">
        <f>SUM('EC ARV:WC ARV'!AN93)</f>
        <v>0</v>
      </c>
      <c r="AO93" s="48">
        <f>SUM('EC ARV:WC ARV'!AO93)</f>
        <v>0</v>
      </c>
      <c r="AP93" s="51">
        <f>SUM('EC ARV:WC ARV'!AP93)</f>
        <v>0</v>
      </c>
      <c r="AQ93" s="48">
        <f>SUM('EC ARV:WC ARV'!AQ93)</f>
        <v>0</v>
      </c>
      <c r="AR93" s="48">
        <f>SUM('EC ARV:WC ARV'!AR93)</f>
        <v>0</v>
      </c>
      <c r="AS93" s="48">
        <f>SUM('EC ARV:WC ARV'!AS93)</f>
        <v>0</v>
      </c>
      <c r="AT93" s="51">
        <f>SUM('EC ARV:WC ARV'!AT93)</f>
        <v>0</v>
      </c>
      <c r="AU93" s="48">
        <f>SUM('EC ARV:WC ARV'!AU93)</f>
        <v>0</v>
      </c>
      <c r="AV93" s="48">
        <f>SUM('EC ARV:WC ARV'!AV93)</f>
        <v>0</v>
      </c>
      <c r="AW93" s="48">
        <f>SUM('EC ARV:WC ARV'!AW93)</f>
        <v>0</v>
      </c>
      <c r="AX93" s="48">
        <f>SUM('EC ARV:WC ARV'!AX93)</f>
        <v>0</v>
      </c>
      <c r="AY93" s="48">
        <f>SUM('EC ARV:WC ARV'!AY93)</f>
        <v>0</v>
      </c>
      <c r="AZ93" s="48">
        <f>SUM('EC ARV:WC ARV'!AZ93)</f>
        <v>0</v>
      </c>
      <c r="BA93" s="51">
        <f>SUM('EC ARV:WC ARV'!BA93)</f>
        <v>0</v>
      </c>
      <c r="BB93" s="45">
        <f t="shared" si="16"/>
        <v>0</v>
      </c>
    </row>
    <row r="94" spans="2:54" s="44" customFormat="1" ht="13.5" x14ac:dyDescent="0.25">
      <c r="B94" s="40"/>
      <c r="C94" s="40" t="s">
        <v>65</v>
      </c>
      <c r="D94" s="46">
        <f>SUM('EC ARV:WC ARV'!D94)</f>
        <v>216739</v>
      </c>
      <c r="E94" s="47">
        <f>SUM('EC ARV:WC ARV'!E94)</f>
        <v>0</v>
      </c>
      <c r="F94" s="48">
        <f>SUM('EC ARV:WC ARV'!F94)</f>
        <v>0</v>
      </c>
      <c r="G94" s="48">
        <f>SUM('EC ARV:WC ARV'!G94)</f>
        <v>0</v>
      </c>
      <c r="H94" s="48">
        <f>SUM('EC ARV:WC ARV'!H94)</f>
        <v>0</v>
      </c>
      <c r="I94" s="48">
        <f>SUM('EC ARV:WC ARV'!I94)</f>
        <v>0</v>
      </c>
      <c r="J94" s="48">
        <f>SUM('EC ARV:WC ARV'!J94)</f>
        <v>0</v>
      </c>
      <c r="K94" s="48">
        <f>SUM('EC ARV:WC ARV'!K94)</f>
        <v>0</v>
      </c>
      <c r="L94" s="48">
        <f>SUM('EC ARV:WC ARV'!L94)</f>
        <v>0</v>
      </c>
      <c r="M94" s="48">
        <f>SUM('EC ARV:WC ARV'!M94)</f>
        <v>0</v>
      </c>
      <c r="N94" s="48">
        <f>SUM('EC ARV:WC ARV'!N94)</f>
        <v>0</v>
      </c>
      <c r="O94" s="51">
        <f>SUM('EC ARV:WC ARV'!O94)</f>
        <v>0</v>
      </c>
      <c r="P94" s="48">
        <f>SUM('EC ARV:WC ARV'!P94)</f>
        <v>0</v>
      </c>
      <c r="Q94" s="48">
        <f>SUM('EC ARV:WC ARV'!Q94)</f>
        <v>0</v>
      </c>
      <c r="R94" s="48">
        <f>SUM('EC ARV:WC ARV'!R94)</f>
        <v>0</v>
      </c>
      <c r="S94" s="48">
        <f>SUM('EC ARV:WC ARV'!S94)</f>
        <v>0</v>
      </c>
      <c r="T94" s="48">
        <f>SUM('EC ARV:WC ARV'!T94)</f>
        <v>0</v>
      </c>
      <c r="U94" s="48">
        <f>SUM('EC ARV:WC ARV'!U94)</f>
        <v>0</v>
      </c>
      <c r="V94" s="48">
        <f>SUM('EC ARV:WC ARV'!V94)</f>
        <v>0</v>
      </c>
      <c r="W94" s="48">
        <f>SUM('EC ARV:WC ARV'!W94)</f>
        <v>0</v>
      </c>
      <c r="X94" s="51">
        <f>SUM('EC ARV:WC ARV'!X94)</f>
        <v>0</v>
      </c>
      <c r="Y94" s="48">
        <f>SUM('EC ARV:WC ARV'!Y94)</f>
        <v>0</v>
      </c>
      <c r="Z94" s="48">
        <f>SUM('EC ARV:WC ARV'!Z94)</f>
        <v>0</v>
      </c>
      <c r="AA94" s="48">
        <f>SUM('EC ARV:WC ARV'!AA94)</f>
        <v>0</v>
      </c>
      <c r="AB94" s="48">
        <f>SUM('EC ARV:WC ARV'!AB94)</f>
        <v>0</v>
      </c>
      <c r="AC94" s="48">
        <f>SUM('EC ARV:WC ARV'!AC94)</f>
        <v>0</v>
      </c>
      <c r="AD94" s="48">
        <f>SUM('EC ARV:WC ARV'!AD94)</f>
        <v>0</v>
      </c>
      <c r="AE94" s="48">
        <f>SUM('EC ARV:WC ARV'!AE94)</f>
        <v>0</v>
      </c>
      <c r="AF94" s="48">
        <f>SUM('EC ARV:WC ARV'!AF94)</f>
        <v>0</v>
      </c>
      <c r="AG94" s="48">
        <f>SUM('EC ARV:WC ARV'!AG94)</f>
        <v>0</v>
      </c>
      <c r="AH94" s="51">
        <f>SUM('EC ARV:WC ARV'!AH94)</f>
        <v>0</v>
      </c>
      <c r="AI94" s="48">
        <f>SUM('EC ARV:WC ARV'!AI94)</f>
        <v>0</v>
      </c>
      <c r="AJ94" s="48">
        <f>SUM('EC ARV:WC ARV'!AJ94)</f>
        <v>0</v>
      </c>
      <c r="AK94" s="48">
        <f>SUM('EC ARV:WC ARV'!AK94)</f>
        <v>0</v>
      </c>
      <c r="AL94" s="48">
        <f>SUM('EC ARV:WC ARV'!AL94)</f>
        <v>0</v>
      </c>
      <c r="AM94" s="48">
        <f>SUM('EC ARV:WC ARV'!AM94)</f>
        <v>0</v>
      </c>
      <c r="AN94" s="48">
        <f>SUM('EC ARV:WC ARV'!AN94)</f>
        <v>0</v>
      </c>
      <c r="AO94" s="48">
        <f>SUM('EC ARV:WC ARV'!AO94)</f>
        <v>0</v>
      </c>
      <c r="AP94" s="51">
        <f>SUM('EC ARV:WC ARV'!AP94)</f>
        <v>0</v>
      </c>
      <c r="AQ94" s="48">
        <f>SUM('EC ARV:WC ARV'!AQ94)</f>
        <v>0</v>
      </c>
      <c r="AR94" s="48">
        <f>SUM('EC ARV:WC ARV'!AR94)</f>
        <v>0</v>
      </c>
      <c r="AS94" s="48">
        <f>SUM('EC ARV:WC ARV'!AS94)</f>
        <v>0</v>
      </c>
      <c r="AT94" s="51">
        <f>SUM('EC ARV:WC ARV'!AT94)</f>
        <v>0</v>
      </c>
      <c r="AU94" s="48">
        <f>SUM('EC ARV:WC ARV'!AU94)</f>
        <v>0</v>
      </c>
      <c r="AV94" s="48">
        <f>SUM('EC ARV:WC ARV'!AV94)</f>
        <v>0</v>
      </c>
      <c r="AW94" s="48">
        <f>SUM('EC ARV:WC ARV'!AW94)</f>
        <v>0</v>
      </c>
      <c r="AX94" s="48">
        <f>SUM('EC ARV:WC ARV'!AX94)</f>
        <v>0</v>
      </c>
      <c r="AY94" s="48">
        <f>SUM('EC ARV:WC ARV'!AY94)</f>
        <v>0</v>
      </c>
      <c r="AZ94" s="48">
        <f>SUM('EC ARV:WC ARV'!AZ94)</f>
        <v>0</v>
      </c>
      <c r="BA94" s="51">
        <f>SUM('EC ARV:WC ARV'!BA94)</f>
        <v>0</v>
      </c>
      <c r="BB94" s="45">
        <f t="shared" si="16"/>
        <v>0</v>
      </c>
    </row>
    <row r="95" spans="2:54" s="44" customFormat="1" ht="13.5" x14ac:dyDescent="0.25">
      <c r="B95" s="40"/>
      <c r="C95" s="40" t="s">
        <v>66</v>
      </c>
      <c r="D95" s="46">
        <f>SUM('EC ARV:WC ARV'!D95)</f>
        <v>215429</v>
      </c>
      <c r="E95" s="47">
        <f>SUM('EC ARV:WC ARV'!E95)</f>
        <v>0</v>
      </c>
      <c r="F95" s="48">
        <f>SUM('EC ARV:WC ARV'!F95)</f>
        <v>0</v>
      </c>
      <c r="G95" s="48">
        <f>SUM('EC ARV:WC ARV'!G95)</f>
        <v>0</v>
      </c>
      <c r="H95" s="48">
        <f>SUM('EC ARV:WC ARV'!H95)</f>
        <v>0</v>
      </c>
      <c r="I95" s="48">
        <f>SUM('EC ARV:WC ARV'!I95)</f>
        <v>0</v>
      </c>
      <c r="J95" s="48">
        <f>SUM('EC ARV:WC ARV'!J95)</f>
        <v>0</v>
      </c>
      <c r="K95" s="48">
        <f>SUM('EC ARV:WC ARV'!K95)</f>
        <v>0</v>
      </c>
      <c r="L95" s="48">
        <f>SUM('EC ARV:WC ARV'!L95)</f>
        <v>0</v>
      </c>
      <c r="M95" s="48">
        <f>SUM('EC ARV:WC ARV'!M95)</f>
        <v>0</v>
      </c>
      <c r="N95" s="48">
        <f>SUM('EC ARV:WC ARV'!N95)</f>
        <v>0</v>
      </c>
      <c r="O95" s="51">
        <f>SUM('EC ARV:WC ARV'!O95)</f>
        <v>0</v>
      </c>
      <c r="P95" s="48">
        <f>SUM('EC ARV:WC ARV'!P95)</f>
        <v>0</v>
      </c>
      <c r="Q95" s="48">
        <f>SUM('EC ARV:WC ARV'!Q95)</f>
        <v>0</v>
      </c>
      <c r="R95" s="48">
        <f>SUM('EC ARV:WC ARV'!R95)</f>
        <v>0</v>
      </c>
      <c r="S95" s="48">
        <f>SUM('EC ARV:WC ARV'!S95)</f>
        <v>0</v>
      </c>
      <c r="T95" s="48">
        <f>SUM('EC ARV:WC ARV'!T95)</f>
        <v>0</v>
      </c>
      <c r="U95" s="48">
        <f>SUM('EC ARV:WC ARV'!U95)</f>
        <v>0</v>
      </c>
      <c r="V95" s="48">
        <f>SUM('EC ARV:WC ARV'!V95)</f>
        <v>0</v>
      </c>
      <c r="W95" s="48">
        <f>SUM('EC ARV:WC ARV'!W95)</f>
        <v>0</v>
      </c>
      <c r="X95" s="51">
        <f>SUM('EC ARV:WC ARV'!X95)</f>
        <v>0</v>
      </c>
      <c r="Y95" s="48">
        <f>SUM('EC ARV:WC ARV'!Y95)</f>
        <v>0</v>
      </c>
      <c r="Z95" s="48">
        <f>SUM('EC ARV:WC ARV'!Z95)</f>
        <v>0</v>
      </c>
      <c r="AA95" s="48">
        <f>SUM('EC ARV:WC ARV'!AA95)</f>
        <v>0</v>
      </c>
      <c r="AB95" s="48">
        <f>SUM('EC ARV:WC ARV'!AB95)</f>
        <v>0</v>
      </c>
      <c r="AC95" s="48">
        <f>SUM('EC ARV:WC ARV'!AC95)</f>
        <v>0</v>
      </c>
      <c r="AD95" s="48">
        <f>SUM('EC ARV:WC ARV'!AD95)</f>
        <v>0</v>
      </c>
      <c r="AE95" s="48">
        <f>SUM('EC ARV:WC ARV'!AE95)</f>
        <v>0</v>
      </c>
      <c r="AF95" s="48">
        <f>SUM('EC ARV:WC ARV'!AF95)</f>
        <v>0</v>
      </c>
      <c r="AG95" s="48">
        <f>SUM('EC ARV:WC ARV'!AG95)</f>
        <v>0</v>
      </c>
      <c r="AH95" s="51">
        <f>SUM('EC ARV:WC ARV'!AH95)</f>
        <v>0</v>
      </c>
      <c r="AI95" s="48">
        <f>SUM('EC ARV:WC ARV'!AI95)</f>
        <v>0</v>
      </c>
      <c r="AJ95" s="48">
        <f>SUM('EC ARV:WC ARV'!AJ95)</f>
        <v>0</v>
      </c>
      <c r="AK95" s="48">
        <f>SUM('EC ARV:WC ARV'!AK95)</f>
        <v>0</v>
      </c>
      <c r="AL95" s="48">
        <f>SUM('EC ARV:WC ARV'!AL95)</f>
        <v>0</v>
      </c>
      <c r="AM95" s="48">
        <f>SUM('EC ARV:WC ARV'!AM95)</f>
        <v>0</v>
      </c>
      <c r="AN95" s="48">
        <f>SUM('EC ARV:WC ARV'!AN95)</f>
        <v>0</v>
      </c>
      <c r="AO95" s="48">
        <f>SUM('EC ARV:WC ARV'!AO95)</f>
        <v>0</v>
      </c>
      <c r="AP95" s="51">
        <f>SUM('EC ARV:WC ARV'!AP95)</f>
        <v>0</v>
      </c>
      <c r="AQ95" s="48">
        <f>SUM('EC ARV:WC ARV'!AQ95)</f>
        <v>0</v>
      </c>
      <c r="AR95" s="48">
        <f>SUM('EC ARV:WC ARV'!AR95)</f>
        <v>0</v>
      </c>
      <c r="AS95" s="48">
        <f>SUM('EC ARV:WC ARV'!AS95)</f>
        <v>0</v>
      </c>
      <c r="AT95" s="51">
        <f>SUM('EC ARV:WC ARV'!AT95)</f>
        <v>0</v>
      </c>
      <c r="AU95" s="48">
        <f>SUM('EC ARV:WC ARV'!AU95)</f>
        <v>0</v>
      </c>
      <c r="AV95" s="48">
        <f>SUM('EC ARV:WC ARV'!AV95)</f>
        <v>0</v>
      </c>
      <c r="AW95" s="48">
        <f>SUM('EC ARV:WC ARV'!AW95)</f>
        <v>0</v>
      </c>
      <c r="AX95" s="48">
        <f>SUM('EC ARV:WC ARV'!AX95)</f>
        <v>0</v>
      </c>
      <c r="AY95" s="48">
        <f>SUM('EC ARV:WC ARV'!AY95)</f>
        <v>0</v>
      </c>
      <c r="AZ95" s="48">
        <f>SUM('EC ARV:WC ARV'!AZ95)</f>
        <v>0</v>
      </c>
      <c r="BA95" s="51">
        <f>SUM('EC ARV:WC ARV'!BA95)</f>
        <v>0</v>
      </c>
      <c r="BB95" s="45">
        <f t="shared" si="16"/>
        <v>0</v>
      </c>
    </row>
    <row r="96" spans="2:54" s="44" customFormat="1" ht="13.5" x14ac:dyDescent="0.25">
      <c r="B96" s="40"/>
      <c r="C96" s="40" t="s">
        <v>67</v>
      </c>
      <c r="D96" s="46">
        <f>SUM('EC ARV:WC ARV'!D96)</f>
        <v>98573.930999999997</v>
      </c>
      <c r="E96" s="47">
        <f>SUM('EC ARV:WC ARV'!E96)</f>
        <v>0</v>
      </c>
      <c r="F96" s="48">
        <f>SUM('EC ARV:WC ARV'!F96)</f>
        <v>0</v>
      </c>
      <c r="G96" s="48">
        <f>SUM('EC ARV:WC ARV'!G96)</f>
        <v>0</v>
      </c>
      <c r="H96" s="48">
        <f>SUM('EC ARV:WC ARV'!H96)</f>
        <v>0</v>
      </c>
      <c r="I96" s="48">
        <f>SUM('EC ARV:WC ARV'!I96)</f>
        <v>0</v>
      </c>
      <c r="J96" s="48">
        <f>SUM('EC ARV:WC ARV'!J96)</f>
        <v>0</v>
      </c>
      <c r="K96" s="48">
        <f>SUM('EC ARV:WC ARV'!K96)</f>
        <v>0</v>
      </c>
      <c r="L96" s="48">
        <f>SUM('EC ARV:WC ARV'!L96)</f>
        <v>0</v>
      </c>
      <c r="M96" s="48">
        <f>SUM('EC ARV:WC ARV'!M96)</f>
        <v>0</v>
      </c>
      <c r="N96" s="48">
        <f>SUM('EC ARV:WC ARV'!N96)</f>
        <v>0</v>
      </c>
      <c r="O96" s="51">
        <f>SUM('EC ARV:WC ARV'!O96)</f>
        <v>0</v>
      </c>
      <c r="P96" s="48">
        <f>SUM('EC ARV:WC ARV'!P96)</f>
        <v>0</v>
      </c>
      <c r="Q96" s="48">
        <f>SUM('EC ARV:WC ARV'!Q96)</f>
        <v>0</v>
      </c>
      <c r="R96" s="48">
        <f>SUM('EC ARV:WC ARV'!R96)</f>
        <v>0</v>
      </c>
      <c r="S96" s="48">
        <f>SUM('EC ARV:WC ARV'!S96)</f>
        <v>0</v>
      </c>
      <c r="T96" s="48">
        <f>SUM('EC ARV:WC ARV'!T96)</f>
        <v>0</v>
      </c>
      <c r="U96" s="48">
        <f>SUM('EC ARV:WC ARV'!U96)</f>
        <v>0</v>
      </c>
      <c r="V96" s="48">
        <f>SUM('EC ARV:WC ARV'!V96)</f>
        <v>0</v>
      </c>
      <c r="W96" s="48">
        <f>SUM('EC ARV:WC ARV'!W96)</f>
        <v>0</v>
      </c>
      <c r="X96" s="51">
        <f>SUM('EC ARV:WC ARV'!X96)</f>
        <v>0</v>
      </c>
      <c r="Y96" s="48">
        <f>SUM('EC ARV:WC ARV'!Y96)</f>
        <v>0</v>
      </c>
      <c r="Z96" s="48">
        <f>SUM('EC ARV:WC ARV'!Z96)</f>
        <v>0</v>
      </c>
      <c r="AA96" s="48">
        <f>SUM('EC ARV:WC ARV'!AA96)</f>
        <v>0</v>
      </c>
      <c r="AB96" s="48">
        <f>SUM('EC ARV:WC ARV'!AB96)</f>
        <v>0</v>
      </c>
      <c r="AC96" s="48">
        <f>SUM('EC ARV:WC ARV'!AC96)</f>
        <v>0</v>
      </c>
      <c r="AD96" s="48">
        <f>SUM('EC ARV:WC ARV'!AD96)</f>
        <v>0</v>
      </c>
      <c r="AE96" s="48">
        <f>SUM('EC ARV:WC ARV'!AE96)</f>
        <v>0</v>
      </c>
      <c r="AF96" s="48">
        <f>SUM('EC ARV:WC ARV'!AF96)</f>
        <v>0</v>
      </c>
      <c r="AG96" s="48">
        <f>SUM('EC ARV:WC ARV'!AG96)</f>
        <v>0</v>
      </c>
      <c r="AH96" s="51">
        <f>SUM('EC ARV:WC ARV'!AH96)</f>
        <v>0</v>
      </c>
      <c r="AI96" s="48">
        <f>SUM('EC ARV:WC ARV'!AI96)</f>
        <v>0</v>
      </c>
      <c r="AJ96" s="48">
        <f>SUM('EC ARV:WC ARV'!AJ96)</f>
        <v>0</v>
      </c>
      <c r="AK96" s="48">
        <f>SUM('EC ARV:WC ARV'!AK96)</f>
        <v>0</v>
      </c>
      <c r="AL96" s="48">
        <f>SUM('EC ARV:WC ARV'!AL96)</f>
        <v>0</v>
      </c>
      <c r="AM96" s="48">
        <f>SUM('EC ARV:WC ARV'!AM96)</f>
        <v>0</v>
      </c>
      <c r="AN96" s="48">
        <f>SUM('EC ARV:WC ARV'!AN96)</f>
        <v>0</v>
      </c>
      <c r="AO96" s="48">
        <f>SUM('EC ARV:WC ARV'!AO96)</f>
        <v>0</v>
      </c>
      <c r="AP96" s="51">
        <f>SUM('EC ARV:WC ARV'!AP96)</f>
        <v>0</v>
      </c>
      <c r="AQ96" s="48">
        <f>SUM('EC ARV:WC ARV'!AQ96)</f>
        <v>0</v>
      </c>
      <c r="AR96" s="48">
        <f>SUM('EC ARV:WC ARV'!AR96)</f>
        <v>0</v>
      </c>
      <c r="AS96" s="48">
        <f>SUM('EC ARV:WC ARV'!AS96)</f>
        <v>0</v>
      </c>
      <c r="AT96" s="51">
        <f>SUM('EC ARV:WC ARV'!AT96)</f>
        <v>0</v>
      </c>
      <c r="AU96" s="48">
        <f>SUM('EC ARV:WC ARV'!AU96)</f>
        <v>0</v>
      </c>
      <c r="AV96" s="48">
        <f>SUM('EC ARV:WC ARV'!AV96)</f>
        <v>0</v>
      </c>
      <c r="AW96" s="48">
        <f>SUM('EC ARV:WC ARV'!AW96)</f>
        <v>0</v>
      </c>
      <c r="AX96" s="48">
        <f>SUM('EC ARV:WC ARV'!AX96)</f>
        <v>0</v>
      </c>
      <c r="AY96" s="48">
        <f>SUM('EC ARV:WC ARV'!AY96)</f>
        <v>0</v>
      </c>
      <c r="AZ96" s="48">
        <f>SUM('EC ARV:WC ARV'!AZ96)</f>
        <v>0</v>
      </c>
      <c r="BA96" s="51">
        <f>SUM('EC ARV:WC ARV'!BA96)</f>
        <v>0</v>
      </c>
      <c r="BB96" s="45">
        <f t="shared" si="16"/>
        <v>0</v>
      </c>
    </row>
    <row r="97" spans="2:54" s="44" customFormat="1" ht="13.5" x14ac:dyDescent="0.25">
      <c r="B97" s="40"/>
      <c r="C97" s="40" t="s">
        <v>68</v>
      </c>
      <c r="D97" s="46">
        <f>SUM('EC ARV:WC ARV'!D97)</f>
        <v>738339.02150000003</v>
      </c>
      <c r="E97" s="47">
        <f>SUM('EC ARV:WC ARV'!E97)</f>
        <v>262110.35263250003</v>
      </c>
      <c r="F97" s="48">
        <f>SUM('EC ARV:WC ARV'!F97)</f>
        <v>0</v>
      </c>
      <c r="G97" s="48">
        <f>SUM('EC ARV:WC ARV'!G97)</f>
        <v>0</v>
      </c>
      <c r="H97" s="48">
        <f>SUM('EC ARV:WC ARV'!H97)</f>
        <v>3691.6951074999997</v>
      </c>
      <c r="I97" s="48">
        <f>SUM('EC ARV:WC ARV'!I97)</f>
        <v>0</v>
      </c>
      <c r="J97" s="48">
        <f>SUM('EC ARV:WC ARV'!J97)</f>
        <v>0</v>
      </c>
      <c r="K97" s="48">
        <f>SUM('EC ARV:WC ARV'!K97)</f>
        <v>0</v>
      </c>
      <c r="L97" s="48">
        <f>SUM('EC ARV:WC ARV'!L97)</f>
        <v>0</v>
      </c>
      <c r="M97" s="48">
        <f>SUM('EC ARV:WC ARV'!M97)</f>
        <v>0</v>
      </c>
      <c r="N97" s="48">
        <f>SUM('EC ARV:WC ARV'!N97)</f>
        <v>0</v>
      </c>
      <c r="O97" s="51">
        <f>SUM('EC ARV:WC ARV'!O97)</f>
        <v>3691.6951074999997</v>
      </c>
      <c r="P97" s="48">
        <f>SUM('EC ARV:WC ARV'!P97)</f>
        <v>0</v>
      </c>
      <c r="Q97" s="48">
        <f>SUM('EC ARV:WC ARV'!Q97)</f>
        <v>0</v>
      </c>
      <c r="R97" s="48">
        <f>SUM('EC ARV:WC ARV'!R97)</f>
        <v>0</v>
      </c>
      <c r="S97" s="48">
        <f>SUM('EC ARV:WC ARV'!S97)</f>
        <v>0</v>
      </c>
      <c r="T97" s="48">
        <f>SUM('EC ARV:WC ARV'!T97)</f>
        <v>0</v>
      </c>
      <c r="U97" s="48">
        <f>SUM('EC ARV:WC ARV'!U97)</f>
        <v>0</v>
      </c>
      <c r="V97" s="48">
        <f>SUM('EC ARV:WC ARV'!V97)</f>
        <v>0</v>
      </c>
      <c r="W97" s="48">
        <f>SUM('EC ARV:WC ARV'!W97)</f>
        <v>0</v>
      </c>
      <c r="X97" s="51">
        <f>SUM('EC ARV:WC ARV'!X97)</f>
        <v>0</v>
      </c>
      <c r="Y97" s="48">
        <f>SUM('EC ARV:WC ARV'!Y97)</f>
        <v>0</v>
      </c>
      <c r="Z97" s="48">
        <f>SUM('EC ARV:WC ARV'!Z97)</f>
        <v>0</v>
      </c>
      <c r="AA97" s="48">
        <f>SUM('EC ARV:WC ARV'!AA97)</f>
        <v>0</v>
      </c>
      <c r="AB97" s="48">
        <f>SUM('EC ARV:WC ARV'!AB97)</f>
        <v>0</v>
      </c>
      <c r="AC97" s="48">
        <f>SUM('EC ARV:WC ARV'!AC97)</f>
        <v>0</v>
      </c>
      <c r="AD97" s="48">
        <f>SUM('EC ARV:WC ARV'!AD97)</f>
        <v>0</v>
      </c>
      <c r="AE97" s="48">
        <f>SUM('EC ARV:WC ARV'!AE97)</f>
        <v>0</v>
      </c>
      <c r="AF97" s="48">
        <f>SUM('EC ARV:WC ARV'!AF97)</f>
        <v>0</v>
      </c>
      <c r="AG97" s="48">
        <f>SUM('EC ARV:WC ARV'!AG97)</f>
        <v>0</v>
      </c>
      <c r="AH97" s="51">
        <f>SUM('EC ARV:WC ARV'!AH97)</f>
        <v>0</v>
      </c>
      <c r="AI97" s="48">
        <f>SUM('EC ARV:WC ARV'!AI97)</f>
        <v>36916.951075000004</v>
      </c>
      <c r="AJ97" s="48">
        <f>SUM('EC ARV:WC ARV'!AJ97)</f>
        <v>36916.951075000004</v>
      </c>
      <c r="AK97" s="48">
        <f>SUM('EC ARV:WC ARV'!AK97)</f>
        <v>36916.951075000004</v>
      </c>
      <c r="AL97" s="48">
        <f>SUM('EC ARV:WC ARV'!AL97)</f>
        <v>110750.853225</v>
      </c>
      <c r="AM97" s="48">
        <f>SUM('EC ARV:WC ARV'!AM97)</f>
        <v>0</v>
      </c>
      <c r="AN97" s="48">
        <f>SUM('EC ARV:WC ARV'!AN97)</f>
        <v>36916.951075000004</v>
      </c>
      <c r="AO97" s="48">
        <f>SUM('EC ARV:WC ARV'!AO97)</f>
        <v>0</v>
      </c>
      <c r="AP97" s="51">
        <f>SUM('EC ARV:WC ARV'!AP97)</f>
        <v>258418.65752500002</v>
      </c>
      <c r="AQ97" s="48">
        <f>SUM('EC ARV:WC ARV'!AQ97)</f>
        <v>0</v>
      </c>
      <c r="AR97" s="48">
        <f>SUM('EC ARV:WC ARV'!AR97)</f>
        <v>0</v>
      </c>
      <c r="AS97" s="48">
        <f>SUM('EC ARV:WC ARV'!AS97)</f>
        <v>0</v>
      </c>
      <c r="AT97" s="51">
        <f>SUM('EC ARV:WC ARV'!AT97)</f>
        <v>0</v>
      </c>
      <c r="AU97" s="48">
        <f>SUM('EC ARV:WC ARV'!AU97)</f>
        <v>0</v>
      </c>
      <c r="AV97" s="48">
        <f>SUM('EC ARV:WC ARV'!AV97)</f>
        <v>0</v>
      </c>
      <c r="AW97" s="48">
        <f>SUM('EC ARV:WC ARV'!AW97)</f>
        <v>0</v>
      </c>
      <c r="AX97" s="48">
        <f>SUM('EC ARV:WC ARV'!AX97)</f>
        <v>0</v>
      </c>
      <c r="AY97" s="48">
        <f>SUM('EC ARV:WC ARV'!AY97)</f>
        <v>0</v>
      </c>
      <c r="AZ97" s="48">
        <f>SUM('EC ARV:WC ARV'!AZ97)</f>
        <v>0</v>
      </c>
      <c r="BA97" s="51">
        <f>SUM('EC ARV:WC ARV'!BA97)</f>
        <v>0</v>
      </c>
      <c r="BB97" s="45">
        <f t="shared" si="16"/>
        <v>0.35500000000000004</v>
      </c>
    </row>
    <row r="98" spans="2:54" s="44" customFormat="1" x14ac:dyDescent="0.25">
      <c r="B98" s="39" t="s">
        <v>69</v>
      </c>
      <c r="C98" s="40"/>
      <c r="D98" s="50">
        <f>SUM('EC ARV:WC ARV'!D98)</f>
        <v>10123720</v>
      </c>
      <c r="E98" s="42">
        <f>SUM('EC ARV:WC ARV'!E98)</f>
        <v>1634382.5209999999</v>
      </c>
      <c r="F98" s="41">
        <f>SUM('EC ARV:WC ARV'!F98)</f>
        <v>270663.14999999997</v>
      </c>
      <c r="G98" s="41">
        <f>SUM('EC ARV:WC ARV'!G98)</f>
        <v>0</v>
      </c>
      <c r="H98" s="41">
        <f>SUM('EC ARV:WC ARV'!H98)</f>
        <v>0</v>
      </c>
      <c r="I98" s="41">
        <f>SUM('EC ARV:WC ARV'!I98)</f>
        <v>0</v>
      </c>
      <c r="J98" s="41">
        <f>SUM('EC ARV:WC ARV'!J98)</f>
        <v>0</v>
      </c>
      <c r="K98" s="41">
        <f>SUM('EC ARV:WC ARV'!K98)</f>
        <v>635846.94999999995</v>
      </c>
      <c r="L98" s="41">
        <f>SUM('EC ARV:WC ARV'!L98)</f>
        <v>635846.94999999995</v>
      </c>
      <c r="M98" s="41">
        <f>SUM('EC ARV:WC ARV'!M98)</f>
        <v>90221.05</v>
      </c>
      <c r="N98" s="41">
        <f>SUM('EC ARV:WC ARV'!N98)</f>
        <v>0</v>
      </c>
      <c r="O98" s="43">
        <f>SUM('EC ARV:WC ARV'!O98)</f>
        <v>1632578.0999999999</v>
      </c>
      <c r="P98" s="41">
        <f>SUM('EC ARV:WC ARV'!P98)</f>
        <v>0</v>
      </c>
      <c r="Q98" s="41">
        <f>SUM('EC ARV:WC ARV'!Q98)</f>
        <v>0</v>
      </c>
      <c r="R98" s="41">
        <f>SUM('EC ARV:WC ARV'!R98)</f>
        <v>0</v>
      </c>
      <c r="S98" s="41">
        <f>SUM('EC ARV:WC ARV'!S98)</f>
        <v>0</v>
      </c>
      <c r="T98" s="41">
        <f>SUM('EC ARV:WC ARV'!T98)</f>
        <v>0</v>
      </c>
      <c r="U98" s="41">
        <f>SUM('EC ARV:WC ARV'!U98)</f>
        <v>0</v>
      </c>
      <c r="V98" s="41">
        <f>SUM('EC ARV:WC ARV'!V98)</f>
        <v>0</v>
      </c>
      <c r="W98" s="41">
        <f>SUM('EC ARV:WC ARV'!W98)</f>
        <v>0</v>
      </c>
      <c r="X98" s="41">
        <f>SUM('EC ARV:WC ARV'!X98)</f>
        <v>0</v>
      </c>
      <c r="Y98" s="41">
        <f>SUM('EC ARV:WC ARV'!Y98)</f>
        <v>1804.4209999999998</v>
      </c>
      <c r="Z98" s="41">
        <f>SUM('EC ARV:WC ARV'!Z98)</f>
        <v>0</v>
      </c>
      <c r="AA98" s="41">
        <f>SUM('EC ARV:WC ARV'!AA98)</f>
        <v>0</v>
      </c>
      <c r="AB98" s="41">
        <f>SUM('EC ARV:WC ARV'!AB98)</f>
        <v>0</v>
      </c>
      <c r="AC98" s="41">
        <f>SUM('EC ARV:WC ARV'!AC98)</f>
        <v>0</v>
      </c>
      <c r="AD98" s="41">
        <f>SUM('EC ARV:WC ARV'!AD98)</f>
        <v>0</v>
      </c>
      <c r="AE98" s="41">
        <f>SUM('EC ARV:WC ARV'!AE98)</f>
        <v>0</v>
      </c>
      <c r="AF98" s="41">
        <f>SUM('EC ARV:WC ARV'!AF98)</f>
        <v>0</v>
      </c>
      <c r="AG98" s="41">
        <f>SUM('EC ARV:WC ARV'!AG98)</f>
        <v>0</v>
      </c>
      <c r="AH98" s="43">
        <f>SUM('EC ARV:WC ARV'!AH98)</f>
        <v>1804.4209999999998</v>
      </c>
      <c r="AI98" s="41">
        <f>SUM('EC ARV:WC ARV'!AI98)</f>
        <v>0</v>
      </c>
      <c r="AJ98" s="41">
        <f>SUM('EC ARV:WC ARV'!AJ98)</f>
        <v>0</v>
      </c>
      <c r="AK98" s="41">
        <f>SUM('EC ARV:WC ARV'!AK98)</f>
        <v>0</v>
      </c>
      <c r="AL98" s="41">
        <f>SUM('EC ARV:WC ARV'!AL98)</f>
        <v>0</v>
      </c>
      <c r="AM98" s="41">
        <f>SUM('EC ARV:WC ARV'!AM98)</f>
        <v>0</v>
      </c>
      <c r="AN98" s="41">
        <f>SUM('EC ARV:WC ARV'!AN98)</f>
        <v>0</v>
      </c>
      <c r="AO98" s="41">
        <f>SUM('EC ARV:WC ARV'!AO98)</f>
        <v>0</v>
      </c>
      <c r="AP98" s="43">
        <f>SUM('EC ARV:WC ARV'!AP98)</f>
        <v>0</v>
      </c>
      <c r="AQ98" s="41">
        <f>SUM('EC ARV:WC ARV'!AQ98)</f>
        <v>0</v>
      </c>
      <c r="AR98" s="41">
        <f>SUM('EC ARV:WC ARV'!AR98)</f>
        <v>0</v>
      </c>
      <c r="AS98" s="41">
        <f>SUM('EC ARV:WC ARV'!AS98)</f>
        <v>0</v>
      </c>
      <c r="AT98" s="43">
        <f>SUM('EC ARV:WC ARV'!AT98)</f>
        <v>0</v>
      </c>
      <c r="AU98" s="41">
        <f>SUM('EC ARV:WC ARV'!AU98)</f>
        <v>0</v>
      </c>
      <c r="AV98" s="41">
        <f>SUM('EC ARV:WC ARV'!AV98)</f>
        <v>0</v>
      </c>
      <c r="AW98" s="41">
        <f>SUM('EC ARV:WC ARV'!AW98)</f>
        <v>0</v>
      </c>
      <c r="AX98" s="41">
        <f>SUM('EC ARV:WC ARV'!AX98)</f>
        <v>0</v>
      </c>
      <c r="AY98" s="41">
        <f>SUM('EC ARV:WC ARV'!AY98)</f>
        <v>0</v>
      </c>
      <c r="AZ98" s="41">
        <f>SUM('EC ARV:WC ARV'!AZ98)</f>
        <v>0</v>
      </c>
      <c r="BA98" s="43">
        <f>SUM('EC ARV:WC ARV'!BA98)</f>
        <v>0</v>
      </c>
      <c r="BB98" s="45">
        <f t="shared" si="16"/>
        <v>0.16144090522061061</v>
      </c>
    </row>
    <row r="99" spans="2:54" s="44" customFormat="1" ht="13.5" x14ac:dyDescent="0.25">
      <c r="B99" s="40"/>
      <c r="C99" s="40" t="s">
        <v>70</v>
      </c>
      <c r="D99" s="46">
        <f>SUM('EC ARV:WC ARV'!D99)</f>
        <v>1804421</v>
      </c>
      <c r="E99" s="47">
        <f>SUM('EC ARV:WC ARV'!E99)</f>
        <v>543130.72100000002</v>
      </c>
      <c r="F99" s="48">
        <f>SUM('EC ARV:WC ARV'!F99)</f>
        <v>270663.14999999997</v>
      </c>
      <c r="G99" s="48">
        <f>SUM('EC ARV:WC ARV'!G99)</f>
        <v>0</v>
      </c>
      <c r="H99" s="48">
        <f>SUM('EC ARV:WC ARV'!H99)</f>
        <v>0</v>
      </c>
      <c r="I99" s="48">
        <f>SUM('EC ARV:WC ARV'!I99)</f>
        <v>0</v>
      </c>
      <c r="J99" s="48">
        <f>SUM('EC ARV:WC ARV'!J99)</f>
        <v>0</v>
      </c>
      <c r="K99" s="48">
        <f>SUM('EC ARV:WC ARV'!K99)</f>
        <v>90221.05</v>
      </c>
      <c r="L99" s="48">
        <f>SUM('EC ARV:WC ARV'!L99)</f>
        <v>90221.05</v>
      </c>
      <c r="M99" s="48">
        <f>SUM('EC ARV:WC ARV'!M99)</f>
        <v>90221.05</v>
      </c>
      <c r="N99" s="48">
        <f>SUM('EC ARV:WC ARV'!N99)</f>
        <v>0</v>
      </c>
      <c r="O99" s="51">
        <f>SUM('EC ARV:WC ARV'!O99)</f>
        <v>541326.30000000005</v>
      </c>
      <c r="P99" s="48">
        <f>SUM('EC ARV:WC ARV'!P99)</f>
        <v>0</v>
      </c>
      <c r="Q99" s="48">
        <f>SUM('EC ARV:WC ARV'!Q99)</f>
        <v>0</v>
      </c>
      <c r="R99" s="48">
        <f>SUM('EC ARV:WC ARV'!R99)</f>
        <v>0</v>
      </c>
      <c r="S99" s="48">
        <f>SUM('EC ARV:WC ARV'!S99)</f>
        <v>0</v>
      </c>
      <c r="T99" s="48">
        <f>SUM('EC ARV:WC ARV'!T99)</f>
        <v>0</v>
      </c>
      <c r="U99" s="48">
        <f>SUM('EC ARV:WC ARV'!U99)</f>
        <v>0</v>
      </c>
      <c r="V99" s="48">
        <f>SUM('EC ARV:WC ARV'!V99)</f>
        <v>0</v>
      </c>
      <c r="W99" s="48">
        <f>SUM('EC ARV:WC ARV'!W99)</f>
        <v>0</v>
      </c>
      <c r="X99" s="51">
        <f>SUM('EC ARV:WC ARV'!X99)</f>
        <v>0</v>
      </c>
      <c r="Y99" s="48">
        <f>SUM('EC ARV:WC ARV'!Y99)</f>
        <v>1804.4209999999998</v>
      </c>
      <c r="Z99" s="48">
        <f>SUM('EC ARV:WC ARV'!Z99)</f>
        <v>0</v>
      </c>
      <c r="AA99" s="48">
        <f>SUM('EC ARV:WC ARV'!AA99)</f>
        <v>0</v>
      </c>
      <c r="AB99" s="48">
        <f>SUM('EC ARV:WC ARV'!AB99)</f>
        <v>0</v>
      </c>
      <c r="AC99" s="48">
        <f>SUM('EC ARV:WC ARV'!AC99)</f>
        <v>0</v>
      </c>
      <c r="AD99" s="48">
        <f>SUM('EC ARV:WC ARV'!AD99)</f>
        <v>0</v>
      </c>
      <c r="AE99" s="48">
        <f>SUM('EC ARV:WC ARV'!AE99)</f>
        <v>0</v>
      </c>
      <c r="AF99" s="48">
        <f>SUM('EC ARV:WC ARV'!AF99)</f>
        <v>0</v>
      </c>
      <c r="AG99" s="48">
        <f>SUM('EC ARV:WC ARV'!AG99)</f>
        <v>0</v>
      </c>
      <c r="AH99" s="51">
        <f>SUM('EC ARV:WC ARV'!AH99)</f>
        <v>1804.4209999999998</v>
      </c>
      <c r="AI99" s="48">
        <f>SUM('EC ARV:WC ARV'!AI99)</f>
        <v>0</v>
      </c>
      <c r="AJ99" s="48">
        <f>SUM('EC ARV:WC ARV'!AJ99)</f>
        <v>0</v>
      </c>
      <c r="AK99" s="48">
        <f>SUM('EC ARV:WC ARV'!AK99)</f>
        <v>0</v>
      </c>
      <c r="AL99" s="48">
        <f>SUM('EC ARV:WC ARV'!AL99)</f>
        <v>0</v>
      </c>
      <c r="AM99" s="48">
        <f>SUM('EC ARV:WC ARV'!AM99)</f>
        <v>0</v>
      </c>
      <c r="AN99" s="48">
        <f>SUM('EC ARV:WC ARV'!AN99)</f>
        <v>0</v>
      </c>
      <c r="AO99" s="48">
        <f>SUM('EC ARV:WC ARV'!AO99)</f>
        <v>0</v>
      </c>
      <c r="AP99" s="51">
        <f>SUM('EC ARV:WC ARV'!AP99)</f>
        <v>0</v>
      </c>
      <c r="AQ99" s="48">
        <f>SUM('EC ARV:WC ARV'!AQ99)</f>
        <v>0</v>
      </c>
      <c r="AR99" s="48">
        <f>SUM('EC ARV:WC ARV'!AR99)</f>
        <v>0</v>
      </c>
      <c r="AS99" s="48">
        <f>SUM('EC ARV:WC ARV'!AS99)</f>
        <v>0</v>
      </c>
      <c r="AT99" s="51">
        <f>SUM('EC ARV:WC ARV'!AT99)</f>
        <v>0</v>
      </c>
      <c r="AU99" s="48">
        <f>SUM('EC ARV:WC ARV'!AU99)</f>
        <v>0</v>
      </c>
      <c r="AV99" s="48">
        <f>SUM('EC ARV:WC ARV'!AV99)</f>
        <v>0</v>
      </c>
      <c r="AW99" s="48">
        <f>SUM('EC ARV:WC ARV'!AW99)</f>
        <v>0</v>
      </c>
      <c r="AX99" s="48">
        <f>SUM('EC ARV:WC ARV'!AX99)</f>
        <v>0</v>
      </c>
      <c r="AY99" s="48">
        <f>SUM('EC ARV:WC ARV'!AY99)</f>
        <v>0</v>
      </c>
      <c r="AZ99" s="48">
        <f>SUM('EC ARV:WC ARV'!AZ99)</f>
        <v>0</v>
      </c>
      <c r="BA99" s="51">
        <f>SUM('EC ARV:WC ARV'!BA99)</f>
        <v>0</v>
      </c>
      <c r="BB99" s="45">
        <f t="shared" si="16"/>
        <v>0.30099999999999999</v>
      </c>
    </row>
    <row r="100" spans="2:54" s="44" customFormat="1" ht="13.5" x14ac:dyDescent="0.25">
      <c r="B100" s="40"/>
      <c r="C100" s="40" t="s">
        <v>71</v>
      </c>
      <c r="D100" s="46">
        <f>SUM('EC ARV:WC ARV'!D100)</f>
        <v>285446</v>
      </c>
      <c r="E100" s="47">
        <f>SUM('EC ARV:WC ARV'!E100)</f>
        <v>0</v>
      </c>
      <c r="F100" s="48">
        <f>SUM('EC ARV:WC ARV'!F100)</f>
        <v>0</v>
      </c>
      <c r="G100" s="48">
        <f>SUM('EC ARV:WC ARV'!G100)</f>
        <v>0</v>
      </c>
      <c r="H100" s="48">
        <f>SUM('EC ARV:WC ARV'!H100)</f>
        <v>0</v>
      </c>
      <c r="I100" s="48">
        <f>SUM('EC ARV:WC ARV'!I100)</f>
        <v>0</v>
      </c>
      <c r="J100" s="48">
        <f>SUM('EC ARV:WC ARV'!J100)</f>
        <v>0</v>
      </c>
      <c r="K100" s="48">
        <f>SUM('EC ARV:WC ARV'!K100)</f>
        <v>0</v>
      </c>
      <c r="L100" s="48">
        <f>SUM('EC ARV:WC ARV'!L100)</f>
        <v>0</v>
      </c>
      <c r="M100" s="48">
        <f>SUM('EC ARV:WC ARV'!M100)</f>
        <v>0</v>
      </c>
      <c r="N100" s="48">
        <f>SUM('EC ARV:WC ARV'!N100)</f>
        <v>0</v>
      </c>
      <c r="O100" s="51">
        <f>SUM('EC ARV:WC ARV'!O100)</f>
        <v>0</v>
      </c>
      <c r="P100" s="48">
        <f>SUM('EC ARV:WC ARV'!P100)</f>
        <v>0</v>
      </c>
      <c r="Q100" s="48">
        <f>SUM('EC ARV:WC ARV'!Q100)</f>
        <v>0</v>
      </c>
      <c r="R100" s="48">
        <f>SUM('EC ARV:WC ARV'!R100)</f>
        <v>0</v>
      </c>
      <c r="S100" s="48">
        <f>SUM('EC ARV:WC ARV'!S100)</f>
        <v>0</v>
      </c>
      <c r="T100" s="48">
        <f>SUM('EC ARV:WC ARV'!T100)</f>
        <v>0</v>
      </c>
      <c r="U100" s="48">
        <f>SUM('EC ARV:WC ARV'!U100)</f>
        <v>0</v>
      </c>
      <c r="V100" s="48">
        <f>SUM('EC ARV:WC ARV'!V100)</f>
        <v>0</v>
      </c>
      <c r="W100" s="48">
        <f>SUM('EC ARV:WC ARV'!W100)</f>
        <v>0</v>
      </c>
      <c r="X100" s="51">
        <f>SUM('EC ARV:WC ARV'!X100)</f>
        <v>0</v>
      </c>
      <c r="Y100" s="48">
        <f>SUM('EC ARV:WC ARV'!Y100)</f>
        <v>0</v>
      </c>
      <c r="Z100" s="48">
        <f>SUM('EC ARV:WC ARV'!Z100)</f>
        <v>0</v>
      </c>
      <c r="AA100" s="48">
        <f>SUM('EC ARV:WC ARV'!AA100)</f>
        <v>0</v>
      </c>
      <c r="AB100" s="48">
        <f>SUM('EC ARV:WC ARV'!AB100)</f>
        <v>0</v>
      </c>
      <c r="AC100" s="48">
        <f>SUM('EC ARV:WC ARV'!AC100)</f>
        <v>0</v>
      </c>
      <c r="AD100" s="48">
        <f>SUM('EC ARV:WC ARV'!AD100)</f>
        <v>0</v>
      </c>
      <c r="AE100" s="48">
        <f>SUM('EC ARV:WC ARV'!AE100)</f>
        <v>0</v>
      </c>
      <c r="AF100" s="48">
        <f>SUM('EC ARV:WC ARV'!AF100)</f>
        <v>0</v>
      </c>
      <c r="AG100" s="48">
        <f>SUM('EC ARV:WC ARV'!AG100)</f>
        <v>0</v>
      </c>
      <c r="AH100" s="51">
        <f>SUM('EC ARV:WC ARV'!AH100)</f>
        <v>0</v>
      </c>
      <c r="AI100" s="48">
        <f>SUM('EC ARV:WC ARV'!AI100)</f>
        <v>0</v>
      </c>
      <c r="AJ100" s="48">
        <f>SUM('EC ARV:WC ARV'!AJ100)</f>
        <v>0</v>
      </c>
      <c r="AK100" s="48">
        <f>SUM('EC ARV:WC ARV'!AK100)</f>
        <v>0</v>
      </c>
      <c r="AL100" s="48">
        <f>SUM('EC ARV:WC ARV'!AL100)</f>
        <v>0</v>
      </c>
      <c r="AM100" s="48">
        <f>SUM('EC ARV:WC ARV'!AM100)</f>
        <v>0</v>
      </c>
      <c r="AN100" s="48">
        <f>SUM('EC ARV:WC ARV'!AN100)</f>
        <v>0</v>
      </c>
      <c r="AO100" s="48">
        <f>SUM('EC ARV:WC ARV'!AO100)</f>
        <v>0</v>
      </c>
      <c r="AP100" s="51">
        <f>SUM('EC ARV:WC ARV'!AP100)</f>
        <v>0</v>
      </c>
      <c r="AQ100" s="48">
        <f>SUM('EC ARV:WC ARV'!AQ100)</f>
        <v>0</v>
      </c>
      <c r="AR100" s="48">
        <f>SUM('EC ARV:WC ARV'!AR100)</f>
        <v>0</v>
      </c>
      <c r="AS100" s="48">
        <f>SUM('EC ARV:WC ARV'!AS100)</f>
        <v>0</v>
      </c>
      <c r="AT100" s="51">
        <f>SUM('EC ARV:WC ARV'!AT100)</f>
        <v>0</v>
      </c>
      <c r="AU100" s="48">
        <f>SUM('EC ARV:WC ARV'!AU100)</f>
        <v>0</v>
      </c>
      <c r="AV100" s="48">
        <f>SUM('EC ARV:WC ARV'!AV100)</f>
        <v>0</v>
      </c>
      <c r="AW100" s="48">
        <f>SUM('EC ARV:WC ARV'!AW100)</f>
        <v>0</v>
      </c>
      <c r="AX100" s="48">
        <f>SUM('EC ARV:WC ARV'!AX100)</f>
        <v>0</v>
      </c>
      <c r="AY100" s="48">
        <f>SUM('EC ARV:WC ARV'!AY100)</f>
        <v>0</v>
      </c>
      <c r="AZ100" s="48">
        <f>SUM('EC ARV:WC ARV'!AZ100)</f>
        <v>0</v>
      </c>
      <c r="BA100" s="51">
        <f>SUM('EC ARV:WC ARV'!BA100)</f>
        <v>0</v>
      </c>
      <c r="BB100" s="45">
        <f t="shared" si="16"/>
        <v>0</v>
      </c>
    </row>
    <row r="101" spans="2:54" s="44" customFormat="1" ht="13.5" x14ac:dyDescent="0.25">
      <c r="B101" s="40"/>
      <c r="C101" s="40" t="s">
        <v>72</v>
      </c>
      <c r="D101" s="46">
        <f>SUM('EC ARV:WC ARV'!D101)</f>
        <v>3637506</v>
      </c>
      <c r="E101" s="47">
        <f>SUM('EC ARV:WC ARV'!E101)</f>
        <v>1091251.7999999998</v>
      </c>
      <c r="F101" s="48">
        <f>SUM('EC ARV:WC ARV'!F101)</f>
        <v>0</v>
      </c>
      <c r="G101" s="48">
        <f>SUM('EC ARV:WC ARV'!G101)</f>
        <v>0</v>
      </c>
      <c r="H101" s="48">
        <f>SUM('EC ARV:WC ARV'!H101)</f>
        <v>0</v>
      </c>
      <c r="I101" s="48">
        <f>SUM('EC ARV:WC ARV'!I101)</f>
        <v>0</v>
      </c>
      <c r="J101" s="48">
        <f>SUM('EC ARV:WC ARV'!J101)</f>
        <v>0</v>
      </c>
      <c r="K101" s="48">
        <f>SUM('EC ARV:WC ARV'!K101)</f>
        <v>545625.89999999991</v>
      </c>
      <c r="L101" s="48">
        <f>SUM('EC ARV:WC ARV'!L101)</f>
        <v>545625.89999999991</v>
      </c>
      <c r="M101" s="48">
        <f>SUM('EC ARV:WC ARV'!M101)</f>
        <v>0</v>
      </c>
      <c r="N101" s="48">
        <f>SUM('EC ARV:WC ARV'!N101)</f>
        <v>0</v>
      </c>
      <c r="O101" s="51">
        <f>SUM('EC ARV:WC ARV'!O101)</f>
        <v>1091251.7999999998</v>
      </c>
      <c r="P101" s="48">
        <f>SUM('EC ARV:WC ARV'!P101)</f>
        <v>0</v>
      </c>
      <c r="Q101" s="48">
        <f>SUM('EC ARV:WC ARV'!Q101)</f>
        <v>0</v>
      </c>
      <c r="R101" s="48">
        <f>SUM('EC ARV:WC ARV'!R101)</f>
        <v>0</v>
      </c>
      <c r="S101" s="48">
        <f>SUM('EC ARV:WC ARV'!S101)</f>
        <v>0</v>
      </c>
      <c r="T101" s="48">
        <f>SUM('EC ARV:WC ARV'!T101)</f>
        <v>0</v>
      </c>
      <c r="U101" s="48">
        <f>SUM('EC ARV:WC ARV'!U101)</f>
        <v>0</v>
      </c>
      <c r="V101" s="48">
        <f>SUM('EC ARV:WC ARV'!V101)</f>
        <v>0</v>
      </c>
      <c r="W101" s="48">
        <f>SUM('EC ARV:WC ARV'!W101)</f>
        <v>0</v>
      </c>
      <c r="X101" s="51">
        <f>SUM('EC ARV:WC ARV'!X101)</f>
        <v>0</v>
      </c>
      <c r="Y101" s="48">
        <f>SUM('EC ARV:WC ARV'!Y101)</f>
        <v>0</v>
      </c>
      <c r="Z101" s="48">
        <f>SUM('EC ARV:WC ARV'!Z101)</f>
        <v>0</v>
      </c>
      <c r="AA101" s="48">
        <f>SUM('EC ARV:WC ARV'!AA101)</f>
        <v>0</v>
      </c>
      <c r="AB101" s="48">
        <f>SUM('EC ARV:WC ARV'!AB101)</f>
        <v>0</v>
      </c>
      <c r="AC101" s="48">
        <f>SUM('EC ARV:WC ARV'!AC101)</f>
        <v>0</v>
      </c>
      <c r="AD101" s="48">
        <f>SUM('EC ARV:WC ARV'!AD101)</f>
        <v>0</v>
      </c>
      <c r="AE101" s="48">
        <f>SUM('EC ARV:WC ARV'!AE101)</f>
        <v>0</v>
      </c>
      <c r="AF101" s="48">
        <f>SUM('EC ARV:WC ARV'!AF101)</f>
        <v>0</v>
      </c>
      <c r="AG101" s="48">
        <f>SUM('EC ARV:WC ARV'!AG101)</f>
        <v>0</v>
      </c>
      <c r="AH101" s="51">
        <f>SUM('EC ARV:WC ARV'!AH101)</f>
        <v>0</v>
      </c>
      <c r="AI101" s="48">
        <f>SUM('EC ARV:WC ARV'!AI101)</f>
        <v>0</v>
      </c>
      <c r="AJ101" s="48">
        <f>SUM('EC ARV:WC ARV'!AJ101)</f>
        <v>0</v>
      </c>
      <c r="AK101" s="48">
        <f>SUM('EC ARV:WC ARV'!AK101)</f>
        <v>0</v>
      </c>
      <c r="AL101" s="48">
        <f>SUM('EC ARV:WC ARV'!AL101)</f>
        <v>0</v>
      </c>
      <c r="AM101" s="48">
        <f>SUM('EC ARV:WC ARV'!AM101)</f>
        <v>0</v>
      </c>
      <c r="AN101" s="48">
        <f>SUM('EC ARV:WC ARV'!AN101)</f>
        <v>0</v>
      </c>
      <c r="AO101" s="48">
        <f>SUM('EC ARV:WC ARV'!AO101)</f>
        <v>0</v>
      </c>
      <c r="AP101" s="51">
        <f>SUM('EC ARV:WC ARV'!AP101)</f>
        <v>0</v>
      </c>
      <c r="AQ101" s="48">
        <f>SUM('EC ARV:WC ARV'!AQ101)</f>
        <v>0</v>
      </c>
      <c r="AR101" s="48">
        <f>SUM('EC ARV:WC ARV'!AR101)</f>
        <v>0</v>
      </c>
      <c r="AS101" s="48">
        <f>SUM('EC ARV:WC ARV'!AS101)</f>
        <v>0</v>
      </c>
      <c r="AT101" s="51">
        <f>SUM('EC ARV:WC ARV'!AT101)</f>
        <v>0</v>
      </c>
      <c r="AU101" s="48">
        <f>SUM('EC ARV:WC ARV'!AU101)</f>
        <v>0</v>
      </c>
      <c r="AV101" s="48">
        <f>SUM('EC ARV:WC ARV'!AV101)</f>
        <v>0</v>
      </c>
      <c r="AW101" s="48">
        <f>SUM('EC ARV:WC ARV'!AW101)</f>
        <v>0</v>
      </c>
      <c r="AX101" s="48">
        <f>SUM('EC ARV:WC ARV'!AX101)</f>
        <v>0</v>
      </c>
      <c r="AY101" s="48">
        <f>SUM('EC ARV:WC ARV'!AY101)</f>
        <v>0</v>
      </c>
      <c r="AZ101" s="48">
        <f>SUM('EC ARV:WC ARV'!AZ101)</f>
        <v>0</v>
      </c>
      <c r="BA101" s="51">
        <f>SUM('EC ARV:WC ARV'!BA101)</f>
        <v>0</v>
      </c>
      <c r="BB101" s="45">
        <f t="shared" si="16"/>
        <v>0.29999999999999993</v>
      </c>
    </row>
    <row r="102" spans="2:54" s="44" customFormat="1" ht="13.5" x14ac:dyDescent="0.25">
      <c r="B102" s="40"/>
      <c r="C102" s="40" t="s">
        <v>73</v>
      </c>
      <c r="D102" s="46">
        <f>SUM('EC ARV:WC ARV'!D102)</f>
        <v>2693963</v>
      </c>
      <c r="E102" s="47">
        <f>SUM('EC ARV:WC ARV'!E102)</f>
        <v>0</v>
      </c>
      <c r="F102" s="48">
        <f>SUM('EC ARV:WC ARV'!F102)</f>
        <v>0</v>
      </c>
      <c r="G102" s="48">
        <f>SUM('EC ARV:WC ARV'!G102)</f>
        <v>0</v>
      </c>
      <c r="H102" s="48">
        <f>SUM('EC ARV:WC ARV'!H102)</f>
        <v>0</v>
      </c>
      <c r="I102" s="48">
        <f>SUM('EC ARV:WC ARV'!I102)</f>
        <v>0</v>
      </c>
      <c r="J102" s="48">
        <f>SUM('EC ARV:WC ARV'!J102)</f>
        <v>0</v>
      </c>
      <c r="K102" s="48">
        <f>SUM('EC ARV:WC ARV'!K102)</f>
        <v>0</v>
      </c>
      <c r="L102" s="48">
        <f>SUM('EC ARV:WC ARV'!L102)</f>
        <v>0</v>
      </c>
      <c r="M102" s="48">
        <f>SUM('EC ARV:WC ARV'!M102)</f>
        <v>0</v>
      </c>
      <c r="N102" s="48">
        <f>SUM('EC ARV:WC ARV'!N102)</f>
        <v>0</v>
      </c>
      <c r="O102" s="51">
        <f>SUM('EC ARV:WC ARV'!O102)</f>
        <v>0</v>
      </c>
      <c r="P102" s="48">
        <f>SUM('EC ARV:WC ARV'!P102)</f>
        <v>0</v>
      </c>
      <c r="Q102" s="48">
        <f>SUM('EC ARV:WC ARV'!Q102)</f>
        <v>0</v>
      </c>
      <c r="R102" s="48">
        <f>SUM('EC ARV:WC ARV'!R102)</f>
        <v>0</v>
      </c>
      <c r="S102" s="48">
        <f>SUM('EC ARV:WC ARV'!S102)</f>
        <v>0</v>
      </c>
      <c r="T102" s="48">
        <f>SUM('EC ARV:WC ARV'!T102)</f>
        <v>0</v>
      </c>
      <c r="U102" s="48">
        <f>SUM('EC ARV:WC ARV'!U102)</f>
        <v>0</v>
      </c>
      <c r="V102" s="48">
        <f>SUM('EC ARV:WC ARV'!V102)</f>
        <v>0</v>
      </c>
      <c r="W102" s="48">
        <f>SUM('EC ARV:WC ARV'!W102)</f>
        <v>0</v>
      </c>
      <c r="X102" s="51">
        <f>SUM('EC ARV:WC ARV'!X102)</f>
        <v>0</v>
      </c>
      <c r="Y102" s="48">
        <f>SUM('EC ARV:WC ARV'!Y102)</f>
        <v>0</v>
      </c>
      <c r="Z102" s="48">
        <f>SUM('EC ARV:WC ARV'!Z102)</f>
        <v>0</v>
      </c>
      <c r="AA102" s="48">
        <f>SUM('EC ARV:WC ARV'!AA102)</f>
        <v>0</v>
      </c>
      <c r="AB102" s="48">
        <f>SUM('EC ARV:WC ARV'!AB102)</f>
        <v>0</v>
      </c>
      <c r="AC102" s="48">
        <f>SUM('EC ARV:WC ARV'!AC102)</f>
        <v>0</v>
      </c>
      <c r="AD102" s="48">
        <f>SUM('EC ARV:WC ARV'!AD102)</f>
        <v>0</v>
      </c>
      <c r="AE102" s="48">
        <f>SUM('EC ARV:WC ARV'!AE102)</f>
        <v>0</v>
      </c>
      <c r="AF102" s="48">
        <f>SUM('EC ARV:WC ARV'!AF102)</f>
        <v>0</v>
      </c>
      <c r="AG102" s="48">
        <f>SUM('EC ARV:WC ARV'!AG102)</f>
        <v>0</v>
      </c>
      <c r="AH102" s="51">
        <f>SUM('EC ARV:WC ARV'!AH102)</f>
        <v>0</v>
      </c>
      <c r="AI102" s="48">
        <f>SUM('EC ARV:WC ARV'!AI102)</f>
        <v>0</v>
      </c>
      <c r="AJ102" s="48">
        <f>SUM('EC ARV:WC ARV'!AJ102)</f>
        <v>0</v>
      </c>
      <c r="AK102" s="48">
        <f>SUM('EC ARV:WC ARV'!AK102)</f>
        <v>0</v>
      </c>
      <c r="AL102" s="48">
        <f>SUM('EC ARV:WC ARV'!AL102)</f>
        <v>0</v>
      </c>
      <c r="AM102" s="48">
        <f>SUM('EC ARV:WC ARV'!AM102)</f>
        <v>0</v>
      </c>
      <c r="AN102" s="48">
        <f>SUM('EC ARV:WC ARV'!AN102)</f>
        <v>0</v>
      </c>
      <c r="AO102" s="48">
        <f>SUM('EC ARV:WC ARV'!AO102)</f>
        <v>0</v>
      </c>
      <c r="AP102" s="51">
        <f>SUM('EC ARV:WC ARV'!AP102)</f>
        <v>0</v>
      </c>
      <c r="AQ102" s="48">
        <f>SUM('EC ARV:WC ARV'!AQ102)</f>
        <v>0</v>
      </c>
      <c r="AR102" s="48">
        <f>SUM('EC ARV:WC ARV'!AR102)</f>
        <v>0</v>
      </c>
      <c r="AS102" s="48">
        <f>SUM('EC ARV:WC ARV'!AS102)</f>
        <v>0</v>
      </c>
      <c r="AT102" s="51">
        <f>SUM('EC ARV:WC ARV'!AT102)</f>
        <v>0</v>
      </c>
      <c r="AU102" s="48">
        <f>SUM('EC ARV:WC ARV'!AU102)</f>
        <v>0</v>
      </c>
      <c r="AV102" s="48">
        <f>SUM('EC ARV:WC ARV'!AV102)</f>
        <v>0</v>
      </c>
      <c r="AW102" s="48">
        <f>SUM('EC ARV:WC ARV'!AW102)</f>
        <v>0</v>
      </c>
      <c r="AX102" s="48">
        <f>SUM('EC ARV:WC ARV'!AX102)</f>
        <v>0</v>
      </c>
      <c r="AY102" s="48">
        <f>SUM('EC ARV:WC ARV'!AY102)</f>
        <v>0</v>
      </c>
      <c r="AZ102" s="48">
        <f>SUM('EC ARV:WC ARV'!AZ102)</f>
        <v>0</v>
      </c>
      <c r="BA102" s="51">
        <f>SUM('EC ARV:WC ARV'!BA102)</f>
        <v>0</v>
      </c>
      <c r="BB102" s="45"/>
    </row>
    <row r="103" spans="2:54" s="44" customFormat="1" ht="13.5" x14ac:dyDescent="0.25">
      <c r="B103" s="40"/>
      <c r="C103" s="40" t="s">
        <v>74</v>
      </c>
      <c r="D103" s="46">
        <f>SUM('EC ARV:WC ARV'!D103)</f>
        <v>432440</v>
      </c>
      <c r="E103" s="47">
        <f>SUM('EC ARV:WC ARV'!E103)</f>
        <v>0</v>
      </c>
      <c r="F103" s="48">
        <f>SUM('EC ARV:WC ARV'!F103)</f>
        <v>0</v>
      </c>
      <c r="G103" s="48">
        <f>SUM('EC ARV:WC ARV'!G103)</f>
        <v>0</v>
      </c>
      <c r="H103" s="48">
        <f>SUM('EC ARV:WC ARV'!H103)</f>
        <v>0</v>
      </c>
      <c r="I103" s="48">
        <f>SUM('EC ARV:WC ARV'!I103)</f>
        <v>0</v>
      </c>
      <c r="J103" s="48">
        <f>SUM('EC ARV:WC ARV'!J103)</f>
        <v>0</v>
      </c>
      <c r="K103" s="48">
        <f>SUM('EC ARV:WC ARV'!K103)</f>
        <v>0</v>
      </c>
      <c r="L103" s="48">
        <f>SUM('EC ARV:WC ARV'!L103)</f>
        <v>0</v>
      </c>
      <c r="M103" s="48">
        <f>SUM('EC ARV:WC ARV'!M103)</f>
        <v>0</v>
      </c>
      <c r="N103" s="48">
        <f>SUM('EC ARV:WC ARV'!N103)</f>
        <v>0</v>
      </c>
      <c r="O103" s="51">
        <f>SUM('EC ARV:WC ARV'!O103)</f>
        <v>0</v>
      </c>
      <c r="P103" s="48">
        <f>SUM('EC ARV:WC ARV'!P103)</f>
        <v>0</v>
      </c>
      <c r="Q103" s="48">
        <f>SUM('EC ARV:WC ARV'!Q103)</f>
        <v>0</v>
      </c>
      <c r="R103" s="48">
        <f>SUM('EC ARV:WC ARV'!R103)</f>
        <v>0</v>
      </c>
      <c r="S103" s="48">
        <f>SUM('EC ARV:WC ARV'!S103)</f>
        <v>0</v>
      </c>
      <c r="T103" s="48">
        <f>SUM('EC ARV:WC ARV'!T103)</f>
        <v>0</v>
      </c>
      <c r="U103" s="48">
        <f>SUM('EC ARV:WC ARV'!U103)</f>
        <v>0</v>
      </c>
      <c r="V103" s="48">
        <f>SUM('EC ARV:WC ARV'!V103)</f>
        <v>0</v>
      </c>
      <c r="W103" s="48">
        <f>SUM('EC ARV:WC ARV'!W103)</f>
        <v>0</v>
      </c>
      <c r="X103" s="51">
        <f>SUM('EC ARV:WC ARV'!X103)</f>
        <v>0</v>
      </c>
      <c r="Y103" s="48">
        <f>SUM('EC ARV:WC ARV'!Y103)</f>
        <v>0</v>
      </c>
      <c r="Z103" s="48">
        <f>SUM('EC ARV:WC ARV'!Z103)</f>
        <v>0</v>
      </c>
      <c r="AA103" s="48">
        <f>SUM('EC ARV:WC ARV'!AA103)</f>
        <v>0</v>
      </c>
      <c r="AB103" s="48">
        <f>SUM('EC ARV:WC ARV'!AB103)</f>
        <v>0</v>
      </c>
      <c r="AC103" s="48">
        <f>SUM('EC ARV:WC ARV'!AC103)</f>
        <v>0</v>
      </c>
      <c r="AD103" s="48">
        <f>SUM('EC ARV:WC ARV'!AD103)</f>
        <v>0</v>
      </c>
      <c r="AE103" s="48">
        <f>SUM('EC ARV:WC ARV'!AE103)</f>
        <v>0</v>
      </c>
      <c r="AF103" s="48">
        <f>SUM('EC ARV:WC ARV'!AF103)</f>
        <v>0</v>
      </c>
      <c r="AG103" s="48">
        <f>SUM('EC ARV:WC ARV'!AG103)</f>
        <v>0</v>
      </c>
      <c r="AH103" s="51">
        <f>SUM('EC ARV:WC ARV'!AH103)</f>
        <v>0</v>
      </c>
      <c r="AI103" s="48">
        <f>SUM('EC ARV:WC ARV'!AI103)</f>
        <v>0</v>
      </c>
      <c r="AJ103" s="48">
        <f>SUM('EC ARV:WC ARV'!AJ103)</f>
        <v>0</v>
      </c>
      <c r="AK103" s="48">
        <f>SUM('EC ARV:WC ARV'!AK103)</f>
        <v>0</v>
      </c>
      <c r="AL103" s="48">
        <f>SUM('EC ARV:WC ARV'!AL103)</f>
        <v>0</v>
      </c>
      <c r="AM103" s="48">
        <f>SUM('EC ARV:WC ARV'!AM103)</f>
        <v>0</v>
      </c>
      <c r="AN103" s="48">
        <f>SUM('EC ARV:WC ARV'!AN103)</f>
        <v>0</v>
      </c>
      <c r="AO103" s="48">
        <f>SUM('EC ARV:WC ARV'!AO103)</f>
        <v>0</v>
      </c>
      <c r="AP103" s="51">
        <f>SUM('EC ARV:WC ARV'!AP103)</f>
        <v>0</v>
      </c>
      <c r="AQ103" s="48">
        <f>SUM('EC ARV:WC ARV'!AQ103)</f>
        <v>0</v>
      </c>
      <c r="AR103" s="48">
        <f>SUM('EC ARV:WC ARV'!AR103)</f>
        <v>0</v>
      </c>
      <c r="AS103" s="48">
        <f>SUM('EC ARV:WC ARV'!AS103)</f>
        <v>0</v>
      </c>
      <c r="AT103" s="51">
        <f>SUM('EC ARV:WC ARV'!AT103)</f>
        <v>0</v>
      </c>
      <c r="AU103" s="48">
        <f>SUM('EC ARV:WC ARV'!AU103)</f>
        <v>0</v>
      </c>
      <c r="AV103" s="48">
        <f>SUM('EC ARV:WC ARV'!AV103)</f>
        <v>0</v>
      </c>
      <c r="AW103" s="48">
        <f>SUM('EC ARV:WC ARV'!AW103)</f>
        <v>0</v>
      </c>
      <c r="AX103" s="48">
        <f>SUM('EC ARV:WC ARV'!AX103)</f>
        <v>0</v>
      </c>
      <c r="AY103" s="48">
        <f>SUM('EC ARV:WC ARV'!AY103)</f>
        <v>0</v>
      </c>
      <c r="AZ103" s="48">
        <f>SUM('EC ARV:WC ARV'!AZ103)</f>
        <v>0</v>
      </c>
      <c r="BA103" s="51">
        <f>SUM('EC ARV:WC ARV'!BA103)</f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SUM('EC ARV:WC ARV'!D104)</f>
        <v>1269944</v>
      </c>
      <c r="E104" s="47">
        <f>SUM('EC ARV:WC ARV'!E104)</f>
        <v>0</v>
      </c>
      <c r="F104" s="48">
        <f>SUM('EC ARV:WC ARV'!F104)</f>
        <v>0</v>
      </c>
      <c r="G104" s="48">
        <f>SUM('EC ARV:WC ARV'!G104)</f>
        <v>0</v>
      </c>
      <c r="H104" s="48">
        <f>SUM('EC ARV:WC ARV'!H104)</f>
        <v>0</v>
      </c>
      <c r="I104" s="48">
        <f>SUM('EC ARV:WC ARV'!I104)</f>
        <v>0</v>
      </c>
      <c r="J104" s="48">
        <f>SUM('EC ARV:WC ARV'!J104)</f>
        <v>0</v>
      </c>
      <c r="K104" s="48">
        <f>SUM('EC ARV:WC ARV'!K104)</f>
        <v>0</v>
      </c>
      <c r="L104" s="48">
        <f>SUM('EC ARV:WC ARV'!L104)</f>
        <v>0</v>
      </c>
      <c r="M104" s="48">
        <f>SUM('EC ARV:WC ARV'!M104)</f>
        <v>0</v>
      </c>
      <c r="N104" s="48">
        <f>SUM('EC ARV:WC ARV'!N104)</f>
        <v>0</v>
      </c>
      <c r="O104" s="51">
        <f>SUM('EC ARV:WC ARV'!O104)</f>
        <v>0</v>
      </c>
      <c r="P104" s="48">
        <f>SUM('EC ARV:WC ARV'!P104)</f>
        <v>0</v>
      </c>
      <c r="Q104" s="48">
        <f>SUM('EC ARV:WC ARV'!Q104)</f>
        <v>0</v>
      </c>
      <c r="R104" s="48">
        <f>SUM('EC ARV:WC ARV'!R104)</f>
        <v>0</v>
      </c>
      <c r="S104" s="48">
        <f>SUM('EC ARV:WC ARV'!S104)</f>
        <v>0</v>
      </c>
      <c r="T104" s="48">
        <f>SUM('EC ARV:WC ARV'!T104)</f>
        <v>0</v>
      </c>
      <c r="U104" s="48">
        <f>SUM('EC ARV:WC ARV'!U104)</f>
        <v>0</v>
      </c>
      <c r="V104" s="48">
        <f>SUM('EC ARV:WC ARV'!V104)</f>
        <v>0</v>
      </c>
      <c r="W104" s="48">
        <f>SUM('EC ARV:WC ARV'!W104)</f>
        <v>0</v>
      </c>
      <c r="X104" s="51">
        <f>SUM('EC ARV:WC ARV'!X104)</f>
        <v>0</v>
      </c>
      <c r="Y104" s="48">
        <f>SUM('EC ARV:WC ARV'!Y104)</f>
        <v>0</v>
      </c>
      <c r="Z104" s="48">
        <f>SUM('EC ARV:WC ARV'!Z104)</f>
        <v>0</v>
      </c>
      <c r="AA104" s="48">
        <f>SUM('EC ARV:WC ARV'!AA104)</f>
        <v>0</v>
      </c>
      <c r="AB104" s="48">
        <f>SUM('EC ARV:WC ARV'!AB104)</f>
        <v>0</v>
      </c>
      <c r="AC104" s="48">
        <f>SUM('EC ARV:WC ARV'!AC104)</f>
        <v>0</v>
      </c>
      <c r="AD104" s="48">
        <f>SUM('EC ARV:WC ARV'!AD104)</f>
        <v>0</v>
      </c>
      <c r="AE104" s="48">
        <f>SUM('EC ARV:WC ARV'!AE104)</f>
        <v>0</v>
      </c>
      <c r="AF104" s="48">
        <f>SUM('EC ARV:WC ARV'!AF104)</f>
        <v>0</v>
      </c>
      <c r="AG104" s="48">
        <f>SUM('EC ARV:WC ARV'!AG104)</f>
        <v>0</v>
      </c>
      <c r="AH104" s="51">
        <f>SUM('EC ARV:WC ARV'!AH104)</f>
        <v>0</v>
      </c>
      <c r="AI104" s="48">
        <f>SUM('EC ARV:WC ARV'!AI104)</f>
        <v>0</v>
      </c>
      <c r="AJ104" s="48">
        <f>SUM('EC ARV:WC ARV'!AJ104)</f>
        <v>0</v>
      </c>
      <c r="AK104" s="48">
        <f>SUM('EC ARV:WC ARV'!AK104)</f>
        <v>0</v>
      </c>
      <c r="AL104" s="48">
        <f>SUM('EC ARV:WC ARV'!AL104)</f>
        <v>0</v>
      </c>
      <c r="AM104" s="48">
        <f>SUM('EC ARV:WC ARV'!AM104)</f>
        <v>0</v>
      </c>
      <c r="AN104" s="48">
        <f>SUM('EC ARV:WC ARV'!AN104)</f>
        <v>0</v>
      </c>
      <c r="AO104" s="48">
        <f>SUM('EC ARV:WC ARV'!AO104)</f>
        <v>0</v>
      </c>
      <c r="AP104" s="51">
        <f>SUM('EC ARV:WC ARV'!AP104)</f>
        <v>0</v>
      </c>
      <c r="AQ104" s="48">
        <f>SUM('EC ARV:WC ARV'!AQ104)</f>
        <v>0</v>
      </c>
      <c r="AR104" s="48">
        <f>SUM('EC ARV:WC ARV'!AR104)</f>
        <v>0</v>
      </c>
      <c r="AS104" s="48">
        <f>SUM('EC ARV:WC ARV'!AS104)</f>
        <v>0</v>
      </c>
      <c r="AT104" s="51">
        <f>SUM('EC ARV:WC ARV'!AT104)</f>
        <v>0</v>
      </c>
      <c r="AU104" s="48">
        <f>SUM('EC ARV:WC ARV'!AU104)</f>
        <v>0</v>
      </c>
      <c r="AV104" s="48">
        <f>SUM('EC ARV:WC ARV'!AV104)</f>
        <v>0</v>
      </c>
      <c r="AW104" s="48">
        <f>SUM('EC ARV:WC ARV'!AW104)</f>
        <v>0</v>
      </c>
      <c r="AX104" s="48">
        <f>SUM('EC ARV:WC ARV'!AX104)</f>
        <v>0</v>
      </c>
      <c r="AY104" s="48">
        <f>SUM('EC ARV:WC ARV'!AY104)</f>
        <v>0</v>
      </c>
      <c r="AZ104" s="48">
        <f>SUM('EC ARV:WC ARV'!AZ104)</f>
        <v>0</v>
      </c>
      <c r="BA104" s="51">
        <f>SUM('EC ARV:WC ARV'!BA104)</f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SUM('EC ARV:WC ARV'!D105)</f>
        <v>127701277.72400001</v>
      </c>
      <c r="E105" s="55">
        <f>SUM('EC ARV:WC ARV'!E105)</f>
        <v>20618548.570191249</v>
      </c>
      <c r="F105" s="56">
        <f>SUM('EC ARV:WC ARV'!F105)</f>
        <v>845128.98</v>
      </c>
      <c r="G105" s="56">
        <f>SUM('EC ARV:WC ARV'!G105)</f>
        <v>1378879.4479999999</v>
      </c>
      <c r="H105" s="56">
        <f>SUM('EC ARV:WC ARV'!H105)</f>
        <v>595176.81310750009</v>
      </c>
      <c r="I105" s="56">
        <f>SUM('EC ARV:WC ARV'!I105)</f>
        <v>634128.21325875004</v>
      </c>
      <c r="J105" s="56">
        <f>SUM('EC ARV:WC ARV'!J105)</f>
        <v>0</v>
      </c>
      <c r="K105" s="56">
        <f>SUM('EC ARV:WC ARV'!K105)</f>
        <v>740817.2</v>
      </c>
      <c r="L105" s="56">
        <f>SUM('EC ARV:WC ARV'!L105)</f>
        <v>956762.72000000009</v>
      </c>
      <c r="M105" s="56">
        <f>SUM('EC ARV:WC ARV'!M105)</f>
        <v>1171675.7899999998</v>
      </c>
      <c r="N105" s="56">
        <f>SUM('EC ARV:WC ARV'!N105)</f>
        <v>839762.00000000012</v>
      </c>
      <c r="O105" s="57">
        <f>SUM('EC ARV:WC ARV'!O105)</f>
        <v>7162331.1643662499</v>
      </c>
      <c r="P105" s="56">
        <f>SUM('EC ARV:WC ARV'!P105)</f>
        <v>225587.44</v>
      </c>
      <c r="Q105" s="56">
        <f>SUM('EC ARV:WC ARV'!Q105)</f>
        <v>115072.88500000002</v>
      </c>
      <c r="R105" s="56">
        <f>SUM('EC ARV:WC ARV'!R105)</f>
        <v>68132.065000000002</v>
      </c>
      <c r="S105" s="56">
        <f>SUM('EC ARV:WC ARV'!S105)</f>
        <v>225587.44</v>
      </c>
      <c r="T105" s="56">
        <f>SUM('EC ARV:WC ARV'!T105)</f>
        <v>211246.32500000001</v>
      </c>
      <c r="U105" s="56">
        <f>SUM('EC ARV:WC ARV'!U105)</f>
        <v>1144957.6850000001</v>
      </c>
      <c r="V105" s="56">
        <f>SUM('EC ARV:WC ARV'!V105)</f>
        <v>374653.55575</v>
      </c>
      <c r="W105" s="56">
        <f>SUM('EC ARV:WC ARV'!W105)</f>
        <v>205576.20375000004</v>
      </c>
      <c r="X105" s="56">
        <f>SUM('EC ARV:WC ARV'!X105)</f>
        <v>2570813.5995</v>
      </c>
      <c r="Y105" s="56">
        <f>SUM('EC ARV:WC ARV'!Y105)</f>
        <v>298532.47100000002</v>
      </c>
      <c r="Z105" s="56">
        <f>SUM('EC ARV:WC ARV'!Z105)</f>
        <v>83799.55</v>
      </c>
      <c r="AA105" s="56">
        <f>SUM('EC ARV:WC ARV'!AA105)</f>
        <v>200226.97</v>
      </c>
      <c r="AB105" s="56">
        <f>SUM('EC ARV:WC ARV'!AB105)</f>
        <v>227310.62</v>
      </c>
      <c r="AC105" s="56">
        <f>SUM('EC ARV:WC ARV'!AC105)</f>
        <v>264679.69999999995</v>
      </c>
      <c r="AD105" s="56">
        <f>SUM('EC ARV:WC ARV'!AD105)</f>
        <v>264679.69999999995</v>
      </c>
      <c r="AE105" s="56">
        <f>SUM('EC ARV:WC ARV'!AE105)</f>
        <v>9525.6720000000005</v>
      </c>
      <c r="AF105" s="56">
        <f>SUM('EC ARV:WC ARV'!AF105)</f>
        <v>12655.060000000003</v>
      </c>
      <c r="AG105" s="56">
        <f>SUM('EC ARV:WC ARV'!AG105)</f>
        <v>31752.240000000005</v>
      </c>
      <c r="AH105" s="57">
        <f>SUM('EC ARV:WC ARV'!AH105)</f>
        <v>1393161.983</v>
      </c>
      <c r="AI105" s="56">
        <f>SUM('EC ARV:WC ARV'!AI105)</f>
        <v>897347.09507500008</v>
      </c>
      <c r="AJ105" s="56">
        <f>SUM('EC ARV:WC ARV'!AJ105)</f>
        <v>1197121.2330750001</v>
      </c>
      <c r="AK105" s="56">
        <f>SUM('EC ARV:WC ARV'!AK105)</f>
        <v>841745.13507500011</v>
      </c>
      <c r="AL105" s="56">
        <f>SUM('EC ARV:WC ARV'!AL105)</f>
        <v>428836.82722500002</v>
      </c>
      <c r="AM105" s="56">
        <f>SUM('EC ARV:WC ARV'!AM105)</f>
        <v>1218098.558</v>
      </c>
      <c r="AN105" s="56">
        <f>SUM('EC ARV:WC ARV'!AN105)</f>
        <v>1464956.0090750002</v>
      </c>
      <c r="AO105" s="56">
        <f>SUM('EC ARV:WC ARV'!AO105)</f>
        <v>747701.4972000001</v>
      </c>
      <c r="AP105" s="43">
        <f>SUM('EC ARV:WC ARV'!AP105)</f>
        <v>6795806.3547249995</v>
      </c>
      <c r="AQ105" s="56">
        <f>SUM('EC ARV:WC ARV'!AQ105)</f>
        <v>538956.14119999995</v>
      </c>
      <c r="AR105" s="56">
        <f>SUM('EC ARV:WC ARV'!AR105)</f>
        <v>535826.75320000004</v>
      </c>
      <c r="AS105" s="56">
        <f>SUM('EC ARV:WC ARV'!AS105)</f>
        <v>504074.51320000004</v>
      </c>
      <c r="AT105" s="43">
        <f>SUM('EC ARV:WC ARV'!AT105)</f>
        <v>1578857.4075999998</v>
      </c>
      <c r="AU105" s="56">
        <f>SUM('EC ARV:WC ARV'!AU105)</f>
        <v>31839.996999999999</v>
      </c>
      <c r="AV105" s="56">
        <f>SUM('EC ARV:WC ARV'!AV105)</f>
        <v>63679.993999999999</v>
      </c>
      <c r="AW105" s="56">
        <f>SUM('EC ARV:WC ARV'!AW105)</f>
        <v>96134.289999999979</v>
      </c>
      <c r="AX105" s="56">
        <f>SUM('EC ARV:WC ARV'!AX105)</f>
        <v>731022.48999999987</v>
      </c>
      <c r="AY105" s="56">
        <f>SUM('EC ARV:WC ARV'!AY105)</f>
        <v>161393.91000000003</v>
      </c>
      <c r="AZ105" s="56">
        <f>SUM('EC ARV:WC ARV'!AZ105)</f>
        <v>33507.379999999997</v>
      </c>
      <c r="BA105" s="43">
        <f>SUM('EC ARV:WC ARV'!BA105)</f>
        <v>1117578.0609999998</v>
      </c>
      <c r="BB105" s="58">
        <f>E105/D105</f>
        <v>0.16145921902797239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SUM('EC ARV:WC ARV'!D109)</f>
        <v>3404762.4699999997</v>
      </c>
      <c r="E109" s="42">
        <f>SUM('EC ARV:WC ARV'!E109)</f>
        <v>1408284.7363400003</v>
      </c>
      <c r="F109" s="41">
        <f>SUM('EC ARV:WC ARV'!F109)</f>
        <v>0</v>
      </c>
      <c r="G109" s="41">
        <f>SUM('EC ARV:WC ARV'!G109)</f>
        <v>3312.4484700000003</v>
      </c>
      <c r="H109" s="41">
        <f>SUM('EC ARV:WC ARV'!H109)</f>
        <v>3312.4484700000003</v>
      </c>
      <c r="I109" s="41">
        <f>SUM('EC ARV:WC ARV'!I109)</f>
        <v>0</v>
      </c>
      <c r="J109" s="41">
        <f>SUM('EC ARV:WC ARV'!J109)</f>
        <v>0</v>
      </c>
      <c r="K109" s="41">
        <f>SUM('EC ARV:WC ARV'!K109)</f>
        <v>0</v>
      </c>
      <c r="L109" s="41">
        <f>SUM('EC ARV:WC ARV'!L109)</f>
        <v>0</v>
      </c>
      <c r="M109" s="41">
        <f>SUM('EC ARV:WC ARV'!M109)</f>
        <v>0</v>
      </c>
      <c r="N109" s="41">
        <f>SUM('EC ARV:WC ARV'!N109)</f>
        <v>0</v>
      </c>
      <c r="O109" s="43">
        <f>SUM('EC ARV:WC ARV'!O109)</f>
        <v>6624.8969400000005</v>
      </c>
      <c r="P109" s="41">
        <f>SUM('EC ARV:WC ARV'!P109)</f>
        <v>16562.24235</v>
      </c>
      <c r="Q109" s="41">
        <f>SUM('EC ARV:WC ARV'!Q109)</f>
        <v>66248.969400000002</v>
      </c>
      <c r="R109" s="41">
        <f>SUM('EC ARV:WC ARV'!R109)</f>
        <v>16562.24235</v>
      </c>
      <c r="S109" s="41">
        <f>SUM('EC ARV:WC ARV'!S109)</f>
        <v>16562.24235</v>
      </c>
      <c r="T109" s="41">
        <f>SUM('EC ARV:WC ARV'!T109)</f>
        <v>0</v>
      </c>
      <c r="U109" s="41">
        <f>SUM('EC ARV:WC ARV'!U109)</f>
        <v>165622.42350000003</v>
      </c>
      <c r="V109" s="41">
        <f>SUM('EC ARV:WC ARV'!V109)</f>
        <v>165622.42350000003</v>
      </c>
      <c r="W109" s="41">
        <f>SUM('EC ARV:WC ARV'!W109)</f>
        <v>3312.4484700000003</v>
      </c>
      <c r="X109" s="43">
        <f>SUM('EC ARV:WC ARV'!X109)</f>
        <v>450492.99192000006</v>
      </c>
      <c r="Y109" s="41">
        <f>SUM('EC ARV:WC ARV'!Y109)</f>
        <v>0</v>
      </c>
      <c r="Z109" s="41">
        <f>SUM('EC ARV:WC ARV'!Z109)</f>
        <v>0</v>
      </c>
      <c r="AA109" s="41">
        <f>SUM('EC ARV:WC ARV'!AA109)</f>
        <v>0</v>
      </c>
      <c r="AB109" s="41">
        <f>SUM('EC ARV:WC ARV'!AB109)</f>
        <v>0</v>
      </c>
      <c r="AC109" s="41">
        <f>SUM('EC ARV:WC ARV'!AC109)</f>
        <v>3312.4484700000003</v>
      </c>
      <c r="AD109" s="41">
        <f>SUM('EC ARV:WC ARV'!AD109)</f>
        <v>3312.4484700000003</v>
      </c>
      <c r="AE109" s="41">
        <f>SUM('EC ARV:WC ARV'!AE109)</f>
        <v>0</v>
      </c>
      <c r="AF109" s="41">
        <f>SUM('EC ARV:WC ARV'!AF109)</f>
        <v>3312.4484700000003</v>
      </c>
      <c r="AG109" s="41">
        <f>SUM('EC ARV:WC ARV'!AG109)</f>
        <v>0</v>
      </c>
      <c r="AH109" s="43">
        <f>SUM('EC ARV:WC ARV'!AH109)</f>
        <v>9937.3454099999999</v>
      </c>
      <c r="AI109" s="41">
        <f>SUM('EC ARV:WC ARV'!AI109)</f>
        <v>0</v>
      </c>
      <c r="AJ109" s="41">
        <f>SUM('EC ARV:WC ARV'!AJ109)</f>
        <v>0</v>
      </c>
      <c r="AK109" s="41">
        <f>SUM('EC ARV:WC ARV'!AK109)</f>
        <v>0</v>
      </c>
      <c r="AL109" s="41">
        <f>SUM('EC ARV:WC ARV'!AL109)</f>
        <v>0</v>
      </c>
      <c r="AM109" s="41">
        <f>SUM('EC ARV:WC ARV'!AM109)</f>
        <v>0</v>
      </c>
      <c r="AN109" s="41">
        <f>SUM('EC ARV:WC ARV'!AN109)</f>
        <v>0</v>
      </c>
      <c r="AO109" s="41">
        <f>SUM('EC ARV:WC ARV'!AO109)</f>
        <v>662489.69400000013</v>
      </c>
      <c r="AP109" s="43">
        <f>SUM('EC ARV:WC ARV'!AP109)</f>
        <v>662489.69400000013</v>
      </c>
      <c r="AQ109" s="41">
        <f>SUM('EC ARV:WC ARV'!AQ109)</f>
        <v>3312.4484700000003</v>
      </c>
      <c r="AR109" s="41">
        <f>SUM('EC ARV:WC ARV'!AR109)</f>
        <v>0</v>
      </c>
      <c r="AS109" s="41">
        <f>SUM('EC ARV:WC ARV'!AS109)</f>
        <v>0</v>
      </c>
      <c r="AT109" s="43">
        <f>SUM('EC ARV:WC ARV'!AT109)</f>
        <v>3312.4484700000003</v>
      </c>
      <c r="AU109" s="41">
        <f>SUM('EC ARV:WC ARV'!AU109)</f>
        <v>92.313999999999979</v>
      </c>
      <c r="AV109" s="41">
        <f>SUM('EC ARV:WC ARV'!AV109)</f>
        <v>184.62799999999996</v>
      </c>
      <c r="AW109" s="41">
        <f>SUM('EC ARV:WC ARV'!AW109)</f>
        <v>923.1400000000001</v>
      </c>
      <c r="AX109" s="41">
        <f>SUM('EC ARV:WC ARV'!AX109)</f>
        <v>269611.57759999996</v>
      </c>
      <c r="AY109" s="41">
        <f>SUM('EC ARV:WC ARV'!AY109)</f>
        <v>2769.42</v>
      </c>
      <c r="AZ109" s="41">
        <f>SUM('EC ARV:WC ARV'!AZ109)</f>
        <v>1846.2800000000002</v>
      </c>
      <c r="BA109" s="43">
        <f>SUM('EC ARV:WC ARV'!BA109)</f>
        <v>275427.35959999997</v>
      </c>
      <c r="BB109" s="45">
        <f>E109/D109</f>
        <v>0.41362202172652601</v>
      </c>
    </row>
    <row r="110" spans="2:54" s="44" customFormat="1" ht="13.5" x14ac:dyDescent="0.25">
      <c r="B110" s="40"/>
      <c r="C110" s="40" t="s">
        <v>32</v>
      </c>
      <c r="D110" s="46">
        <f>SUM('EC ARV:WC ARV'!D110)</f>
        <v>92314</v>
      </c>
      <c r="E110" s="47">
        <f>SUM('EC ARV:WC ARV'!E110)</f>
        <v>10431.482</v>
      </c>
      <c r="F110" s="48">
        <f>SUM('EC ARV:WC ARV'!F110)</f>
        <v>0</v>
      </c>
      <c r="G110" s="48">
        <f>SUM('EC ARV:WC ARV'!G110)</f>
        <v>0</v>
      </c>
      <c r="H110" s="48">
        <f>SUM('EC ARV:WC ARV'!H110)</f>
        <v>0</v>
      </c>
      <c r="I110" s="48">
        <f>SUM('EC ARV:WC ARV'!I110)</f>
        <v>0</v>
      </c>
      <c r="J110" s="48">
        <f>SUM('EC ARV:WC ARV'!J110)</f>
        <v>0</v>
      </c>
      <c r="K110" s="48">
        <f>SUM('EC ARV:WC ARV'!K110)</f>
        <v>0</v>
      </c>
      <c r="L110" s="48">
        <f>SUM('EC ARV:WC ARV'!L110)</f>
        <v>0</v>
      </c>
      <c r="M110" s="48">
        <f>SUM('EC ARV:WC ARV'!M110)</f>
        <v>0</v>
      </c>
      <c r="N110" s="48">
        <f>SUM('EC ARV:WC ARV'!N110)</f>
        <v>0</v>
      </c>
      <c r="O110" s="49">
        <f>SUM('EC ARV:WC ARV'!O110)</f>
        <v>0</v>
      </c>
      <c r="P110" s="48">
        <f>SUM('EC ARV:WC ARV'!P110)</f>
        <v>0</v>
      </c>
      <c r="Q110" s="48">
        <f>SUM('EC ARV:WC ARV'!Q110)</f>
        <v>0</v>
      </c>
      <c r="R110" s="48">
        <f>SUM('EC ARV:WC ARV'!R110)</f>
        <v>0</v>
      </c>
      <c r="S110" s="48">
        <f>SUM('EC ARV:WC ARV'!S110)</f>
        <v>0</v>
      </c>
      <c r="T110" s="48">
        <f>SUM('EC ARV:WC ARV'!T110)</f>
        <v>0</v>
      </c>
      <c r="U110" s="48">
        <f>SUM('EC ARV:WC ARV'!U110)</f>
        <v>0</v>
      </c>
      <c r="V110" s="48">
        <f>SUM('EC ARV:WC ARV'!V110)</f>
        <v>0</v>
      </c>
      <c r="W110" s="48">
        <f>SUM('EC ARV:WC ARV'!W110)</f>
        <v>0</v>
      </c>
      <c r="X110" s="49">
        <f>SUM('EC ARV:WC ARV'!X110)</f>
        <v>0</v>
      </c>
      <c r="Y110" s="48">
        <f>SUM('EC ARV:WC ARV'!Y110)</f>
        <v>0</v>
      </c>
      <c r="Z110" s="48">
        <f>SUM('EC ARV:WC ARV'!Z110)</f>
        <v>0</v>
      </c>
      <c r="AA110" s="48">
        <f>SUM('EC ARV:WC ARV'!AA110)</f>
        <v>0</v>
      </c>
      <c r="AB110" s="48">
        <f>SUM('EC ARV:WC ARV'!AB110)</f>
        <v>0</v>
      </c>
      <c r="AC110" s="48">
        <f>SUM('EC ARV:WC ARV'!AC110)</f>
        <v>0</v>
      </c>
      <c r="AD110" s="48">
        <f>SUM('EC ARV:WC ARV'!AD110)</f>
        <v>0</v>
      </c>
      <c r="AE110" s="48">
        <f>SUM('EC ARV:WC ARV'!AE110)</f>
        <v>0</v>
      </c>
      <c r="AF110" s="48">
        <f>SUM('EC ARV:WC ARV'!AF110)</f>
        <v>0</v>
      </c>
      <c r="AG110" s="48">
        <f>SUM('EC ARV:WC ARV'!AG110)</f>
        <v>0</v>
      </c>
      <c r="AH110" s="49">
        <f>SUM('EC ARV:WC ARV'!AH110)</f>
        <v>0</v>
      </c>
      <c r="AI110" s="48">
        <f>SUM('EC ARV:WC ARV'!AI110)</f>
        <v>0</v>
      </c>
      <c r="AJ110" s="48">
        <f>SUM('EC ARV:WC ARV'!AJ110)</f>
        <v>0</v>
      </c>
      <c r="AK110" s="48">
        <f>SUM('EC ARV:WC ARV'!AK110)</f>
        <v>0</v>
      </c>
      <c r="AL110" s="48">
        <f>SUM('EC ARV:WC ARV'!AL110)</f>
        <v>0</v>
      </c>
      <c r="AM110" s="48">
        <f>SUM('EC ARV:WC ARV'!AM110)</f>
        <v>0</v>
      </c>
      <c r="AN110" s="48">
        <f>SUM('EC ARV:WC ARV'!AN110)</f>
        <v>0</v>
      </c>
      <c r="AO110" s="48">
        <f>SUM('EC ARV:WC ARV'!AO110)</f>
        <v>0</v>
      </c>
      <c r="AP110" s="51">
        <f>SUM('EC ARV:WC ARV'!AP110)</f>
        <v>0</v>
      </c>
      <c r="AQ110" s="48">
        <f>SUM('EC ARV:WC ARV'!AQ110)</f>
        <v>0</v>
      </c>
      <c r="AR110" s="48">
        <f>SUM('EC ARV:WC ARV'!AR110)</f>
        <v>0</v>
      </c>
      <c r="AS110" s="48">
        <f>SUM('EC ARV:WC ARV'!AS110)</f>
        <v>0</v>
      </c>
      <c r="AT110" s="51">
        <f>SUM('EC ARV:WC ARV'!AT110)</f>
        <v>0</v>
      </c>
      <c r="AU110" s="48">
        <f>SUM('EC ARV:WC ARV'!AU110)</f>
        <v>92.313999999999979</v>
      </c>
      <c r="AV110" s="48">
        <f>SUM('EC ARV:WC ARV'!AV110)</f>
        <v>184.62799999999996</v>
      </c>
      <c r="AW110" s="48">
        <f>SUM('EC ARV:WC ARV'!AW110)</f>
        <v>923.1400000000001</v>
      </c>
      <c r="AX110" s="48">
        <f>SUM('EC ARV:WC ARV'!AX110)</f>
        <v>4615.7</v>
      </c>
      <c r="AY110" s="48">
        <f>SUM('EC ARV:WC ARV'!AY110)</f>
        <v>2769.42</v>
      </c>
      <c r="AZ110" s="48">
        <f>SUM('EC ARV:WC ARV'!AZ110)</f>
        <v>1846.2800000000002</v>
      </c>
      <c r="BA110" s="51">
        <f>SUM('EC ARV:WC ARV'!BA110)</f>
        <v>10431.482</v>
      </c>
      <c r="BB110" s="45">
        <f t="shared" ref="BB110:BB154" si="17">E110/D110</f>
        <v>0.113</v>
      </c>
    </row>
    <row r="111" spans="2:54" s="44" customFormat="1" ht="13.5" x14ac:dyDescent="0.25">
      <c r="B111" s="40"/>
      <c r="C111" s="40" t="s">
        <v>33</v>
      </c>
      <c r="D111" s="46">
        <f>SUM('EC ARV:WC ARV'!D111)</f>
        <v>3312448.4699999997</v>
      </c>
      <c r="E111" s="47">
        <f>SUM('EC ARV:WC ARV'!E111)</f>
        <v>1397853.25434</v>
      </c>
      <c r="F111" s="48">
        <f>SUM('EC ARV:WC ARV'!F111)</f>
        <v>0</v>
      </c>
      <c r="G111" s="48">
        <f>SUM('EC ARV:WC ARV'!G111)</f>
        <v>3312.4484700000003</v>
      </c>
      <c r="H111" s="48">
        <f>SUM('EC ARV:WC ARV'!H111)</f>
        <v>3312.4484700000003</v>
      </c>
      <c r="I111" s="48">
        <f>SUM('EC ARV:WC ARV'!I111)</f>
        <v>0</v>
      </c>
      <c r="J111" s="48">
        <f>SUM('EC ARV:WC ARV'!J111)</f>
        <v>0</v>
      </c>
      <c r="K111" s="48">
        <f>SUM('EC ARV:WC ARV'!K111)</f>
        <v>0</v>
      </c>
      <c r="L111" s="48">
        <f>SUM('EC ARV:WC ARV'!L111)</f>
        <v>0</v>
      </c>
      <c r="M111" s="48">
        <f>SUM('EC ARV:WC ARV'!M111)</f>
        <v>0</v>
      </c>
      <c r="N111" s="48">
        <f>SUM('EC ARV:WC ARV'!N111)</f>
        <v>0</v>
      </c>
      <c r="O111" s="49">
        <f>SUM('EC ARV:WC ARV'!O111)</f>
        <v>6624.8969400000005</v>
      </c>
      <c r="P111" s="48">
        <f>SUM('EC ARV:WC ARV'!P111)</f>
        <v>16562.24235</v>
      </c>
      <c r="Q111" s="48">
        <f>SUM('EC ARV:WC ARV'!Q111)</f>
        <v>66248.969400000002</v>
      </c>
      <c r="R111" s="48">
        <f>SUM('EC ARV:WC ARV'!R111)</f>
        <v>16562.24235</v>
      </c>
      <c r="S111" s="48">
        <f>SUM('EC ARV:WC ARV'!S111)</f>
        <v>16562.24235</v>
      </c>
      <c r="T111" s="48">
        <f>SUM('EC ARV:WC ARV'!T111)</f>
        <v>0</v>
      </c>
      <c r="U111" s="48">
        <f>SUM('EC ARV:WC ARV'!U111)</f>
        <v>165622.42350000003</v>
      </c>
      <c r="V111" s="48">
        <f>SUM('EC ARV:WC ARV'!V111)</f>
        <v>165622.42350000003</v>
      </c>
      <c r="W111" s="48">
        <f>SUM('EC ARV:WC ARV'!W111)</f>
        <v>3312.4484700000003</v>
      </c>
      <c r="X111" s="49">
        <f>SUM('EC ARV:WC ARV'!X111)</f>
        <v>450492.99192000006</v>
      </c>
      <c r="Y111" s="48">
        <f>SUM('EC ARV:WC ARV'!Y111)</f>
        <v>0</v>
      </c>
      <c r="Z111" s="48">
        <f>SUM('EC ARV:WC ARV'!Z111)</f>
        <v>0</v>
      </c>
      <c r="AA111" s="48">
        <f>SUM('EC ARV:WC ARV'!AA111)</f>
        <v>0</v>
      </c>
      <c r="AB111" s="48">
        <f>SUM('EC ARV:WC ARV'!AB111)</f>
        <v>0</v>
      </c>
      <c r="AC111" s="48">
        <f>SUM('EC ARV:WC ARV'!AC111)</f>
        <v>3312.4484700000003</v>
      </c>
      <c r="AD111" s="48">
        <f>SUM('EC ARV:WC ARV'!AD111)</f>
        <v>3312.4484700000003</v>
      </c>
      <c r="AE111" s="48">
        <f>SUM('EC ARV:WC ARV'!AE111)</f>
        <v>0</v>
      </c>
      <c r="AF111" s="48">
        <f>SUM('EC ARV:WC ARV'!AF111)</f>
        <v>3312.4484700000003</v>
      </c>
      <c r="AG111" s="48">
        <f>SUM('EC ARV:WC ARV'!AG111)</f>
        <v>0</v>
      </c>
      <c r="AH111" s="49">
        <f>SUM('EC ARV:WC ARV'!AH111)</f>
        <v>9937.3454099999999</v>
      </c>
      <c r="AI111" s="48">
        <f>SUM('EC ARV:WC ARV'!AI111)</f>
        <v>0</v>
      </c>
      <c r="AJ111" s="48">
        <f>SUM('EC ARV:WC ARV'!AJ111)</f>
        <v>0</v>
      </c>
      <c r="AK111" s="48">
        <f>SUM('EC ARV:WC ARV'!AK111)</f>
        <v>0</v>
      </c>
      <c r="AL111" s="48">
        <f>SUM('EC ARV:WC ARV'!AL111)</f>
        <v>0</v>
      </c>
      <c r="AM111" s="48">
        <f>SUM('EC ARV:WC ARV'!AM111)</f>
        <v>0</v>
      </c>
      <c r="AN111" s="48">
        <f>SUM('EC ARV:WC ARV'!AN111)</f>
        <v>0</v>
      </c>
      <c r="AO111" s="48">
        <f>SUM('EC ARV:WC ARV'!AO111)</f>
        <v>662489.69400000013</v>
      </c>
      <c r="AP111" s="51">
        <f>SUM('EC ARV:WC ARV'!AP111)</f>
        <v>662489.69400000013</v>
      </c>
      <c r="AQ111" s="48">
        <f>SUM('EC ARV:WC ARV'!AQ111)</f>
        <v>3312.4484700000003</v>
      </c>
      <c r="AR111" s="48">
        <f>SUM('EC ARV:WC ARV'!AR111)</f>
        <v>0</v>
      </c>
      <c r="AS111" s="48">
        <f>SUM('EC ARV:WC ARV'!AS111)</f>
        <v>0</v>
      </c>
      <c r="AT111" s="51">
        <f>SUM('EC ARV:WC ARV'!AT111)</f>
        <v>3312.4484700000003</v>
      </c>
      <c r="AU111" s="48">
        <f>SUM('EC ARV:WC ARV'!AU111)</f>
        <v>0</v>
      </c>
      <c r="AV111" s="48">
        <f>SUM('EC ARV:WC ARV'!AV111)</f>
        <v>0</v>
      </c>
      <c r="AW111" s="48">
        <f>SUM('EC ARV:WC ARV'!AW111)</f>
        <v>0</v>
      </c>
      <c r="AX111" s="48">
        <f>SUM('EC ARV:WC ARV'!AX111)</f>
        <v>264995.87760000001</v>
      </c>
      <c r="AY111" s="48">
        <f>SUM('EC ARV:WC ARV'!AY111)</f>
        <v>0</v>
      </c>
      <c r="AZ111" s="48">
        <f>SUM('EC ARV:WC ARV'!AZ111)</f>
        <v>0</v>
      </c>
      <c r="BA111" s="51">
        <f>SUM('EC ARV:WC ARV'!BA111)</f>
        <v>264995.87760000001</v>
      </c>
      <c r="BB111" s="45">
        <f t="shared" si="17"/>
        <v>0.42200000000000004</v>
      </c>
    </row>
    <row r="112" spans="2:54" s="44" customFormat="1" x14ac:dyDescent="0.25">
      <c r="B112" s="39" t="s">
        <v>34</v>
      </c>
      <c r="C112" s="40"/>
      <c r="D112" s="50">
        <f>SUM('EC ARV:WC ARV'!D112)</f>
        <v>61180049.200000003</v>
      </c>
      <c r="E112" s="42">
        <f>SUM('EC ARV:WC ARV'!E112)</f>
        <v>14306982.939724999</v>
      </c>
      <c r="F112" s="41">
        <f>SUM('EC ARV:WC ARV'!F112)</f>
        <v>0</v>
      </c>
      <c r="G112" s="41">
        <f>SUM('EC ARV:WC ARV'!G112)</f>
        <v>666999.37855000014</v>
      </c>
      <c r="H112" s="41">
        <f>SUM('EC ARV:WC ARV'!H112)</f>
        <v>666999.37855000014</v>
      </c>
      <c r="I112" s="41">
        <f>SUM('EC ARV:WC ARV'!I112)</f>
        <v>672477.01577499998</v>
      </c>
      <c r="J112" s="41">
        <f>SUM('EC ARV:WC ARV'!J112)</f>
        <v>0</v>
      </c>
      <c r="K112" s="41">
        <f>SUM('EC ARV:WC ARV'!K112)</f>
        <v>119700.10135</v>
      </c>
      <c r="L112" s="41">
        <f>SUM('EC ARV:WC ARV'!L112)</f>
        <v>359100.30404999998</v>
      </c>
      <c r="M112" s="41">
        <f>SUM('EC ARV:WC ARV'!M112)</f>
        <v>1231250.4494</v>
      </c>
      <c r="N112" s="41">
        <f>SUM('EC ARV:WC ARV'!N112)</f>
        <v>957600.81079999998</v>
      </c>
      <c r="O112" s="43">
        <f>SUM('EC ARV:WC ARV'!O112)</f>
        <v>4674127.4384749997</v>
      </c>
      <c r="P112" s="41">
        <f>SUM('EC ARV:WC ARV'!P112)</f>
        <v>239400.20269999999</v>
      </c>
      <c r="Q112" s="41">
        <f>SUM('EC ARV:WC ARV'!Q112)</f>
        <v>59850.050674999999</v>
      </c>
      <c r="R112" s="41">
        <f>SUM('EC ARV:WC ARV'!R112)</f>
        <v>59850.050674999999</v>
      </c>
      <c r="S112" s="41">
        <f>SUM('EC ARV:WC ARV'!S112)</f>
        <v>239400.20269999999</v>
      </c>
      <c r="T112" s="41">
        <f>SUM('EC ARV:WC ARV'!T112)</f>
        <v>231097.230175</v>
      </c>
      <c r="U112" s="41">
        <f>SUM('EC ARV:WC ARV'!U112)</f>
        <v>59850.050674999999</v>
      </c>
      <c r="V112" s="41">
        <f>SUM('EC ARV:WC ARV'!V112)</f>
        <v>0</v>
      </c>
      <c r="W112" s="41">
        <f>SUM('EC ARV:WC ARV'!W112)</f>
        <v>0</v>
      </c>
      <c r="X112" s="43">
        <f>SUM('EC ARV:WC ARV'!X112)</f>
        <v>889447.78760000016</v>
      </c>
      <c r="Y112" s="41">
        <f>SUM('EC ARV:WC ARV'!Y112)</f>
        <v>68498.871799999994</v>
      </c>
      <c r="Z112" s="41">
        <f>SUM('EC ARV:WC ARV'!Z112)</f>
        <v>68498.871799999994</v>
      </c>
      <c r="AA112" s="41">
        <f>SUM('EC ARV:WC ARV'!AA112)</f>
        <v>222448.40905000002</v>
      </c>
      <c r="AB112" s="41">
        <f>SUM('EC ARV:WC ARV'!AB112)</f>
        <v>136824.8193</v>
      </c>
      <c r="AC112" s="41">
        <f>SUM('EC ARV:WC ARV'!AC112)</f>
        <v>129974.93211999998</v>
      </c>
      <c r="AD112" s="41">
        <f>SUM('EC ARV:WC ARV'!AD112)</f>
        <v>129974.93211999998</v>
      </c>
      <c r="AE112" s="41">
        <f>SUM('EC ARV:WC ARV'!AE112)</f>
        <v>10274.83077</v>
      </c>
      <c r="AF112" s="41">
        <f>SUM('EC ARV:WC ARV'!AF112)</f>
        <v>10274.83077</v>
      </c>
      <c r="AG112" s="41">
        <f>SUM('EC ARV:WC ARV'!AG112)</f>
        <v>34249.435899999997</v>
      </c>
      <c r="AH112" s="43">
        <f>SUM('EC ARV:WC ARV'!AH112)</f>
        <v>811019.9336300001</v>
      </c>
      <c r="AI112" s="41">
        <f>SUM('EC ARV:WC ARV'!AI112)</f>
        <v>918944.45956999995</v>
      </c>
      <c r="AJ112" s="41">
        <f>SUM('EC ARV:WC ARV'!AJ112)</f>
        <v>720816.50425000011</v>
      </c>
      <c r="AK112" s="41">
        <f>SUM('EC ARV:WC ARV'!AK112)</f>
        <v>362525.24763999996</v>
      </c>
      <c r="AL112" s="41">
        <f>SUM('EC ARV:WC ARV'!AL112)</f>
        <v>362525.24763999996</v>
      </c>
      <c r="AM112" s="41">
        <f>SUM('EC ARV:WC ARV'!AM112)</f>
        <v>1298117.63689</v>
      </c>
      <c r="AN112" s="41">
        <f>SUM('EC ARV:WC ARV'!AN112)</f>
        <v>1537517.83959</v>
      </c>
      <c r="AO112" s="41">
        <f>SUM('EC ARV:WC ARV'!AO112)</f>
        <v>128170.59548999998</v>
      </c>
      <c r="AP112" s="43">
        <f>SUM('EC ARV:WC ARV'!AP112)</f>
        <v>5328617.5310699996</v>
      </c>
      <c r="AQ112" s="41">
        <f>SUM('EC ARV:WC ARV'!AQ112)</f>
        <v>571094.97184999997</v>
      </c>
      <c r="AR112" s="41">
        <f>SUM('EC ARV:WC ARV'!AR112)</f>
        <v>571094.97184999997</v>
      </c>
      <c r="AS112" s="41">
        <f>SUM('EC ARV:WC ARV'!AS112)</f>
        <v>536845.53595000005</v>
      </c>
      <c r="AT112" s="43">
        <f>SUM('EC ARV:WC ARV'!AT112)</f>
        <v>1679035.4796499999</v>
      </c>
      <c r="AU112" s="41">
        <f>SUM('EC ARV:WC ARV'!AU112)</f>
        <v>34249.435899999997</v>
      </c>
      <c r="AV112" s="41">
        <f>SUM('EC ARV:WC ARV'!AV112)</f>
        <v>68498.871799999994</v>
      </c>
      <c r="AW112" s="41">
        <f>SUM('EC ARV:WC ARV'!AW112)</f>
        <v>102748.3077</v>
      </c>
      <c r="AX112" s="41">
        <f>SUM('EC ARV:WC ARV'!AX112)</f>
        <v>513741.53849999997</v>
      </c>
      <c r="AY112" s="41">
        <f>SUM('EC ARV:WC ARV'!AY112)</f>
        <v>171247.17950000003</v>
      </c>
      <c r="AZ112" s="41">
        <f>SUM('EC ARV:WC ARV'!AZ112)</f>
        <v>34249.435899999997</v>
      </c>
      <c r="BA112" s="43">
        <f>SUM('EC ARV:WC ARV'!BA112)</f>
        <v>924734.76930000004</v>
      </c>
      <c r="BB112" s="45">
        <f t="shared" si="17"/>
        <v>0.23385046476433691</v>
      </c>
    </row>
    <row r="113" spans="2:54" s="44" customFormat="1" ht="13.5" x14ac:dyDescent="0.25">
      <c r="B113" s="40"/>
      <c r="C113" s="40" t="s">
        <v>35</v>
      </c>
      <c r="D113" s="46">
        <f>SUM('EC ARV:WC ARV'!D113)</f>
        <v>3424943.59</v>
      </c>
      <c r="E113" s="47">
        <f>SUM('EC ARV:WC ARV'!E113)</f>
        <v>1935093.1283499999</v>
      </c>
      <c r="F113" s="48">
        <f>SUM('EC ARV:WC ARV'!F113)</f>
        <v>0</v>
      </c>
      <c r="G113" s="48">
        <f>SUM('EC ARV:WC ARV'!G113)</f>
        <v>68498.871799999994</v>
      </c>
      <c r="H113" s="48">
        <f>SUM('EC ARV:WC ARV'!H113)</f>
        <v>68498.871799999994</v>
      </c>
      <c r="I113" s="48">
        <f>SUM('EC ARV:WC ARV'!I113)</f>
        <v>68498.871799999994</v>
      </c>
      <c r="J113" s="48">
        <f>SUM('EC ARV:WC ARV'!J113)</f>
        <v>0</v>
      </c>
      <c r="K113" s="48">
        <f>SUM('EC ARV:WC ARV'!K113)</f>
        <v>0</v>
      </c>
      <c r="L113" s="48">
        <f>SUM('EC ARV:WC ARV'!L113)</f>
        <v>0</v>
      </c>
      <c r="M113" s="48">
        <f>SUM('EC ARV:WC ARV'!M113)</f>
        <v>34249.435899999997</v>
      </c>
      <c r="N113" s="48">
        <f>SUM('EC ARV:WC ARV'!N113)</f>
        <v>0</v>
      </c>
      <c r="O113" s="51">
        <f>SUM('EC ARV:WC ARV'!O113)</f>
        <v>239746.05130000002</v>
      </c>
      <c r="P113" s="48">
        <f>SUM('EC ARV:WC ARV'!P113)</f>
        <v>0</v>
      </c>
      <c r="Q113" s="48">
        <f>SUM('EC ARV:WC ARV'!Q113)</f>
        <v>0</v>
      </c>
      <c r="R113" s="48">
        <f>SUM('EC ARV:WC ARV'!R113)</f>
        <v>0</v>
      </c>
      <c r="S113" s="48">
        <f>SUM('EC ARV:WC ARV'!S113)</f>
        <v>0</v>
      </c>
      <c r="T113" s="48">
        <f>SUM('EC ARV:WC ARV'!T113)</f>
        <v>171247.17950000003</v>
      </c>
      <c r="U113" s="48">
        <f>SUM('EC ARV:WC ARV'!U113)</f>
        <v>0</v>
      </c>
      <c r="V113" s="48">
        <f>SUM('EC ARV:WC ARV'!V113)</f>
        <v>0</v>
      </c>
      <c r="W113" s="48">
        <f>SUM('EC ARV:WC ARV'!W113)</f>
        <v>0</v>
      </c>
      <c r="X113" s="51">
        <f>SUM('EC ARV:WC ARV'!X113)</f>
        <v>171247.17950000003</v>
      </c>
      <c r="Y113" s="48">
        <f>SUM('EC ARV:WC ARV'!Y113)</f>
        <v>68498.871799999994</v>
      </c>
      <c r="Z113" s="48">
        <f>SUM('EC ARV:WC ARV'!Z113)</f>
        <v>68498.871799999994</v>
      </c>
      <c r="AA113" s="48">
        <f>SUM('EC ARV:WC ARV'!AA113)</f>
        <v>102748.3077</v>
      </c>
      <c r="AB113" s="48">
        <f>SUM('EC ARV:WC ARV'!AB113)</f>
        <v>17124.717949999998</v>
      </c>
      <c r="AC113" s="48">
        <f>SUM('EC ARV:WC ARV'!AC113)</f>
        <v>10274.83077</v>
      </c>
      <c r="AD113" s="48">
        <f>SUM('EC ARV:WC ARV'!AD113)</f>
        <v>10274.83077</v>
      </c>
      <c r="AE113" s="48">
        <f>SUM('EC ARV:WC ARV'!AE113)</f>
        <v>10274.83077</v>
      </c>
      <c r="AF113" s="48">
        <f>SUM('EC ARV:WC ARV'!AF113)</f>
        <v>10274.83077</v>
      </c>
      <c r="AG113" s="48">
        <f>SUM('EC ARV:WC ARV'!AG113)</f>
        <v>34249.435899999997</v>
      </c>
      <c r="AH113" s="51">
        <f>SUM('EC ARV:WC ARV'!AH113)</f>
        <v>332219.52822999994</v>
      </c>
      <c r="AI113" s="48">
        <f>SUM('EC ARV:WC ARV'!AI113)</f>
        <v>10274.83077</v>
      </c>
      <c r="AJ113" s="48">
        <f>SUM('EC ARV:WC ARV'!AJ113)</f>
        <v>171247.17950000003</v>
      </c>
      <c r="AK113" s="48">
        <f>SUM('EC ARV:WC ARV'!AK113)</f>
        <v>3424.9435900000003</v>
      </c>
      <c r="AL113" s="48">
        <f>SUM('EC ARV:WC ARV'!AL113)</f>
        <v>3424.9435900000003</v>
      </c>
      <c r="AM113" s="48">
        <f>SUM('EC ARV:WC ARV'!AM113)</f>
        <v>3424.9435900000003</v>
      </c>
      <c r="AN113" s="48">
        <f>SUM('EC ARV:WC ARV'!AN113)</f>
        <v>3424.9435900000003</v>
      </c>
      <c r="AO113" s="48">
        <f>SUM('EC ARV:WC ARV'!AO113)</f>
        <v>3424.9435900000003</v>
      </c>
      <c r="AP113" s="51">
        <f>SUM('EC ARV:WC ARV'!AP113)</f>
        <v>198646.72822000005</v>
      </c>
      <c r="AQ113" s="48">
        <f>SUM('EC ARV:WC ARV'!AQ113)</f>
        <v>34249.435899999997</v>
      </c>
      <c r="AR113" s="48">
        <f>SUM('EC ARV:WC ARV'!AR113)</f>
        <v>34249.435899999997</v>
      </c>
      <c r="AS113" s="48">
        <f>SUM('EC ARV:WC ARV'!AS113)</f>
        <v>0</v>
      </c>
      <c r="AT113" s="51">
        <f>SUM('EC ARV:WC ARV'!AT113)</f>
        <v>68498.871799999994</v>
      </c>
      <c r="AU113" s="48">
        <f>SUM('EC ARV:WC ARV'!AU113)</f>
        <v>34249.435899999997</v>
      </c>
      <c r="AV113" s="48">
        <f>SUM('EC ARV:WC ARV'!AV113)</f>
        <v>68498.871799999994</v>
      </c>
      <c r="AW113" s="48">
        <f>SUM('EC ARV:WC ARV'!AW113)</f>
        <v>102748.3077</v>
      </c>
      <c r="AX113" s="48">
        <f>SUM('EC ARV:WC ARV'!AX113)</f>
        <v>513741.53849999997</v>
      </c>
      <c r="AY113" s="48">
        <f>SUM('EC ARV:WC ARV'!AY113)</f>
        <v>171247.17950000003</v>
      </c>
      <c r="AZ113" s="48">
        <f>SUM('EC ARV:WC ARV'!AZ113)</f>
        <v>34249.435899999997</v>
      </c>
      <c r="BA113" s="51">
        <f>SUM('EC ARV:WC ARV'!BA113)</f>
        <v>924734.76930000004</v>
      </c>
      <c r="BB113" s="45">
        <f t="shared" si="17"/>
        <v>0.56499999999999995</v>
      </c>
    </row>
    <row r="114" spans="2:54" s="44" customFormat="1" ht="13.5" x14ac:dyDescent="0.25">
      <c r="B114" s="40"/>
      <c r="C114" s="40" t="s">
        <v>36</v>
      </c>
      <c r="D114" s="46">
        <f>SUM('EC ARV:WC ARV'!D114)</f>
        <v>10991386.494999999</v>
      </c>
      <c r="E114" s="47">
        <f>SUM('EC ARV:WC ARV'!E114)</f>
        <v>1099138.6495000001</v>
      </c>
      <c r="F114" s="48">
        <f>SUM('EC ARV:WC ARV'!F114)</f>
        <v>0</v>
      </c>
      <c r="G114" s="48">
        <f>SUM('EC ARV:WC ARV'!G114)</f>
        <v>0</v>
      </c>
      <c r="H114" s="48">
        <f>SUM('EC ARV:WC ARV'!H114)</f>
        <v>0</v>
      </c>
      <c r="I114" s="48">
        <f>SUM('EC ARV:WC ARV'!I114)</f>
        <v>0</v>
      </c>
      <c r="J114" s="48">
        <f>SUM('EC ARV:WC ARV'!J114)</f>
        <v>0</v>
      </c>
      <c r="K114" s="48">
        <f>SUM('EC ARV:WC ARV'!K114)</f>
        <v>0</v>
      </c>
      <c r="L114" s="48">
        <f>SUM('EC ARV:WC ARV'!L114)</f>
        <v>0</v>
      </c>
      <c r="M114" s="48">
        <f>SUM('EC ARV:WC ARV'!M114)</f>
        <v>0</v>
      </c>
      <c r="N114" s="48">
        <f>SUM('EC ARV:WC ARV'!N114)</f>
        <v>0</v>
      </c>
      <c r="O114" s="51">
        <f>SUM('EC ARV:WC ARV'!O114)</f>
        <v>0</v>
      </c>
      <c r="P114" s="48">
        <f>SUM('EC ARV:WC ARV'!P114)</f>
        <v>0</v>
      </c>
      <c r="Q114" s="48">
        <f>SUM('EC ARV:WC ARV'!Q114)</f>
        <v>0</v>
      </c>
      <c r="R114" s="48">
        <f>SUM('EC ARV:WC ARV'!R114)</f>
        <v>0</v>
      </c>
      <c r="S114" s="48">
        <f>SUM('EC ARV:WC ARV'!S114)</f>
        <v>0</v>
      </c>
      <c r="T114" s="48">
        <f>SUM('EC ARV:WC ARV'!T114)</f>
        <v>0</v>
      </c>
      <c r="U114" s="48">
        <f>SUM('EC ARV:WC ARV'!U114)</f>
        <v>0</v>
      </c>
      <c r="V114" s="48">
        <f>SUM('EC ARV:WC ARV'!V114)</f>
        <v>0</v>
      </c>
      <c r="W114" s="48">
        <f>SUM('EC ARV:WC ARV'!W114)</f>
        <v>0</v>
      </c>
      <c r="X114" s="51">
        <f>SUM('EC ARV:WC ARV'!X114)</f>
        <v>0</v>
      </c>
      <c r="Y114" s="48">
        <f>SUM('EC ARV:WC ARV'!Y114)</f>
        <v>0</v>
      </c>
      <c r="Z114" s="48">
        <f>SUM('EC ARV:WC ARV'!Z114)</f>
        <v>0</v>
      </c>
      <c r="AA114" s="48">
        <f>SUM('EC ARV:WC ARV'!AA114)</f>
        <v>0</v>
      </c>
      <c r="AB114" s="48">
        <f>SUM('EC ARV:WC ARV'!AB114)</f>
        <v>0</v>
      </c>
      <c r="AC114" s="48">
        <f>SUM('EC ARV:WC ARV'!AC114)</f>
        <v>0</v>
      </c>
      <c r="AD114" s="48">
        <f>SUM('EC ARV:WC ARV'!AD114)</f>
        <v>0</v>
      </c>
      <c r="AE114" s="48">
        <f>SUM('EC ARV:WC ARV'!AE114)</f>
        <v>0</v>
      </c>
      <c r="AF114" s="48">
        <f>SUM('EC ARV:WC ARV'!AF114)</f>
        <v>0</v>
      </c>
      <c r="AG114" s="48">
        <f>SUM('EC ARV:WC ARV'!AG114)</f>
        <v>0</v>
      </c>
      <c r="AH114" s="51">
        <f>SUM('EC ARV:WC ARV'!AH114)</f>
        <v>0</v>
      </c>
      <c r="AI114" s="48">
        <f>SUM('EC ARV:WC ARV'!AI114)</f>
        <v>549569.32475000003</v>
      </c>
      <c r="AJ114" s="48">
        <f>SUM('EC ARV:WC ARV'!AJ114)</f>
        <v>549569.32475000003</v>
      </c>
      <c r="AK114" s="48">
        <f>SUM('EC ARV:WC ARV'!AK114)</f>
        <v>0</v>
      </c>
      <c r="AL114" s="48">
        <f>SUM('EC ARV:WC ARV'!AL114)</f>
        <v>0</v>
      </c>
      <c r="AM114" s="48">
        <f>SUM('EC ARV:WC ARV'!AM114)</f>
        <v>0</v>
      </c>
      <c r="AN114" s="48">
        <f>SUM('EC ARV:WC ARV'!AN114)</f>
        <v>0</v>
      </c>
      <c r="AO114" s="48">
        <f>SUM('EC ARV:WC ARV'!AO114)</f>
        <v>0</v>
      </c>
      <c r="AP114" s="51">
        <f>SUM('EC ARV:WC ARV'!AP114)</f>
        <v>1099138.6495000001</v>
      </c>
      <c r="AQ114" s="48">
        <f>SUM('EC ARV:WC ARV'!AQ114)</f>
        <v>0</v>
      </c>
      <c r="AR114" s="48">
        <f>SUM('EC ARV:WC ARV'!AR114)</f>
        <v>0</v>
      </c>
      <c r="AS114" s="48">
        <f>SUM('EC ARV:WC ARV'!AS114)</f>
        <v>0</v>
      </c>
      <c r="AT114" s="51">
        <f>SUM('EC ARV:WC ARV'!AT114)</f>
        <v>0</v>
      </c>
      <c r="AU114" s="48">
        <f>SUM('EC ARV:WC ARV'!AU114)</f>
        <v>0</v>
      </c>
      <c r="AV114" s="48">
        <f>SUM('EC ARV:WC ARV'!AV114)</f>
        <v>0</v>
      </c>
      <c r="AW114" s="48">
        <f>SUM('EC ARV:WC ARV'!AW114)</f>
        <v>0</v>
      </c>
      <c r="AX114" s="48">
        <f>SUM('EC ARV:WC ARV'!AX114)</f>
        <v>0</v>
      </c>
      <c r="AY114" s="48">
        <f>SUM('EC ARV:WC ARV'!AY114)</f>
        <v>0</v>
      </c>
      <c r="AZ114" s="48">
        <f>SUM('EC ARV:WC ARV'!AZ114)</f>
        <v>0</v>
      </c>
      <c r="BA114" s="51">
        <f>SUM('EC ARV:WC ARV'!BA114)</f>
        <v>0</v>
      </c>
      <c r="BB114" s="45">
        <f t="shared" si="17"/>
        <v>0.10000000000000002</v>
      </c>
    </row>
    <row r="115" spans="2:54" s="44" customFormat="1" ht="13.5" x14ac:dyDescent="0.25">
      <c r="B115" s="40"/>
      <c r="C115" s="40" t="s">
        <v>37</v>
      </c>
      <c r="D115" s="46">
        <f>SUM('EC ARV:WC ARV'!D115)</f>
        <v>6237282.5949999997</v>
      </c>
      <c r="E115" s="47">
        <f>SUM('EC ARV:WC ARV'!E115)</f>
        <v>2370167.3861000002</v>
      </c>
      <c r="F115" s="48">
        <f>SUM('EC ARV:WC ARV'!F115)</f>
        <v>0</v>
      </c>
      <c r="G115" s="48">
        <f>SUM('EC ARV:WC ARV'!G115)</f>
        <v>0</v>
      </c>
      <c r="H115" s="48">
        <f>SUM('EC ARV:WC ARV'!H115)</f>
        <v>0</v>
      </c>
      <c r="I115" s="48">
        <f>SUM('EC ARV:WC ARV'!I115)</f>
        <v>0</v>
      </c>
      <c r="J115" s="48">
        <f>SUM('EC ARV:WC ARV'!J115)</f>
        <v>0</v>
      </c>
      <c r="K115" s="48">
        <f>SUM('EC ARV:WC ARV'!K115)</f>
        <v>0</v>
      </c>
      <c r="L115" s="48">
        <f>SUM('EC ARV:WC ARV'!L115)</f>
        <v>0</v>
      </c>
      <c r="M115" s="48">
        <f>SUM('EC ARV:WC ARV'!M115)</f>
        <v>0</v>
      </c>
      <c r="N115" s="48">
        <f>SUM('EC ARV:WC ARV'!N115)</f>
        <v>0</v>
      </c>
      <c r="O115" s="51">
        <f>SUM('EC ARV:WC ARV'!O115)</f>
        <v>0</v>
      </c>
      <c r="P115" s="48">
        <f>SUM('EC ARV:WC ARV'!P115)</f>
        <v>0</v>
      </c>
      <c r="Q115" s="48">
        <f>SUM('EC ARV:WC ARV'!Q115)</f>
        <v>0</v>
      </c>
      <c r="R115" s="48">
        <f>SUM('EC ARV:WC ARV'!R115)</f>
        <v>0</v>
      </c>
      <c r="S115" s="48">
        <f>SUM('EC ARV:WC ARV'!S115)</f>
        <v>0</v>
      </c>
      <c r="T115" s="48">
        <f>SUM('EC ARV:WC ARV'!T115)</f>
        <v>0</v>
      </c>
      <c r="U115" s="48">
        <f>SUM('EC ARV:WC ARV'!U115)</f>
        <v>0</v>
      </c>
      <c r="V115" s="48">
        <f>SUM('EC ARV:WC ARV'!V115)</f>
        <v>0</v>
      </c>
      <c r="W115" s="48">
        <f>SUM('EC ARV:WC ARV'!W115)</f>
        <v>0</v>
      </c>
      <c r="X115" s="51">
        <f>SUM('EC ARV:WC ARV'!X115)</f>
        <v>0</v>
      </c>
      <c r="Y115" s="48">
        <f>SUM('EC ARV:WC ARV'!Y115)</f>
        <v>0</v>
      </c>
      <c r="Z115" s="48">
        <f>SUM('EC ARV:WC ARV'!Z115)</f>
        <v>0</v>
      </c>
      <c r="AA115" s="48">
        <f>SUM('EC ARV:WC ARV'!AA115)</f>
        <v>0</v>
      </c>
      <c r="AB115" s="48">
        <f>SUM('EC ARV:WC ARV'!AB115)</f>
        <v>0</v>
      </c>
      <c r="AC115" s="48">
        <f>SUM('EC ARV:WC ARV'!AC115)</f>
        <v>0</v>
      </c>
      <c r="AD115" s="48">
        <f>SUM('EC ARV:WC ARV'!AD115)</f>
        <v>0</v>
      </c>
      <c r="AE115" s="48">
        <f>SUM('EC ARV:WC ARV'!AE115)</f>
        <v>0</v>
      </c>
      <c r="AF115" s="48">
        <f>SUM('EC ARV:WC ARV'!AF115)</f>
        <v>0</v>
      </c>
      <c r="AG115" s="48">
        <f>SUM('EC ARV:WC ARV'!AG115)</f>
        <v>0</v>
      </c>
      <c r="AH115" s="51">
        <f>SUM('EC ARV:WC ARV'!AH115)</f>
        <v>0</v>
      </c>
      <c r="AI115" s="48">
        <f>SUM('EC ARV:WC ARV'!AI115)</f>
        <v>0</v>
      </c>
      <c r="AJ115" s="48">
        <f>SUM('EC ARV:WC ARV'!AJ115)</f>
        <v>0</v>
      </c>
      <c r="AK115" s="48">
        <f>SUM('EC ARV:WC ARV'!AK115)</f>
        <v>0</v>
      </c>
      <c r="AL115" s="48">
        <f>SUM('EC ARV:WC ARV'!AL115)</f>
        <v>0</v>
      </c>
      <c r="AM115" s="48">
        <f>SUM('EC ARV:WC ARV'!AM115)</f>
        <v>935592.38925000001</v>
      </c>
      <c r="AN115" s="48">
        <f>SUM('EC ARV:WC ARV'!AN115)</f>
        <v>935592.38925000001</v>
      </c>
      <c r="AO115" s="48">
        <f>SUM('EC ARV:WC ARV'!AO115)</f>
        <v>124745.6519</v>
      </c>
      <c r="AP115" s="51">
        <f>SUM('EC ARV:WC ARV'!AP115)</f>
        <v>1995930.4304</v>
      </c>
      <c r="AQ115" s="48">
        <f>SUM('EC ARV:WC ARV'!AQ115)</f>
        <v>124745.6519</v>
      </c>
      <c r="AR115" s="48">
        <f>SUM('EC ARV:WC ARV'!AR115)</f>
        <v>124745.6519</v>
      </c>
      <c r="AS115" s="48">
        <f>SUM('EC ARV:WC ARV'!AS115)</f>
        <v>124745.6519</v>
      </c>
      <c r="AT115" s="51">
        <f>SUM('EC ARV:WC ARV'!AT115)</f>
        <v>374236.95570000005</v>
      </c>
      <c r="AU115" s="48">
        <f>SUM('EC ARV:WC ARV'!AU115)</f>
        <v>0</v>
      </c>
      <c r="AV115" s="48">
        <f>SUM('EC ARV:WC ARV'!AV115)</f>
        <v>0</v>
      </c>
      <c r="AW115" s="48">
        <f>SUM('EC ARV:WC ARV'!AW115)</f>
        <v>0</v>
      </c>
      <c r="AX115" s="48">
        <f>SUM('EC ARV:WC ARV'!AX115)</f>
        <v>0</v>
      </c>
      <c r="AY115" s="48">
        <f>SUM('EC ARV:WC ARV'!AY115)</f>
        <v>0</v>
      </c>
      <c r="AZ115" s="48">
        <f>SUM('EC ARV:WC ARV'!AZ115)</f>
        <v>0</v>
      </c>
      <c r="BA115" s="51">
        <f>SUM('EC ARV:WC ARV'!BA115)</f>
        <v>0</v>
      </c>
      <c r="BB115" s="45">
        <f t="shared" si="17"/>
        <v>0.38000000000000006</v>
      </c>
    </row>
    <row r="116" spans="2:54" s="44" customFormat="1" ht="13.5" x14ac:dyDescent="0.25">
      <c r="B116" s="40"/>
      <c r="C116" s="40" t="s">
        <v>38</v>
      </c>
      <c r="D116" s="46">
        <f>SUM('EC ARV:WC ARV'!D116)</f>
        <v>2649979</v>
      </c>
      <c r="E116" s="47">
        <f>SUM('EC ARV:WC ARV'!E116)</f>
        <v>158998.74000000002</v>
      </c>
      <c r="F116" s="48">
        <f>SUM('EC ARV:WC ARV'!F116)</f>
        <v>0</v>
      </c>
      <c r="G116" s="48">
        <f>SUM('EC ARV:WC ARV'!G116)</f>
        <v>0</v>
      </c>
      <c r="H116" s="48">
        <f>SUM('EC ARV:WC ARV'!H116)</f>
        <v>0</v>
      </c>
      <c r="I116" s="48">
        <f>SUM('EC ARV:WC ARV'!I116)</f>
        <v>0</v>
      </c>
      <c r="J116" s="48">
        <f>SUM('EC ARV:WC ARV'!J116)</f>
        <v>0</v>
      </c>
      <c r="K116" s="48">
        <f>SUM('EC ARV:WC ARV'!K116)</f>
        <v>0</v>
      </c>
      <c r="L116" s="48">
        <f>SUM('EC ARV:WC ARV'!L116)</f>
        <v>0</v>
      </c>
      <c r="M116" s="48">
        <f>SUM('EC ARV:WC ARV'!M116)</f>
        <v>0</v>
      </c>
      <c r="N116" s="48">
        <f>SUM('EC ARV:WC ARV'!N116)</f>
        <v>0</v>
      </c>
      <c r="O116" s="51">
        <f>SUM('EC ARV:WC ARV'!O116)</f>
        <v>0</v>
      </c>
      <c r="P116" s="48">
        <f>SUM('EC ARV:WC ARV'!P116)</f>
        <v>0</v>
      </c>
      <c r="Q116" s="48">
        <f>SUM('EC ARV:WC ARV'!Q116)</f>
        <v>0</v>
      </c>
      <c r="R116" s="48">
        <f>SUM('EC ARV:WC ARV'!R116)</f>
        <v>0</v>
      </c>
      <c r="S116" s="48">
        <f>SUM('EC ARV:WC ARV'!S116)</f>
        <v>0</v>
      </c>
      <c r="T116" s="48">
        <f>SUM('EC ARV:WC ARV'!T116)</f>
        <v>0</v>
      </c>
      <c r="U116" s="48">
        <f>SUM('EC ARV:WC ARV'!U116)</f>
        <v>0</v>
      </c>
      <c r="V116" s="48">
        <f>SUM('EC ARV:WC ARV'!V116)</f>
        <v>0</v>
      </c>
      <c r="W116" s="48">
        <f>SUM('EC ARV:WC ARV'!W116)</f>
        <v>0</v>
      </c>
      <c r="X116" s="51">
        <f>SUM('EC ARV:WC ARV'!X116)</f>
        <v>0</v>
      </c>
      <c r="Y116" s="48">
        <f>SUM('EC ARV:WC ARV'!Y116)</f>
        <v>0</v>
      </c>
      <c r="Z116" s="48">
        <f>SUM('EC ARV:WC ARV'!Z116)</f>
        <v>0</v>
      </c>
      <c r="AA116" s="48">
        <f>SUM('EC ARV:WC ARV'!AA116)</f>
        <v>0</v>
      </c>
      <c r="AB116" s="48">
        <f>SUM('EC ARV:WC ARV'!AB116)</f>
        <v>0</v>
      </c>
      <c r="AC116" s="48">
        <f>SUM('EC ARV:WC ARV'!AC116)</f>
        <v>0</v>
      </c>
      <c r="AD116" s="48">
        <f>SUM('EC ARV:WC ARV'!AD116)</f>
        <v>0</v>
      </c>
      <c r="AE116" s="48">
        <f>SUM('EC ARV:WC ARV'!AE116)</f>
        <v>0</v>
      </c>
      <c r="AF116" s="48">
        <f>SUM('EC ARV:WC ARV'!AF116)</f>
        <v>0</v>
      </c>
      <c r="AG116" s="48">
        <f>SUM('EC ARV:WC ARV'!AG116)</f>
        <v>0</v>
      </c>
      <c r="AH116" s="51">
        <f>SUM('EC ARV:WC ARV'!AH116)</f>
        <v>0</v>
      </c>
      <c r="AI116" s="48">
        <f>SUM('EC ARV:WC ARV'!AI116)</f>
        <v>0</v>
      </c>
      <c r="AJ116" s="48">
        <f>SUM('EC ARV:WC ARV'!AJ116)</f>
        <v>0</v>
      </c>
      <c r="AK116" s="48">
        <f>SUM('EC ARV:WC ARV'!AK116)</f>
        <v>0</v>
      </c>
      <c r="AL116" s="48">
        <f>SUM('EC ARV:WC ARV'!AL116)</f>
        <v>0</v>
      </c>
      <c r="AM116" s="48">
        <f>SUM('EC ARV:WC ARV'!AM116)</f>
        <v>0</v>
      </c>
      <c r="AN116" s="48">
        <f>SUM('EC ARV:WC ARV'!AN116)</f>
        <v>0</v>
      </c>
      <c r="AO116" s="48">
        <f>SUM('EC ARV:WC ARV'!AO116)</f>
        <v>0</v>
      </c>
      <c r="AP116" s="51">
        <f>SUM('EC ARV:WC ARV'!AP116)</f>
        <v>0</v>
      </c>
      <c r="AQ116" s="48">
        <f>SUM('EC ARV:WC ARV'!AQ116)</f>
        <v>52999.58</v>
      </c>
      <c r="AR116" s="48">
        <f>SUM('EC ARV:WC ARV'!AR116)</f>
        <v>52999.58</v>
      </c>
      <c r="AS116" s="48">
        <f>SUM('EC ARV:WC ARV'!AS116)</f>
        <v>52999.58</v>
      </c>
      <c r="AT116" s="51">
        <f>SUM('EC ARV:WC ARV'!AT116)</f>
        <v>158998.74000000002</v>
      </c>
      <c r="AU116" s="48">
        <f>SUM('EC ARV:WC ARV'!AU116)</f>
        <v>0</v>
      </c>
      <c r="AV116" s="48">
        <f>SUM('EC ARV:WC ARV'!AV116)</f>
        <v>0</v>
      </c>
      <c r="AW116" s="48">
        <f>SUM('EC ARV:WC ARV'!AW116)</f>
        <v>0</v>
      </c>
      <c r="AX116" s="48">
        <f>SUM('EC ARV:WC ARV'!AX116)</f>
        <v>0</v>
      </c>
      <c r="AY116" s="48">
        <f>SUM('EC ARV:WC ARV'!AY116)</f>
        <v>0</v>
      </c>
      <c r="AZ116" s="48">
        <f>SUM('EC ARV:WC ARV'!AZ116)</f>
        <v>0</v>
      </c>
      <c r="BA116" s="51">
        <f>SUM('EC ARV:WC ARV'!BA116)</f>
        <v>0</v>
      </c>
      <c r="BB116" s="45">
        <f t="shared" si="17"/>
        <v>6.0000000000000005E-2</v>
      </c>
    </row>
    <row r="117" spans="2:54" s="44" customFormat="1" ht="13.5" x14ac:dyDescent="0.25">
      <c r="B117" s="40"/>
      <c r="C117" s="40" t="s">
        <v>39</v>
      </c>
      <c r="D117" s="46">
        <f>SUM('EC ARV:WC ARV'!D117)</f>
        <v>2402795.5249999999</v>
      </c>
      <c r="E117" s="47">
        <f>SUM('EC ARV:WC ARV'!E117)</f>
        <v>0</v>
      </c>
      <c r="F117" s="48">
        <f>SUM('EC ARV:WC ARV'!F117)</f>
        <v>0</v>
      </c>
      <c r="G117" s="48">
        <f>SUM('EC ARV:WC ARV'!G117)</f>
        <v>0</v>
      </c>
      <c r="H117" s="48">
        <f>SUM('EC ARV:WC ARV'!H117)</f>
        <v>0</v>
      </c>
      <c r="I117" s="48">
        <f>SUM('EC ARV:WC ARV'!I117)</f>
        <v>0</v>
      </c>
      <c r="J117" s="48">
        <f>SUM('EC ARV:WC ARV'!J117)</f>
        <v>0</v>
      </c>
      <c r="K117" s="48">
        <f>SUM('EC ARV:WC ARV'!K117)</f>
        <v>0</v>
      </c>
      <c r="L117" s="48">
        <f>SUM('EC ARV:WC ARV'!L117)</f>
        <v>0</v>
      </c>
      <c r="M117" s="48">
        <f>SUM('EC ARV:WC ARV'!M117)</f>
        <v>0</v>
      </c>
      <c r="N117" s="48">
        <f>SUM('EC ARV:WC ARV'!N117)</f>
        <v>0</v>
      </c>
      <c r="O117" s="51">
        <f>SUM('EC ARV:WC ARV'!O117)</f>
        <v>0</v>
      </c>
      <c r="P117" s="48">
        <f>SUM('EC ARV:WC ARV'!P117)</f>
        <v>0</v>
      </c>
      <c r="Q117" s="48">
        <f>SUM('EC ARV:WC ARV'!Q117)</f>
        <v>0</v>
      </c>
      <c r="R117" s="48">
        <f>SUM('EC ARV:WC ARV'!R117)</f>
        <v>0</v>
      </c>
      <c r="S117" s="48">
        <f>SUM('EC ARV:WC ARV'!S117)</f>
        <v>0</v>
      </c>
      <c r="T117" s="48">
        <f>SUM('EC ARV:WC ARV'!T117)</f>
        <v>0</v>
      </c>
      <c r="U117" s="48">
        <f>SUM('EC ARV:WC ARV'!U117)</f>
        <v>0</v>
      </c>
      <c r="V117" s="48">
        <f>SUM('EC ARV:WC ARV'!V117)</f>
        <v>0</v>
      </c>
      <c r="W117" s="48">
        <f>SUM('EC ARV:WC ARV'!W117)</f>
        <v>0</v>
      </c>
      <c r="X117" s="51">
        <f>SUM('EC ARV:WC ARV'!X117)</f>
        <v>0</v>
      </c>
      <c r="Y117" s="48">
        <f>SUM('EC ARV:WC ARV'!Y117)</f>
        <v>0</v>
      </c>
      <c r="Z117" s="48">
        <f>SUM('EC ARV:WC ARV'!Z117)</f>
        <v>0</v>
      </c>
      <c r="AA117" s="48">
        <f>SUM('EC ARV:WC ARV'!AA117)</f>
        <v>0</v>
      </c>
      <c r="AB117" s="48">
        <f>SUM('EC ARV:WC ARV'!AB117)</f>
        <v>0</v>
      </c>
      <c r="AC117" s="48">
        <f>SUM('EC ARV:WC ARV'!AC117)</f>
        <v>0</v>
      </c>
      <c r="AD117" s="48">
        <f>SUM('EC ARV:WC ARV'!AD117)</f>
        <v>0</v>
      </c>
      <c r="AE117" s="48">
        <f>SUM('EC ARV:WC ARV'!AE117)</f>
        <v>0</v>
      </c>
      <c r="AF117" s="48">
        <f>SUM('EC ARV:WC ARV'!AF117)</f>
        <v>0</v>
      </c>
      <c r="AG117" s="48">
        <f>SUM('EC ARV:WC ARV'!AG117)</f>
        <v>0</v>
      </c>
      <c r="AH117" s="51">
        <f>SUM('EC ARV:WC ARV'!AH117)</f>
        <v>0</v>
      </c>
      <c r="AI117" s="48">
        <f>SUM('EC ARV:WC ARV'!AI117)</f>
        <v>0</v>
      </c>
      <c r="AJ117" s="48">
        <f>SUM('EC ARV:WC ARV'!AJ117)</f>
        <v>0</v>
      </c>
      <c r="AK117" s="48">
        <f>SUM('EC ARV:WC ARV'!AK117)</f>
        <v>0</v>
      </c>
      <c r="AL117" s="48">
        <f>SUM('EC ARV:WC ARV'!AL117)</f>
        <v>0</v>
      </c>
      <c r="AM117" s="48">
        <f>SUM('EC ARV:WC ARV'!AM117)</f>
        <v>0</v>
      </c>
      <c r="AN117" s="48">
        <f>SUM('EC ARV:WC ARV'!AN117)</f>
        <v>0</v>
      </c>
      <c r="AO117" s="48">
        <f>SUM('EC ARV:WC ARV'!AO117)</f>
        <v>0</v>
      </c>
      <c r="AP117" s="51">
        <f>SUM('EC ARV:WC ARV'!AP117)</f>
        <v>0</v>
      </c>
      <c r="AQ117" s="48">
        <f>SUM('EC ARV:WC ARV'!AQ117)</f>
        <v>0</v>
      </c>
      <c r="AR117" s="48">
        <f>SUM('EC ARV:WC ARV'!AR117)</f>
        <v>0</v>
      </c>
      <c r="AS117" s="48">
        <f>SUM('EC ARV:WC ARV'!AS117)</f>
        <v>0</v>
      </c>
      <c r="AT117" s="51">
        <f>SUM('EC ARV:WC ARV'!AT117)</f>
        <v>0</v>
      </c>
      <c r="AU117" s="48">
        <f>SUM('EC ARV:WC ARV'!AU117)</f>
        <v>0</v>
      </c>
      <c r="AV117" s="48">
        <f>SUM('EC ARV:WC ARV'!AV117)</f>
        <v>0</v>
      </c>
      <c r="AW117" s="48">
        <f>SUM('EC ARV:WC ARV'!AW117)</f>
        <v>0</v>
      </c>
      <c r="AX117" s="48">
        <f>SUM('EC ARV:WC ARV'!AX117)</f>
        <v>0</v>
      </c>
      <c r="AY117" s="48">
        <f>SUM('EC ARV:WC ARV'!AY117)</f>
        <v>0</v>
      </c>
      <c r="AZ117" s="48">
        <f>SUM('EC ARV:WC ARV'!AZ117)</f>
        <v>0</v>
      </c>
      <c r="BA117" s="51">
        <f>SUM('EC ARV:WC ARV'!BA117)</f>
        <v>0</v>
      </c>
      <c r="BB117" s="45">
        <f t="shared" si="17"/>
        <v>0</v>
      </c>
    </row>
    <row r="118" spans="2:54" s="44" customFormat="1" ht="13.5" x14ac:dyDescent="0.25">
      <c r="B118" s="40"/>
      <c r="C118" s="40" t="s">
        <v>40</v>
      </c>
      <c r="D118" s="46">
        <f>SUM('EC ARV:WC ARV'!D118)</f>
        <v>11970010.135</v>
      </c>
      <c r="E118" s="47">
        <f>SUM('EC ARV:WC ARV'!E118)</f>
        <v>8738107.3985499982</v>
      </c>
      <c r="F118" s="48">
        <f>SUM('EC ARV:WC ARV'!F118)</f>
        <v>0</v>
      </c>
      <c r="G118" s="48">
        <f>SUM('EC ARV:WC ARV'!G118)</f>
        <v>598500.50675000006</v>
      </c>
      <c r="H118" s="48">
        <f>SUM('EC ARV:WC ARV'!H118)</f>
        <v>598500.50675000006</v>
      </c>
      <c r="I118" s="48">
        <f>SUM('EC ARV:WC ARV'!I118)</f>
        <v>598500.50675000006</v>
      </c>
      <c r="J118" s="48">
        <f>SUM('EC ARV:WC ARV'!J118)</f>
        <v>0</v>
      </c>
      <c r="K118" s="48">
        <f>SUM('EC ARV:WC ARV'!K118)</f>
        <v>119700.10135</v>
      </c>
      <c r="L118" s="48">
        <f>SUM('EC ARV:WC ARV'!L118)</f>
        <v>359100.30404999998</v>
      </c>
      <c r="M118" s="48">
        <f>SUM('EC ARV:WC ARV'!M118)</f>
        <v>1197001.0135000001</v>
      </c>
      <c r="N118" s="48">
        <f>SUM('EC ARV:WC ARV'!N118)</f>
        <v>957600.81079999998</v>
      </c>
      <c r="O118" s="51">
        <f>SUM('EC ARV:WC ARV'!O118)</f>
        <v>4428903.7499499992</v>
      </c>
      <c r="P118" s="48">
        <f>SUM('EC ARV:WC ARV'!P118)</f>
        <v>239400.20269999999</v>
      </c>
      <c r="Q118" s="48">
        <f>SUM('EC ARV:WC ARV'!Q118)</f>
        <v>59850.050674999999</v>
      </c>
      <c r="R118" s="48">
        <f>SUM('EC ARV:WC ARV'!R118)</f>
        <v>59850.050674999999</v>
      </c>
      <c r="S118" s="48">
        <f>SUM('EC ARV:WC ARV'!S118)</f>
        <v>239400.20269999999</v>
      </c>
      <c r="T118" s="48">
        <f>SUM('EC ARV:WC ARV'!T118)</f>
        <v>59850.050674999999</v>
      </c>
      <c r="U118" s="48">
        <f>SUM('EC ARV:WC ARV'!U118)</f>
        <v>59850.050674999999</v>
      </c>
      <c r="V118" s="48">
        <f>SUM('EC ARV:WC ARV'!V118)</f>
        <v>0</v>
      </c>
      <c r="W118" s="48">
        <f>SUM('EC ARV:WC ARV'!W118)</f>
        <v>0</v>
      </c>
      <c r="X118" s="51">
        <f>SUM('EC ARV:WC ARV'!X118)</f>
        <v>718200.60809999995</v>
      </c>
      <c r="Y118" s="48">
        <f>SUM('EC ARV:WC ARV'!Y118)</f>
        <v>0</v>
      </c>
      <c r="Z118" s="48">
        <f>SUM('EC ARV:WC ARV'!Z118)</f>
        <v>0</v>
      </c>
      <c r="AA118" s="48">
        <f>SUM('EC ARV:WC ARV'!AA118)</f>
        <v>119700.10135</v>
      </c>
      <c r="AB118" s="48">
        <f>SUM('EC ARV:WC ARV'!AB118)</f>
        <v>119700.10135</v>
      </c>
      <c r="AC118" s="48">
        <f>SUM('EC ARV:WC ARV'!AC118)</f>
        <v>119700.10135</v>
      </c>
      <c r="AD118" s="48">
        <f>SUM('EC ARV:WC ARV'!AD118)</f>
        <v>119700.10135</v>
      </c>
      <c r="AE118" s="48">
        <f>SUM('EC ARV:WC ARV'!AE118)</f>
        <v>0</v>
      </c>
      <c r="AF118" s="48">
        <f>SUM('EC ARV:WC ARV'!AF118)</f>
        <v>0</v>
      </c>
      <c r="AG118" s="48">
        <f>SUM('EC ARV:WC ARV'!AG118)</f>
        <v>0</v>
      </c>
      <c r="AH118" s="51">
        <f>SUM('EC ARV:WC ARV'!AH118)</f>
        <v>478800.40539999999</v>
      </c>
      <c r="AI118" s="48">
        <f>SUM('EC ARV:WC ARV'!AI118)</f>
        <v>359100.30404999998</v>
      </c>
      <c r="AJ118" s="48">
        <f>SUM('EC ARV:WC ARV'!AJ118)</f>
        <v>0</v>
      </c>
      <c r="AK118" s="48">
        <f>SUM('EC ARV:WC ARV'!AK118)</f>
        <v>359100.30404999998</v>
      </c>
      <c r="AL118" s="48">
        <f>SUM('EC ARV:WC ARV'!AL118)</f>
        <v>359100.30404999998</v>
      </c>
      <c r="AM118" s="48">
        <f>SUM('EC ARV:WC ARV'!AM118)</f>
        <v>359100.30404999998</v>
      </c>
      <c r="AN118" s="48">
        <f>SUM('EC ARV:WC ARV'!AN118)</f>
        <v>598500.50675000006</v>
      </c>
      <c r="AO118" s="48">
        <f>SUM('EC ARV:WC ARV'!AO118)</f>
        <v>0</v>
      </c>
      <c r="AP118" s="51">
        <f>SUM('EC ARV:WC ARV'!AP118)</f>
        <v>2034901.7229499999</v>
      </c>
      <c r="AQ118" s="48">
        <f>SUM('EC ARV:WC ARV'!AQ118)</f>
        <v>359100.30404999998</v>
      </c>
      <c r="AR118" s="48">
        <f>SUM('EC ARV:WC ARV'!AR118)</f>
        <v>359100.30404999998</v>
      </c>
      <c r="AS118" s="48">
        <f>SUM('EC ARV:WC ARV'!AS118)</f>
        <v>359100.30404999998</v>
      </c>
      <c r="AT118" s="51">
        <f>SUM('EC ARV:WC ARV'!AT118)</f>
        <v>1077300.91215</v>
      </c>
      <c r="AU118" s="48">
        <f>SUM('EC ARV:WC ARV'!AU118)</f>
        <v>0</v>
      </c>
      <c r="AV118" s="48">
        <f>SUM('EC ARV:WC ARV'!AV118)</f>
        <v>0</v>
      </c>
      <c r="AW118" s="48">
        <f>SUM('EC ARV:WC ARV'!AW118)</f>
        <v>0</v>
      </c>
      <c r="AX118" s="48">
        <f>SUM('EC ARV:WC ARV'!AX118)</f>
        <v>0</v>
      </c>
      <c r="AY118" s="48">
        <f>SUM('EC ARV:WC ARV'!AY118)</f>
        <v>0</v>
      </c>
      <c r="AZ118" s="48">
        <f>SUM('EC ARV:WC ARV'!AZ118)</f>
        <v>0</v>
      </c>
      <c r="BA118" s="51">
        <f>SUM('EC ARV:WC ARV'!BA118)</f>
        <v>0</v>
      </c>
      <c r="BB118" s="45">
        <f t="shared" si="17"/>
        <v>0.72999999999999987</v>
      </c>
    </row>
    <row r="119" spans="2:54" s="44" customFormat="1" ht="13.5" x14ac:dyDescent="0.25">
      <c r="B119" s="40"/>
      <c r="C119" s="40" t="s">
        <v>41</v>
      </c>
      <c r="D119" s="46">
        <f>SUM('EC ARV:WC ARV'!D119)</f>
        <v>1095527.4450000001</v>
      </c>
      <c r="E119" s="47">
        <f>SUM('EC ARV:WC ARV'!E119)</f>
        <v>5477.6372250000004</v>
      </c>
      <c r="F119" s="48">
        <f>SUM('EC ARV:WC ARV'!F119)</f>
        <v>0</v>
      </c>
      <c r="G119" s="48">
        <f>SUM('EC ARV:WC ARV'!G119)</f>
        <v>0</v>
      </c>
      <c r="H119" s="48">
        <f>SUM('EC ARV:WC ARV'!H119)</f>
        <v>0</v>
      </c>
      <c r="I119" s="48">
        <f>SUM('EC ARV:WC ARV'!I119)</f>
        <v>5477.6372250000004</v>
      </c>
      <c r="J119" s="48">
        <f>SUM('EC ARV:WC ARV'!J119)</f>
        <v>0</v>
      </c>
      <c r="K119" s="48">
        <f>SUM('EC ARV:WC ARV'!K119)</f>
        <v>0</v>
      </c>
      <c r="L119" s="48">
        <f>SUM('EC ARV:WC ARV'!L119)</f>
        <v>0</v>
      </c>
      <c r="M119" s="48">
        <f>SUM('EC ARV:WC ARV'!M119)</f>
        <v>0</v>
      </c>
      <c r="N119" s="48">
        <f>SUM('EC ARV:WC ARV'!N119)</f>
        <v>0</v>
      </c>
      <c r="O119" s="51">
        <f>SUM('EC ARV:WC ARV'!O119)</f>
        <v>5477.6372250000004</v>
      </c>
      <c r="P119" s="48">
        <f>SUM('EC ARV:WC ARV'!P119)</f>
        <v>0</v>
      </c>
      <c r="Q119" s="48">
        <f>SUM('EC ARV:WC ARV'!Q119)</f>
        <v>0</v>
      </c>
      <c r="R119" s="48">
        <f>SUM('EC ARV:WC ARV'!R119)</f>
        <v>0</v>
      </c>
      <c r="S119" s="48">
        <f>SUM('EC ARV:WC ARV'!S119)</f>
        <v>0</v>
      </c>
      <c r="T119" s="48">
        <f>SUM('EC ARV:WC ARV'!T119)</f>
        <v>0</v>
      </c>
      <c r="U119" s="48">
        <f>SUM('EC ARV:WC ARV'!U119)</f>
        <v>0</v>
      </c>
      <c r="V119" s="48">
        <f>SUM('EC ARV:WC ARV'!V119)</f>
        <v>0</v>
      </c>
      <c r="W119" s="48">
        <f>SUM('EC ARV:WC ARV'!W119)</f>
        <v>0</v>
      </c>
      <c r="X119" s="51">
        <f>SUM('EC ARV:WC ARV'!X119)</f>
        <v>0</v>
      </c>
      <c r="Y119" s="48">
        <f>SUM('EC ARV:WC ARV'!Y119)</f>
        <v>0</v>
      </c>
      <c r="Z119" s="48">
        <f>SUM('EC ARV:WC ARV'!Z119)</f>
        <v>0</v>
      </c>
      <c r="AA119" s="48">
        <f>SUM('EC ARV:WC ARV'!AA119)</f>
        <v>0</v>
      </c>
      <c r="AB119" s="48">
        <f>SUM('EC ARV:WC ARV'!AB119)</f>
        <v>0</v>
      </c>
      <c r="AC119" s="48">
        <f>SUM('EC ARV:WC ARV'!AC119)</f>
        <v>0</v>
      </c>
      <c r="AD119" s="48">
        <f>SUM('EC ARV:WC ARV'!AD119)</f>
        <v>0</v>
      </c>
      <c r="AE119" s="48">
        <f>SUM('EC ARV:WC ARV'!AE119)</f>
        <v>0</v>
      </c>
      <c r="AF119" s="48">
        <f>SUM('EC ARV:WC ARV'!AF119)</f>
        <v>0</v>
      </c>
      <c r="AG119" s="48">
        <f>SUM('EC ARV:WC ARV'!AG119)</f>
        <v>0</v>
      </c>
      <c r="AH119" s="51">
        <f>SUM('EC ARV:WC ARV'!AH119)</f>
        <v>0</v>
      </c>
      <c r="AI119" s="48">
        <f>SUM('EC ARV:WC ARV'!AI119)</f>
        <v>0</v>
      </c>
      <c r="AJ119" s="48">
        <f>SUM('EC ARV:WC ARV'!AJ119)</f>
        <v>0</v>
      </c>
      <c r="AK119" s="48">
        <f>SUM('EC ARV:WC ARV'!AK119)</f>
        <v>0</v>
      </c>
      <c r="AL119" s="48">
        <f>SUM('EC ARV:WC ARV'!AL119)</f>
        <v>0</v>
      </c>
      <c r="AM119" s="48">
        <f>SUM('EC ARV:WC ARV'!AM119)</f>
        <v>0</v>
      </c>
      <c r="AN119" s="48">
        <f>SUM('EC ARV:WC ARV'!AN119)</f>
        <v>0</v>
      </c>
      <c r="AO119" s="48">
        <f>SUM('EC ARV:WC ARV'!AO119)</f>
        <v>0</v>
      </c>
      <c r="AP119" s="51">
        <f>SUM('EC ARV:WC ARV'!AP119)</f>
        <v>0</v>
      </c>
      <c r="AQ119" s="48">
        <f>SUM('EC ARV:WC ARV'!AQ119)</f>
        <v>0</v>
      </c>
      <c r="AR119" s="48">
        <f>SUM('EC ARV:WC ARV'!AR119)</f>
        <v>0</v>
      </c>
      <c r="AS119" s="48">
        <f>SUM('EC ARV:WC ARV'!AS119)</f>
        <v>0</v>
      </c>
      <c r="AT119" s="51">
        <f>SUM('EC ARV:WC ARV'!AT119)</f>
        <v>0</v>
      </c>
      <c r="AU119" s="48">
        <f>SUM('EC ARV:WC ARV'!AU119)</f>
        <v>0</v>
      </c>
      <c r="AV119" s="48">
        <f>SUM('EC ARV:WC ARV'!AV119)</f>
        <v>0</v>
      </c>
      <c r="AW119" s="48">
        <f>SUM('EC ARV:WC ARV'!AW119)</f>
        <v>0</v>
      </c>
      <c r="AX119" s="48">
        <f>SUM('EC ARV:WC ARV'!AX119)</f>
        <v>0</v>
      </c>
      <c r="AY119" s="48">
        <f>SUM('EC ARV:WC ARV'!AY119)</f>
        <v>0</v>
      </c>
      <c r="AZ119" s="48">
        <f>SUM('EC ARV:WC ARV'!AZ119)</f>
        <v>0</v>
      </c>
      <c r="BA119" s="51">
        <f>SUM('EC ARV:WC ARV'!BA119)</f>
        <v>0</v>
      </c>
      <c r="BB119" s="45">
        <f t="shared" si="17"/>
        <v>5.0000000000000001E-3</v>
      </c>
    </row>
    <row r="120" spans="2:54" s="44" customFormat="1" ht="13.5" x14ac:dyDescent="0.25">
      <c r="B120" s="40"/>
      <c r="C120" s="40" t="s">
        <v>42</v>
      </c>
      <c r="D120" s="46">
        <f>SUM('EC ARV:WC ARV'!D120)</f>
        <v>568230.52500000002</v>
      </c>
      <c r="E120" s="47">
        <f>SUM('EC ARV:WC ARV'!E120)</f>
        <v>0</v>
      </c>
      <c r="F120" s="48">
        <f>SUM('EC ARV:WC ARV'!F120)</f>
        <v>0</v>
      </c>
      <c r="G120" s="48">
        <f>SUM('EC ARV:WC ARV'!G120)</f>
        <v>0</v>
      </c>
      <c r="H120" s="48">
        <f>SUM('EC ARV:WC ARV'!H120)</f>
        <v>0</v>
      </c>
      <c r="I120" s="48">
        <f>SUM('EC ARV:WC ARV'!I120)</f>
        <v>0</v>
      </c>
      <c r="J120" s="48">
        <f>SUM('EC ARV:WC ARV'!J120)</f>
        <v>0</v>
      </c>
      <c r="K120" s="48">
        <f>SUM('EC ARV:WC ARV'!K120)</f>
        <v>0</v>
      </c>
      <c r="L120" s="48">
        <f>SUM('EC ARV:WC ARV'!L120)</f>
        <v>0</v>
      </c>
      <c r="M120" s="48">
        <f>SUM('EC ARV:WC ARV'!M120)</f>
        <v>0</v>
      </c>
      <c r="N120" s="48">
        <f>SUM('EC ARV:WC ARV'!N120)</f>
        <v>0</v>
      </c>
      <c r="O120" s="51">
        <f>SUM('EC ARV:WC ARV'!O120)</f>
        <v>0</v>
      </c>
      <c r="P120" s="48">
        <f>SUM('EC ARV:WC ARV'!P120)</f>
        <v>0</v>
      </c>
      <c r="Q120" s="48">
        <f>SUM('EC ARV:WC ARV'!Q120)</f>
        <v>0</v>
      </c>
      <c r="R120" s="48">
        <f>SUM('EC ARV:WC ARV'!R120)</f>
        <v>0</v>
      </c>
      <c r="S120" s="48">
        <f>SUM('EC ARV:WC ARV'!S120)</f>
        <v>0</v>
      </c>
      <c r="T120" s="48">
        <f>SUM('EC ARV:WC ARV'!T120)</f>
        <v>0</v>
      </c>
      <c r="U120" s="48">
        <f>SUM('EC ARV:WC ARV'!U120)</f>
        <v>0</v>
      </c>
      <c r="V120" s="48">
        <f>SUM('EC ARV:WC ARV'!V120)</f>
        <v>0</v>
      </c>
      <c r="W120" s="48">
        <f>SUM('EC ARV:WC ARV'!W120)</f>
        <v>0</v>
      </c>
      <c r="X120" s="51">
        <f>SUM('EC ARV:WC ARV'!X120)</f>
        <v>0</v>
      </c>
      <c r="Y120" s="48">
        <f>SUM('EC ARV:WC ARV'!Y120)</f>
        <v>0</v>
      </c>
      <c r="Z120" s="48">
        <f>SUM('EC ARV:WC ARV'!Z120)</f>
        <v>0</v>
      </c>
      <c r="AA120" s="48">
        <f>SUM('EC ARV:WC ARV'!AA120)</f>
        <v>0</v>
      </c>
      <c r="AB120" s="48">
        <f>SUM('EC ARV:WC ARV'!AB120)</f>
        <v>0</v>
      </c>
      <c r="AC120" s="48">
        <f>SUM('EC ARV:WC ARV'!AC120)</f>
        <v>0</v>
      </c>
      <c r="AD120" s="48">
        <f>SUM('EC ARV:WC ARV'!AD120)</f>
        <v>0</v>
      </c>
      <c r="AE120" s="48">
        <f>SUM('EC ARV:WC ARV'!AE120)</f>
        <v>0</v>
      </c>
      <c r="AF120" s="48">
        <f>SUM('EC ARV:WC ARV'!AF120)</f>
        <v>0</v>
      </c>
      <c r="AG120" s="48">
        <f>SUM('EC ARV:WC ARV'!AG120)</f>
        <v>0</v>
      </c>
      <c r="AH120" s="51">
        <f>SUM('EC ARV:WC ARV'!AH120)</f>
        <v>0</v>
      </c>
      <c r="AI120" s="48">
        <f>SUM('EC ARV:WC ARV'!AI120)</f>
        <v>0</v>
      </c>
      <c r="AJ120" s="48">
        <f>SUM('EC ARV:WC ARV'!AJ120)</f>
        <v>0</v>
      </c>
      <c r="AK120" s="48">
        <f>SUM('EC ARV:WC ARV'!AK120)</f>
        <v>0</v>
      </c>
      <c r="AL120" s="48">
        <f>SUM('EC ARV:WC ARV'!AL120)</f>
        <v>0</v>
      </c>
      <c r="AM120" s="48">
        <f>SUM('EC ARV:WC ARV'!AM120)</f>
        <v>0</v>
      </c>
      <c r="AN120" s="48">
        <f>SUM('EC ARV:WC ARV'!AN120)</f>
        <v>0</v>
      </c>
      <c r="AO120" s="48">
        <f>SUM('EC ARV:WC ARV'!AO120)</f>
        <v>0</v>
      </c>
      <c r="AP120" s="51">
        <f>SUM('EC ARV:WC ARV'!AP120)</f>
        <v>0</v>
      </c>
      <c r="AQ120" s="48">
        <f>SUM('EC ARV:WC ARV'!AQ120)</f>
        <v>0</v>
      </c>
      <c r="AR120" s="48">
        <f>SUM('EC ARV:WC ARV'!AR120)</f>
        <v>0</v>
      </c>
      <c r="AS120" s="48">
        <f>SUM('EC ARV:WC ARV'!AS120)</f>
        <v>0</v>
      </c>
      <c r="AT120" s="51">
        <f>SUM('EC ARV:WC ARV'!AT120)</f>
        <v>0</v>
      </c>
      <c r="AU120" s="48">
        <f>SUM('EC ARV:WC ARV'!AU120)</f>
        <v>0</v>
      </c>
      <c r="AV120" s="48">
        <f>SUM('EC ARV:WC ARV'!AV120)</f>
        <v>0</v>
      </c>
      <c r="AW120" s="48">
        <f>SUM('EC ARV:WC ARV'!AW120)</f>
        <v>0</v>
      </c>
      <c r="AX120" s="48">
        <f>SUM('EC ARV:WC ARV'!AX120)</f>
        <v>0</v>
      </c>
      <c r="AY120" s="48">
        <f>SUM('EC ARV:WC ARV'!AY120)</f>
        <v>0</v>
      </c>
      <c r="AZ120" s="48">
        <f>SUM('EC ARV:WC ARV'!AZ120)</f>
        <v>0</v>
      </c>
      <c r="BA120" s="51">
        <f>SUM('EC ARV:WC ARV'!BA120)</f>
        <v>0</v>
      </c>
      <c r="BB120" s="45">
        <f t="shared" si="17"/>
        <v>0</v>
      </c>
    </row>
    <row r="121" spans="2:54" s="44" customFormat="1" ht="13.5" x14ac:dyDescent="0.25">
      <c r="B121" s="40"/>
      <c r="C121" s="40" t="s">
        <v>43</v>
      </c>
      <c r="D121" s="46">
        <f>SUM('EC ARV:WC ARV'!D121)</f>
        <v>21839893.890000001</v>
      </c>
      <c r="E121" s="47">
        <f>SUM('EC ARV:WC ARV'!E121)</f>
        <v>0</v>
      </c>
      <c r="F121" s="48">
        <f>SUM('EC ARV:WC ARV'!F121)</f>
        <v>0</v>
      </c>
      <c r="G121" s="48">
        <f>SUM('EC ARV:WC ARV'!G121)</f>
        <v>0</v>
      </c>
      <c r="H121" s="48">
        <f>SUM('EC ARV:WC ARV'!H121)</f>
        <v>0</v>
      </c>
      <c r="I121" s="48">
        <f>SUM('EC ARV:WC ARV'!I121)</f>
        <v>0</v>
      </c>
      <c r="J121" s="48">
        <f>SUM('EC ARV:WC ARV'!J121)</f>
        <v>0</v>
      </c>
      <c r="K121" s="48">
        <f>SUM('EC ARV:WC ARV'!K121)</f>
        <v>0</v>
      </c>
      <c r="L121" s="48">
        <f>SUM('EC ARV:WC ARV'!L121)</f>
        <v>0</v>
      </c>
      <c r="M121" s="48">
        <f>SUM('EC ARV:WC ARV'!M121)</f>
        <v>0</v>
      </c>
      <c r="N121" s="48">
        <f>SUM('EC ARV:WC ARV'!N121)</f>
        <v>0</v>
      </c>
      <c r="O121" s="51">
        <f>SUM('EC ARV:WC ARV'!O121)</f>
        <v>0</v>
      </c>
      <c r="P121" s="48">
        <f>SUM('EC ARV:WC ARV'!P121)</f>
        <v>0</v>
      </c>
      <c r="Q121" s="48">
        <f>SUM('EC ARV:WC ARV'!Q121)</f>
        <v>0</v>
      </c>
      <c r="R121" s="48">
        <f>SUM('EC ARV:WC ARV'!R121)</f>
        <v>0</v>
      </c>
      <c r="S121" s="48">
        <f>SUM('EC ARV:WC ARV'!S121)</f>
        <v>0</v>
      </c>
      <c r="T121" s="48">
        <f>SUM('EC ARV:WC ARV'!T121)</f>
        <v>0</v>
      </c>
      <c r="U121" s="48">
        <f>SUM('EC ARV:WC ARV'!U121)</f>
        <v>0</v>
      </c>
      <c r="V121" s="48">
        <f>SUM('EC ARV:WC ARV'!V121)</f>
        <v>0</v>
      </c>
      <c r="W121" s="48">
        <f>SUM('EC ARV:WC ARV'!W121)</f>
        <v>0</v>
      </c>
      <c r="X121" s="51">
        <f>SUM('EC ARV:WC ARV'!X121)</f>
        <v>0</v>
      </c>
      <c r="Y121" s="48">
        <f>SUM('EC ARV:WC ARV'!Y121)</f>
        <v>0</v>
      </c>
      <c r="Z121" s="48">
        <f>SUM('EC ARV:WC ARV'!Z121)</f>
        <v>0</v>
      </c>
      <c r="AA121" s="48">
        <f>SUM('EC ARV:WC ARV'!AA121)</f>
        <v>0</v>
      </c>
      <c r="AB121" s="48">
        <f>SUM('EC ARV:WC ARV'!AB121)</f>
        <v>0</v>
      </c>
      <c r="AC121" s="48">
        <f>SUM('EC ARV:WC ARV'!AC121)</f>
        <v>0</v>
      </c>
      <c r="AD121" s="48">
        <f>SUM('EC ARV:WC ARV'!AD121)</f>
        <v>0</v>
      </c>
      <c r="AE121" s="48">
        <f>SUM('EC ARV:WC ARV'!AE121)</f>
        <v>0</v>
      </c>
      <c r="AF121" s="48">
        <f>SUM('EC ARV:WC ARV'!AF121)</f>
        <v>0</v>
      </c>
      <c r="AG121" s="48">
        <f>SUM('EC ARV:WC ARV'!AG121)</f>
        <v>0</v>
      </c>
      <c r="AH121" s="51">
        <f>SUM('EC ARV:WC ARV'!AH121)</f>
        <v>0</v>
      </c>
      <c r="AI121" s="48">
        <f>SUM('EC ARV:WC ARV'!AI121)</f>
        <v>0</v>
      </c>
      <c r="AJ121" s="48">
        <f>SUM('EC ARV:WC ARV'!AJ121)</f>
        <v>0</v>
      </c>
      <c r="AK121" s="48">
        <f>SUM('EC ARV:WC ARV'!AK121)</f>
        <v>0</v>
      </c>
      <c r="AL121" s="48">
        <f>SUM('EC ARV:WC ARV'!AL121)</f>
        <v>0</v>
      </c>
      <c r="AM121" s="48">
        <f>SUM('EC ARV:WC ARV'!AM121)</f>
        <v>0</v>
      </c>
      <c r="AN121" s="48">
        <f>SUM('EC ARV:WC ARV'!AN121)</f>
        <v>0</v>
      </c>
      <c r="AO121" s="48">
        <f>SUM('EC ARV:WC ARV'!AO121)</f>
        <v>0</v>
      </c>
      <c r="AP121" s="51">
        <f>SUM('EC ARV:WC ARV'!AP121)</f>
        <v>0</v>
      </c>
      <c r="AQ121" s="48">
        <f>SUM('EC ARV:WC ARV'!AQ121)</f>
        <v>0</v>
      </c>
      <c r="AR121" s="48">
        <f>SUM('EC ARV:WC ARV'!AR121)</f>
        <v>0</v>
      </c>
      <c r="AS121" s="48">
        <f>SUM('EC ARV:WC ARV'!AS121)</f>
        <v>0</v>
      </c>
      <c r="AT121" s="51">
        <f>SUM('EC ARV:WC ARV'!AT121)</f>
        <v>0</v>
      </c>
      <c r="AU121" s="48">
        <f>SUM('EC ARV:WC ARV'!AU121)</f>
        <v>0</v>
      </c>
      <c r="AV121" s="48">
        <f>SUM('EC ARV:WC ARV'!AV121)</f>
        <v>0</v>
      </c>
      <c r="AW121" s="48">
        <f>SUM('EC ARV:WC ARV'!AW121)</f>
        <v>0</v>
      </c>
      <c r="AX121" s="48">
        <f>SUM('EC ARV:WC ARV'!AX121)</f>
        <v>0</v>
      </c>
      <c r="AY121" s="48">
        <f>SUM('EC ARV:WC ARV'!AY121)</f>
        <v>0</v>
      </c>
      <c r="AZ121" s="48">
        <f>SUM('EC ARV:WC ARV'!AZ121)</f>
        <v>0</v>
      </c>
      <c r="BA121" s="51">
        <f>SUM('EC ARV:WC ARV'!BA121)</f>
        <v>0</v>
      </c>
      <c r="BB121" s="45">
        <f t="shared" si="17"/>
        <v>0</v>
      </c>
    </row>
    <row r="122" spans="2:54" s="44" customFormat="1" x14ac:dyDescent="0.25">
      <c r="B122" s="39" t="s">
        <v>44</v>
      </c>
      <c r="C122" s="40"/>
      <c r="D122" s="50">
        <f>SUM('EC ARV:WC ARV'!D122)</f>
        <v>5521707.4349999996</v>
      </c>
      <c r="E122" s="42">
        <f>SUM('EC ARV:WC ARV'!E122)</f>
        <v>6703.6</v>
      </c>
      <c r="F122" s="41">
        <f>SUM('EC ARV:WC ARV'!F122)</f>
        <v>0</v>
      </c>
      <c r="G122" s="41">
        <f>SUM('EC ARV:WC ARV'!G122)</f>
        <v>0</v>
      </c>
      <c r="H122" s="41">
        <f>SUM('EC ARV:WC ARV'!H122)</f>
        <v>0</v>
      </c>
      <c r="I122" s="41">
        <f>SUM('EC ARV:WC ARV'!I122)</f>
        <v>0</v>
      </c>
      <c r="J122" s="41">
        <f>SUM('EC ARV:WC ARV'!J122)</f>
        <v>0</v>
      </c>
      <c r="K122" s="41">
        <f>SUM('EC ARV:WC ARV'!K122)</f>
        <v>0</v>
      </c>
      <c r="L122" s="41">
        <f>SUM('EC ARV:WC ARV'!L122)</f>
        <v>6703.6</v>
      </c>
      <c r="M122" s="41">
        <f>SUM('EC ARV:WC ARV'!M122)</f>
        <v>0</v>
      </c>
      <c r="N122" s="41">
        <f>SUM('EC ARV:WC ARV'!N122)</f>
        <v>0</v>
      </c>
      <c r="O122" s="43">
        <f>SUM('EC ARV:WC ARV'!O122)</f>
        <v>6703.6</v>
      </c>
      <c r="P122" s="41">
        <f>SUM('EC ARV:WC ARV'!P122)</f>
        <v>0</v>
      </c>
      <c r="Q122" s="41">
        <f>SUM('EC ARV:WC ARV'!Q122)</f>
        <v>0</v>
      </c>
      <c r="R122" s="41">
        <f>SUM('EC ARV:WC ARV'!R122)</f>
        <v>0</v>
      </c>
      <c r="S122" s="41">
        <f>SUM('EC ARV:WC ARV'!S122)</f>
        <v>0</v>
      </c>
      <c r="T122" s="41">
        <f>SUM('EC ARV:WC ARV'!T122)</f>
        <v>0</v>
      </c>
      <c r="U122" s="41">
        <f>SUM('EC ARV:WC ARV'!U122)</f>
        <v>0</v>
      </c>
      <c r="V122" s="41">
        <f>SUM('EC ARV:WC ARV'!V122)</f>
        <v>0</v>
      </c>
      <c r="W122" s="41">
        <f>SUM('EC ARV:WC ARV'!W122)</f>
        <v>0</v>
      </c>
      <c r="X122" s="41">
        <f>SUM('EC ARV:WC ARV'!X122)</f>
        <v>0</v>
      </c>
      <c r="Y122" s="41">
        <f>SUM('EC ARV:WC ARV'!Y122)</f>
        <v>0</v>
      </c>
      <c r="Z122" s="41">
        <f>SUM('EC ARV:WC ARV'!Z122)</f>
        <v>0</v>
      </c>
      <c r="AA122" s="41">
        <f>SUM('EC ARV:WC ARV'!AA122)</f>
        <v>0</v>
      </c>
      <c r="AB122" s="41">
        <f>SUM('EC ARV:WC ARV'!AB122)</f>
        <v>0</v>
      </c>
      <c r="AC122" s="41">
        <f>SUM('EC ARV:WC ARV'!AC122)</f>
        <v>0</v>
      </c>
      <c r="AD122" s="41">
        <f>SUM('EC ARV:WC ARV'!AD122)</f>
        <v>0</v>
      </c>
      <c r="AE122" s="41">
        <f>SUM('EC ARV:WC ARV'!AE122)</f>
        <v>0</v>
      </c>
      <c r="AF122" s="41">
        <f>SUM('EC ARV:WC ARV'!AF122)</f>
        <v>0</v>
      </c>
      <c r="AG122" s="41">
        <f>SUM('EC ARV:WC ARV'!AG122)</f>
        <v>0</v>
      </c>
      <c r="AH122" s="43">
        <f>SUM('EC ARV:WC ARV'!AH122)</f>
        <v>0</v>
      </c>
      <c r="AI122" s="41">
        <f>SUM('EC ARV:WC ARV'!AI122)</f>
        <v>0</v>
      </c>
      <c r="AJ122" s="41">
        <f>SUM('EC ARV:WC ARV'!AJ122)</f>
        <v>0</v>
      </c>
      <c r="AK122" s="41">
        <f>SUM('EC ARV:WC ARV'!AK122)</f>
        <v>0</v>
      </c>
      <c r="AL122" s="41">
        <f>SUM('EC ARV:WC ARV'!AL122)</f>
        <v>0</v>
      </c>
      <c r="AM122" s="41">
        <f>SUM('EC ARV:WC ARV'!AM122)</f>
        <v>0</v>
      </c>
      <c r="AN122" s="41">
        <f>SUM('EC ARV:WC ARV'!AN122)</f>
        <v>0</v>
      </c>
      <c r="AO122" s="41">
        <f>SUM('EC ARV:WC ARV'!AO122)</f>
        <v>0</v>
      </c>
      <c r="AP122" s="43">
        <f>SUM('EC ARV:WC ARV'!AP122)</f>
        <v>0</v>
      </c>
      <c r="AQ122" s="41">
        <f>SUM('EC ARV:WC ARV'!AQ122)</f>
        <v>0</v>
      </c>
      <c r="AR122" s="41">
        <f>SUM('EC ARV:WC ARV'!AR122)</f>
        <v>0</v>
      </c>
      <c r="AS122" s="41">
        <f>SUM('EC ARV:WC ARV'!AS122)</f>
        <v>0</v>
      </c>
      <c r="AT122" s="43">
        <f>SUM('EC ARV:WC ARV'!AT122)</f>
        <v>0</v>
      </c>
      <c r="AU122" s="41">
        <f>SUM('EC ARV:WC ARV'!AU122)</f>
        <v>0</v>
      </c>
      <c r="AV122" s="41">
        <f>SUM('EC ARV:WC ARV'!AV122)</f>
        <v>0</v>
      </c>
      <c r="AW122" s="41">
        <f>SUM('EC ARV:WC ARV'!AW122)</f>
        <v>0</v>
      </c>
      <c r="AX122" s="41">
        <f>SUM('EC ARV:WC ARV'!AX122)</f>
        <v>0</v>
      </c>
      <c r="AY122" s="41">
        <f>SUM('EC ARV:WC ARV'!AY122)</f>
        <v>0</v>
      </c>
      <c r="AZ122" s="41">
        <f>SUM('EC ARV:WC ARV'!AZ122)</f>
        <v>0</v>
      </c>
      <c r="BA122" s="43">
        <f>SUM('EC ARV:WC ARV'!BA122)</f>
        <v>0</v>
      </c>
      <c r="BB122" s="45">
        <f t="shared" si="17"/>
        <v>1.2140447640359275E-3</v>
      </c>
    </row>
    <row r="123" spans="2:54" s="44" customFormat="1" ht="13.5" x14ac:dyDescent="0.25">
      <c r="B123" s="40"/>
      <c r="C123" s="52" t="s">
        <v>45</v>
      </c>
      <c r="D123" s="46">
        <f>SUM('EC ARV:WC ARV'!D123)</f>
        <v>5186527.4349999996</v>
      </c>
      <c r="E123" s="47">
        <f>SUM('EC ARV:WC ARV'!E123)</f>
        <v>0</v>
      </c>
      <c r="F123" s="48">
        <f>SUM('EC ARV:WC ARV'!F123)</f>
        <v>0</v>
      </c>
      <c r="G123" s="48">
        <f>SUM('EC ARV:WC ARV'!G123)</f>
        <v>0</v>
      </c>
      <c r="H123" s="48">
        <f>SUM('EC ARV:WC ARV'!H123)</f>
        <v>0</v>
      </c>
      <c r="I123" s="48">
        <f>SUM('EC ARV:WC ARV'!I123)</f>
        <v>0</v>
      </c>
      <c r="J123" s="48">
        <f>SUM('EC ARV:WC ARV'!J123)</f>
        <v>0</v>
      </c>
      <c r="K123" s="48">
        <f>SUM('EC ARV:WC ARV'!K123)</f>
        <v>0</v>
      </c>
      <c r="L123" s="48">
        <f>SUM('EC ARV:WC ARV'!L123)</f>
        <v>0</v>
      </c>
      <c r="M123" s="48">
        <f>SUM('EC ARV:WC ARV'!M123)</f>
        <v>0</v>
      </c>
      <c r="N123" s="48">
        <f>SUM('EC ARV:WC ARV'!N123)</f>
        <v>0</v>
      </c>
      <c r="O123" s="51">
        <f>SUM('EC ARV:WC ARV'!O123)</f>
        <v>0</v>
      </c>
      <c r="P123" s="48">
        <f>SUM('EC ARV:WC ARV'!P123)</f>
        <v>0</v>
      </c>
      <c r="Q123" s="48">
        <f>SUM('EC ARV:WC ARV'!Q123)</f>
        <v>0</v>
      </c>
      <c r="R123" s="48">
        <f>SUM('EC ARV:WC ARV'!R123)</f>
        <v>0</v>
      </c>
      <c r="S123" s="48">
        <f>SUM('EC ARV:WC ARV'!S123)</f>
        <v>0</v>
      </c>
      <c r="T123" s="48">
        <f>SUM('EC ARV:WC ARV'!T123)</f>
        <v>0</v>
      </c>
      <c r="U123" s="48">
        <f>SUM('EC ARV:WC ARV'!U123)</f>
        <v>0</v>
      </c>
      <c r="V123" s="48">
        <f>SUM('EC ARV:WC ARV'!V123)</f>
        <v>0</v>
      </c>
      <c r="W123" s="48">
        <f>SUM('EC ARV:WC ARV'!W123)</f>
        <v>0</v>
      </c>
      <c r="X123" s="51">
        <f>SUM('EC ARV:WC ARV'!X123)</f>
        <v>0</v>
      </c>
      <c r="Y123" s="48">
        <f>SUM('EC ARV:WC ARV'!Y123)</f>
        <v>0</v>
      </c>
      <c r="Z123" s="48">
        <f>SUM('EC ARV:WC ARV'!Z123)</f>
        <v>0</v>
      </c>
      <c r="AA123" s="48">
        <f>SUM('EC ARV:WC ARV'!AA123)</f>
        <v>0</v>
      </c>
      <c r="AB123" s="48">
        <f>SUM('EC ARV:WC ARV'!AB123)</f>
        <v>0</v>
      </c>
      <c r="AC123" s="48">
        <f>SUM('EC ARV:WC ARV'!AC123)</f>
        <v>0</v>
      </c>
      <c r="AD123" s="48">
        <f>SUM('EC ARV:WC ARV'!AD123)</f>
        <v>0</v>
      </c>
      <c r="AE123" s="48">
        <f>SUM('EC ARV:WC ARV'!AE123)</f>
        <v>0</v>
      </c>
      <c r="AF123" s="48">
        <f>SUM('EC ARV:WC ARV'!AF123)</f>
        <v>0</v>
      </c>
      <c r="AG123" s="48">
        <f>SUM('EC ARV:WC ARV'!AG123)</f>
        <v>0</v>
      </c>
      <c r="AH123" s="51">
        <f>SUM('EC ARV:WC ARV'!AH123)</f>
        <v>0</v>
      </c>
      <c r="AI123" s="48">
        <f>SUM('EC ARV:WC ARV'!AI123)</f>
        <v>0</v>
      </c>
      <c r="AJ123" s="48">
        <f>SUM('EC ARV:WC ARV'!AJ123)</f>
        <v>0</v>
      </c>
      <c r="AK123" s="48">
        <f>SUM('EC ARV:WC ARV'!AK123)</f>
        <v>0</v>
      </c>
      <c r="AL123" s="48">
        <f>SUM('EC ARV:WC ARV'!AL123)</f>
        <v>0</v>
      </c>
      <c r="AM123" s="48">
        <f>SUM('EC ARV:WC ARV'!AM123)</f>
        <v>0</v>
      </c>
      <c r="AN123" s="48">
        <f>SUM('EC ARV:WC ARV'!AN123)</f>
        <v>0</v>
      </c>
      <c r="AO123" s="48">
        <f>SUM('EC ARV:WC ARV'!AO123)</f>
        <v>0</v>
      </c>
      <c r="AP123" s="51">
        <f>SUM('EC ARV:WC ARV'!AP123)</f>
        <v>0</v>
      </c>
      <c r="AQ123" s="48">
        <f>SUM('EC ARV:WC ARV'!AQ123)</f>
        <v>0</v>
      </c>
      <c r="AR123" s="48">
        <f>SUM('EC ARV:WC ARV'!AR123)</f>
        <v>0</v>
      </c>
      <c r="AS123" s="48">
        <f>SUM('EC ARV:WC ARV'!AS123)</f>
        <v>0</v>
      </c>
      <c r="AT123" s="51">
        <f>SUM('EC ARV:WC ARV'!AT123)</f>
        <v>0</v>
      </c>
      <c r="AU123" s="48">
        <f>SUM('EC ARV:WC ARV'!AU123)</f>
        <v>0</v>
      </c>
      <c r="AV123" s="48">
        <f>SUM('EC ARV:WC ARV'!AV123)</f>
        <v>0</v>
      </c>
      <c r="AW123" s="48">
        <f>SUM('EC ARV:WC ARV'!AW123)</f>
        <v>0</v>
      </c>
      <c r="AX123" s="48">
        <f>SUM('EC ARV:WC ARV'!AX123)</f>
        <v>0</v>
      </c>
      <c r="AY123" s="48">
        <f>SUM('EC ARV:WC ARV'!AY123)</f>
        <v>0</v>
      </c>
      <c r="AZ123" s="48">
        <f>SUM('EC ARV:WC ARV'!AZ123)</f>
        <v>0</v>
      </c>
      <c r="BA123" s="51">
        <f>SUM('EC ARV:WC ARV'!BA123)</f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SUM('EC ARV:WC ARV'!D124)</f>
        <v>335180</v>
      </c>
      <c r="E124" s="47">
        <f>SUM('EC ARV:WC ARV'!E124)</f>
        <v>6703.6</v>
      </c>
      <c r="F124" s="48">
        <f>SUM('EC ARV:WC ARV'!F124)</f>
        <v>0</v>
      </c>
      <c r="G124" s="48">
        <f>SUM('EC ARV:WC ARV'!G124)</f>
        <v>0</v>
      </c>
      <c r="H124" s="48">
        <f>SUM('EC ARV:WC ARV'!H124)</f>
        <v>0</v>
      </c>
      <c r="I124" s="48">
        <f>SUM('EC ARV:WC ARV'!I124)</f>
        <v>0</v>
      </c>
      <c r="J124" s="48">
        <f>SUM('EC ARV:WC ARV'!J124)</f>
        <v>0</v>
      </c>
      <c r="K124" s="48">
        <f>SUM('EC ARV:WC ARV'!K124)</f>
        <v>0</v>
      </c>
      <c r="L124" s="48">
        <f>SUM('EC ARV:WC ARV'!L124)</f>
        <v>6703.6</v>
      </c>
      <c r="M124" s="48">
        <f>SUM('EC ARV:WC ARV'!M124)</f>
        <v>0</v>
      </c>
      <c r="N124" s="48">
        <f>SUM('EC ARV:WC ARV'!N124)</f>
        <v>0</v>
      </c>
      <c r="O124" s="51">
        <f>SUM('EC ARV:WC ARV'!O124)</f>
        <v>6703.6</v>
      </c>
      <c r="P124" s="48">
        <f>SUM('EC ARV:WC ARV'!P124)</f>
        <v>0</v>
      </c>
      <c r="Q124" s="48">
        <f>SUM('EC ARV:WC ARV'!Q124)</f>
        <v>0</v>
      </c>
      <c r="R124" s="48">
        <f>SUM('EC ARV:WC ARV'!R124)</f>
        <v>0</v>
      </c>
      <c r="S124" s="48">
        <f>SUM('EC ARV:WC ARV'!S124)</f>
        <v>0</v>
      </c>
      <c r="T124" s="48">
        <f>SUM('EC ARV:WC ARV'!T124)</f>
        <v>0</v>
      </c>
      <c r="U124" s="48">
        <f>SUM('EC ARV:WC ARV'!U124)</f>
        <v>0</v>
      </c>
      <c r="V124" s="48">
        <f>SUM('EC ARV:WC ARV'!V124)</f>
        <v>0</v>
      </c>
      <c r="W124" s="48">
        <f>SUM('EC ARV:WC ARV'!W124)</f>
        <v>0</v>
      </c>
      <c r="X124" s="51">
        <f>SUM('EC ARV:WC ARV'!X124)</f>
        <v>0</v>
      </c>
      <c r="Y124" s="48">
        <f>SUM('EC ARV:WC ARV'!Y124)</f>
        <v>0</v>
      </c>
      <c r="Z124" s="48">
        <f>SUM('EC ARV:WC ARV'!Z124)</f>
        <v>0</v>
      </c>
      <c r="AA124" s="48">
        <f>SUM('EC ARV:WC ARV'!AA124)</f>
        <v>0</v>
      </c>
      <c r="AB124" s="48">
        <f>SUM('EC ARV:WC ARV'!AB124)</f>
        <v>0</v>
      </c>
      <c r="AC124" s="48">
        <f>SUM('EC ARV:WC ARV'!AC124)</f>
        <v>0</v>
      </c>
      <c r="AD124" s="48">
        <f>SUM('EC ARV:WC ARV'!AD124)</f>
        <v>0</v>
      </c>
      <c r="AE124" s="48">
        <f>SUM('EC ARV:WC ARV'!AE124)</f>
        <v>0</v>
      </c>
      <c r="AF124" s="48">
        <f>SUM('EC ARV:WC ARV'!AF124)</f>
        <v>0</v>
      </c>
      <c r="AG124" s="48">
        <f>SUM('EC ARV:WC ARV'!AG124)</f>
        <v>0</v>
      </c>
      <c r="AH124" s="51">
        <f>SUM('EC ARV:WC ARV'!AH124)</f>
        <v>0</v>
      </c>
      <c r="AI124" s="48">
        <f>SUM('EC ARV:WC ARV'!AI124)</f>
        <v>0</v>
      </c>
      <c r="AJ124" s="48">
        <f>SUM('EC ARV:WC ARV'!AJ124)</f>
        <v>0</v>
      </c>
      <c r="AK124" s="48">
        <f>SUM('EC ARV:WC ARV'!AK124)</f>
        <v>0</v>
      </c>
      <c r="AL124" s="48">
        <f>SUM('EC ARV:WC ARV'!AL124)</f>
        <v>0</v>
      </c>
      <c r="AM124" s="48">
        <f>SUM('EC ARV:WC ARV'!AM124)</f>
        <v>0</v>
      </c>
      <c r="AN124" s="48">
        <f>SUM('EC ARV:WC ARV'!AN124)</f>
        <v>0</v>
      </c>
      <c r="AO124" s="48">
        <f>SUM('EC ARV:WC ARV'!AO124)</f>
        <v>0</v>
      </c>
      <c r="AP124" s="51">
        <f>SUM('EC ARV:WC ARV'!AP124)</f>
        <v>0</v>
      </c>
      <c r="AQ124" s="48">
        <f>SUM('EC ARV:WC ARV'!AQ124)</f>
        <v>0</v>
      </c>
      <c r="AR124" s="48">
        <f>SUM('EC ARV:WC ARV'!AR124)</f>
        <v>0</v>
      </c>
      <c r="AS124" s="48">
        <f>SUM('EC ARV:WC ARV'!AS124)</f>
        <v>0</v>
      </c>
      <c r="AT124" s="51">
        <f>SUM('EC ARV:WC ARV'!AT124)</f>
        <v>0</v>
      </c>
      <c r="AU124" s="48">
        <f>SUM('EC ARV:WC ARV'!AU124)</f>
        <v>0</v>
      </c>
      <c r="AV124" s="48">
        <f>SUM('EC ARV:WC ARV'!AV124)</f>
        <v>0</v>
      </c>
      <c r="AW124" s="48">
        <f>SUM('EC ARV:WC ARV'!AW124)</f>
        <v>0</v>
      </c>
      <c r="AX124" s="48">
        <f>SUM('EC ARV:WC ARV'!AX124)</f>
        <v>0</v>
      </c>
      <c r="AY124" s="48">
        <f>SUM('EC ARV:WC ARV'!AY124)</f>
        <v>0</v>
      </c>
      <c r="AZ124" s="48">
        <f>SUM('EC ARV:WC ARV'!AZ124)</f>
        <v>0</v>
      </c>
      <c r="BA124" s="51">
        <f>SUM('EC ARV:WC ARV'!BA124)</f>
        <v>0</v>
      </c>
      <c r="BB124" s="45">
        <f t="shared" si="17"/>
        <v>0.02</v>
      </c>
    </row>
    <row r="125" spans="2:54" s="44" customFormat="1" x14ac:dyDescent="0.25">
      <c r="B125" s="39" t="s">
        <v>47</v>
      </c>
      <c r="C125" s="40"/>
      <c r="D125" s="50">
        <f>SUM('EC ARV:WC ARV'!D125)</f>
        <v>29909639.609999999</v>
      </c>
      <c r="E125" s="47">
        <f>SUM('EC ARV:WC ARV'!E125)</f>
        <v>3784843.3475000001</v>
      </c>
      <c r="F125" s="41">
        <f>SUM('EC ARV:WC ARV'!F125)</f>
        <v>454018.60199999996</v>
      </c>
      <c r="G125" s="41">
        <f>SUM('EC ARV:WC ARV'!G125)</f>
        <v>681027.90299999993</v>
      </c>
      <c r="H125" s="41">
        <f>SUM('EC ARV:WC ARV'!H125)</f>
        <v>0</v>
      </c>
      <c r="I125" s="41">
        <f>SUM('EC ARV:WC ARV'!I125)</f>
        <v>42773.4139</v>
      </c>
      <c r="J125" s="41">
        <f>SUM('EC ARV:WC ARV'!J125)</f>
        <v>0</v>
      </c>
      <c r="K125" s="41">
        <f>SUM('EC ARV:WC ARV'!K125)</f>
        <v>0</v>
      </c>
      <c r="L125" s="41">
        <f>SUM('EC ARV:WC ARV'!L125)</f>
        <v>0</v>
      </c>
      <c r="M125" s="41">
        <f>SUM('EC ARV:WC ARV'!M125)</f>
        <v>0</v>
      </c>
      <c r="N125" s="41">
        <f>SUM('EC ARV:WC ARV'!N125)</f>
        <v>0</v>
      </c>
      <c r="O125" s="43">
        <f>SUM('EC ARV:WC ARV'!O125)</f>
        <v>1177819.9188999999</v>
      </c>
      <c r="P125" s="41">
        <f>SUM('EC ARV:WC ARV'!P125)</f>
        <v>0</v>
      </c>
      <c r="Q125" s="41">
        <f>SUM('EC ARV:WC ARV'!Q125)</f>
        <v>0</v>
      </c>
      <c r="R125" s="41">
        <f>SUM('EC ARV:WC ARV'!R125)</f>
        <v>0</v>
      </c>
      <c r="S125" s="41">
        <f>SUM('EC ARV:WC ARV'!S125)</f>
        <v>0</v>
      </c>
      <c r="T125" s="41">
        <f>SUM('EC ARV:WC ARV'!T125)</f>
        <v>0</v>
      </c>
      <c r="U125" s="41">
        <f>SUM('EC ARV:WC ARV'!U125)</f>
        <v>681027.90299999993</v>
      </c>
      <c r="V125" s="41">
        <f>SUM('EC ARV:WC ARV'!V125)</f>
        <v>42773.4139</v>
      </c>
      <c r="W125" s="41">
        <f>SUM('EC ARV:WC ARV'!W125)</f>
        <v>42773.4139</v>
      </c>
      <c r="X125" s="41">
        <f>SUM('EC ARV:WC ARV'!X125)</f>
        <v>766574.73080000002</v>
      </c>
      <c r="Y125" s="41">
        <f>SUM('EC ARV:WC ARV'!Y125)</f>
        <v>248396.00794999997</v>
      </c>
      <c r="Z125" s="41">
        <f>SUM('EC ARV:WC ARV'!Z125)</f>
        <v>21386.70695</v>
      </c>
      <c r="AA125" s="41">
        <f>SUM('EC ARV:WC ARV'!AA125)</f>
        <v>0</v>
      </c>
      <c r="AB125" s="41">
        <f>SUM('EC ARV:WC ARV'!AB125)</f>
        <v>113504.65049999999</v>
      </c>
      <c r="AC125" s="41">
        <f>SUM('EC ARV:WC ARV'!AC125)</f>
        <v>156278.0644</v>
      </c>
      <c r="AD125" s="41">
        <f>SUM('EC ARV:WC ARV'!AD125)</f>
        <v>156278.0644</v>
      </c>
      <c r="AE125" s="41">
        <f>SUM('EC ARV:WC ARV'!AE125)</f>
        <v>0</v>
      </c>
      <c r="AF125" s="41">
        <f>SUM('EC ARV:WC ARV'!AF125)</f>
        <v>0</v>
      </c>
      <c r="AG125" s="41">
        <f>SUM('EC ARV:WC ARV'!AG125)</f>
        <v>0</v>
      </c>
      <c r="AH125" s="43">
        <f>SUM('EC ARV:WC ARV'!AH125)</f>
        <v>695843.49420000007</v>
      </c>
      <c r="AI125" s="41">
        <f>SUM('EC ARV:WC ARV'!AI125)</f>
        <v>22700.930100000001</v>
      </c>
      <c r="AJ125" s="41">
        <f>SUM('EC ARV:WC ARV'!AJ125)</f>
        <v>518178.72284999996</v>
      </c>
      <c r="AK125" s="41">
        <f>SUM('EC ARV:WC ARV'!AK125)</f>
        <v>518178.72284999996</v>
      </c>
      <c r="AL125" s="41">
        <f>SUM('EC ARV:WC ARV'!AL125)</f>
        <v>0</v>
      </c>
      <c r="AM125" s="41">
        <f>SUM('EC ARV:WC ARV'!AM125)</f>
        <v>10693.353475</v>
      </c>
      <c r="AN125" s="41">
        <f>SUM('EC ARV:WC ARV'!AN125)</f>
        <v>10693.353475</v>
      </c>
      <c r="AO125" s="41">
        <f>SUM('EC ARV:WC ARV'!AO125)</f>
        <v>0</v>
      </c>
      <c r="AP125" s="43">
        <f>SUM('EC ARV:WC ARV'!AP125)</f>
        <v>1080445.0827499998</v>
      </c>
      <c r="AQ125" s="41">
        <f>SUM('EC ARV:WC ARV'!AQ125)</f>
        <v>21386.70695</v>
      </c>
      <c r="AR125" s="41">
        <f>SUM('EC ARV:WC ARV'!AR125)</f>
        <v>21386.70695</v>
      </c>
      <c r="AS125" s="41">
        <f>SUM('EC ARV:WC ARV'!AS125)</f>
        <v>21386.70695</v>
      </c>
      <c r="AT125" s="43">
        <f>SUM('EC ARV:WC ARV'!AT125)</f>
        <v>64160.120850000007</v>
      </c>
      <c r="AU125" s="41">
        <f>SUM('EC ARV:WC ARV'!AU125)</f>
        <v>0</v>
      </c>
      <c r="AV125" s="41">
        <f>SUM('EC ARV:WC ARV'!AV125)</f>
        <v>0</v>
      </c>
      <c r="AW125" s="41">
        <f>SUM('EC ARV:WC ARV'!AW125)</f>
        <v>0</v>
      </c>
      <c r="AX125" s="41">
        <f>SUM('EC ARV:WC ARV'!AX125)</f>
        <v>0</v>
      </c>
      <c r="AY125" s="41">
        <f>SUM('EC ARV:WC ARV'!AY125)</f>
        <v>0</v>
      </c>
      <c r="AZ125" s="41">
        <f>SUM('EC ARV:WC ARV'!AZ125)</f>
        <v>0</v>
      </c>
      <c r="BA125" s="43">
        <f>SUM('EC ARV:WC ARV'!BA125)</f>
        <v>0</v>
      </c>
      <c r="BB125" s="45">
        <f t="shared" si="17"/>
        <v>0.12654259285138877</v>
      </c>
    </row>
    <row r="126" spans="2:54" s="44" customFormat="1" ht="13.5" x14ac:dyDescent="0.25">
      <c r="B126" s="40"/>
      <c r="C126" s="40" t="s">
        <v>48</v>
      </c>
      <c r="D126" s="46">
        <f>SUM('EC ARV:WC ARV'!D126)</f>
        <v>22700930.100000001</v>
      </c>
      <c r="E126" s="47">
        <f>SUM('EC ARV:WC ARV'!E126)</f>
        <v>3314335.7946000006</v>
      </c>
      <c r="F126" s="48">
        <f>SUM('EC ARV:WC ARV'!F126)</f>
        <v>454018.60199999996</v>
      </c>
      <c r="G126" s="48">
        <f>SUM('EC ARV:WC ARV'!G126)</f>
        <v>681027.90299999993</v>
      </c>
      <c r="H126" s="48">
        <f>SUM('EC ARV:WC ARV'!H126)</f>
        <v>0</v>
      </c>
      <c r="I126" s="48">
        <f>SUM('EC ARV:WC ARV'!I126)</f>
        <v>0</v>
      </c>
      <c r="J126" s="48">
        <f>SUM('EC ARV:WC ARV'!J126)</f>
        <v>0</v>
      </c>
      <c r="K126" s="48">
        <f>SUM('EC ARV:WC ARV'!K126)</f>
        <v>0</v>
      </c>
      <c r="L126" s="48">
        <f>SUM('EC ARV:WC ARV'!L126)</f>
        <v>0</v>
      </c>
      <c r="M126" s="48">
        <f>SUM('EC ARV:WC ARV'!M126)</f>
        <v>0</v>
      </c>
      <c r="N126" s="48">
        <f>SUM('EC ARV:WC ARV'!N126)</f>
        <v>0</v>
      </c>
      <c r="O126" s="51">
        <f>SUM('EC ARV:WC ARV'!O126)</f>
        <v>1135046.5050000001</v>
      </c>
      <c r="P126" s="48">
        <f>SUM('EC ARV:WC ARV'!P126)</f>
        <v>0</v>
      </c>
      <c r="Q126" s="48">
        <f>SUM('EC ARV:WC ARV'!Q126)</f>
        <v>0</v>
      </c>
      <c r="R126" s="48">
        <f>SUM('EC ARV:WC ARV'!R126)</f>
        <v>0</v>
      </c>
      <c r="S126" s="48">
        <f>SUM('EC ARV:WC ARV'!S126)</f>
        <v>0</v>
      </c>
      <c r="T126" s="48">
        <f>SUM('EC ARV:WC ARV'!T126)</f>
        <v>0</v>
      </c>
      <c r="U126" s="48">
        <f>SUM('EC ARV:WC ARV'!U126)</f>
        <v>681027.90299999993</v>
      </c>
      <c r="V126" s="48">
        <f>SUM('EC ARV:WC ARV'!V126)</f>
        <v>0</v>
      </c>
      <c r="W126" s="48">
        <f>SUM('EC ARV:WC ARV'!W126)</f>
        <v>0</v>
      </c>
      <c r="X126" s="51">
        <f>SUM('EC ARV:WC ARV'!X126)</f>
        <v>681027.90299999993</v>
      </c>
      <c r="Y126" s="48">
        <f>SUM('EC ARV:WC ARV'!Y126)</f>
        <v>227009.30099999998</v>
      </c>
      <c r="Z126" s="48">
        <f>SUM('EC ARV:WC ARV'!Z126)</f>
        <v>0</v>
      </c>
      <c r="AA126" s="48">
        <f>SUM('EC ARV:WC ARV'!AA126)</f>
        <v>0</v>
      </c>
      <c r="AB126" s="48">
        <f>SUM('EC ARV:WC ARV'!AB126)</f>
        <v>113504.65049999999</v>
      </c>
      <c r="AC126" s="48">
        <f>SUM('EC ARV:WC ARV'!AC126)</f>
        <v>113504.65049999999</v>
      </c>
      <c r="AD126" s="48">
        <f>SUM('EC ARV:WC ARV'!AD126)</f>
        <v>113504.65049999999</v>
      </c>
      <c r="AE126" s="48">
        <f>SUM('EC ARV:WC ARV'!AE126)</f>
        <v>0</v>
      </c>
      <c r="AF126" s="48">
        <f>SUM('EC ARV:WC ARV'!AF126)</f>
        <v>0</v>
      </c>
      <c r="AG126" s="48">
        <f>SUM('EC ARV:WC ARV'!AG126)</f>
        <v>0</v>
      </c>
      <c r="AH126" s="51">
        <f>SUM('EC ARV:WC ARV'!AH126)</f>
        <v>567523.25250000006</v>
      </c>
      <c r="AI126" s="48">
        <f>SUM('EC ARV:WC ARV'!AI126)</f>
        <v>22700.930100000001</v>
      </c>
      <c r="AJ126" s="48">
        <f>SUM('EC ARV:WC ARV'!AJ126)</f>
        <v>454018.60199999996</v>
      </c>
      <c r="AK126" s="48">
        <f>SUM('EC ARV:WC ARV'!AK126)</f>
        <v>454018.60199999996</v>
      </c>
      <c r="AL126" s="48">
        <f>SUM('EC ARV:WC ARV'!AL126)</f>
        <v>0</v>
      </c>
      <c r="AM126" s="48">
        <f>SUM('EC ARV:WC ARV'!AM126)</f>
        <v>0</v>
      </c>
      <c r="AN126" s="48">
        <f>SUM('EC ARV:WC ARV'!AN126)</f>
        <v>0</v>
      </c>
      <c r="AO126" s="48">
        <f>SUM('EC ARV:WC ARV'!AO126)</f>
        <v>0</v>
      </c>
      <c r="AP126" s="51">
        <f>SUM('EC ARV:WC ARV'!AP126)</f>
        <v>930738.13410000002</v>
      </c>
      <c r="AQ126" s="48">
        <f>SUM('EC ARV:WC ARV'!AQ126)</f>
        <v>0</v>
      </c>
      <c r="AR126" s="48">
        <f>SUM('EC ARV:WC ARV'!AR126)</f>
        <v>0</v>
      </c>
      <c r="AS126" s="48">
        <f>SUM('EC ARV:WC ARV'!AS126)</f>
        <v>0</v>
      </c>
      <c r="AT126" s="51">
        <f>SUM('EC ARV:WC ARV'!AT126)</f>
        <v>0</v>
      </c>
      <c r="AU126" s="48">
        <f>SUM('EC ARV:WC ARV'!AU126)</f>
        <v>0</v>
      </c>
      <c r="AV126" s="48">
        <f>SUM('EC ARV:WC ARV'!AV126)</f>
        <v>0</v>
      </c>
      <c r="AW126" s="48">
        <f>SUM('EC ARV:WC ARV'!AW126)</f>
        <v>0</v>
      </c>
      <c r="AX126" s="48">
        <f>SUM('EC ARV:WC ARV'!AX126)</f>
        <v>0</v>
      </c>
      <c r="AY126" s="48">
        <f>SUM('EC ARV:WC ARV'!AY126)</f>
        <v>0</v>
      </c>
      <c r="AZ126" s="48">
        <f>SUM('EC ARV:WC ARV'!AZ126)</f>
        <v>0</v>
      </c>
      <c r="BA126" s="51">
        <f>SUM('EC ARV:WC ARV'!BA126)</f>
        <v>0</v>
      </c>
      <c r="BB126" s="45">
        <f t="shared" si="17"/>
        <v>0.14600000000000002</v>
      </c>
    </row>
    <row r="127" spans="2:54" s="44" customFormat="1" ht="13.5" x14ac:dyDescent="0.25">
      <c r="B127" s="40"/>
      <c r="C127" s="40" t="s">
        <v>49</v>
      </c>
      <c r="D127" s="46">
        <f>SUM('EC ARV:WC ARV'!D127)</f>
        <v>2138670.6950000003</v>
      </c>
      <c r="E127" s="47">
        <f>SUM('EC ARV:WC ARV'!E127)</f>
        <v>470507.55290000007</v>
      </c>
      <c r="F127" s="48">
        <f>SUM('EC ARV:WC ARV'!F127)</f>
        <v>0</v>
      </c>
      <c r="G127" s="48">
        <f>SUM('EC ARV:WC ARV'!G127)</f>
        <v>0</v>
      </c>
      <c r="H127" s="48">
        <f>SUM('EC ARV:WC ARV'!H127)</f>
        <v>0</v>
      </c>
      <c r="I127" s="48">
        <f>SUM('EC ARV:WC ARV'!I127)</f>
        <v>42773.4139</v>
      </c>
      <c r="J127" s="48">
        <f>SUM('EC ARV:WC ARV'!J127)</f>
        <v>0</v>
      </c>
      <c r="K127" s="48">
        <f>SUM('EC ARV:WC ARV'!K127)</f>
        <v>0</v>
      </c>
      <c r="L127" s="48">
        <f>SUM('EC ARV:WC ARV'!L127)</f>
        <v>0</v>
      </c>
      <c r="M127" s="48">
        <f>SUM('EC ARV:WC ARV'!M127)</f>
        <v>0</v>
      </c>
      <c r="N127" s="48">
        <f>SUM('EC ARV:WC ARV'!N127)</f>
        <v>0</v>
      </c>
      <c r="O127" s="51">
        <f>SUM('EC ARV:WC ARV'!O127)</f>
        <v>42773.4139</v>
      </c>
      <c r="P127" s="48">
        <f>SUM('EC ARV:WC ARV'!P127)</f>
        <v>0</v>
      </c>
      <c r="Q127" s="48">
        <f>SUM('EC ARV:WC ARV'!Q127)</f>
        <v>0</v>
      </c>
      <c r="R127" s="48">
        <f>SUM('EC ARV:WC ARV'!R127)</f>
        <v>0</v>
      </c>
      <c r="S127" s="48">
        <f>SUM('EC ARV:WC ARV'!S127)</f>
        <v>0</v>
      </c>
      <c r="T127" s="48">
        <f>SUM('EC ARV:WC ARV'!T127)</f>
        <v>0</v>
      </c>
      <c r="U127" s="48">
        <f>SUM('EC ARV:WC ARV'!U127)</f>
        <v>0</v>
      </c>
      <c r="V127" s="48">
        <f>SUM('EC ARV:WC ARV'!V127)</f>
        <v>42773.4139</v>
      </c>
      <c r="W127" s="48">
        <f>SUM('EC ARV:WC ARV'!W127)</f>
        <v>42773.4139</v>
      </c>
      <c r="X127" s="51">
        <f>SUM('EC ARV:WC ARV'!X127)</f>
        <v>85546.827799999999</v>
      </c>
      <c r="Y127" s="48">
        <f>SUM('EC ARV:WC ARV'!Y127)</f>
        <v>21386.70695</v>
      </c>
      <c r="Z127" s="48">
        <f>SUM('EC ARV:WC ARV'!Z127)</f>
        <v>21386.70695</v>
      </c>
      <c r="AA127" s="48">
        <f>SUM('EC ARV:WC ARV'!AA127)</f>
        <v>0</v>
      </c>
      <c r="AB127" s="48">
        <f>SUM('EC ARV:WC ARV'!AB127)</f>
        <v>0</v>
      </c>
      <c r="AC127" s="48">
        <f>SUM('EC ARV:WC ARV'!AC127)</f>
        <v>42773.4139</v>
      </c>
      <c r="AD127" s="48">
        <f>SUM('EC ARV:WC ARV'!AD127)</f>
        <v>42773.4139</v>
      </c>
      <c r="AE127" s="48">
        <f>SUM('EC ARV:WC ARV'!AE127)</f>
        <v>0</v>
      </c>
      <c r="AF127" s="48">
        <f>SUM('EC ARV:WC ARV'!AF127)</f>
        <v>0</v>
      </c>
      <c r="AG127" s="48">
        <f>SUM('EC ARV:WC ARV'!AG127)</f>
        <v>0</v>
      </c>
      <c r="AH127" s="51">
        <f>SUM('EC ARV:WC ARV'!AH127)</f>
        <v>128320.24170000001</v>
      </c>
      <c r="AI127" s="48">
        <f>SUM('EC ARV:WC ARV'!AI127)</f>
        <v>0</v>
      </c>
      <c r="AJ127" s="48">
        <f>SUM('EC ARV:WC ARV'!AJ127)</f>
        <v>64160.120849999999</v>
      </c>
      <c r="AK127" s="48">
        <f>SUM('EC ARV:WC ARV'!AK127)</f>
        <v>64160.120849999999</v>
      </c>
      <c r="AL127" s="48">
        <f>SUM('EC ARV:WC ARV'!AL127)</f>
        <v>0</v>
      </c>
      <c r="AM127" s="48">
        <f>SUM('EC ARV:WC ARV'!AM127)</f>
        <v>10693.353475</v>
      </c>
      <c r="AN127" s="48">
        <f>SUM('EC ARV:WC ARV'!AN127)</f>
        <v>10693.353475</v>
      </c>
      <c r="AO127" s="48">
        <f>SUM('EC ARV:WC ARV'!AO127)</f>
        <v>0</v>
      </c>
      <c r="AP127" s="51">
        <f>SUM('EC ARV:WC ARV'!AP127)</f>
        <v>149706.94865000001</v>
      </c>
      <c r="AQ127" s="48">
        <f>SUM('EC ARV:WC ARV'!AQ127)</f>
        <v>21386.70695</v>
      </c>
      <c r="AR127" s="48">
        <f>SUM('EC ARV:WC ARV'!AR127)</f>
        <v>21386.70695</v>
      </c>
      <c r="AS127" s="48">
        <f>SUM('EC ARV:WC ARV'!AS127)</f>
        <v>21386.70695</v>
      </c>
      <c r="AT127" s="51">
        <f>SUM('EC ARV:WC ARV'!AT127)</f>
        <v>64160.120850000007</v>
      </c>
      <c r="AU127" s="48">
        <f>SUM('EC ARV:WC ARV'!AU127)</f>
        <v>0</v>
      </c>
      <c r="AV127" s="48">
        <f>SUM('EC ARV:WC ARV'!AV127)</f>
        <v>0</v>
      </c>
      <c r="AW127" s="48">
        <f>SUM('EC ARV:WC ARV'!AW127)</f>
        <v>0</v>
      </c>
      <c r="AX127" s="48">
        <f>SUM('EC ARV:WC ARV'!AX127)</f>
        <v>0</v>
      </c>
      <c r="AY127" s="48">
        <f>SUM('EC ARV:WC ARV'!AY127)</f>
        <v>0</v>
      </c>
      <c r="AZ127" s="48">
        <f>SUM('EC ARV:WC ARV'!AZ127)</f>
        <v>0</v>
      </c>
      <c r="BA127" s="51">
        <f>SUM('EC ARV:WC ARV'!BA127)</f>
        <v>0</v>
      </c>
      <c r="BB127" s="45">
        <f t="shared" si="17"/>
        <v>0.22</v>
      </c>
    </row>
    <row r="128" spans="2:54" s="44" customFormat="1" ht="13.5" x14ac:dyDescent="0.25">
      <c r="B128" s="40"/>
      <c r="C128" s="40" t="s">
        <v>50</v>
      </c>
      <c r="D128" s="46">
        <f>SUM('EC ARV:WC ARV'!D128)</f>
        <v>4114831.8149999999</v>
      </c>
      <c r="E128" s="47">
        <f>SUM('EC ARV:WC ARV'!E128)</f>
        <v>0</v>
      </c>
      <c r="F128" s="48">
        <f>SUM('EC ARV:WC ARV'!F128)</f>
        <v>0</v>
      </c>
      <c r="G128" s="48">
        <f>SUM('EC ARV:WC ARV'!G128)</f>
        <v>0</v>
      </c>
      <c r="H128" s="48">
        <f>SUM('EC ARV:WC ARV'!H128)</f>
        <v>0</v>
      </c>
      <c r="I128" s="48">
        <f>SUM('EC ARV:WC ARV'!I128)</f>
        <v>0</v>
      </c>
      <c r="J128" s="48">
        <f>SUM('EC ARV:WC ARV'!J128)</f>
        <v>0</v>
      </c>
      <c r="K128" s="48">
        <f>SUM('EC ARV:WC ARV'!K128)</f>
        <v>0</v>
      </c>
      <c r="L128" s="48">
        <f>SUM('EC ARV:WC ARV'!L128)</f>
        <v>0</v>
      </c>
      <c r="M128" s="48">
        <f>SUM('EC ARV:WC ARV'!M128)</f>
        <v>0</v>
      </c>
      <c r="N128" s="48">
        <f>SUM('EC ARV:WC ARV'!N128)</f>
        <v>0</v>
      </c>
      <c r="O128" s="51">
        <f>SUM('EC ARV:WC ARV'!O128)</f>
        <v>0</v>
      </c>
      <c r="P128" s="48">
        <f>SUM('EC ARV:WC ARV'!P128)</f>
        <v>0</v>
      </c>
      <c r="Q128" s="48">
        <f>SUM('EC ARV:WC ARV'!Q128)</f>
        <v>0</v>
      </c>
      <c r="R128" s="48">
        <f>SUM('EC ARV:WC ARV'!R128)</f>
        <v>0</v>
      </c>
      <c r="S128" s="48">
        <f>SUM('EC ARV:WC ARV'!S128)</f>
        <v>0</v>
      </c>
      <c r="T128" s="48">
        <f>SUM('EC ARV:WC ARV'!T128)</f>
        <v>0</v>
      </c>
      <c r="U128" s="48">
        <f>SUM('EC ARV:WC ARV'!U128)</f>
        <v>0</v>
      </c>
      <c r="V128" s="48">
        <f>SUM('EC ARV:WC ARV'!V128)</f>
        <v>0</v>
      </c>
      <c r="W128" s="48">
        <f>SUM('EC ARV:WC ARV'!W128)</f>
        <v>0</v>
      </c>
      <c r="X128" s="51">
        <f>SUM('EC ARV:WC ARV'!X128)</f>
        <v>0</v>
      </c>
      <c r="Y128" s="48">
        <f>SUM('EC ARV:WC ARV'!Y128)</f>
        <v>0</v>
      </c>
      <c r="Z128" s="48">
        <f>SUM('EC ARV:WC ARV'!Z128)</f>
        <v>0</v>
      </c>
      <c r="AA128" s="48">
        <f>SUM('EC ARV:WC ARV'!AA128)</f>
        <v>0</v>
      </c>
      <c r="AB128" s="48">
        <f>SUM('EC ARV:WC ARV'!AB128)</f>
        <v>0</v>
      </c>
      <c r="AC128" s="48">
        <f>SUM('EC ARV:WC ARV'!AC128)</f>
        <v>0</v>
      </c>
      <c r="AD128" s="48">
        <f>SUM('EC ARV:WC ARV'!AD128)</f>
        <v>0</v>
      </c>
      <c r="AE128" s="48">
        <f>SUM('EC ARV:WC ARV'!AE128)</f>
        <v>0</v>
      </c>
      <c r="AF128" s="48">
        <f>SUM('EC ARV:WC ARV'!AF128)</f>
        <v>0</v>
      </c>
      <c r="AG128" s="48">
        <f>SUM('EC ARV:WC ARV'!AG128)</f>
        <v>0</v>
      </c>
      <c r="AH128" s="51">
        <f>SUM('EC ARV:WC ARV'!AH128)</f>
        <v>0</v>
      </c>
      <c r="AI128" s="48">
        <f>SUM('EC ARV:WC ARV'!AI128)</f>
        <v>0</v>
      </c>
      <c r="AJ128" s="48">
        <f>SUM('EC ARV:WC ARV'!AJ128)</f>
        <v>0</v>
      </c>
      <c r="AK128" s="48">
        <f>SUM('EC ARV:WC ARV'!AK128)</f>
        <v>0</v>
      </c>
      <c r="AL128" s="48">
        <f>SUM('EC ARV:WC ARV'!AL128)</f>
        <v>0</v>
      </c>
      <c r="AM128" s="48">
        <f>SUM('EC ARV:WC ARV'!AM128)</f>
        <v>0</v>
      </c>
      <c r="AN128" s="48">
        <f>SUM('EC ARV:WC ARV'!AN128)</f>
        <v>0</v>
      </c>
      <c r="AO128" s="48">
        <f>SUM('EC ARV:WC ARV'!AO128)</f>
        <v>0</v>
      </c>
      <c r="AP128" s="51">
        <f>SUM('EC ARV:WC ARV'!AP128)</f>
        <v>0</v>
      </c>
      <c r="AQ128" s="48">
        <f>SUM('EC ARV:WC ARV'!AQ128)</f>
        <v>0</v>
      </c>
      <c r="AR128" s="48">
        <f>SUM('EC ARV:WC ARV'!AR128)</f>
        <v>0</v>
      </c>
      <c r="AS128" s="48">
        <f>SUM('EC ARV:WC ARV'!AS128)</f>
        <v>0</v>
      </c>
      <c r="AT128" s="51">
        <f>SUM('EC ARV:WC ARV'!AT128)</f>
        <v>0</v>
      </c>
      <c r="AU128" s="48">
        <f>SUM('EC ARV:WC ARV'!AU128)</f>
        <v>0</v>
      </c>
      <c r="AV128" s="48">
        <f>SUM('EC ARV:WC ARV'!AV128)</f>
        <v>0</v>
      </c>
      <c r="AW128" s="48">
        <f>SUM('EC ARV:WC ARV'!AW128)</f>
        <v>0</v>
      </c>
      <c r="AX128" s="48">
        <f>SUM('EC ARV:WC ARV'!AX128)</f>
        <v>0</v>
      </c>
      <c r="AY128" s="48">
        <f>SUM('EC ARV:WC ARV'!AY128)</f>
        <v>0</v>
      </c>
      <c r="AZ128" s="48">
        <f>SUM('EC ARV:WC ARV'!AZ128)</f>
        <v>0</v>
      </c>
      <c r="BA128" s="51">
        <f>SUM('EC ARV:WC ARV'!BA128)</f>
        <v>0</v>
      </c>
      <c r="BB128" s="45">
        <f t="shared" si="17"/>
        <v>0</v>
      </c>
    </row>
    <row r="129" spans="2:54" s="44" customFormat="1" ht="13.5" x14ac:dyDescent="0.25">
      <c r="B129" s="40"/>
      <c r="C129" s="40" t="s">
        <v>51</v>
      </c>
      <c r="D129" s="46">
        <f>SUM('EC ARV:WC ARV'!D129)</f>
        <v>295235</v>
      </c>
      <c r="E129" s="47">
        <f>SUM('EC ARV:WC ARV'!E129)</f>
        <v>0</v>
      </c>
      <c r="F129" s="48">
        <f>SUM('EC ARV:WC ARV'!F129)</f>
        <v>0</v>
      </c>
      <c r="G129" s="48">
        <f>SUM('EC ARV:WC ARV'!G129)</f>
        <v>0</v>
      </c>
      <c r="H129" s="48">
        <f>SUM('EC ARV:WC ARV'!H129)</f>
        <v>0</v>
      </c>
      <c r="I129" s="48">
        <f>SUM('EC ARV:WC ARV'!I129)</f>
        <v>0</v>
      </c>
      <c r="J129" s="48">
        <f>SUM('EC ARV:WC ARV'!J129)</f>
        <v>0</v>
      </c>
      <c r="K129" s="48">
        <f>SUM('EC ARV:WC ARV'!K129)</f>
        <v>0</v>
      </c>
      <c r="L129" s="48">
        <f>SUM('EC ARV:WC ARV'!L129)</f>
        <v>0</v>
      </c>
      <c r="M129" s="48">
        <f>SUM('EC ARV:WC ARV'!M129)</f>
        <v>0</v>
      </c>
      <c r="N129" s="48">
        <f>SUM('EC ARV:WC ARV'!N129)</f>
        <v>0</v>
      </c>
      <c r="O129" s="51">
        <f>SUM('EC ARV:WC ARV'!O129)</f>
        <v>0</v>
      </c>
      <c r="P129" s="48">
        <f>SUM('EC ARV:WC ARV'!P129)</f>
        <v>0</v>
      </c>
      <c r="Q129" s="48">
        <f>SUM('EC ARV:WC ARV'!Q129)</f>
        <v>0</v>
      </c>
      <c r="R129" s="48">
        <f>SUM('EC ARV:WC ARV'!R129)</f>
        <v>0</v>
      </c>
      <c r="S129" s="48">
        <f>SUM('EC ARV:WC ARV'!S129)</f>
        <v>0</v>
      </c>
      <c r="T129" s="48">
        <f>SUM('EC ARV:WC ARV'!T129)</f>
        <v>0</v>
      </c>
      <c r="U129" s="48">
        <f>SUM('EC ARV:WC ARV'!U129)</f>
        <v>0</v>
      </c>
      <c r="V129" s="48">
        <f>SUM('EC ARV:WC ARV'!V129)</f>
        <v>0</v>
      </c>
      <c r="W129" s="48">
        <f>SUM('EC ARV:WC ARV'!W129)</f>
        <v>0</v>
      </c>
      <c r="X129" s="51">
        <f>SUM('EC ARV:WC ARV'!X129)</f>
        <v>0</v>
      </c>
      <c r="Y129" s="48">
        <f>SUM('EC ARV:WC ARV'!Y129)</f>
        <v>0</v>
      </c>
      <c r="Z129" s="48">
        <f>SUM('EC ARV:WC ARV'!Z129)</f>
        <v>0</v>
      </c>
      <c r="AA129" s="48">
        <f>SUM('EC ARV:WC ARV'!AA129)</f>
        <v>0</v>
      </c>
      <c r="AB129" s="48">
        <f>SUM('EC ARV:WC ARV'!AB129)</f>
        <v>0</v>
      </c>
      <c r="AC129" s="48">
        <f>SUM('EC ARV:WC ARV'!AC129)</f>
        <v>0</v>
      </c>
      <c r="AD129" s="48">
        <f>SUM('EC ARV:WC ARV'!AD129)</f>
        <v>0</v>
      </c>
      <c r="AE129" s="48">
        <f>SUM('EC ARV:WC ARV'!AE129)</f>
        <v>0</v>
      </c>
      <c r="AF129" s="48">
        <f>SUM('EC ARV:WC ARV'!AF129)</f>
        <v>0</v>
      </c>
      <c r="AG129" s="48">
        <f>SUM('EC ARV:WC ARV'!AG129)</f>
        <v>0</v>
      </c>
      <c r="AH129" s="51">
        <f>SUM('EC ARV:WC ARV'!AH129)</f>
        <v>0</v>
      </c>
      <c r="AI129" s="48">
        <f>SUM('EC ARV:WC ARV'!AI129)</f>
        <v>0</v>
      </c>
      <c r="AJ129" s="48">
        <f>SUM('EC ARV:WC ARV'!AJ129)</f>
        <v>0</v>
      </c>
      <c r="AK129" s="48">
        <f>SUM('EC ARV:WC ARV'!AK129)</f>
        <v>0</v>
      </c>
      <c r="AL129" s="48">
        <f>SUM('EC ARV:WC ARV'!AL129)</f>
        <v>0</v>
      </c>
      <c r="AM129" s="48">
        <f>SUM('EC ARV:WC ARV'!AM129)</f>
        <v>0</v>
      </c>
      <c r="AN129" s="48">
        <f>SUM('EC ARV:WC ARV'!AN129)</f>
        <v>0</v>
      </c>
      <c r="AO129" s="48">
        <f>SUM('EC ARV:WC ARV'!AO129)</f>
        <v>0</v>
      </c>
      <c r="AP129" s="51">
        <f>SUM('EC ARV:WC ARV'!AP129)</f>
        <v>0</v>
      </c>
      <c r="AQ129" s="48">
        <f>SUM('EC ARV:WC ARV'!AQ129)</f>
        <v>0</v>
      </c>
      <c r="AR129" s="48">
        <f>SUM('EC ARV:WC ARV'!AR129)</f>
        <v>0</v>
      </c>
      <c r="AS129" s="48">
        <f>SUM('EC ARV:WC ARV'!AS129)</f>
        <v>0</v>
      </c>
      <c r="AT129" s="51">
        <f>SUM('EC ARV:WC ARV'!AT129)</f>
        <v>0</v>
      </c>
      <c r="AU129" s="48">
        <f>SUM('EC ARV:WC ARV'!AU129)</f>
        <v>0</v>
      </c>
      <c r="AV129" s="48">
        <f>SUM('EC ARV:WC ARV'!AV129)</f>
        <v>0</v>
      </c>
      <c r="AW129" s="48">
        <f>SUM('EC ARV:WC ARV'!AW129)</f>
        <v>0</v>
      </c>
      <c r="AX129" s="48">
        <f>SUM('EC ARV:WC ARV'!AX129)</f>
        <v>0</v>
      </c>
      <c r="AY129" s="48">
        <f>SUM('EC ARV:WC ARV'!AY129)</f>
        <v>0</v>
      </c>
      <c r="AZ129" s="48">
        <f>SUM('EC ARV:WC ARV'!AZ129)</f>
        <v>0</v>
      </c>
      <c r="BA129" s="51">
        <f>SUM('EC ARV:WC ARV'!BA129)</f>
        <v>0</v>
      </c>
      <c r="BB129" s="45">
        <f t="shared" si="17"/>
        <v>0</v>
      </c>
    </row>
    <row r="130" spans="2:54" s="44" customFormat="1" ht="13.5" x14ac:dyDescent="0.25">
      <c r="B130" s="40"/>
      <c r="C130" s="40" t="s">
        <v>52</v>
      </c>
      <c r="D130" s="46">
        <f>SUM('EC ARV:WC ARV'!D130)</f>
        <v>599185</v>
      </c>
      <c r="E130" s="47">
        <f>SUM('EC ARV:WC ARV'!E130)</f>
        <v>0</v>
      </c>
      <c r="F130" s="48">
        <f>SUM('EC ARV:WC ARV'!F130)</f>
        <v>0</v>
      </c>
      <c r="G130" s="48">
        <f>SUM('EC ARV:WC ARV'!G130)</f>
        <v>0</v>
      </c>
      <c r="H130" s="48">
        <f>SUM('EC ARV:WC ARV'!H130)</f>
        <v>0</v>
      </c>
      <c r="I130" s="48">
        <f>SUM('EC ARV:WC ARV'!I130)</f>
        <v>0</v>
      </c>
      <c r="J130" s="48">
        <f>SUM('EC ARV:WC ARV'!J130)</f>
        <v>0</v>
      </c>
      <c r="K130" s="48">
        <f>SUM('EC ARV:WC ARV'!K130)</f>
        <v>0</v>
      </c>
      <c r="L130" s="48">
        <f>SUM('EC ARV:WC ARV'!L130)</f>
        <v>0</v>
      </c>
      <c r="M130" s="48">
        <f>SUM('EC ARV:WC ARV'!M130)</f>
        <v>0</v>
      </c>
      <c r="N130" s="48">
        <f>SUM('EC ARV:WC ARV'!N130)</f>
        <v>0</v>
      </c>
      <c r="O130" s="51">
        <f>SUM('EC ARV:WC ARV'!O130)</f>
        <v>0</v>
      </c>
      <c r="P130" s="48">
        <f>SUM('EC ARV:WC ARV'!P130)</f>
        <v>0</v>
      </c>
      <c r="Q130" s="48">
        <f>SUM('EC ARV:WC ARV'!Q130)</f>
        <v>0</v>
      </c>
      <c r="R130" s="48">
        <f>SUM('EC ARV:WC ARV'!R130)</f>
        <v>0</v>
      </c>
      <c r="S130" s="48">
        <f>SUM('EC ARV:WC ARV'!S130)</f>
        <v>0</v>
      </c>
      <c r="T130" s="48">
        <f>SUM('EC ARV:WC ARV'!T130)</f>
        <v>0</v>
      </c>
      <c r="U130" s="48">
        <f>SUM('EC ARV:WC ARV'!U130)</f>
        <v>0</v>
      </c>
      <c r="V130" s="48">
        <f>SUM('EC ARV:WC ARV'!V130)</f>
        <v>0</v>
      </c>
      <c r="W130" s="48">
        <f>SUM('EC ARV:WC ARV'!W130)</f>
        <v>0</v>
      </c>
      <c r="X130" s="51">
        <f>SUM('EC ARV:WC ARV'!X130)</f>
        <v>0</v>
      </c>
      <c r="Y130" s="48">
        <f>SUM('EC ARV:WC ARV'!Y130)</f>
        <v>0</v>
      </c>
      <c r="Z130" s="48">
        <f>SUM('EC ARV:WC ARV'!Z130)</f>
        <v>0</v>
      </c>
      <c r="AA130" s="48">
        <f>SUM('EC ARV:WC ARV'!AA130)</f>
        <v>0</v>
      </c>
      <c r="AB130" s="48">
        <f>SUM('EC ARV:WC ARV'!AB130)</f>
        <v>0</v>
      </c>
      <c r="AC130" s="48">
        <f>SUM('EC ARV:WC ARV'!AC130)</f>
        <v>0</v>
      </c>
      <c r="AD130" s="48">
        <f>SUM('EC ARV:WC ARV'!AD130)</f>
        <v>0</v>
      </c>
      <c r="AE130" s="48">
        <f>SUM('EC ARV:WC ARV'!AE130)</f>
        <v>0</v>
      </c>
      <c r="AF130" s="48">
        <f>SUM('EC ARV:WC ARV'!AF130)</f>
        <v>0</v>
      </c>
      <c r="AG130" s="48">
        <f>SUM('EC ARV:WC ARV'!AG130)</f>
        <v>0</v>
      </c>
      <c r="AH130" s="51">
        <f>SUM('EC ARV:WC ARV'!AH130)</f>
        <v>0</v>
      </c>
      <c r="AI130" s="48">
        <f>SUM('EC ARV:WC ARV'!AI130)</f>
        <v>0</v>
      </c>
      <c r="AJ130" s="48">
        <f>SUM('EC ARV:WC ARV'!AJ130)</f>
        <v>0</v>
      </c>
      <c r="AK130" s="48">
        <f>SUM('EC ARV:WC ARV'!AK130)</f>
        <v>0</v>
      </c>
      <c r="AL130" s="48">
        <f>SUM('EC ARV:WC ARV'!AL130)</f>
        <v>0</v>
      </c>
      <c r="AM130" s="48">
        <f>SUM('EC ARV:WC ARV'!AM130)</f>
        <v>0</v>
      </c>
      <c r="AN130" s="48">
        <f>SUM('EC ARV:WC ARV'!AN130)</f>
        <v>0</v>
      </c>
      <c r="AO130" s="48">
        <f>SUM('EC ARV:WC ARV'!AO130)</f>
        <v>0</v>
      </c>
      <c r="AP130" s="51">
        <f>SUM('EC ARV:WC ARV'!AP130)</f>
        <v>0</v>
      </c>
      <c r="AQ130" s="48">
        <f>SUM('EC ARV:WC ARV'!AQ130)</f>
        <v>0</v>
      </c>
      <c r="AR130" s="48">
        <f>SUM('EC ARV:WC ARV'!AR130)</f>
        <v>0</v>
      </c>
      <c r="AS130" s="48">
        <f>SUM('EC ARV:WC ARV'!AS130)</f>
        <v>0</v>
      </c>
      <c r="AT130" s="51">
        <f>SUM('EC ARV:WC ARV'!AT130)</f>
        <v>0</v>
      </c>
      <c r="AU130" s="48">
        <f>SUM('EC ARV:WC ARV'!AU130)</f>
        <v>0</v>
      </c>
      <c r="AV130" s="48">
        <f>SUM('EC ARV:WC ARV'!AV130)</f>
        <v>0</v>
      </c>
      <c r="AW130" s="48">
        <f>SUM('EC ARV:WC ARV'!AW130)</f>
        <v>0</v>
      </c>
      <c r="AX130" s="48">
        <f>SUM('EC ARV:WC ARV'!AX130)</f>
        <v>0</v>
      </c>
      <c r="AY130" s="48">
        <f>SUM('EC ARV:WC ARV'!AY130)</f>
        <v>0</v>
      </c>
      <c r="AZ130" s="48">
        <f>SUM('EC ARV:WC ARV'!AZ130)</f>
        <v>0</v>
      </c>
      <c r="BA130" s="51">
        <f>SUM('EC ARV:WC ARV'!BA130)</f>
        <v>0</v>
      </c>
      <c r="BB130" s="45">
        <f t="shared" si="17"/>
        <v>0</v>
      </c>
    </row>
    <row r="131" spans="2:54" s="44" customFormat="1" ht="13.5" x14ac:dyDescent="0.25">
      <c r="B131" s="40"/>
      <c r="C131" s="40" t="s">
        <v>53</v>
      </c>
      <c r="D131" s="46">
        <f>SUM('EC ARV:WC ARV'!D131)</f>
        <v>60787</v>
      </c>
      <c r="E131" s="47">
        <f>SUM('EC ARV:WC ARV'!E131)</f>
        <v>0</v>
      </c>
      <c r="F131" s="48">
        <f>SUM('EC ARV:WC ARV'!F131)</f>
        <v>0</v>
      </c>
      <c r="G131" s="48">
        <f>SUM('EC ARV:WC ARV'!G131)</f>
        <v>0</v>
      </c>
      <c r="H131" s="48">
        <f>SUM('EC ARV:WC ARV'!H131)</f>
        <v>0</v>
      </c>
      <c r="I131" s="48">
        <f>SUM('EC ARV:WC ARV'!I131)</f>
        <v>0</v>
      </c>
      <c r="J131" s="48">
        <f>SUM('EC ARV:WC ARV'!J131)</f>
        <v>0</v>
      </c>
      <c r="K131" s="48">
        <f>SUM('EC ARV:WC ARV'!K131)</f>
        <v>0</v>
      </c>
      <c r="L131" s="48">
        <f>SUM('EC ARV:WC ARV'!L131)</f>
        <v>0</v>
      </c>
      <c r="M131" s="48">
        <f>SUM('EC ARV:WC ARV'!M131)</f>
        <v>0</v>
      </c>
      <c r="N131" s="48">
        <f>SUM('EC ARV:WC ARV'!N131)</f>
        <v>0</v>
      </c>
      <c r="O131" s="51">
        <f>SUM('EC ARV:WC ARV'!O131)</f>
        <v>0</v>
      </c>
      <c r="P131" s="48">
        <f>SUM('EC ARV:WC ARV'!P131)</f>
        <v>0</v>
      </c>
      <c r="Q131" s="48">
        <f>SUM('EC ARV:WC ARV'!Q131)</f>
        <v>0</v>
      </c>
      <c r="R131" s="48">
        <f>SUM('EC ARV:WC ARV'!R131)</f>
        <v>0</v>
      </c>
      <c r="S131" s="48">
        <f>SUM('EC ARV:WC ARV'!S131)</f>
        <v>0</v>
      </c>
      <c r="T131" s="48">
        <f>SUM('EC ARV:WC ARV'!T131)</f>
        <v>0</v>
      </c>
      <c r="U131" s="48">
        <f>SUM('EC ARV:WC ARV'!U131)</f>
        <v>0</v>
      </c>
      <c r="V131" s="48">
        <f>SUM('EC ARV:WC ARV'!V131)</f>
        <v>0</v>
      </c>
      <c r="W131" s="48">
        <f>SUM('EC ARV:WC ARV'!W131)</f>
        <v>0</v>
      </c>
      <c r="X131" s="51">
        <f>SUM('EC ARV:WC ARV'!X131)</f>
        <v>0</v>
      </c>
      <c r="Y131" s="48">
        <f>SUM('EC ARV:WC ARV'!Y131)</f>
        <v>0</v>
      </c>
      <c r="Z131" s="48">
        <f>SUM('EC ARV:WC ARV'!Z131)</f>
        <v>0</v>
      </c>
      <c r="AA131" s="48">
        <f>SUM('EC ARV:WC ARV'!AA131)</f>
        <v>0</v>
      </c>
      <c r="AB131" s="48">
        <f>SUM('EC ARV:WC ARV'!AB131)</f>
        <v>0</v>
      </c>
      <c r="AC131" s="48">
        <f>SUM('EC ARV:WC ARV'!AC131)</f>
        <v>0</v>
      </c>
      <c r="AD131" s="48">
        <f>SUM('EC ARV:WC ARV'!AD131)</f>
        <v>0</v>
      </c>
      <c r="AE131" s="48">
        <f>SUM('EC ARV:WC ARV'!AE131)</f>
        <v>0</v>
      </c>
      <c r="AF131" s="48">
        <f>SUM('EC ARV:WC ARV'!AF131)</f>
        <v>0</v>
      </c>
      <c r="AG131" s="48">
        <f>SUM('EC ARV:WC ARV'!AG131)</f>
        <v>0</v>
      </c>
      <c r="AH131" s="51">
        <f>SUM('EC ARV:WC ARV'!AH131)</f>
        <v>0</v>
      </c>
      <c r="AI131" s="48">
        <f>SUM('EC ARV:WC ARV'!AI131)</f>
        <v>0</v>
      </c>
      <c r="AJ131" s="48">
        <f>SUM('EC ARV:WC ARV'!AJ131)</f>
        <v>0</v>
      </c>
      <c r="AK131" s="48">
        <f>SUM('EC ARV:WC ARV'!AK131)</f>
        <v>0</v>
      </c>
      <c r="AL131" s="48">
        <f>SUM('EC ARV:WC ARV'!AL131)</f>
        <v>0</v>
      </c>
      <c r="AM131" s="48">
        <f>SUM('EC ARV:WC ARV'!AM131)</f>
        <v>0</v>
      </c>
      <c r="AN131" s="48">
        <f>SUM('EC ARV:WC ARV'!AN131)</f>
        <v>0</v>
      </c>
      <c r="AO131" s="48">
        <f>SUM('EC ARV:WC ARV'!AO131)</f>
        <v>0</v>
      </c>
      <c r="AP131" s="51">
        <f>SUM('EC ARV:WC ARV'!AP131)</f>
        <v>0</v>
      </c>
      <c r="AQ131" s="48">
        <f>SUM('EC ARV:WC ARV'!AQ131)</f>
        <v>0</v>
      </c>
      <c r="AR131" s="48">
        <f>SUM('EC ARV:WC ARV'!AR131)</f>
        <v>0</v>
      </c>
      <c r="AS131" s="48">
        <f>SUM('EC ARV:WC ARV'!AS131)</f>
        <v>0</v>
      </c>
      <c r="AT131" s="51">
        <f>SUM('EC ARV:WC ARV'!AT131)</f>
        <v>0</v>
      </c>
      <c r="AU131" s="48">
        <f>SUM('EC ARV:WC ARV'!AU131)</f>
        <v>0</v>
      </c>
      <c r="AV131" s="48">
        <f>SUM('EC ARV:WC ARV'!AV131)</f>
        <v>0</v>
      </c>
      <c r="AW131" s="48">
        <f>SUM('EC ARV:WC ARV'!AW131)</f>
        <v>0</v>
      </c>
      <c r="AX131" s="48">
        <f>SUM('EC ARV:WC ARV'!AX131)</f>
        <v>0</v>
      </c>
      <c r="AY131" s="48">
        <f>SUM('EC ARV:WC ARV'!AY131)</f>
        <v>0</v>
      </c>
      <c r="AZ131" s="48">
        <f>SUM('EC ARV:WC ARV'!AZ131)</f>
        <v>0</v>
      </c>
      <c r="BA131" s="51">
        <f>SUM('EC ARV:WC ARV'!BA131)</f>
        <v>0</v>
      </c>
      <c r="BB131" s="45">
        <f t="shared" si="17"/>
        <v>0</v>
      </c>
    </row>
    <row r="132" spans="2:54" s="44" customFormat="1" x14ac:dyDescent="0.25">
      <c r="B132" s="39" t="s">
        <v>54</v>
      </c>
      <c r="C132" s="40"/>
      <c r="D132" s="50">
        <f>SUM('EC ARV:WC ARV'!D132)</f>
        <v>19738151</v>
      </c>
      <c r="E132" s="42">
        <f>SUM('EC ARV:WC ARV'!E132)</f>
        <v>630425.4</v>
      </c>
      <c r="F132" s="41">
        <f>SUM('EC ARV:WC ARV'!F132)</f>
        <v>157606.35</v>
      </c>
      <c r="G132" s="41">
        <f>SUM('EC ARV:WC ARV'!G132)</f>
        <v>157606.35</v>
      </c>
      <c r="H132" s="41">
        <f>SUM('EC ARV:WC ARV'!H132)</f>
        <v>0</v>
      </c>
      <c r="I132" s="41">
        <f>SUM('EC ARV:WC ARV'!I132)</f>
        <v>0</v>
      </c>
      <c r="J132" s="41">
        <f>SUM('EC ARV:WC ARV'!J132)</f>
        <v>0</v>
      </c>
      <c r="K132" s="41">
        <f>SUM('EC ARV:WC ARV'!K132)</f>
        <v>0</v>
      </c>
      <c r="L132" s="41">
        <f>SUM('EC ARV:WC ARV'!L132)</f>
        <v>0</v>
      </c>
      <c r="M132" s="41">
        <f>SUM('EC ARV:WC ARV'!M132)</f>
        <v>0</v>
      </c>
      <c r="N132" s="41">
        <f>SUM('EC ARV:WC ARV'!N132)</f>
        <v>0</v>
      </c>
      <c r="O132" s="43">
        <f>SUM('EC ARV:WC ARV'!O132)</f>
        <v>315212.7</v>
      </c>
      <c r="P132" s="41">
        <f>SUM('EC ARV:WC ARV'!P132)</f>
        <v>0</v>
      </c>
      <c r="Q132" s="41">
        <f>SUM('EC ARV:WC ARV'!Q132)</f>
        <v>0</v>
      </c>
      <c r="R132" s="41">
        <f>SUM('EC ARV:WC ARV'!R132)</f>
        <v>0</v>
      </c>
      <c r="S132" s="41">
        <f>SUM('EC ARV:WC ARV'!S132)</f>
        <v>0</v>
      </c>
      <c r="T132" s="41">
        <f>SUM('EC ARV:WC ARV'!T132)</f>
        <v>0</v>
      </c>
      <c r="U132" s="41">
        <f>SUM('EC ARV:WC ARV'!U132)</f>
        <v>315212.7</v>
      </c>
      <c r="V132" s="41">
        <f>SUM('EC ARV:WC ARV'!V132)</f>
        <v>0</v>
      </c>
      <c r="W132" s="41">
        <f>SUM('EC ARV:WC ARV'!W132)</f>
        <v>0</v>
      </c>
      <c r="X132" s="41">
        <f>SUM('EC ARV:WC ARV'!X132)</f>
        <v>315212.7</v>
      </c>
      <c r="Y132" s="41">
        <f>SUM('EC ARV:WC ARV'!Y132)</f>
        <v>0</v>
      </c>
      <c r="Z132" s="41">
        <f>SUM('EC ARV:WC ARV'!Z132)</f>
        <v>0</v>
      </c>
      <c r="AA132" s="41">
        <f>SUM('EC ARV:WC ARV'!AA132)</f>
        <v>0</v>
      </c>
      <c r="AB132" s="41">
        <f>SUM('EC ARV:WC ARV'!AB132)</f>
        <v>0</v>
      </c>
      <c r="AC132" s="41">
        <f>SUM('EC ARV:WC ARV'!AC132)</f>
        <v>0</v>
      </c>
      <c r="AD132" s="41">
        <f>SUM('EC ARV:WC ARV'!AD132)</f>
        <v>0</v>
      </c>
      <c r="AE132" s="41">
        <f>SUM('EC ARV:WC ARV'!AE132)</f>
        <v>0</v>
      </c>
      <c r="AF132" s="41">
        <f>SUM('EC ARV:WC ARV'!AF132)</f>
        <v>0</v>
      </c>
      <c r="AG132" s="41">
        <f>SUM('EC ARV:WC ARV'!AG132)</f>
        <v>0</v>
      </c>
      <c r="AH132" s="43">
        <f>SUM('EC ARV:WC ARV'!AH132)</f>
        <v>0</v>
      </c>
      <c r="AI132" s="41">
        <f>SUM('EC ARV:WC ARV'!AI132)</f>
        <v>0</v>
      </c>
      <c r="AJ132" s="41">
        <f>SUM('EC ARV:WC ARV'!AJ132)</f>
        <v>0</v>
      </c>
      <c r="AK132" s="41">
        <f>SUM('EC ARV:WC ARV'!AK132)</f>
        <v>0</v>
      </c>
      <c r="AL132" s="41">
        <f>SUM('EC ARV:WC ARV'!AL132)</f>
        <v>0</v>
      </c>
      <c r="AM132" s="41">
        <f>SUM('EC ARV:WC ARV'!AM132)</f>
        <v>0</v>
      </c>
      <c r="AN132" s="41">
        <f>SUM('EC ARV:WC ARV'!AN132)</f>
        <v>0</v>
      </c>
      <c r="AO132" s="41">
        <f>SUM('EC ARV:WC ARV'!AO132)</f>
        <v>0</v>
      </c>
      <c r="AP132" s="43">
        <f>SUM('EC ARV:WC ARV'!AP132)</f>
        <v>0</v>
      </c>
      <c r="AQ132" s="41">
        <f>SUM('EC ARV:WC ARV'!AQ132)</f>
        <v>0</v>
      </c>
      <c r="AR132" s="41">
        <f>SUM('EC ARV:WC ARV'!AR132)</f>
        <v>0</v>
      </c>
      <c r="AS132" s="41">
        <f>SUM('EC ARV:WC ARV'!AS132)</f>
        <v>0</v>
      </c>
      <c r="AT132" s="43">
        <f>SUM('EC ARV:WC ARV'!AT132)</f>
        <v>0</v>
      </c>
      <c r="AU132" s="41">
        <f>SUM('EC ARV:WC ARV'!AU132)</f>
        <v>0</v>
      </c>
      <c r="AV132" s="41">
        <f>SUM('EC ARV:WC ARV'!AV132)</f>
        <v>0</v>
      </c>
      <c r="AW132" s="41">
        <f>SUM('EC ARV:WC ARV'!AW132)</f>
        <v>0</v>
      </c>
      <c r="AX132" s="41">
        <f>SUM('EC ARV:WC ARV'!AX132)</f>
        <v>0</v>
      </c>
      <c r="AY132" s="41">
        <f>SUM('EC ARV:WC ARV'!AY132)</f>
        <v>0</v>
      </c>
      <c r="AZ132" s="41">
        <f>SUM('EC ARV:WC ARV'!AZ132)</f>
        <v>0</v>
      </c>
      <c r="BA132" s="43">
        <f>SUM('EC ARV:WC ARV'!BA132)</f>
        <v>0</v>
      </c>
      <c r="BB132" s="45">
        <f t="shared" si="17"/>
        <v>3.1939435461812E-2</v>
      </c>
    </row>
    <row r="133" spans="2:54" s="44" customFormat="1" ht="13.5" x14ac:dyDescent="0.25">
      <c r="B133" s="40"/>
      <c r="C133" s="40" t="s">
        <v>55</v>
      </c>
      <c r="D133" s="46">
        <f>SUM('EC ARV:WC ARV'!D133)</f>
        <v>15760635</v>
      </c>
      <c r="E133" s="47">
        <f>SUM('EC ARV:WC ARV'!E133)</f>
        <v>630425.4</v>
      </c>
      <c r="F133" s="48">
        <f>SUM('EC ARV:WC ARV'!F133)</f>
        <v>157606.35</v>
      </c>
      <c r="G133" s="48">
        <f>SUM('EC ARV:WC ARV'!G133)</f>
        <v>157606.35</v>
      </c>
      <c r="H133" s="48">
        <f>SUM('EC ARV:WC ARV'!H133)</f>
        <v>0</v>
      </c>
      <c r="I133" s="48">
        <f>SUM('EC ARV:WC ARV'!I133)</f>
        <v>0</v>
      </c>
      <c r="J133" s="48">
        <f>SUM('EC ARV:WC ARV'!J133)</f>
        <v>0</v>
      </c>
      <c r="K133" s="48">
        <f>SUM('EC ARV:WC ARV'!K133)</f>
        <v>0</v>
      </c>
      <c r="L133" s="48">
        <f>SUM('EC ARV:WC ARV'!L133)</f>
        <v>0</v>
      </c>
      <c r="M133" s="48">
        <f>SUM('EC ARV:WC ARV'!M133)</f>
        <v>0</v>
      </c>
      <c r="N133" s="48">
        <f>SUM('EC ARV:WC ARV'!N133)</f>
        <v>0</v>
      </c>
      <c r="O133" s="51">
        <f>SUM('EC ARV:WC ARV'!O133)</f>
        <v>315212.7</v>
      </c>
      <c r="P133" s="48">
        <f>SUM('EC ARV:WC ARV'!P133)</f>
        <v>0</v>
      </c>
      <c r="Q133" s="48">
        <f>SUM('EC ARV:WC ARV'!Q133)</f>
        <v>0</v>
      </c>
      <c r="R133" s="48">
        <f>SUM('EC ARV:WC ARV'!R133)</f>
        <v>0</v>
      </c>
      <c r="S133" s="48">
        <f>SUM('EC ARV:WC ARV'!S133)</f>
        <v>0</v>
      </c>
      <c r="T133" s="48">
        <f>SUM('EC ARV:WC ARV'!T133)</f>
        <v>0</v>
      </c>
      <c r="U133" s="48">
        <f>SUM('EC ARV:WC ARV'!U133)</f>
        <v>315212.7</v>
      </c>
      <c r="V133" s="48">
        <f>SUM('EC ARV:WC ARV'!V133)</f>
        <v>0</v>
      </c>
      <c r="W133" s="48">
        <f>SUM('EC ARV:WC ARV'!W133)</f>
        <v>0</v>
      </c>
      <c r="X133" s="51">
        <f>SUM('EC ARV:WC ARV'!X133)</f>
        <v>315212.7</v>
      </c>
      <c r="Y133" s="48">
        <f>SUM('EC ARV:WC ARV'!Y133)</f>
        <v>0</v>
      </c>
      <c r="Z133" s="48">
        <f>SUM('EC ARV:WC ARV'!Z133)</f>
        <v>0</v>
      </c>
      <c r="AA133" s="48">
        <f>SUM('EC ARV:WC ARV'!AA133)</f>
        <v>0</v>
      </c>
      <c r="AB133" s="48">
        <f>SUM('EC ARV:WC ARV'!AB133)</f>
        <v>0</v>
      </c>
      <c r="AC133" s="48">
        <f>SUM('EC ARV:WC ARV'!AC133)</f>
        <v>0</v>
      </c>
      <c r="AD133" s="48">
        <f>SUM('EC ARV:WC ARV'!AD133)</f>
        <v>0</v>
      </c>
      <c r="AE133" s="48">
        <f>SUM('EC ARV:WC ARV'!AE133)</f>
        <v>0</v>
      </c>
      <c r="AF133" s="48">
        <f>SUM('EC ARV:WC ARV'!AF133)</f>
        <v>0</v>
      </c>
      <c r="AG133" s="48">
        <f>SUM('EC ARV:WC ARV'!AG133)</f>
        <v>0</v>
      </c>
      <c r="AH133" s="51">
        <f>SUM('EC ARV:WC ARV'!AH133)</f>
        <v>0</v>
      </c>
      <c r="AI133" s="48">
        <f>SUM('EC ARV:WC ARV'!AI133)</f>
        <v>0</v>
      </c>
      <c r="AJ133" s="48">
        <f>SUM('EC ARV:WC ARV'!AJ133)</f>
        <v>0</v>
      </c>
      <c r="AK133" s="48">
        <f>SUM('EC ARV:WC ARV'!AK133)</f>
        <v>0</v>
      </c>
      <c r="AL133" s="48">
        <f>SUM('EC ARV:WC ARV'!AL133)</f>
        <v>0</v>
      </c>
      <c r="AM133" s="48">
        <f>SUM('EC ARV:WC ARV'!AM133)</f>
        <v>0</v>
      </c>
      <c r="AN133" s="48">
        <f>SUM('EC ARV:WC ARV'!AN133)</f>
        <v>0</v>
      </c>
      <c r="AO133" s="48">
        <f>SUM('EC ARV:WC ARV'!AO133)</f>
        <v>0</v>
      </c>
      <c r="AP133" s="51">
        <f>SUM('EC ARV:WC ARV'!AP133)</f>
        <v>0</v>
      </c>
      <c r="AQ133" s="48">
        <f>SUM('EC ARV:WC ARV'!AQ133)</f>
        <v>0</v>
      </c>
      <c r="AR133" s="48">
        <f>SUM('EC ARV:WC ARV'!AR133)</f>
        <v>0</v>
      </c>
      <c r="AS133" s="48">
        <f>SUM('EC ARV:WC ARV'!AS133)</f>
        <v>0</v>
      </c>
      <c r="AT133" s="51">
        <f>SUM('EC ARV:WC ARV'!AT133)</f>
        <v>0</v>
      </c>
      <c r="AU133" s="48">
        <f>SUM('EC ARV:WC ARV'!AU133)</f>
        <v>0</v>
      </c>
      <c r="AV133" s="48">
        <f>SUM('EC ARV:WC ARV'!AV133)</f>
        <v>0</v>
      </c>
      <c r="AW133" s="48">
        <f>SUM('EC ARV:WC ARV'!AW133)</f>
        <v>0</v>
      </c>
      <c r="AX133" s="48">
        <f>SUM('EC ARV:WC ARV'!AX133)</f>
        <v>0</v>
      </c>
      <c r="AY133" s="48">
        <f>SUM('EC ARV:WC ARV'!AY133)</f>
        <v>0</v>
      </c>
      <c r="AZ133" s="48">
        <f>SUM('EC ARV:WC ARV'!AZ133)</f>
        <v>0</v>
      </c>
      <c r="BA133" s="51">
        <f>SUM('EC ARV:WC ARV'!BA133)</f>
        <v>0</v>
      </c>
      <c r="BB133" s="45">
        <f t="shared" si="17"/>
        <v>0.04</v>
      </c>
    </row>
    <row r="134" spans="2:54" s="44" customFormat="1" ht="13.5" x14ac:dyDescent="0.25">
      <c r="B134" s="40"/>
      <c r="C134" s="40" t="s">
        <v>56</v>
      </c>
      <c r="D134" s="46">
        <f>SUM('EC ARV:WC ARV'!D134)</f>
        <v>3977516</v>
      </c>
      <c r="E134" s="47">
        <f>SUM('EC ARV:WC ARV'!E134)</f>
        <v>0</v>
      </c>
      <c r="F134" s="48">
        <f>SUM('EC ARV:WC ARV'!F134)</f>
        <v>0</v>
      </c>
      <c r="G134" s="48">
        <f>SUM('EC ARV:WC ARV'!G134)</f>
        <v>0</v>
      </c>
      <c r="H134" s="48">
        <f>SUM('EC ARV:WC ARV'!H134)</f>
        <v>0</v>
      </c>
      <c r="I134" s="48">
        <f>SUM('EC ARV:WC ARV'!I134)</f>
        <v>0</v>
      </c>
      <c r="J134" s="48">
        <f>SUM('EC ARV:WC ARV'!J134)</f>
        <v>0</v>
      </c>
      <c r="K134" s="48">
        <f>SUM('EC ARV:WC ARV'!K134)</f>
        <v>0</v>
      </c>
      <c r="L134" s="48">
        <f>SUM('EC ARV:WC ARV'!L134)</f>
        <v>0</v>
      </c>
      <c r="M134" s="48">
        <f>SUM('EC ARV:WC ARV'!M134)</f>
        <v>0</v>
      </c>
      <c r="N134" s="48">
        <f>SUM('EC ARV:WC ARV'!N134)</f>
        <v>0</v>
      </c>
      <c r="O134" s="51">
        <f>SUM('EC ARV:WC ARV'!O134)</f>
        <v>0</v>
      </c>
      <c r="P134" s="48">
        <f>SUM('EC ARV:WC ARV'!P134)</f>
        <v>0</v>
      </c>
      <c r="Q134" s="48">
        <f>SUM('EC ARV:WC ARV'!Q134)</f>
        <v>0</v>
      </c>
      <c r="R134" s="48">
        <f>SUM('EC ARV:WC ARV'!R134)</f>
        <v>0</v>
      </c>
      <c r="S134" s="48">
        <f>SUM('EC ARV:WC ARV'!S134)</f>
        <v>0</v>
      </c>
      <c r="T134" s="48">
        <f>SUM('EC ARV:WC ARV'!T134)</f>
        <v>0</v>
      </c>
      <c r="U134" s="48">
        <f>SUM('EC ARV:WC ARV'!U134)</f>
        <v>0</v>
      </c>
      <c r="V134" s="48">
        <f>SUM('EC ARV:WC ARV'!V134)</f>
        <v>0</v>
      </c>
      <c r="W134" s="48">
        <f>SUM('EC ARV:WC ARV'!W134)</f>
        <v>0</v>
      </c>
      <c r="X134" s="51">
        <f>SUM('EC ARV:WC ARV'!X134)</f>
        <v>0</v>
      </c>
      <c r="Y134" s="48">
        <f>SUM('EC ARV:WC ARV'!Y134)</f>
        <v>0</v>
      </c>
      <c r="Z134" s="48">
        <f>SUM('EC ARV:WC ARV'!Z134)</f>
        <v>0</v>
      </c>
      <c r="AA134" s="48">
        <f>SUM('EC ARV:WC ARV'!AA134)</f>
        <v>0</v>
      </c>
      <c r="AB134" s="48">
        <f>SUM('EC ARV:WC ARV'!AB134)</f>
        <v>0</v>
      </c>
      <c r="AC134" s="48">
        <f>SUM('EC ARV:WC ARV'!AC134)</f>
        <v>0</v>
      </c>
      <c r="AD134" s="48">
        <f>SUM('EC ARV:WC ARV'!AD134)</f>
        <v>0</v>
      </c>
      <c r="AE134" s="48">
        <f>SUM('EC ARV:WC ARV'!AE134)</f>
        <v>0</v>
      </c>
      <c r="AF134" s="48">
        <f>SUM('EC ARV:WC ARV'!AF134)</f>
        <v>0</v>
      </c>
      <c r="AG134" s="48">
        <f>SUM('EC ARV:WC ARV'!AG134)</f>
        <v>0</v>
      </c>
      <c r="AH134" s="51">
        <f>SUM('EC ARV:WC ARV'!AH134)</f>
        <v>0</v>
      </c>
      <c r="AI134" s="48">
        <f>SUM('EC ARV:WC ARV'!AI134)</f>
        <v>0</v>
      </c>
      <c r="AJ134" s="48">
        <f>SUM('EC ARV:WC ARV'!AJ134)</f>
        <v>0</v>
      </c>
      <c r="AK134" s="48">
        <f>SUM('EC ARV:WC ARV'!AK134)</f>
        <v>0</v>
      </c>
      <c r="AL134" s="48">
        <f>SUM('EC ARV:WC ARV'!AL134)</f>
        <v>0</v>
      </c>
      <c r="AM134" s="48">
        <f>SUM('EC ARV:WC ARV'!AM134)</f>
        <v>0</v>
      </c>
      <c r="AN134" s="48">
        <f>SUM('EC ARV:WC ARV'!AN134)</f>
        <v>0</v>
      </c>
      <c r="AO134" s="48">
        <f>SUM('EC ARV:WC ARV'!AO134)</f>
        <v>0</v>
      </c>
      <c r="AP134" s="51">
        <f>SUM('EC ARV:WC ARV'!AP134)</f>
        <v>0</v>
      </c>
      <c r="AQ134" s="48">
        <f>SUM('EC ARV:WC ARV'!AQ134)</f>
        <v>0</v>
      </c>
      <c r="AR134" s="48">
        <f>SUM('EC ARV:WC ARV'!AR134)</f>
        <v>0</v>
      </c>
      <c r="AS134" s="48">
        <f>SUM('EC ARV:WC ARV'!AS134)</f>
        <v>0</v>
      </c>
      <c r="AT134" s="51">
        <f>SUM('EC ARV:WC ARV'!AT134)</f>
        <v>0</v>
      </c>
      <c r="AU134" s="48">
        <f>SUM('EC ARV:WC ARV'!AU134)</f>
        <v>0</v>
      </c>
      <c r="AV134" s="48">
        <f>SUM('EC ARV:WC ARV'!AV134)</f>
        <v>0</v>
      </c>
      <c r="AW134" s="48">
        <f>SUM('EC ARV:WC ARV'!AW134)</f>
        <v>0</v>
      </c>
      <c r="AX134" s="48">
        <f>SUM('EC ARV:WC ARV'!AX134)</f>
        <v>0</v>
      </c>
      <c r="AY134" s="48">
        <f>SUM('EC ARV:WC ARV'!AY134)</f>
        <v>0</v>
      </c>
      <c r="AZ134" s="48">
        <f>SUM('EC ARV:WC ARV'!AZ134)</f>
        <v>0</v>
      </c>
      <c r="BA134" s="51">
        <f>SUM('EC ARV:WC ARV'!BA134)</f>
        <v>0</v>
      </c>
      <c r="BB134" s="45">
        <f t="shared" si="17"/>
        <v>0</v>
      </c>
    </row>
    <row r="135" spans="2:54" s="44" customFormat="1" x14ac:dyDescent="0.25">
      <c r="B135" s="39" t="s">
        <v>57</v>
      </c>
      <c r="C135" s="40"/>
      <c r="D135" s="50">
        <f>SUM('EC ARV:WC ARV'!D135)</f>
        <v>4459768.7149999999</v>
      </c>
      <c r="E135" s="42">
        <f>SUM('EC ARV:WC ARV'!E135)</f>
        <v>360611.161425</v>
      </c>
      <c r="F135" s="41">
        <f>SUM('EC ARV:WC ARV'!F135)</f>
        <v>0</v>
      </c>
      <c r="G135" s="41">
        <f>SUM('EC ARV:WC ARV'!G135)</f>
        <v>0</v>
      </c>
      <c r="H135" s="41">
        <f>SUM('EC ARV:WC ARV'!H135)</f>
        <v>0</v>
      </c>
      <c r="I135" s="41">
        <f>SUM('EC ARV:WC ARV'!I135)</f>
        <v>0</v>
      </c>
      <c r="J135" s="41">
        <f>SUM('EC ARV:WC ARV'!J135)</f>
        <v>0</v>
      </c>
      <c r="K135" s="41">
        <f>SUM('EC ARV:WC ARV'!K135)</f>
        <v>0</v>
      </c>
      <c r="L135" s="41">
        <f>SUM('EC ARV:WC ARV'!L135)</f>
        <v>0</v>
      </c>
      <c r="M135" s="41">
        <f>SUM('EC ARV:WC ARV'!M135)</f>
        <v>0</v>
      </c>
      <c r="N135" s="41">
        <f>SUM('EC ARV:WC ARV'!N135)</f>
        <v>0</v>
      </c>
      <c r="O135" s="43">
        <f>SUM('EC ARV:WC ARV'!O135)</f>
        <v>0</v>
      </c>
      <c r="P135" s="41">
        <f>SUM('EC ARV:WC ARV'!P135)</f>
        <v>0</v>
      </c>
      <c r="Q135" s="41">
        <f>SUM('EC ARV:WC ARV'!Q135)</f>
        <v>0</v>
      </c>
      <c r="R135" s="41">
        <f>SUM('EC ARV:WC ARV'!R135)</f>
        <v>0</v>
      </c>
      <c r="S135" s="41">
        <f>SUM('EC ARV:WC ARV'!S135)</f>
        <v>0</v>
      </c>
      <c r="T135" s="41">
        <f>SUM('EC ARV:WC ARV'!T135)</f>
        <v>0</v>
      </c>
      <c r="U135" s="41">
        <f>SUM('EC ARV:WC ARV'!U135)</f>
        <v>0</v>
      </c>
      <c r="V135" s="41">
        <f>SUM('EC ARV:WC ARV'!V135)</f>
        <v>188590.89022500001</v>
      </c>
      <c r="W135" s="41">
        <f>SUM('EC ARV:WC ARV'!W135)</f>
        <v>172020.27119999999</v>
      </c>
      <c r="X135" s="41">
        <f>SUM('EC ARV:WC ARV'!X135)</f>
        <v>360611.161425</v>
      </c>
      <c r="Y135" s="41">
        <f>SUM('EC ARV:WC ARV'!Y135)</f>
        <v>0</v>
      </c>
      <c r="Z135" s="41">
        <f>SUM('EC ARV:WC ARV'!Z135)</f>
        <v>0</v>
      </c>
      <c r="AA135" s="41">
        <f>SUM('EC ARV:WC ARV'!AA135)</f>
        <v>0</v>
      </c>
      <c r="AB135" s="41">
        <f>SUM('EC ARV:WC ARV'!AB135)</f>
        <v>0</v>
      </c>
      <c r="AC135" s="41">
        <f>SUM('EC ARV:WC ARV'!AC135)</f>
        <v>0</v>
      </c>
      <c r="AD135" s="41">
        <f>SUM('EC ARV:WC ARV'!AD135)</f>
        <v>0</v>
      </c>
      <c r="AE135" s="41">
        <f>SUM('EC ARV:WC ARV'!AE135)</f>
        <v>0</v>
      </c>
      <c r="AF135" s="41">
        <f>SUM('EC ARV:WC ARV'!AF135)</f>
        <v>0</v>
      </c>
      <c r="AG135" s="41">
        <f>SUM('EC ARV:WC ARV'!AG135)</f>
        <v>0</v>
      </c>
      <c r="AH135" s="43">
        <f>SUM('EC ARV:WC ARV'!AH135)</f>
        <v>0</v>
      </c>
      <c r="AI135" s="41">
        <f>SUM('EC ARV:WC ARV'!AI135)</f>
        <v>0</v>
      </c>
      <c r="AJ135" s="41">
        <f>SUM('EC ARV:WC ARV'!AJ135)</f>
        <v>0</v>
      </c>
      <c r="AK135" s="41">
        <f>SUM('EC ARV:WC ARV'!AK135)</f>
        <v>0</v>
      </c>
      <c r="AL135" s="41">
        <f>SUM('EC ARV:WC ARV'!AL135)</f>
        <v>0</v>
      </c>
      <c r="AM135" s="41">
        <f>SUM('EC ARV:WC ARV'!AM135)</f>
        <v>0</v>
      </c>
      <c r="AN135" s="41">
        <f>SUM('EC ARV:WC ARV'!AN135)</f>
        <v>0</v>
      </c>
      <c r="AO135" s="41">
        <f>SUM('EC ARV:WC ARV'!AO135)</f>
        <v>0</v>
      </c>
      <c r="AP135" s="43">
        <f>SUM('EC ARV:WC ARV'!AP135)</f>
        <v>0</v>
      </c>
      <c r="AQ135" s="41">
        <f>SUM('EC ARV:WC ARV'!AQ135)</f>
        <v>0</v>
      </c>
      <c r="AR135" s="41">
        <f>SUM('EC ARV:WC ARV'!AR135)</f>
        <v>0</v>
      </c>
      <c r="AS135" s="41">
        <f>SUM('EC ARV:WC ARV'!AS135)</f>
        <v>0</v>
      </c>
      <c r="AT135" s="43">
        <f>SUM('EC ARV:WC ARV'!AT135)</f>
        <v>0</v>
      </c>
      <c r="AU135" s="41">
        <f>SUM('EC ARV:WC ARV'!AU135)</f>
        <v>0</v>
      </c>
      <c r="AV135" s="41">
        <f>SUM('EC ARV:WC ARV'!AV135)</f>
        <v>0</v>
      </c>
      <c r="AW135" s="41">
        <f>SUM('EC ARV:WC ARV'!AW135)</f>
        <v>0</v>
      </c>
      <c r="AX135" s="41">
        <f>SUM('EC ARV:WC ARV'!AX135)</f>
        <v>0</v>
      </c>
      <c r="AY135" s="41">
        <f>SUM('EC ARV:WC ARV'!AY135)</f>
        <v>0</v>
      </c>
      <c r="AZ135" s="41">
        <f>SUM('EC ARV:WC ARV'!AZ135)</f>
        <v>0</v>
      </c>
      <c r="BA135" s="43">
        <f>SUM('EC ARV:WC ARV'!BA135)</f>
        <v>0</v>
      </c>
      <c r="BB135" s="45">
        <f t="shared" si="17"/>
        <v>8.0858713639592864E-2</v>
      </c>
    </row>
    <row r="136" spans="2:54" s="44" customFormat="1" ht="13.5" x14ac:dyDescent="0.25">
      <c r="B136" s="40"/>
      <c r="C136" s="40" t="s">
        <v>58</v>
      </c>
      <c r="D136" s="46">
        <f>SUM('EC ARV:WC ARV'!D136)</f>
        <v>2381530.7599999998</v>
      </c>
      <c r="E136" s="47">
        <f>SUM('EC ARV:WC ARV'!E136)</f>
        <v>238153.07600000003</v>
      </c>
      <c r="F136" s="48">
        <f>SUM('EC ARV:WC ARV'!F136)</f>
        <v>0</v>
      </c>
      <c r="G136" s="48">
        <f>SUM('EC ARV:WC ARV'!G136)</f>
        <v>0</v>
      </c>
      <c r="H136" s="48">
        <f>SUM('EC ARV:WC ARV'!H136)</f>
        <v>0</v>
      </c>
      <c r="I136" s="48">
        <f>SUM('EC ARV:WC ARV'!I136)</f>
        <v>0</v>
      </c>
      <c r="J136" s="48">
        <f>SUM('EC ARV:WC ARV'!J136)</f>
        <v>0</v>
      </c>
      <c r="K136" s="48">
        <f>SUM('EC ARV:WC ARV'!K136)</f>
        <v>0</v>
      </c>
      <c r="L136" s="48">
        <f>SUM('EC ARV:WC ARV'!L136)</f>
        <v>0</v>
      </c>
      <c r="M136" s="48">
        <f>SUM('EC ARV:WC ARV'!M136)</f>
        <v>0</v>
      </c>
      <c r="N136" s="48">
        <f>SUM('EC ARV:WC ARV'!N136)</f>
        <v>0</v>
      </c>
      <c r="O136" s="51">
        <f>SUM('EC ARV:WC ARV'!O136)</f>
        <v>0</v>
      </c>
      <c r="P136" s="48">
        <f>SUM('EC ARV:WC ARV'!P136)</f>
        <v>0</v>
      </c>
      <c r="Q136" s="48">
        <f>SUM('EC ARV:WC ARV'!Q136)</f>
        <v>0</v>
      </c>
      <c r="R136" s="48">
        <f>SUM('EC ARV:WC ARV'!R136)</f>
        <v>0</v>
      </c>
      <c r="S136" s="48">
        <f>SUM('EC ARV:WC ARV'!S136)</f>
        <v>0</v>
      </c>
      <c r="T136" s="48">
        <f>SUM('EC ARV:WC ARV'!T136)</f>
        <v>0</v>
      </c>
      <c r="U136" s="48">
        <f>SUM('EC ARV:WC ARV'!U136)</f>
        <v>0</v>
      </c>
      <c r="V136" s="48">
        <f>SUM('EC ARV:WC ARV'!V136)</f>
        <v>119076.53800000002</v>
      </c>
      <c r="W136" s="48">
        <f>SUM('EC ARV:WC ARV'!W136)</f>
        <v>119076.53800000002</v>
      </c>
      <c r="X136" s="51">
        <f>SUM('EC ARV:WC ARV'!X136)</f>
        <v>238153.07600000003</v>
      </c>
      <c r="Y136" s="48">
        <f>SUM('EC ARV:WC ARV'!Y136)</f>
        <v>0</v>
      </c>
      <c r="Z136" s="48">
        <f>SUM('EC ARV:WC ARV'!Z136)</f>
        <v>0</v>
      </c>
      <c r="AA136" s="48">
        <f>SUM('EC ARV:WC ARV'!AA136)</f>
        <v>0</v>
      </c>
      <c r="AB136" s="48">
        <f>SUM('EC ARV:WC ARV'!AB136)</f>
        <v>0</v>
      </c>
      <c r="AC136" s="48">
        <f>SUM('EC ARV:WC ARV'!AC136)</f>
        <v>0</v>
      </c>
      <c r="AD136" s="48">
        <f>SUM('EC ARV:WC ARV'!AD136)</f>
        <v>0</v>
      </c>
      <c r="AE136" s="48">
        <f>SUM('EC ARV:WC ARV'!AE136)</f>
        <v>0</v>
      </c>
      <c r="AF136" s="48">
        <f>SUM('EC ARV:WC ARV'!AF136)</f>
        <v>0</v>
      </c>
      <c r="AG136" s="48">
        <f>SUM('EC ARV:WC ARV'!AG136)</f>
        <v>0</v>
      </c>
      <c r="AH136" s="51">
        <f>SUM('EC ARV:WC ARV'!AH136)</f>
        <v>0</v>
      </c>
      <c r="AI136" s="48">
        <f>SUM('EC ARV:WC ARV'!AI136)</f>
        <v>0</v>
      </c>
      <c r="AJ136" s="48">
        <f>SUM('EC ARV:WC ARV'!AJ136)</f>
        <v>0</v>
      </c>
      <c r="AK136" s="48">
        <f>SUM('EC ARV:WC ARV'!AK136)</f>
        <v>0</v>
      </c>
      <c r="AL136" s="48">
        <f>SUM('EC ARV:WC ARV'!AL136)</f>
        <v>0</v>
      </c>
      <c r="AM136" s="48">
        <f>SUM('EC ARV:WC ARV'!AM136)</f>
        <v>0</v>
      </c>
      <c r="AN136" s="48">
        <f>SUM('EC ARV:WC ARV'!AN136)</f>
        <v>0</v>
      </c>
      <c r="AO136" s="48">
        <f>SUM('EC ARV:WC ARV'!AO136)</f>
        <v>0</v>
      </c>
      <c r="AP136" s="51">
        <f>SUM('EC ARV:WC ARV'!AP136)</f>
        <v>0</v>
      </c>
      <c r="AQ136" s="48">
        <f>SUM('EC ARV:WC ARV'!AQ136)</f>
        <v>0</v>
      </c>
      <c r="AR136" s="48">
        <f>SUM('EC ARV:WC ARV'!AR136)</f>
        <v>0</v>
      </c>
      <c r="AS136" s="48">
        <f>SUM('EC ARV:WC ARV'!AS136)</f>
        <v>0</v>
      </c>
      <c r="AT136" s="51">
        <f>SUM('EC ARV:WC ARV'!AT136)</f>
        <v>0</v>
      </c>
      <c r="AU136" s="48">
        <f>SUM('EC ARV:WC ARV'!AU136)</f>
        <v>0</v>
      </c>
      <c r="AV136" s="48">
        <f>SUM('EC ARV:WC ARV'!AV136)</f>
        <v>0</v>
      </c>
      <c r="AW136" s="48">
        <f>SUM('EC ARV:WC ARV'!AW136)</f>
        <v>0</v>
      </c>
      <c r="AX136" s="48">
        <f>SUM('EC ARV:WC ARV'!AX136)</f>
        <v>0</v>
      </c>
      <c r="AY136" s="48">
        <f>SUM('EC ARV:WC ARV'!AY136)</f>
        <v>0</v>
      </c>
      <c r="AZ136" s="48">
        <f>SUM('EC ARV:WC ARV'!AZ136)</f>
        <v>0</v>
      </c>
      <c r="BA136" s="51">
        <f>SUM('EC ARV:WC ARV'!BA136)</f>
        <v>0</v>
      </c>
      <c r="BB136" s="45">
        <f>E136/D136</f>
        <v>0.10000000000000002</v>
      </c>
    </row>
    <row r="137" spans="2:54" s="44" customFormat="1" ht="13.5" x14ac:dyDescent="0.25">
      <c r="B137" s="40"/>
      <c r="C137" s="40" t="s">
        <v>59</v>
      </c>
      <c r="D137" s="46">
        <f>SUM('EC ARV:WC ARV'!D137)</f>
        <v>144846.03999999998</v>
      </c>
      <c r="E137" s="47">
        <f>SUM('EC ARV:WC ARV'!E137)</f>
        <v>0</v>
      </c>
      <c r="F137" s="48">
        <f>SUM('EC ARV:WC ARV'!F137)</f>
        <v>0</v>
      </c>
      <c r="G137" s="48">
        <f>SUM('EC ARV:WC ARV'!G137)</f>
        <v>0</v>
      </c>
      <c r="H137" s="48">
        <f>SUM('EC ARV:WC ARV'!H137)</f>
        <v>0</v>
      </c>
      <c r="I137" s="48">
        <f>SUM('EC ARV:WC ARV'!I137)</f>
        <v>0</v>
      </c>
      <c r="J137" s="48">
        <f>SUM('EC ARV:WC ARV'!J137)</f>
        <v>0</v>
      </c>
      <c r="K137" s="48">
        <f>SUM('EC ARV:WC ARV'!K137)</f>
        <v>0</v>
      </c>
      <c r="L137" s="48">
        <f>SUM('EC ARV:WC ARV'!L137)</f>
        <v>0</v>
      </c>
      <c r="M137" s="48">
        <f>SUM('EC ARV:WC ARV'!M137)</f>
        <v>0</v>
      </c>
      <c r="N137" s="48">
        <f>SUM('EC ARV:WC ARV'!N137)</f>
        <v>0</v>
      </c>
      <c r="O137" s="51">
        <f>SUM('EC ARV:WC ARV'!O137)</f>
        <v>0</v>
      </c>
      <c r="P137" s="48">
        <f>SUM('EC ARV:WC ARV'!P137)</f>
        <v>0</v>
      </c>
      <c r="Q137" s="48">
        <f>SUM('EC ARV:WC ARV'!Q137)</f>
        <v>0</v>
      </c>
      <c r="R137" s="48">
        <f>SUM('EC ARV:WC ARV'!R137)</f>
        <v>0</v>
      </c>
      <c r="S137" s="48">
        <f>SUM('EC ARV:WC ARV'!S137)</f>
        <v>0</v>
      </c>
      <c r="T137" s="48">
        <f>SUM('EC ARV:WC ARV'!T137)</f>
        <v>0</v>
      </c>
      <c r="U137" s="48">
        <f>SUM('EC ARV:WC ARV'!U137)</f>
        <v>0</v>
      </c>
      <c r="V137" s="48">
        <f>SUM('EC ARV:WC ARV'!V137)</f>
        <v>0</v>
      </c>
      <c r="W137" s="48">
        <f>SUM('EC ARV:WC ARV'!W137)</f>
        <v>0</v>
      </c>
      <c r="X137" s="51">
        <f>SUM('EC ARV:WC ARV'!X137)</f>
        <v>0</v>
      </c>
      <c r="Y137" s="48">
        <f>SUM('EC ARV:WC ARV'!Y137)</f>
        <v>0</v>
      </c>
      <c r="Z137" s="48">
        <f>SUM('EC ARV:WC ARV'!Z137)</f>
        <v>0</v>
      </c>
      <c r="AA137" s="48">
        <f>SUM('EC ARV:WC ARV'!AA137)</f>
        <v>0</v>
      </c>
      <c r="AB137" s="48">
        <f>SUM('EC ARV:WC ARV'!AB137)</f>
        <v>0</v>
      </c>
      <c r="AC137" s="48">
        <f>SUM('EC ARV:WC ARV'!AC137)</f>
        <v>0</v>
      </c>
      <c r="AD137" s="48">
        <f>SUM('EC ARV:WC ARV'!AD137)</f>
        <v>0</v>
      </c>
      <c r="AE137" s="48">
        <f>SUM('EC ARV:WC ARV'!AE137)</f>
        <v>0</v>
      </c>
      <c r="AF137" s="48">
        <f>SUM('EC ARV:WC ARV'!AF137)</f>
        <v>0</v>
      </c>
      <c r="AG137" s="48">
        <f>SUM('EC ARV:WC ARV'!AG137)</f>
        <v>0</v>
      </c>
      <c r="AH137" s="51">
        <f>SUM('EC ARV:WC ARV'!AH137)</f>
        <v>0</v>
      </c>
      <c r="AI137" s="48">
        <f>SUM('EC ARV:WC ARV'!AI137)</f>
        <v>0</v>
      </c>
      <c r="AJ137" s="48">
        <f>SUM('EC ARV:WC ARV'!AJ137)</f>
        <v>0</v>
      </c>
      <c r="AK137" s="48">
        <f>SUM('EC ARV:WC ARV'!AK137)</f>
        <v>0</v>
      </c>
      <c r="AL137" s="48">
        <f>SUM('EC ARV:WC ARV'!AL137)</f>
        <v>0</v>
      </c>
      <c r="AM137" s="48">
        <f>SUM('EC ARV:WC ARV'!AM137)</f>
        <v>0</v>
      </c>
      <c r="AN137" s="48">
        <f>SUM('EC ARV:WC ARV'!AN137)</f>
        <v>0</v>
      </c>
      <c r="AO137" s="48">
        <f>SUM('EC ARV:WC ARV'!AO137)</f>
        <v>0</v>
      </c>
      <c r="AP137" s="51">
        <f>SUM('EC ARV:WC ARV'!AP137)</f>
        <v>0</v>
      </c>
      <c r="AQ137" s="48">
        <f>SUM('EC ARV:WC ARV'!AQ137)</f>
        <v>0</v>
      </c>
      <c r="AR137" s="48">
        <f>SUM('EC ARV:WC ARV'!AR137)</f>
        <v>0</v>
      </c>
      <c r="AS137" s="48">
        <f>SUM('EC ARV:WC ARV'!AS137)</f>
        <v>0</v>
      </c>
      <c r="AT137" s="51">
        <f>SUM('EC ARV:WC ARV'!AT137)</f>
        <v>0</v>
      </c>
      <c r="AU137" s="48">
        <f>SUM('EC ARV:WC ARV'!AU137)</f>
        <v>0</v>
      </c>
      <c r="AV137" s="48">
        <f>SUM('EC ARV:WC ARV'!AV137)</f>
        <v>0</v>
      </c>
      <c r="AW137" s="48">
        <f>SUM('EC ARV:WC ARV'!AW137)</f>
        <v>0</v>
      </c>
      <c r="AX137" s="48">
        <f>SUM('EC ARV:WC ARV'!AX137)</f>
        <v>0</v>
      </c>
      <c r="AY137" s="48">
        <f>SUM('EC ARV:WC ARV'!AY137)</f>
        <v>0</v>
      </c>
      <c r="AZ137" s="48">
        <f>SUM('EC ARV:WC ARV'!AZ137)</f>
        <v>0</v>
      </c>
      <c r="BA137" s="51">
        <f>SUM('EC ARV:WC ARV'!BA137)</f>
        <v>0</v>
      </c>
      <c r="BB137" s="45">
        <f t="shared" si="17"/>
        <v>0</v>
      </c>
    </row>
    <row r="138" spans="2:54" s="44" customFormat="1" ht="13.5" x14ac:dyDescent="0.25">
      <c r="B138" s="40"/>
      <c r="C138" s="40" t="s">
        <v>60</v>
      </c>
      <c r="D138" s="46">
        <f>SUM('EC ARV:WC ARV'!D138)</f>
        <v>476629.1</v>
      </c>
      <c r="E138" s="47">
        <f>SUM('EC ARV:WC ARV'!E138)</f>
        <v>95325.82</v>
      </c>
      <c r="F138" s="48">
        <f>SUM('EC ARV:WC ARV'!F138)</f>
        <v>0</v>
      </c>
      <c r="G138" s="48">
        <f>SUM('EC ARV:WC ARV'!G138)</f>
        <v>0</v>
      </c>
      <c r="H138" s="48">
        <f>SUM('EC ARV:WC ARV'!H138)</f>
        <v>0</v>
      </c>
      <c r="I138" s="48">
        <f>SUM('EC ARV:WC ARV'!I138)</f>
        <v>0</v>
      </c>
      <c r="J138" s="48">
        <f>SUM('EC ARV:WC ARV'!J138)</f>
        <v>0</v>
      </c>
      <c r="K138" s="48">
        <f>SUM('EC ARV:WC ARV'!K138)</f>
        <v>0</v>
      </c>
      <c r="L138" s="48">
        <f>SUM('EC ARV:WC ARV'!L138)</f>
        <v>0</v>
      </c>
      <c r="M138" s="48">
        <f>SUM('EC ARV:WC ARV'!M138)</f>
        <v>0</v>
      </c>
      <c r="N138" s="48">
        <f>SUM('EC ARV:WC ARV'!N138)</f>
        <v>0</v>
      </c>
      <c r="O138" s="51">
        <f>SUM('EC ARV:WC ARV'!O138)</f>
        <v>0</v>
      </c>
      <c r="P138" s="48">
        <f>SUM('EC ARV:WC ARV'!P138)</f>
        <v>0</v>
      </c>
      <c r="Q138" s="48">
        <f>SUM('EC ARV:WC ARV'!Q138)</f>
        <v>0</v>
      </c>
      <c r="R138" s="48">
        <f>SUM('EC ARV:WC ARV'!R138)</f>
        <v>0</v>
      </c>
      <c r="S138" s="48">
        <f>SUM('EC ARV:WC ARV'!S138)</f>
        <v>0</v>
      </c>
      <c r="T138" s="48">
        <f>SUM('EC ARV:WC ARV'!T138)</f>
        <v>0</v>
      </c>
      <c r="U138" s="48">
        <f>SUM('EC ARV:WC ARV'!U138)</f>
        <v>0</v>
      </c>
      <c r="V138" s="48">
        <f>SUM('EC ARV:WC ARV'!V138)</f>
        <v>47662.91</v>
      </c>
      <c r="W138" s="48">
        <f>SUM('EC ARV:WC ARV'!W138)</f>
        <v>47662.91</v>
      </c>
      <c r="X138" s="51">
        <f>SUM('EC ARV:WC ARV'!X138)</f>
        <v>95325.82</v>
      </c>
      <c r="Y138" s="48">
        <f>SUM('EC ARV:WC ARV'!Y138)</f>
        <v>0</v>
      </c>
      <c r="Z138" s="48">
        <f>SUM('EC ARV:WC ARV'!Z138)</f>
        <v>0</v>
      </c>
      <c r="AA138" s="48">
        <f>SUM('EC ARV:WC ARV'!AA138)</f>
        <v>0</v>
      </c>
      <c r="AB138" s="48">
        <f>SUM('EC ARV:WC ARV'!AB138)</f>
        <v>0</v>
      </c>
      <c r="AC138" s="48">
        <f>SUM('EC ARV:WC ARV'!AC138)</f>
        <v>0</v>
      </c>
      <c r="AD138" s="48">
        <f>SUM('EC ARV:WC ARV'!AD138)</f>
        <v>0</v>
      </c>
      <c r="AE138" s="48">
        <f>SUM('EC ARV:WC ARV'!AE138)</f>
        <v>0</v>
      </c>
      <c r="AF138" s="48">
        <f>SUM('EC ARV:WC ARV'!AF138)</f>
        <v>0</v>
      </c>
      <c r="AG138" s="48">
        <f>SUM('EC ARV:WC ARV'!AG138)</f>
        <v>0</v>
      </c>
      <c r="AH138" s="51">
        <f>SUM('EC ARV:WC ARV'!AH138)</f>
        <v>0</v>
      </c>
      <c r="AI138" s="48">
        <f>SUM('EC ARV:WC ARV'!AI138)</f>
        <v>0</v>
      </c>
      <c r="AJ138" s="48">
        <f>SUM('EC ARV:WC ARV'!AJ138)</f>
        <v>0</v>
      </c>
      <c r="AK138" s="48">
        <f>SUM('EC ARV:WC ARV'!AK138)</f>
        <v>0</v>
      </c>
      <c r="AL138" s="48">
        <f>SUM('EC ARV:WC ARV'!AL138)</f>
        <v>0</v>
      </c>
      <c r="AM138" s="48">
        <f>SUM('EC ARV:WC ARV'!AM138)</f>
        <v>0</v>
      </c>
      <c r="AN138" s="48">
        <f>SUM('EC ARV:WC ARV'!AN138)</f>
        <v>0</v>
      </c>
      <c r="AO138" s="48">
        <f>SUM('EC ARV:WC ARV'!AO138)</f>
        <v>0</v>
      </c>
      <c r="AP138" s="51">
        <f>SUM('EC ARV:WC ARV'!AP138)</f>
        <v>0</v>
      </c>
      <c r="AQ138" s="48">
        <f>SUM('EC ARV:WC ARV'!AQ138)</f>
        <v>0</v>
      </c>
      <c r="AR138" s="48">
        <f>SUM('EC ARV:WC ARV'!AR138)</f>
        <v>0</v>
      </c>
      <c r="AS138" s="48">
        <f>SUM('EC ARV:WC ARV'!AS138)</f>
        <v>0</v>
      </c>
      <c r="AT138" s="51">
        <f>SUM('EC ARV:WC ARV'!AT138)</f>
        <v>0</v>
      </c>
      <c r="AU138" s="48">
        <f>SUM('EC ARV:WC ARV'!AU138)</f>
        <v>0</v>
      </c>
      <c r="AV138" s="48">
        <f>SUM('EC ARV:WC ARV'!AV138)</f>
        <v>0</v>
      </c>
      <c r="AW138" s="48">
        <f>SUM('EC ARV:WC ARV'!AW138)</f>
        <v>0</v>
      </c>
      <c r="AX138" s="48">
        <f>SUM('EC ARV:WC ARV'!AX138)</f>
        <v>0</v>
      </c>
      <c r="AY138" s="48">
        <f>SUM('EC ARV:WC ARV'!AY138)</f>
        <v>0</v>
      </c>
      <c r="AZ138" s="48">
        <f>SUM('EC ARV:WC ARV'!AZ138)</f>
        <v>0</v>
      </c>
      <c r="BA138" s="51">
        <f>SUM('EC ARV:WC ARV'!BA138)</f>
        <v>0</v>
      </c>
      <c r="BB138" s="45">
        <f t="shared" si="17"/>
        <v>0.2</v>
      </c>
    </row>
    <row r="139" spans="2:54" s="44" customFormat="1" ht="13.5" x14ac:dyDescent="0.25">
      <c r="B139" s="40"/>
      <c r="C139" s="40" t="s">
        <v>61</v>
      </c>
      <c r="D139" s="46">
        <f>SUM('EC ARV:WC ARV'!D139)</f>
        <v>176027.44</v>
      </c>
      <c r="E139" s="47">
        <f>SUM('EC ARV:WC ARV'!E139)</f>
        <v>7921.2347999999993</v>
      </c>
      <c r="F139" s="48">
        <f>SUM('EC ARV:WC ARV'!F139)</f>
        <v>0</v>
      </c>
      <c r="G139" s="48">
        <f>SUM('EC ARV:WC ARV'!G139)</f>
        <v>0</v>
      </c>
      <c r="H139" s="48">
        <f>SUM('EC ARV:WC ARV'!H139)</f>
        <v>0</v>
      </c>
      <c r="I139" s="48">
        <f>SUM('EC ARV:WC ARV'!I139)</f>
        <v>0</v>
      </c>
      <c r="J139" s="48">
        <f>SUM('EC ARV:WC ARV'!J139)</f>
        <v>0</v>
      </c>
      <c r="K139" s="48">
        <f>SUM('EC ARV:WC ARV'!K139)</f>
        <v>0</v>
      </c>
      <c r="L139" s="48">
        <f>SUM('EC ARV:WC ARV'!L139)</f>
        <v>0</v>
      </c>
      <c r="M139" s="48">
        <f>SUM('EC ARV:WC ARV'!M139)</f>
        <v>0</v>
      </c>
      <c r="N139" s="48">
        <f>SUM('EC ARV:WC ARV'!N139)</f>
        <v>0</v>
      </c>
      <c r="O139" s="51">
        <f>SUM('EC ARV:WC ARV'!O139)</f>
        <v>0</v>
      </c>
      <c r="P139" s="48">
        <f>SUM('EC ARV:WC ARV'!P139)</f>
        <v>0</v>
      </c>
      <c r="Q139" s="48">
        <f>SUM('EC ARV:WC ARV'!Q139)</f>
        <v>0</v>
      </c>
      <c r="R139" s="48">
        <f>SUM('EC ARV:WC ARV'!R139)</f>
        <v>0</v>
      </c>
      <c r="S139" s="48">
        <f>SUM('EC ARV:WC ARV'!S139)</f>
        <v>0</v>
      </c>
      <c r="T139" s="48">
        <f>SUM('EC ARV:WC ARV'!T139)</f>
        <v>0</v>
      </c>
      <c r="U139" s="48">
        <f>SUM('EC ARV:WC ARV'!U139)</f>
        <v>0</v>
      </c>
      <c r="V139" s="48">
        <f>SUM('EC ARV:WC ARV'!V139)</f>
        <v>2640.4115999999995</v>
      </c>
      <c r="W139" s="48">
        <f>SUM('EC ARV:WC ARV'!W139)</f>
        <v>5280.8231999999989</v>
      </c>
      <c r="X139" s="51">
        <f>SUM('EC ARV:WC ARV'!X139)</f>
        <v>7921.2347999999993</v>
      </c>
      <c r="Y139" s="48">
        <f>SUM('EC ARV:WC ARV'!Y139)</f>
        <v>0</v>
      </c>
      <c r="Z139" s="48">
        <f>SUM('EC ARV:WC ARV'!Z139)</f>
        <v>0</v>
      </c>
      <c r="AA139" s="48">
        <f>SUM('EC ARV:WC ARV'!AA139)</f>
        <v>0</v>
      </c>
      <c r="AB139" s="48">
        <f>SUM('EC ARV:WC ARV'!AB139)</f>
        <v>0</v>
      </c>
      <c r="AC139" s="48">
        <f>SUM('EC ARV:WC ARV'!AC139)</f>
        <v>0</v>
      </c>
      <c r="AD139" s="48">
        <f>SUM('EC ARV:WC ARV'!AD139)</f>
        <v>0</v>
      </c>
      <c r="AE139" s="48">
        <f>SUM('EC ARV:WC ARV'!AE139)</f>
        <v>0</v>
      </c>
      <c r="AF139" s="48">
        <f>SUM('EC ARV:WC ARV'!AF139)</f>
        <v>0</v>
      </c>
      <c r="AG139" s="48">
        <f>SUM('EC ARV:WC ARV'!AG139)</f>
        <v>0</v>
      </c>
      <c r="AH139" s="51">
        <f>SUM('EC ARV:WC ARV'!AH139)</f>
        <v>0</v>
      </c>
      <c r="AI139" s="48">
        <f>SUM('EC ARV:WC ARV'!AI139)</f>
        <v>0</v>
      </c>
      <c r="AJ139" s="48">
        <f>SUM('EC ARV:WC ARV'!AJ139)</f>
        <v>0</v>
      </c>
      <c r="AK139" s="48">
        <f>SUM('EC ARV:WC ARV'!AK139)</f>
        <v>0</v>
      </c>
      <c r="AL139" s="48">
        <f>SUM('EC ARV:WC ARV'!AL139)</f>
        <v>0</v>
      </c>
      <c r="AM139" s="48">
        <f>SUM('EC ARV:WC ARV'!AM139)</f>
        <v>0</v>
      </c>
      <c r="AN139" s="48">
        <f>SUM('EC ARV:WC ARV'!AN139)</f>
        <v>0</v>
      </c>
      <c r="AO139" s="48">
        <f>SUM('EC ARV:WC ARV'!AO139)</f>
        <v>0</v>
      </c>
      <c r="AP139" s="51">
        <f>SUM('EC ARV:WC ARV'!AP139)</f>
        <v>0</v>
      </c>
      <c r="AQ139" s="48">
        <f>SUM('EC ARV:WC ARV'!AQ139)</f>
        <v>0</v>
      </c>
      <c r="AR139" s="48">
        <f>SUM('EC ARV:WC ARV'!AR139)</f>
        <v>0</v>
      </c>
      <c r="AS139" s="48">
        <f>SUM('EC ARV:WC ARV'!AS139)</f>
        <v>0</v>
      </c>
      <c r="AT139" s="51">
        <f>SUM('EC ARV:WC ARV'!AT139)</f>
        <v>0</v>
      </c>
      <c r="AU139" s="48">
        <f>SUM('EC ARV:WC ARV'!AU139)</f>
        <v>0</v>
      </c>
      <c r="AV139" s="48">
        <f>SUM('EC ARV:WC ARV'!AV139)</f>
        <v>0</v>
      </c>
      <c r="AW139" s="48">
        <f>SUM('EC ARV:WC ARV'!AW139)</f>
        <v>0</v>
      </c>
      <c r="AX139" s="48">
        <f>SUM('EC ARV:WC ARV'!AX139)</f>
        <v>0</v>
      </c>
      <c r="AY139" s="48">
        <f>SUM('EC ARV:WC ARV'!AY139)</f>
        <v>0</v>
      </c>
      <c r="AZ139" s="48">
        <f>SUM('EC ARV:WC ARV'!AZ139)</f>
        <v>0</v>
      </c>
      <c r="BA139" s="51">
        <f>SUM('EC ARV:WC ARV'!BA139)</f>
        <v>0</v>
      </c>
      <c r="BB139" s="45">
        <f t="shared" si="17"/>
        <v>4.4999999999999998E-2</v>
      </c>
    </row>
    <row r="140" spans="2:54" s="44" customFormat="1" ht="13.5" x14ac:dyDescent="0.25">
      <c r="B140" s="40"/>
      <c r="C140" s="40" t="s">
        <v>62</v>
      </c>
      <c r="D140" s="46">
        <f>SUM('EC ARV:WC ARV'!D140)</f>
        <v>1280735.375</v>
      </c>
      <c r="E140" s="47">
        <f>SUM('EC ARV:WC ARV'!E140)</f>
        <v>19211.030624999999</v>
      </c>
      <c r="F140" s="48">
        <f>SUM('EC ARV:WC ARV'!F140)</f>
        <v>0</v>
      </c>
      <c r="G140" s="48">
        <f>SUM('EC ARV:WC ARV'!G140)</f>
        <v>0</v>
      </c>
      <c r="H140" s="48">
        <f>SUM('EC ARV:WC ARV'!H140)</f>
        <v>0</v>
      </c>
      <c r="I140" s="48">
        <f>SUM('EC ARV:WC ARV'!I140)</f>
        <v>0</v>
      </c>
      <c r="J140" s="48">
        <f>SUM('EC ARV:WC ARV'!J140)</f>
        <v>0</v>
      </c>
      <c r="K140" s="48">
        <f>SUM('EC ARV:WC ARV'!K140)</f>
        <v>0</v>
      </c>
      <c r="L140" s="48">
        <f>SUM('EC ARV:WC ARV'!L140)</f>
        <v>0</v>
      </c>
      <c r="M140" s="48">
        <f>SUM('EC ARV:WC ARV'!M140)</f>
        <v>0</v>
      </c>
      <c r="N140" s="48">
        <f>SUM('EC ARV:WC ARV'!N140)</f>
        <v>0</v>
      </c>
      <c r="O140" s="51">
        <f>SUM('EC ARV:WC ARV'!O140)</f>
        <v>0</v>
      </c>
      <c r="P140" s="48">
        <f>SUM('EC ARV:WC ARV'!P140)</f>
        <v>0</v>
      </c>
      <c r="Q140" s="48">
        <f>SUM('EC ARV:WC ARV'!Q140)</f>
        <v>0</v>
      </c>
      <c r="R140" s="48">
        <f>SUM('EC ARV:WC ARV'!R140)</f>
        <v>0</v>
      </c>
      <c r="S140" s="48">
        <f>SUM('EC ARV:WC ARV'!S140)</f>
        <v>0</v>
      </c>
      <c r="T140" s="48">
        <f>SUM('EC ARV:WC ARV'!T140)</f>
        <v>0</v>
      </c>
      <c r="U140" s="48">
        <f>SUM('EC ARV:WC ARV'!U140)</f>
        <v>0</v>
      </c>
      <c r="V140" s="48">
        <f>SUM('EC ARV:WC ARV'!V140)</f>
        <v>19211.030624999999</v>
      </c>
      <c r="W140" s="48">
        <f>SUM('EC ARV:WC ARV'!W140)</f>
        <v>0</v>
      </c>
      <c r="X140" s="51">
        <f>SUM('EC ARV:WC ARV'!X140)</f>
        <v>19211.030624999999</v>
      </c>
      <c r="Y140" s="48">
        <f>SUM('EC ARV:WC ARV'!Y140)</f>
        <v>0</v>
      </c>
      <c r="Z140" s="48">
        <f>SUM('EC ARV:WC ARV'!Z140)</f>
        <v>0</v>
      </c>
      <c r="AA140" s="48">
        <f>SUM('EC ARV:WC ARV'!AA140)</f>
        <v>0</v>
      </c>
      <c r="AB140" s="48">
        <f>SUM('EC ARV:WC ARV'!AB140)</f>
        <v>0</v>
      </c>
      <c r="AC140" s="48">
        <f>SUM('EC ARV:WC ARV'!AC140)</f>
        <v>0</v>
      </c>
      <c r="AD140" s="48">
        <f>SUM('EC ARV:WC ARV'!AD140)</f>
        <v>0</v>
      </c>
      <c r="AE140" s="48">
        <f>SUM('EC ARV:WC ARV'!AE140)</f>
        <v>0</v>
      </c>
      <c r="AF140" s="48">
        <f>SUM('EC ARV:WC ARV'!AF140)</f>
        <v>0</v>
      </c>
      <c r="AG140" s="48">
        <f>SUM('EC ARV:WC ARV'!AG140)</f>
        <v>0</v>
      </c>
      <c r="AH140" s="51">
        <f>SUM('EC ARV:WC ARV'!AH140)</f>
        <v>0</v>
      </c>
      <c r="AI140" s="48">
        <f>SUM('EC ARV:WC ARV'!AI140)</f>
        <v>0</v>
      </c>
      <c r="AJ140" s="48">
        <f>SUM('EC ARV:WC ARV'!AJ140)</f>
        <v>0</v>
      </c>
      <c r="AK140" s="48">
        <f>SUM('EC ARV:WC ARV'!AK140)</f>
        <v>0</v>
      </c>
      <c r="AL140" s="48">
        <f>SUM('EC ARV:WC ARV'!AL140)</f>
        <v>0</v>
      </c>
      <c r="AM140" s="48">
        <f>SUM('EC ARV:WC ARV'!AM140)</f>
        <v>0</v>
      </c>
      <c r="AN140" s="48">
        <f>SUM('EC ARV:WC ARV'!AN140)</f>
        <v>0</v>
      </c>
      <c r="AO140" s="48">
        <f>SUM('EC ARV:WC ARV'!AO140)</f>
        <v>0</v>
      </c>
      <c r="AP140" s="51">
        <f>SUM('EC ARV:WC ARV'!AP140)</f>
        <v>0</v>
      </c>
      <c r="AQ140" s="48">
        <f>SUM('EC ARV:WC ARV'!AQ140)</f>
        <v>0</v>
      </c>
      <c r="AR140" s="48">
        <f>SUM('EC ARV:WC ARV'!AR140)</f>
        <v>0</v>
      </c>
      <c r="AS140" s="48">
        <f>SUM('EC ARV:WC ARV'!AS140)</f>
        <v>0</v>
      </c>
      <c r="AT140" s="51">
        <f>SUM('EC ARV:WC ARV'!AT140)</f>
        <v>0</v>
      </c>
      <c r="AU140" s="48">
        <f>SUM('EC ARV:WC ARV'!AU140)</f>
        <v>0</v>
      </c>
      <c r="AV140" s="48">
        <f>SUM('EC ARV:WC ARV'!AV140)</f>
        <v>0</v>
      </c>
      <c r="AW140" s="48">
        <f>SUM('EC ARV:WC ARV'!AW140)</f>
        <v>0</v>
      </c>
      <c r="AX140" s="48">
        <f>SUM('EC ARV:WC ARV'!AX140)</f>
        <v>0</v>
      </c>
      <c r="AY140" s="48">
        <f>SUM('EC ARV:WC ARV'!AY140)</f>
        <v>0</v>
      </c>
      <c r="AZ140" s="48">
        <f>SUM('EC ARV:WC ARV'!AZ140)</f>
        <v>0</v>
      </c>
      <c r="BA140" s="51">
        <f>SUM('EC ARV:WC ARV'!BA140)</f>
        <v>0</v>
      </c>
      <c r="BB140" s="45">
        <f t="shared" si="17"/>
        <v>1.4999999999999999E-2</v>
      </c>
    </row>
    <row r="141" spans="2:54" s="44" customFormat="1" x14ac:dyDescent="0.25">
      <c r="B141" s="39" t="s">
        <v>63</v>
      </c>
      <c r="C141" s="40"/>
      <c r="D141" s="50">
        <f>SUM('EC ARV:WC ARV'!D141)</f>
        <v>1816351.0349999999</v>
      </c>
      <c r="E141" s="42">
        <f>SUM('EC ARV:WC ARV'!E141)</f>
        <v>272280.44890000008</v>
      </c>
      <c r="F141" s="41">
        <f>SUM('EC ARV:WC ARV'!F141)</f>
        <v>0</v>
      </c>
      <c r="G141" s="41">
        <f>SUM('EC ARV:WC ARV'!G141)</f>
        <v>0</v>
      </c>
      <c r="H141" s="41">
        <f>SUM('EC ARV:WC ARV'!H141)</f>
        <v>3834.9358999999999</v>
      </c>
      <c r="I141" s="41">
        <f>SUM('EC ARV:WC ARV'!I141)</f>
        <v>0</v>
      </c>
      <c r="J141" s="41">
        <f>SUM('EC ARV:WC ARV'!J141)</f>
        <v>0</v>
      </c>
      <c r="K141" s="41">
        <f>SUM('EC ARV:WC ARV'!K141)</f>
        <v>0</v>
      </c>
      <c r="L141" s="41">
        <f>SUM('EC ARV:WC ARV'!L141)</f>
        <v>0</v>
      </c>
      <c r="M141" s="41">
        <f>SUM('EC ARV:WC ARV'!M141)</f>
        <v>0</v>
      </c>
      <c r="N141" s="41">
        <f>SUM('EC ARV:WC ARV'!N141)</f>
        <v>0</v>
      </c>
      <c r="O141" s="43">
        <f>SUM('EC ARV:WC ARV'!O141)</f>
        <v>3834.9358999999999</v>
      </c>
      <c r="P141" s="41">
        <f>SUM('EC ARV:WC ARV'!P141)</f>
        <v>0</v>
      </c>
      <c r="Q141" s="41">
        <f>SUM('EC ARV:WC ARV'!Q141)</f>
        <v>0</v>
      </c>
      <c r="R141" s="41">
        <f>SUM('EC ARV:WC ARV'!R141)</f>
        <v>0</v>
      </c>
      <c r="S141" s="41">
        <f>SUM('EC ARV:WC ARV'!S141)</f>
        <v>0</v>
      </c>
      <c r="T141" s="41">
        <f>SUM('EC ARV:WC ARV'!T141)</f>
        <v>0</v>
      </c>
      <c r="U141" s="41">
        <f>SUM('EC ARV:WC ARV'!U141)</f>
        <v>0</v>
      </c>
      <c r="V141" s="41">
        <f>SUM('EC ARV:WC ARV'!V141)</f>
        <v>0</v>
      </c>
      <c r="W141" s="41">
        <f>SUM('EC ARV:WC ARV'!W141)</f>
        <v>0</v>
      </c>
      <c r="X141" s="41">
        <f>SUM('EC ARV:WC ARV'!X141)</f>
        <v>0</v>
      </c>
      <c r="Y141" s="41">
        <f>SUM('EC ARV:WC ARV'!Y141)</f>
        <v>0</v>
      </c>
      <c r="Z141" s="41">
        <f>SUM('EC ARV:WC ARV'!Z141)</f>
        <v>0</v>
      </c>
      <c r="AA141" s="41">
        <f>SUM('EC ARV:WC ARV'!AA141)</f>
        <v>0</v>
      </c>
      <c r="AB141" s="41">
        <f>SUM('EC ARV:WC ARV'!AB141)</f>
        <v>0</v>
      </c>
      <c r="AC141" s="41">
        <f>SUM('EC ARV:WC ARV'!AC141)</f>
        <v>0</v>
      </c>
      <c r="AD141" s="41">
        <f>SUM('EC ARV:WC ARV'!AD141)</f>
        <v>0</v>
      </c>
      <c r="AE141" s="41">
        <f>SUM('EC ARV:WC ARV'!AE141)</f>
        <v>0</v>
      </c>
      <c r="AF141" s="41">
        <f>SUM('EC ARV:WC ARV'!AF141)</f>
        <v>0</v>
      </c>
      <c r="AG141" s="41">
        <f>SUM('EC ARV:WC ARV'!AG141)</f>
        <v>0</v>
      </c>
      <c r="AH141" s="43">
        <f>SUM('EC ARV:WC ARV'!AH141)</f>
        <v>0</v>
      </c>
      <c r="AI141" s="41">
        <f>SUM('EC ARV:WC ARV'!AI141)</f>
        <v>38349.359000000011</v>
      </c>
      <c r="AJ141" s="41">
        <f>SUM('EC ARV:WC ARV'!AJ141)</f>
        <v>38349.359000000011</v>
      </c>
      <c r="AK141" s="41">
        <f>SUM('EC ARV:WC ARV'!AK141)</f>
        <v>38349.359000000011</v>
      </c>
      <c r="AL141" s="41">
        <f>SUM('EC ARV:WC ARV'!AL141)</f>
        <v>115048.077</v>
      </c>
      <c r="AM141" s="41">
        <f>SUM('EC ARV:WC ARV'!AM141)</f>
        <v>0</v>
      </c>
      <c r="AN141" s="41">
        <f>SUM('EC ARV:WC ARV'!AN141)</f>
        <v>38349.359000000011</v>
      </c>
      <c r="AO141" s="41">
        <f>SUM('EC ARV:WC ARV'!AO141)</f>
        <v>0</v>
      </c>
      <c r="AP141" s="43">
        <f>SUM('EC ARV:WC ARV'!AP141)</f>
        <v>268445.51299999998</v>
      </c>
      <c r="AQ141" s="41">
        <f>SUM('EC ARV:WC ARV'!AQ141)</f>
        <v>0</v>
      </c>
      <c r="AR141" s="41">
        <f>SUM('EC ARV:WC ARV'!AR141)</f>
        <v>0</v>
      </c>
      <c r="AS141" s="41">
        <f>SUM('EC ARV:WC ARV'!AS141)</f>
        <v>0</v>
      </c>
      <c r="AT141" s="43">
        <f>SUM('EC ARV:WC ARV'!AT141)</f>
        <v>0</v>
      </c>
      <c r="AU141" s="41">
        <f>SUM('EC ARV:WC ARV'!AU141)</f>
        <v>0</v>
      </c>
      <c r="AV141" s="41">
        <f>SUM('EC ARV:WC ARV'!AV141)</f>
        <v>0</v>
      </c>
      <c r="AW141" s="41">
        <f>SUM('EC ARV:WC ARV'!AW141)</f>
        <v>0</v>
      </c>
      <c r="AX141" s="41">
        <f>SUM('EC ARV:WC ARV'!AX141)</f>
        <v>0</v>
      </c>
      <c r="AY141" s="41">
        <f>SUM('EC ARV:WC ARV'!AY141)</f>
        <v>0</v>
      </c>
      <c r="AZ141" s="41">
        <f>SUM('EC ARV:WC ARV'!AZ141)</f>
        <v>0</v>
      </c>
      <c r="BA141" s="43">
        <f>SUM('EC ARV:WC ARV'!BA141)</f>
        <v>0</v>
      </c>
      <c r="BB141" s="45">
        <f t="shared" si="17"/>
        <v>0.14990519104144431</v>
      </c>
    </row>
    <row r="142" spans="2:54" s="44" customFormat="1" ht="13.5" x14ac:dyDescent="0.25">
      <c r="B142" s="40"/>
      <c r="C142" s="40" t="s">
        <v>64</v>
      </c>
      <c r="D142" s="46">
        <f>SUM('EC ARV:WC ARV'!D142)</f>
        <v>488797</v>
      </c>
      <c r="E142" s="47">
        <f>SUM('EC ARV:WC ARV'!E142)</f>
        <v>0</v>
      </c>
      <c r="F142" s="48">
        <f>SUM('EC ARV:WC ARV'!F142)</f>
        <v>0</v>
      </c>
      <c r="G142" s="48">
        <f>SUM('EC ARV:WC ARV'!G142)</f>
        <v>0</v>
      </c>
      <c r="H142" s="48">
        <f>SUM('EC ARV:WC ARV'!H142)</f>
        <v>0</v>
      </c>
      <c r="I142" s="48">
        <f>SUM('EC ARV:WC ARV'!I142)</f>
        <v>0</v>
      </c>
      <c r="J142" s="48">
        <f>SUM('EC ARV:WC ARV'!J142)</f>
        <v>0</v>
      </c>
      <c r="K142" s="48">
        <f>SUM('EC ARV:WC ARV'!K142)</f>
        <v>0</v>
      </c>
      <c r="L142" s="48">
        <f>SUM('EC ARV:WC ARV'!L142)</f>
        <v>0</v>
      </c>
      <c r="M142" s="48">
        <f>SUM('EC ARV:WC ARV'!M142)</f>
        <v>0</v>
      </c>
      <c r="N142" s="48">
        <f>SUM('EC ARV:WC ARV'!N142)</f>
        <v>0</v>
      </c>
      <c r="O142" s="51">
        <f>SUM('EC ARV:WC ARV'!O142)</f>
        <v>0</v>
      </c>
      <c r="P142" s="48">
        <f>SUM('EC ARV:WC ARV'!P142)</f>
        <v>0</v>
      </c>
      <c r="Q142" s="48">
        <f>SUM('EC ARV:WC ARV'!Q142)</f>
        <v>0</v>
      </c>
      <c r="R142" s="48">
        <f>SUM('EC ARV:WC ARV'!R142)</f>
        <v>0</v>
      </c>
      <c r="S142" s="48">
        <f>SUM('EC ARV:WC ARV'!S142)</f>
        <v>0</v>
      </c>
      <c r="T142" s="48">
        <f>SUM('EC ARV:WC ARV'!T142)</f>
        <v>0</v>
      </c>
      <c r="U142" s="48">
        <f>SUM('EC ARV:WC ARV'!U142)</f>
        <v>0</v>
      </c>
      <c r="V142" s="48">
        <f>SUM('EC ARV:WC ARV'!V142)</f>
        <v>0</v>
      </c>
      <c r="W142" s="48">
        <f>SUM('EC ARV:WC ARV'!W142)</f>
        <v>0</v>
      </c>
      <c r="X142" s="51">
        <f>SUM('EC ARV:WC ARV'!X142)</f>
        <v>0</v>
      </c>
      <c r="Y142" s="48">
        <f>SUM('EC ARV:WC ARV'!Y142)</f>
        <v>0</v>
      </c>
      <c r="Z142" s="48">
        <f>SUM('EC ARV:WC ARV'!Z142)</f>
        <v>0</v>
      </c>
      <c r="AA142" s="48">
        <f>SUM('EC ARV:WC ARV'!AA142)</f>
        <v>0</v>
      </c>
      <c r="AB142" s="48">
        <f>SUM('EC ARV:WC ARV'!AB142)</f>
        <v>0</v>
      </c>
      <c r="AC142" s="48">
        <f>SUM('EC ARV:WC ARV'!AC142)</f>
        <v>0</v>
      </c>
      <c r="AD142" s="48">
        <f>SUM('EC ARV:WC ARV'!AD142)</f>
        <v>0</v>
      </c>
      <c r="AE142" s="48">
        <f>SUM('EC ARV:WC ARV'!AE142)</f>
        <v>0</v>
      </c>
      <c r="AF142" s="48">
        <f>SUM('EC ARV:WC ARV'!AF142)</f>
        <v>0</v>
      </c>
      <c r="AG142" s="48">
        <f>SUM('EC ARV:WC ARV'!AG142)</f>
        <v>0</v>
      </c>
      <c r="AH142" s="51">
        <f>SUM('EC ARV:WC ARV'!AH142)</f>
        <v>0</v>
      </c>
      <c r="AI142" s="48">
        <f>SUM('EC ARV:WC ARV'!AI142)</f>
        <v>0</v>
      </c>
      <c r="AJ142" s="48">
        <f>SUM('EC ARV:WC ARV'!AJ142)</f>
        <v>0</v>
      </c>
      <c r="AK142" s="48">
        <f>SUM('EC ARV:WC ARV'!AK142)</f>
        <v>0</v>
      </c>
      <c r="AL142" s="48">
        <f>SUM('EC ARV:WC ARV'!AL142)</f>
        <v>0</v>
      </c>
      <c r="AM142" s="48">
        <f>SUM('EC ARV:WC ARV'!AM142)</f>
        <v>0</v>
      </c>
      <c r="AN142" s="48">
        <f>SUM('EC ARV:WC ARV'!AN142)</f>
        <v>0</v>
      </c>
      <c r="AO142" s="48">
        <f>SUM('EC ARV:WC ARV'!AO142)</f>
        <v>0</v>
      </c>
      <c r="AP142" s="51">
        <f>SUM('EC ARV:WC ARV'!AP142)</f>
        <v>0</v>
      </c>
      <c r="AQ142" s="48">
        <f>SUM('EC ARV:WC ARV'!AQ142)</f>
        <v>0</v>
      </c>
      <c r="AR142" s="48">
        <f>SUM('EC ARV:WC ARV'!AR142)</f>
        <v>0</v>
      </c>
      <c r="AS142" s="48">
        <f>SUM('EC ARV:WC ARV'!AS142)</f>
        <v>0</v>
      </c>
      <c r="AT142" s="51">
        <f>SUM('EC ARV:WC ARV'!AT142)</f>
        <v>0</v>
      </c>
      <c r="AU142" s="48">
        <f>SUM('EC ARV:WC ARV'!AU142)</f>
        <v>0</v>
      </c>
      <c r="AV142" s="48">
        <f>SUM('EC ARV:WC ARV'!AV142)</f>
        <v>0</v>
      </c>
      <c r="AW142" s="48">
        <f>SUM('EC ARV:WC ARV'!AW142)</f>
        <v>0</v>
      </c>
      <c r="AX142" s="48">
        <f>SUM('EC ARV:WC ARV'!AX142)</f>
        <v>0</v>
      </c>
      <c r="AY142" s="48">
        <f>SUM('EC ARV:WC ARV'!AY142)</f>
        <v>0</v>
      </c>
      <c r="AZ142" s="48">
        <f>SUM('EC ARV:WC ARV'!AZ142)</f>
        <v>0</v>
      </c>
      <c r="BA142" s="51">
        <f>SUM('EC ARV:WC ARV'!BA142)</f>
        <v>0</v>
      </c>
      <c r="BB142" s="45">
        <f t="shared" si="17"/>
        <v>0</v>
      </c>
    </row>
    <row r="143" spans="2:54" s="44" customFormat="1" ht="13.5" x14ac:dyDescent="0.25">
      <c r="B143" s="40"/>
      <c r="C143" s="40" t="s">
        <v>65</v>
      </c>
      <c r="D143" s="46">
        <f>SUM('EC ARV:WC ARV'!D143)</f>
        <v>229094</v>
      </c>
      <c r="E143" s="47">
        <f>SUM('EC ARV:WC ARV'!E143)</f>
        <v>0</v>
      </c>
      <c r="F143" s="48">
        <f>SUM('EC ARV:WC ARV'!F143)</f>
        <v>0</v>
      </c>
      <c r="G143" s="48">
        <f>SUM('EC ARV:WC ARV'!G143)</f>
        <v>0</v>
      </c>
      <c r="H143" s="48">
        <f>SUM('EC ARV:WC ARV'!H143)</f>
        <v>0</v>
      </c>
      <c r="I143" s="48">
        <f>SUM('EC ARV:WC ARV'!I143)</f>
        <v>0</v>
      </c>
      <c r="J143" s="48">
        <f>SUM('EC ARV:WC ARV'!J143)</f>
        <v>0</v>
      </c>
      <c r="K143" s="48">
        <f>SUM('EC ARV:WC ARV'!K143)</f>
        <v>0</v>
      </c>
      <c r="L143" s="48">
        <f>SUM('EC ARV:WC ARV'!L143)</f>
        <v>0</v>
      </c>
      <c r="M143" s="48">
        <f>SUM('EC ARV:WC ARV'!M143)</f>
        <v>0</v>
      </c>
      <c r="N143" s="48">
        <f>SUM('EC ARV:WC ARV'!N143)</f>
        <v>0</v>
      </c>
      <c r="O143" s="51">
        <f>SUM('EC ARV:WC ARV'!O143)</f>
        <v>0</v>
      </c>
      <c r="P143" s="48">
        <f>SUM('EC ARV:WC ARV'!P143)</f>
        <v>0</v>
      </c>
      <c r="Q143" s="48">
        <f>SUM('EC ARV:WC ARV'!Q143)</f>
        <v>0</v>
      </c>
      <c r="R143" s="48">
        <f>SUM('EC ARV:WC ARV'!R143)</f>
        <v>0</v>
      </c>
      <c r="S143" s="48">
        <f>SUM('EC ARV:WC ARV'!S143)</f>
        <v>0</v>
      </c>
      <c r="T143" s="48">
        <f>SUM('EC ARV:WC ARV'!T143)</f>
        <v>0</v>
      </c>
      <c r="U143" s="48">
        <f>SUM('EC ARV:WC ARV'!U143)</f>
        <v>0</v>
      </c>
      <c r="V143" s="48">
        <f>SUM('EC ARV:WC ARV'!V143)</f>
        <v>0</v>
      </c>
      <c r="W143" s="48">
        <f>SUM('EC ARV:WC ARV'!W143)</f>
        <v>0</v>
      </c>
      <c r="X143" s="51">
        <f>SUM('EC ARV:WC ARV'!X143)</f>
        <v>0</v>
      </c>
      <c r="Y143" s="48">
        <f>SUM('EC ARV:WC ARV'!Y143)</f>
        <v>0</v>
      </c>
      <c r="Z143" s="48">
        <f>SUM('EC ARV:WC ARV'!Z143)</f>
        <v>0</v>
      </c>
      <c r="AA143" s="48">
        <f>SUM('EC ARV:WC ARV'!AA143)</f>
        <v>0</v>
      </c>
      <c r="AB143" s="48">
        <f>SUM('EC ARV:WC ARV'!AB143)</f>
        <v>0</v>
      </c>
      <c r="AC143" s="48">
        <f>SUM('EC ARV:WC ARV'!AC143)</f>
        <v>0</v>
      </c>
      <c r="AD143" s="48">
        <f>SUM('EC ARV:WC ARV'!AD143)</f>
        <v>0</v>
      </c>
      <c r="AE143" s="48">
        <f>SUM('EC ARV:WC ARV'!AE143)</f>
        <v>0</v>
      </c>
      <c r="AF143" s="48">
        <f>SUM('EC ARV:WC ARV'!AF143)</f>
        <v>0</v>
      </c>
      <c r="AG143" s="48">
        <f>SUM('EC ARV:WC ARV'!AG143)</f>
        <v>0</v>
      </c>
      <c r="AH143" s="51">
        <f>SUM('EC ARV:WC ARV'!AH143)</f>
        <v>0</v>
      </c>
      <c r="AI143" s="48">
        <f>SUM('EC ARV:WC ARV'!AI143)</f>
        <v>0</v>
      </c>
      <c r="AJ143" s="48">
        <f>SUM('EC ARV:WC ARV'!AJ143)</f>
        <v>0</v>
      </c>
      <c r="AK143" s="48">
        <f>SUM('EC ARV:WC ARV'!AK143)</f>
        <v>0</v>
      </c>
      <c r="AL143" s="48">
        <f>SUM('EC ARV:WC ARV'!AL143)</f>
        <v>0</v>
      </c>
      <c r="AM143" s="48">
        <f>SUM('EC ARV:WC ARV'!AM143)</f>
        <v>0</v>
      </c>
      <c r="AN143" s="48">
        <f>SUM('EC ARV:WC ARV'!AN143)</f>
        <v>0</v>
      </c>
      <c r="AO143" s="48">
        <f>SUM('EC ARV:WC ARV'!AO143)</f>
        <v>0</v>
      </c>
      <c r="AP143" s="51">
        <f>SUM('EC ARV:WC ARV'!AP143)</f>
        <v>0</v>
      </c>
      <c r="AQ143" s="48">
        <f>SUM('EC ARV:WC ARV'!AQ143)</f>
        <v>0</v>
      </c>
      <c r="AR143" s="48">
        <f>SUM('EC ARV:WC ARV'!AR143)</f>
        <v>0</v>
      </c>
      <c r="AS143" s="48">
        <f>SUM('EC ARV:WC ARV'!AS143)</f>
        <v>0</v>
      </c>
      <c r="AT143" s="51">
        <f>SUM('EC ARV:WC ARV'!AT143)</f>
        <v>0</v>
      </c>
      <c r="AU143" s="48">
        <f>SUM('EC ARV:WC ARV'!AU143)</f>
        <v>0</v>
      </c>
      <c r="AV143" s="48">
        <f>SUM('EC ARV:WC ARV'!AV143)</f>
        <v>0</v>
      </c>
      <c r="AW143" s="48">
        <f>SUM('EC ARV:WC ARV'!AW143)</f>
        <v>0</v>
      </c>
      <c r="AX143" s="48">
        <f>SUM('EC ARV:WC ARV'!AX143)</f>
        <v>0</v>
      </c>
      <c r="AY143" s="48">
        <f>SUM('EC ARV:WC ARV'!AY143)</f>
        <v>0</v>
      </c>
      <c r="AZ143" s="48">
        <f>SUM('EC ARV:WC ARV'!AZ143)</f>
        <v>0</v>
      </c>
      <c r="BA143" s="51">
        <f>SUM('EC ARV:WC ARV'!BA143)</f>
        <v>0</v>
      </c>
      <c r="BB143" s="45">
        <f t="shared" si="17"/>
        <v>0</v>
      </c>
    </row>
    <row r="144" spans="2:54" s="44" customFormat="1" ht="13.5" x14ac:dyDescent="0.25">
      <c r="B144" s="40"/>
      <c r="C144" s="40" t="s">
        <v>66</v>
      </c>
      <c r="D144" s="46">
        <f>SUM('EC ARV:WC ARV'!D144)</f>
        <v>228533.7</v>
      </c>
      <c r="E144" s="47">
        <f>SUM('EC ARV:WC ARV'!E144)</f>
        <v>0</v>
      </c>
      <c r="F144" s="48">
        <f>SUM('EC ARV:WC ARV'!F144)</f>
        <v>0</v>
      </c>
      <c r="G144" s="48">
        <f>SUM('EC ARV:WC ARV'!G144)</f>
        <v>0</v>
      </c>
      <c r="H144" s="48">
        <f>SUM('EC ARV:WC ARV'!H144)</f>
        <v>0</v>
      </c>
      <c r="I144" s="48">
        <f>SUM('EC ARV:WC ARV'!I144)</f>
        <v>0</v>
      </c>
      <c r="J144" s="48">
        <f>SUM('EC ARV:WC ARV'!J144)</f>
        <v>0</v>
      </c>
      <c r="K144" s="48">
        <f>SUM('EC ARV:WC ARV'!K144)</f>
        <v>0</v>
      </c>
      <c r="L144" s="48">
        <f>SUM('EC ARV:WC ARV'!L144)</f>
        <v>0</v>
      </c>
      <c r="M144" s="48">
        <f>SUM('EC ARV:WC ARV'!M144)</f>
        <v>0</v>
      </c>
      <c r="N144" s="48">
        <f>SUM('EC ARV:WC ARV'!N144)</f>
        <v>0</v>
      </c>
      <c r="O144" s="51">
        <f>SUM('EC ARV:WC ARV'!O144)</f>
        <v>0</v>
      </c>
      <c r="P144" s="48">
        <f>SUM('EC ARV:WC ARV'!P144)</f>
        <v>0</v>
      </c>
      <c r="Q144" s="48">
        <f>SUM('EC ARV:WC ARV'!Q144)</f>
        <v>0</v>
      </c>
      <c r="R144" s="48">
        <f>SUM('EC ARV:WC ARV'!R144)</f>
        <v>0</v>
      </c>
      <c r="S144" s="48">
        <f>SUM('EC ARV:WC ARV'!S144)</f>
        <v>0</v>
      </c>
      <c r="T144" s="48">
        <f>SUM('EC ARV:WC ARV'!T144)</f>
        <v>0</v>
      </c>
      <c r="U144" s="48">
        <f>SUM('EC ARV:WC ARV'!U144)</f>
        <v>0</v>
      </c>
      <c r="V144" s="48">
        <f>SUM('EC ARV:WC ARV'!V144)</f>
        <v>0</v>
      </c>
      <c r="W144" s="48">
        <f>SUM('EC ARV:WC ARV'!W144)</f>
        <v>0</v>
      </c>
      <c r="X144" s="51">
        <f>SUM('EC ARV:WC ARV'!X144)</f>
        <v>0</v>
      </c>
      <c r="Y144" s="48">
        <f>SUM('EC ARV:WC ARV'!Y144)</f>
        <v>0</v>
      </c>
      <c r="Z144" s="48">
        <f>SUM('EC ARV:WC ARV'!Z144)</f>
        <v>0</v>
      </c>
      <c r="AA144" s="48">
        <f>SUM('EC ARV:WC ARV'!AA144)</f>
        <v>0</v>
      </c>
      <c r="AB144" s="48">
        <f>SUM('EC ARV:WC ARV'!AB144)</f>
        <v>0</v>
      </c>
      <c r="AC144" s="48">
        <f>SUM('EC ARV:WC ARV'!AC144)</f>
        <v>0</v>
      </c>
      <c r="AD144" s="48">
        <f>SUM('EC ARV:WC ARV'!AD144)</f>
        <v>0</v>
      </c>
      <c r="AE144" s="48">
        <f>SUM('EC ARV:WC ARV'!AE144)</f>
        <v>0</v>
      </c>
      <c r="AF144" s="48">
        <f>SUM('EC ARV:WC ARV'!AF144)</f>
        <v>0</v>
      </c>
      <c r="AG144" s="48">
        <f>SUM('EC ARV:WC ARV'!AG144)</f>
        <v>0</v>
      </c>
      <c r="AH144" s="51">
        <f>SUM('EC ARV:WC ARV'!AH144)</f>
        <v>0</v>
      </c>
      <c r="AI144" s="48">
        <f>SUM('EC ARV:WC ARV'!AI144)</f>
        <v>0</v>
      </c>
      <c r="AJ144" s="48">
        <f>SUM('EC ARV:WC ARV'!AJ144)</f>
        <v>0</v>
      </c>
      <c r="AK144" s="48">
        <f>SUM('EC ARV:WC ARV'!AK144)</f>
        <v>0</v>
      </c>
      <c r="AL144" s="48">
        <f>SUM('EC ARV:WC ARV'!AL144)</f>
        <v>0</v>
      </c>
      <c r="AM144" s="48">
        <f>SUM('EC ARV:WC ARV'!AM144)</f>
        <v>0</v>
      </c>
      <c r="AN144" s="48">
        <f>SUM('EC ARV:WC ARV'!AN144)</f>
        <v>0</v>
      </c>
      <c r="AO144" s="48">
        <f>SUM('EC ARV:WC ARV'!AO144)</f>
        <v>0</v>
      </c>
      <c r="AP144" s="51">
        <f>SUM('EC ARV:WC ARV'!AP144)</f>
        <v>0</v>
      </c>
      <c r="AQ144" s="48">
        <f>SUM('EC ARV:WC ARV'!AQ144)</f>
        <v>0</v>
      </c>
      <c r="AR144" s="48">
        <f>SUM('EC ARV:WC ARV'!AR144)</f>
        <v>0</v>
      </c>
      <c r="AS144" s="48">
        <f>SUM('EC ARV:WC ARV'!AS144)</f>
        <v>0</v>
      </c>
      <c r="AT144" s="51">
        <f>SUM('EC ARV:WC ARV'!AT144)</f>
        <v>0</v>
      </c>
      <c r="AU144" s="48">
        <f>SUM('EC ARV:WC ARV'!AU144)</f>
        <v>0</v>
      </c>
      <c r="AV144" s="48">
        <f>SUM('EC ARV:WC ARV'!AV144)</f>
        <v>0</v>
      </c>
      <c r="AW144" s="48">
        <f>SUM('EC ARV:WC ARV'!AW144)</f>
        <v>0</v>
      </c>
      <c r="AX144" s="48">
        <f>SUM('EC ARV:WC ARV'!AX144)</f>
        <v>0</v>
      </c>
      <c r="AY144" s="48">
        <f>SUM('EC ARV:WC ARV'!AY144)</f>
        <v>0</v>
      </c>
      <c r="AZ144" s="48">
        <f>SUM('EC ARV:WC ARV'!AZ144)</f>
        <v>0</v>
      </c>
      <c r="BA144" s="51">
        <f>SUM('EC ARV:WC ARV'!BA144)</f>
        <v>0</v>
      </c>
      <c r="BB144" s="45">
        <f t="shared" si="17"/>
        <v>0</v>
      </c>
    </row>
    <row r="145" spans="2:54" s="44" customFormat="1" ht="13.5" x14ac:dyDescent="0.25">
      <c r="B145" s="40"/>
      <c r="C145" s="40" t="s">
        <v>67</v>
      </c>
      <c r="D145" s="46">
        <f>SUM('EC ARV:WC ARV'!D145)</f>
        <v>102939.155</v>
      </c>
      <c r="E145" s="47">
        <f>SUM('EC ARV:WC ARV'!E145)</f>
        <v>0</v>
      </c>
      <c r="F145" s="48">
        <f>SUM('EC ARV:WC ARV'!F145)</f>
        <v>0</v>
      </c>
      <c r="G145" s="48">
        <f>SUM('EC ARV:WC ARV'!G145)</f>
        <v>0</v>
      </c>
      <c r="H145" s="48">
        <f>SUM('EC ARV:WC ARV'!H145)</f>
        <v>0</v>
      </c>
      <c r="I145" s="48">
        <f>SUM('EC ARV:WC ARV'!I145)</f>
        <v>0</v>
      </c>
      <c r="J145" s="48">
        <f>SUM('EC ARV:WC ARV'!J145)</f>
        <v>0</v>
      </c>
      <c r="K145" s="48">
        <f>SUM('EC ARV:WC ARV'!K145)</f>
        <v>0</v>
      </c>
      <c r="L145" s="48">
        <f>SUM('EC ARV:WC ARV'!L145)</f>
        <v>0</v>
      </c>
      <c r="M145" s="48">
        <f>SUM('EC ARV:WC ARV'!M145)</f>
        <v>0</v>
      </c>
      <c r="N145" s="48">
        <f>SUM('EC ARV:WC ARV'!N145)</f>
        <v>0</v>
      </c>
      <c r="O145" s="51">
        <f>SUM('EC ARV:WC ARV'!O145)</f>
        <v>0</v>
      </c>
      <c r="P145" s="48">
        <f>SUM('EC ARV:WC ARV'!P145)</f>
        <v>0</v>
      </c>
      <c r="Q145" s="48">
        <f>SUM('EC ARV:WC ARV'!Q145)</f>
        <v>0</v>
      </c>
      <c r="R145" s="48">
        <f>SUM('EC ARV:WC ARV'!R145)</f>
        <v>0</v>
      </c>
      <c r="S145" s="48">
        <f>SUM('EC ARV:WC ARV'!S145)</f>
        <v>0</v>
      </c>
      <c r="T145" s="48">
        <f>SUM('EC ARV:WC ARV'!T145)</f>
        <v>0</v>
      </c>
      <c r="U145" s="48">
        <f>SUM('EC ARV:WC ARV'!U145)</f>
        <v>0</v>
      </c>
      <c r="V145" s="48">
        <f>SUM('EC ARV:WC ARV'!V145)</f>
        <v>0</v>
      </c>
      <c r="W145" s="48">
        <f>SUM('EC ARV:WC ARV'!W145)</f>
        <v>0</v>
      </c>
      <c r="X145" s="51">
        <f>SUM('EC ARV:WC ARV'!X145)</f>
        <v>0</v>
      </c>
      <c r="Y145" s="48">
        <f>SUM('EC ARV:WC ARV'!Y145)</f>
        <v>0</v>
      </c>
      <c r="Z145" s="48">
        <f>SUM('EC ARV:WC ARV'!Z145)</f>
        <v>0</v>
      </c>
      <c r="AA145" s="48">
        <f>SUM('EC ARV:WC ARV'!AA145)</f>
        <v>0</v>
      </c>
      <c r="AB145" s="48">
        <f>SUM('EC ARV:WC ARV'!AB145)</f>
        <v>0</v>
      </c>
      <c r="AC145" s="48">
        <f>SUM('EC ARV:WC ARV'!AC145)</f>
        <v>0</v>
      </c>
      <c r="AD145" s="48">
        <f>SUM('EC ARV:WC ARV'!AD145)</f>
        <v>0</v>
      </c>
      <c r="AE145" s="48">
        <f>SUM('EC ARV:WC ARV'!AE145)</f>
        <v>0</v>
      </c>
      <c r="AF145" s="48">
        <f>SUM('EC ARV:WC ARV'!AF145)</f>
        <v>0</v>
      </c>
      <c r="AG145" s="48">
        <f>SUM('EC ARV:WC ARV'!AG145)</f>
        <v>0</v>
      </c>
      <c r="AH145" s="51">
        <f>SUM('EC ARV:WC ARV'!AH145)</f>
        <v>0</v>
      </c>
      <c r="AI145" s="48">
        <f>SUM('EC ARV:WC ARV'!AI145)</f>
        <v>0</v>
      </c>
      <c r="AJ145" s="48">
        <f>SUM('EC ARV:WC ARV'!AJ145)</f>
        <v>0</v>
      </c>
      <c r="AK145" s="48">
        <f>SUM('EC ARV:WC ARV'!AK145)</f>
        <v>0</v>
      </c>
      <c r="AL145" s="48">
        <f>SUM('EC ARV:WC ARV'!AL145)</f>
        <v>0</v>
      </c>
      <c r="AM145" s="48">
        <f>SUM('EC ARV:WC ARV'!AM145)</f>
        <v>0</v>
      </c>
      <c r="AN145" s="48">
        <f>SUM('EC ARV:WC ARV'!AN145)</f>
        <v>0</v>
      </c>
      <c r="AO145" s="48">
        <f>SUM('EC ARV:WC ARV'!AO145)</f>
        <v>0</v>
      </c>
      <c r="AP145" s="51">
        <f>SUM('EC ARV:WC ARV'!AP145)</f>
        <v>0</v>
      </c>
      <c r="AQ145" s="48">
        <f>SUM('EC ARV:WC ARV'!AQ145)</f>
        <v>0</v>
      </c>
      <c r="AR145" s="48">
        <f>SUM('EC ARV:WC ARV'!AR145)</f>
        <v>0</v>
      </c>
      <c r="AS145" s="48">
        <f>SUM('EC ARV:WC ARV'!AS145)</f>
        <v>0</v>
      </c>
      <c r="AT145" s="51">
        <f>SUM('EC ARV:WC ARV'!AT145)</f>
        <v>0</v>
      </c>
      <c r="AU145" s="48">
        <f>SUM('EC ARV:WC ARV'!AU145)</f>
        <v>0</v>
      </c>
      <c r="AV145" s="48">
        <f>SUM('EC ARV:WC ARV'!AV145)</f>
        <v>0</v>
      </c>
      <c r="AW145" s="48">
        <f>SUM('EC ARV:WC ARV'!AW145)</f>
        <v>0</v>
      </c>
      <c r="AX145" s="48">
        <f>SUM('EC ARV:WC ARV'!AX145)</f>
        <v>0</v>
      </c>
      <c r="AY145" s="48">
        <f>SUM('EC ARV:WC ARV'!AY145)</f>
        <v>0</v>
      </c>
      <c r="AZ145" s="48">
        <f>SUM('EC ARV:WC ARV'!AZ145)</f>
        <v>0</v>
      </c>
      <c r="BA145" s="51">
        <f>SUM('EC ARV:WC ARV'!BA145)</f>
        <v>0</v>
      </c>
      <c r="BB145" s="45">
        <f t="shared" si="17"/>
        <v>0</v>
      </c>
    </row>
    <row r="146" spans="2:54" s="44" customFormat="1" ht="13.5" x14ac:dyDescent="0.25">
      <c r="B146" s="40"/>
      <c r="C146" s="40" t="s">
        <v>68</v>
      </c>
      <c r="D146" s="46">
        <f>SUM('EC ARV:WC ARV'!D146)</f>
        <v>766987.18</v>
      </c>
      <c r="E146" s="47">
        <f>SUM('EC ARV:WC ARV'!E146)</f>
        <v>272280.44890000008</v>
      </c>
      <c r="F146" s="48">
        <f>SUM('EC ARV:WC ARV'!F146)</f>
        <v>0</v>
      </c>
      <c r="G146" s="48">
        <f>SUM('EC ARV:WC ARV'!G146)</f>
        <v>0</v>
      </c>
      <c r="H146" s="48">
        <f>SUM('EC ARV:WC ARV'!H146)</f>
        <v>3834.9358999999999</v>
      </c>
      <c r="I146" s="48">
        <f>SUM('EC ARV:WC ARV'!I146)</f>
        <v>0</v>
      </c>
      <c r="J146" s="48">
        <f>SUM('EC ARV:WC ARV'!J146)</f>
        <v>0</v>
      </c>
      <c r="K146" s="48">
        <f>SUM('EC ARV:WC ARV'!K146)</f>
        <v>0</v>
      </c>
      <c r="L146" s="48">
        <f>SUM('EC ARV:WC ARV'!L146)</f>
        <v>0</v>
      </c>
      <c r="M146" s="48">
        <f>SUM('EC ARV:WC ARV'!M146)</f>
        <v>0</v>
      </c>
      <c r="N146" s="48">
        <f>SUM('EC ARV:WC ARV'!N146)</f>
        <v>0</v>
      </c>
      <c r="O146" s="51">
        <f>SUM('EC ARV:WC ARV'!O146)</f>
        <v>3834.9358999999999</v>
      </c>
      <c r="P146" s="48">
        <f>SUM('EC ARV:WC ARV'!P146)</f>
        <v>0</v>
      </c>
      <c r="Q146" s="48">
        <f>SUM('EC ARV:WC ARV'!Q146)</f>
        <v>0</v>
      </c>
      <c r="R146" s="48">
        <f>SUM('EC ARV:WC ARV'!R146)</f>
        <v>0</v>
      </c>
      <c r="S146" s="48">
        <f>SUM('EC ARV:WC ARV'!S146)</f>
        <v>0</v>
      </c>
      <c r="T146" s="48">
        <f>SUM('EC ARV:WC ARV'!T146)</f>
        <v>0</v>
      </c>
      <c r="U146" s="48">
        <f>SUM('EC ARV:WC ARV'!U146)</f>
        <v>0</v>
      </c>
      <c r="V146" s="48">
        <f>SUM('EC ARV:WC ARV'!V146)</f>
        <v>0</v>
      </c>
      <c r="W146" s="48">
        <f>SUM('EC ARV:WC ARV'!W146)</f>
        <v>0</v>
      </c>
      <c r="X146" s="51">
        <f>SUM('EC ARV:WC ARV'!X146)</f>
        <v>0</v>
      </c>
      <c r="Y146" s="48">
        <f>SUM('EC ARV:WC ARV'!Y146)</f>
        <v>0</v>
      </c>
      <c r="Z146" s="48">
        <f>SUM('EC ARV:WC ARV'!Z146)</f>
        <v>0</v>
      </c>
      <c r="AA146" s="48">
        <f>SUM('EC ARV:WC ARV'!AA146)</f>
        <v>0</v>
      </c>
      <c r="AB146" s="48">
        <f>SUM('EC ARV:WC ARV'!AB146)</f>
        <v>0</v>
      </c>
      <c r="AC146" s="48">
        <f>SUM('EC ARV:WC ARV'!AC146)</f>
        <v>0</v>
      </c>
      <c r="AD146" s="48">
        <f>SUM('EC ARV:WC ARV'!AD146)</f>
        <v>0</v>
      </c>
      <c r="AE146" s="48">
        <f>SUM('EC ARV:WC ARV'!AE146)</f>
        <v>0</v>
      </c>
      <c r="AF146" s="48">
        <f>SUM('EC ARV:WC ARV'!AF146)</f>
        <v>0</v>
      </c>
      <c r="AG146" s="48">
        <f>SUM('EC ARV:WC ARV'!AG146)</f>
        <v>0</v>
      </c>
      <c r="AH146" s="51">
        <f>SUM('EC ARV:WC ARV'!AH146)</f>
        <v>0</v>
      </c>
      <c r="AI146" s="48">
        <f>SUM('EC ARV:WC ARV'!AI146)</f>
        <v>38349.359000000011</v>
      </c>
      <c r="AJ146" s="48">
        <f>SUM('EC ARV:WC ARV'!AJ146)</f>
        <v>38349.359000000011</v>
      </c>
      <c r="AK146" s="48">
        <f>SUM('EC ARV:WC ARV'!AK146)</f>
        <v>38349.359000000011</v>
      </c>
      <c r="AL146" s="48">
        <f>SUM('EC ARV:WC ARV'!AL146)</f>
        <v>115048.077</v>
      </c>
      <c r="AM146" s="48">
        <f>SUM('EC ARV:WC ARV'!AM146)</f>
        <v>0</v>
      </c>
      <c r="AN146" s="48">
        <f>SUM('EC ARV:WC ARV'!AN146)</f>
        <v>38349.359000000011</v>
      </c>
      <c r="AO146" s="48">
        <f>SUM('EC ARV:WC ARV'!AO146)</f>
        <v>0</v>
      </c>
      <c r="AP146" s="51">
        <f>SUM('EC ARV:WC ARV'!AP146)</f>
        <v>268445.51299999998</v>
      </c>
      <c r="AQ146" s="48">
        <f>SUM('EC ARV:WC ARV'!AQ146)</f>
        <v>0</v>
      </c>
      <c r="AR146" s="48">
        <f>SUM('EC ARV:WC ARV'!AR146)</f>
        <v>0</v>
      </c>
      <c r="AS146" s="48">
        <f>SUM('EC ARV:WC ARV'!AS146)</f>
        <v>0</v>
      </c>
      <c r="AT146" s="51">
        <f>SUM('EC ARV:WC ARV'!AT146)</f>
        <v>0</v>
      </c>
      <c r="AU146" s="48">
        <f>SUM('EC ARV:WC ARV'!AU146)</f>
        <v>0</v>
      </c>
      <c r="AV146" s="48">
        <f>SUM('EC ARV:WC ARV'!AV146)</f>
        <v>0</v>
      </c>
      <c r="AW146" s="48">
        <f>SUM('EC ARV:WC ARV'!AW146)</f>
        <v>0</v>
      </c>
      <c r="AX146" s="48">
        <f>SUM('EC ARV:WC ARV'!AX146)</f>
        <v>0</v>
      </c>
      <c r="AY146" s="48">
        <f>SUM('EC ARV:WC ARV'!AY146)</f>
        <v>0</v>
      </c>
      <c r="AZ146" s="48">
        <f>SUM('EC ARV:WC ARV'!AZ146)</f>
        <v>0</v>
      </c>
      <c r="BA146" s="51">
        <f>SUM('EC ARV:WC ARV'!BA146)</f>
        <v>0</v>
      </c>
      <c r="BB146" s="45">
        <f t="shared" si="17"/>
        <v>0.35500000000000009</v>
      </c>
    </row>
    <row r="147" spans="2:54" s="44" customFormat="1" x14ac:dyDescent="0.25">
      <c r="B147" s="39" t="s">
        <v>69</v>
      </c>
      <c r="C147" s="40"/>
      <c r="D147" s="50">
        <f>SUM('EC ARV:WC ARV'!D147)</f>
        <v>10658448.4</v>
      </c>
      <c r="E147" s="42">
        <f>SUM('EC ARV:WC ARV'!E147)</f>
        <v>1680864.1240000001</v>
      </c>
      <c r="F147" s="41">
        <f>SUM('EC ARV:WC ARV'!F147)</f>
        <v>304668.59999999998</v>
      </c>
      <c r="G147" s="41">
        <f>SUM('EC ARV:WC ARV'!G147)</f>
        <v>0</v>
      </c>
      <c r="H147" s="41">
        <f>SUM('EC ARV:WC ARV'!H147)</f>
        <v>0</v>
      </c>
      <c r="I147" s="41">
        <f>SUM('EC ARV:WC ARV'!I147)</f>
        <v>0</v>
      </c>
      <c r="J147" s="41">
        <f>SUM('EC ARV:WC ARV'!J147)</f>
        <v>0</v>
      </c>
      <c r="K147" s="41">
        <f>SUM('EC ARV:WC ARV'!K147)</f>
        <v>636304.1</v>
      </c>
      <c r="L147" s="41">
        <f>SUM('EC ARV:WC ARV'!L147)</f>
        <v>636304.1</v>
      </c>
      <c r="M147" s="41">
        <f>SUM('EC ARV:WC ARV'!M147)</f>
        <v>101556.2</v>
      </c>
      <c r="N147" s="41">
        <f>SUM('EC ARV:WC ARV'!N147)</f>
        <v>0</v>
      </c>
      <c r="O147" s="43">
        <f>SUM('EC ARV:WC ARV'!O147)</f>
        <v>1678833.0000000002</v>
      </c>
      <c r="P147" s="41">
        <f>SUM('EC ARV:WC ARV'!P147)</f>
        <v>0</v>
      </c>
      <c r="Q147" s="41">
        <f>SUM('EC ARV:WC ARV'!Q147)</f>
        <v>0</v>
      </c>
      <c r="R147" s="41">
        <f>SUM('EC ARV:WC ARV'!R147)</f>
        <v>0</v>
      </c>
      <c r="S147" s="41">
        <f>SUM('EC ARV:WC ARV'!S147)</f>
        <v>0</v>
      </c>
      <c r="T147" s="41">
        <f>SUM('EC ARV:WC ARV'!T147)</f>
        <v>0</v>
      </c>
      <c r="U147" s="41">
        <f>SUM('EC ARV:WC ARV'!U147)</f>
        <v>0</v>
      </c>
      <c r="V147" s="41">
        <f>SUM('EC ARV:WC ARV'!V147)</f>
        <v>0</v>
      </c>
      <c r="W147" s="41">
        <f>SUM('EC ARV:WC ARV'!W147)</f>
        <v>0</v>
      </c>
      <c r="X147" s="41">
        <f>SUM('EC ARV:WC ARV'!X147)</f>
        <v>0</v>
      </c>
      <c r="Y147" s="41">
        <f>SUM('EC ARV:WC ARV'!Y147)</f>
        <v>2031.124</v>
      </c>
      <c r="Z147" s="41">
        <f>SUM('EC ARV:WC ARV'!Z147)</f>
        <v>0</v>
      </c>
      <c r="AA147" s="41">
        <f>SUM('EC ARV:WC ARV'!AA147)</f>
        <v>0</v>
      </c>
      <c r="AB147" s="41">
        <f>SUM('EC ARV:WC ARV'!AB147)</f>
        <v>0</v>
      </c>
      <c r="AC147" s="41">
        <f>SUM('EC ARV:WC ARV'!AC147)</f>
        <v>0</v>
      </c>
      <c r="AD147" s="41">
        <f>SUM('EC ARV:WC ARV'!AD147)</f>
        <v>0</v>
      </c>
      <c r="AE147" s="41">
        <f>SUM('EC ARV:WC ARV'!AE147)</f>
        <v>0</v>
      </c>
      <c r="AF147" s="41">
        <f>SUM('EC ARV:WC ARV'!AF147)</f>
        <v>0</v>
      </c>
      <c r="AG147" s="41">
        <f>SUM('EC ARV:WC ARV'!AG147)</f>
        <v>0</v>
      </c>
      <c r="AH147" s="43">
        <f>SUM('EC ARV:WC ARV'!AH147)</f>
        <v>2031.124</v>
      </c>
      <c r="AI147" s="41">
        <f>SUM('EC ARV:WC ARV'!AI147)</f>
        <v>0</v>
      </c>
      <c r="AJ147" s="41">
        <f>SUM('EC ARV:WC ARV'!AJ147)</f>
        <v>0</v>
      </c>
      <c r="AK147" s="41">
        <f>SUM('EC ARV:WC ARV'!AK147)</f>
        <v>0</v>
      </c>
      <c r="AL147" s="41">
        <f>SUM('EC ARV:WC ARV'!AL147)</f>
        <v>0</v>
      </c>
      <c r="AM147" s="41">
        <f>SUM('EC ARV:WC ARV'!AM147)</f>
        <v>0</v>
      </c>
      <c r="AN147" s="41">
        <f>SUM('EC ARV:WC ARV'!AN147)</f>
        <v>0</v>
      </c>
      <c r="AO147" s="41">
        <f>SUM('EC ARV:WC ARV'!AO147)</f>
        <v>0</v>
      </c>
      <c r="AP147" s="43">
        <f>SUM('EC ARV:WC ARV'!AP147)</f>
        <v>0</v>
      </c>
      <c r="AQ147" s="41">
        <f>SUM('EC ARV:WC ARV'!AQ147)</f>
        <v>0</v>
      </c>
      <c r="AR147" s="41">
        <f>SUM('EC ARV:WC ARV'!AR147)</f>
        <v>0</v>
      </c>
      <c r="AS147" s="41">
        <f>SUM('EC ARV:WC ARV'!AS147)</f>
        <v>0</v>
      </c>
      <c r="AT147" s="43">
        <f>SUM('EC ARV:WC ARV'!AT147)</f>
        <v>0</v>
      </c>
      <c r="AU147" s="41">
        <f>SUM('EC ARV:WC ARV'!AU147)</f>
        <v>0</v>
      </c>
      <c r="AV147" s="41">
        <f>SUM('EC ARV:WC ARV'!AV147)</f>
        <v>0</v>
      </c>
      <c r="AW147" s="41">
        <f>SUM('EC ARV:WC ARV'!AW147)</f>
        <v>0</v>
      </c>
      <c r="AX147" s="41">
        <f>SUM('EC ARV:WC ARV'!AX147)</f>
        <v>0</v>
      </c>
      <c r="AY147" s="41">
        <f>SUM('EC ARV:WC ARV'!AY147)</f>
        <v>0</v>
      </c>
      <c r="AZ147" s="41">
        <f>SUM('EC ARV:WC ARV'!AZ147)</f>
        <v>0</v>
      </c>
      <c r="BA147" s="43">
        <f>SUM('EC ARV:WC ARV'!BA147)</f>
        <v>0</v>
      </c>
      <c r="BB147" s="45">
        <f t="shared" si="17"/>
        <v>0.15770251549934791</v>
      </c>
    </row>
    <row r="148" spans="2:54" s="44" customFormat="1" ht="13.5" x14ac:dyDescent="0.25">
      <c r="B148" s="40"/>
      <c r="C148" s="40" t="s">
        <v>70</v>
      </c>
      <c r="D148" s="46">
        <f>SUM('EC ARV:WC ARV'!D148)</f>
        <v>2031124</v>
      </c>
      <c r="E148" s="47">
        <f>SUM('EC ARV:WC ARV'!E148)</f>
        <v>611368.32400000002</v>
      </c>
      <c r="F148" s="48">
        <f>SUM('EC ARV:WC ARV'!F148)</f>
        <v>304668.59999999998</v>
      </c>
      <c r="G148" s="48">
        <f>SUM('EC ARV:WC ARV'!G148)</f>
        <v>0</v>
      </c>
      <c r="H148" s="48">
        <f>SUM('EC ARV:WC ARV'!H148)</f>
        <v>0</v>
      </c>
      <c r="I148" s="48">
        <f>SUM('EC ARV:WC ARV'!I148)</f>
        <v>0</v>
      </c>
      <c r="J148" s="48">
        <f>SUM('EC ARV:WC ARV'!J148)</f>
        <v>0</v>
      </c>
      <c r="K148" s="48">
        <f>SUM('EC ARV:WC ARV'!K148)</f>
        <v>101556.2</v>
      </c>
      <c r="L148" s="48">
        <f>SUM('EC ARV:WC ARV'!L148)</f>
        <v>101556.2</v>
      </c>
      <c r="M148" s="48">
        <f>SUM('EC ARV:WC ARV'!M148)</f>
        <v>101556.2</v>
      </c>
      <c r="N148" s="48">
        <f>SUM('EC ARV:WC ARV'!N148)</f>
        <v>0</v>
      </c>
      <c r="O148" s="51">
        <f>SUM('EC ARV:WC ARV'!O148)</f>
        <v>609337.19999999995</v>
      </c>
      <c r="P148" s="48">
        <f>SUM('EC ARV:WC ARV'!P148)</f>
        <v>0</v>
      </c>
      <c r="Q148" s="48">
        <f>SUM('EC ARV:WC ARV'!Q148)</f>
        <v>0</v>
      </c>
      <c r="R148" s="48">
        <f>SUM('EC ARV:WC ARV'!R148)</f>
        <v>0</v>
      </c>
      <c r="S148" s="48">
        <f>SUM('EC ARV:WC ARV'!S148)</f>
        <v>0</v>
      </c>
      <c r="T148" s="48">
        <f>SUM('EC ARV:WC ARV'!T148)</f>
        <v>0</v>
      </c>
      <c r="U148" s="48">
        <f>SUM('EC ARV:WC ARV'!U148)</f>
        <v>0</v>
      </c>
      <c r="V148" s="48">
        <f>SUM('EC ARV:WC ARV'!V148)</f>
        <v>0</v>
      </c>
      <c r="W148" s="48">
        <f>SUM('EC ARV:WC ARV'!W148)</f>
        <v>0</v>
      </c>
      <c r="X148" s="51">
        <f>SUM('EC ARV:WC ARV'!X148)</f>
        <v>0</v>
      </c>
      <c r="Y148" s="48">
        <f>SUM('EC ARV:WC ARV'!Y148)</f>
        <v>2031.124</v>
      </c>
      <c r="Z148" s="48">
        <f>SUM('EC ARV:WC ARV'!Z148)</f>
        <v>0</v>
      </c>
      <c r="AA148" s="48">
        <f>SUM('EC ARV:WC ARV'!AA148)</f>
        <v>0</v>
      </c>
      <c r="AB148" s="48">
        <f>SUM('EC ARV:WC ARV'!AB148)</f>
        <v>0</v>
      </c>
      <c r="AC148" s="48">
        <f>SUM('EC ARV:WC ARV'!AC148)</f>
        <v>0</v>
      </c>
      <c r="AD148" s="48">
        <f>SUM('EC ARV:WC ARV'!AD148)</f>
        <v>0</v>
      </c>
      <c r="AE148" s="48">
        <f>SUM('EC ARV:WC ARV'!AE148)</f>
        <v>0</v>
      </c>
      <c r="AF148" s="48">
        <f>SUM('EC ARV:WC ARV'!AF148)</f>
        <v>0</v>
      </c>
      <c r="AG148" s="48">
        <f>SUM('EC ARV:WC ARV'!AG148)</f>
        <v>0</v>
      </c>
      <c r="AH148" s="51">
        <f>SUM('EC ARV:WC ARV'!AH148)</f>
        <v>2031.124</v>
      </c>
      <c r="AI148" s="48">
        <f>SUM('EC ARV:WC ARV'!AI148)</f>
        <v>0</v>
      </c>
      <c r="AJ148" s="48">
        <f>SUM('EC ARV:WC ARV'!AJ148)</f>
        <v>0</v>
      </c>
      <c r="AK148" s="48">
        <f>SUM('EC ARV:WC ARV'!AK148)</f>
        <v>0</v>
      </c>
      <c r="AL148" s="48">
        <f>SUM('EC ARV:WC ARV'!AL148)</f>
        <v>0</v>
      </c>
      <c r="AM148" s="48">
        <f>SUM('EC ARV:WC ARV'!AM148)</f>
        <v>0</v>
      </c>
      <c r="AN148" s="48">
        <f>SUM('EC ARV:WC ARV'!AN148)</f>
        <v>0</v>
      </c>
      <c r="AO148" s="48">
        <f>SUM('EC ARV:WC ARV'!AO148)</f>
        <v>0</v>
      </c>
      <c r="AP148" s="51">
        <f>SUM('EC ARV:WC ARV'!AP148)</f>
        <v>0</v>
      </c>
      <c r="AQ148" s="48">
        <f>SUM('EC ARV:WC ARV'!AQ148)</f>
        <v>0</v>
      </c>
      <c r="AR148" s="48">
        <f>SUM('EC ARV:WC ARV'!AR148)</f>
        <v>0</v>
      </c>
      <c r="AS148" s="48">
        <f>SUM('EC ARV:WC ARV'!AS148)</f>
        <v>0</v>
      </c>
      <c r="AT148" s="51">
        <f>SUM('EC ARV:WC ARV'!AT148)</f>
        <v>0</v>
      </c>
      <c r="AU148" s="48">
        <f>SUM('EC ARV:WC ARV'!AU148)</f>
        <v>0</v>
      </c>
      <c r="AV148" s="48">
        <f>SUM('EC ARV:WC ARV'!AV148)</f>
        <v>0</v>
      </c>
      <c r="AW148" s="48">
        <f>SUM('EC ARV:WC ARV'!AW148)</f>
        <v>0</v>
      </c>
      <c r="AX148" s="48">
        <f>SUM('EC ARV:WC ARV'!AX148)</f>
        <v>0</v>
      </c>
      <c r="AY148" s="48">
        <f>SUM('EC ARV:WC ARV'!AY148)</f>
        <v>0</v>
      </c>
      <c r="AZ148" s="48">
        <f>SUM('EC ARV:WC ARV'!AZ148)</f>
        <v>0</v>
      </c>
      <c r="BA148" s="51">
        <f>SUM('EC ARV:WC ARV'!BA148)</f>
        <v>0</v>
      </c>
      <c r="BB148" s="45">
        <f t="shared" si="17"/>
        <v>0.30099999999999999</v>
      </c>
    </row>
    <row r="149" spans="2:54" s="44" customFormat="1" ht="13.5" x14ac:dyDescent="0.25">
      <c r="B149" s="40"/>
      <c r="C149" s="40" t="s">
        <v>71</v>
      </c>
      <c r="D149" s="46">
        <f>SUM('EC ARV:WC ARV'!D149)</f>
        <v>290225</v>
      </c>
      <c r="E149" s="47">
        <f>SUM('EC ARV:WC ARV'!E149)</f>
        <v>0</v>
      </c>
      <c r="F149" s="48">
        <f>SUM('EC ARV:WC ARV'!F149)</f>
        <v>0</v>
      </c>
      <c r="G149" s="48">
        <f>SUM('EC ARV:WC ARV'!G149)</f>
        <v>0</v>
      </c>
      <c r="H149" s="48">
        <f>SUM('EC ARV:WC ARV'!H149)</f>
        <v>0</v>
      </c>
      <c r="I149" s="48">
        <f>SUM('EC ARV:WC ARV'!I149)</f>
        <v>0</v>
      </c>
      <c r="J149" s="48">
        <f>SUM('EC ARV:WC ARV'!J149)</f>
        <v>0</v>
      </c>
      <c r="K149" s="48">
        <f>SUM('EC ARV:WC ARV'!K149)</f>
        <v>0</v>
      </c>
      <c r="L149" s="48">
        <f>SUM('EC ARV:WC ARV'!L149)</f>
        <v>0</v>
      </c>
      <c r="M149" s="48">
        <f>SUM('EC ARV:WC ARV'!M149)</f>
        <v>0</v>
      </c>
      <c r="N149" s="48">
        <f>SUM('EC ARV:WC ARV'!N149)</f>
        <v>0</v>
      </c>
      <c r="O149" s="51">
        <f>SUM('EC ARV:WC ARV'!O149)</f>
        <v>0</v>
      </c>
      <c r="P149" s="48">
        <f>SUM('EC ARV:WC ARV'!P149)</f>
        <v>0</v>
      </c>
      <c r="Q149" s="48">
        <f>SUM('EC ARV:WC ARV'!Q149)</f>
        <v>0</v>
      </c>
      <c r="R149" s="48">
        <f>SUM('EC ARV:WC ARV'!R149)</f>
        <v>0</v>
      </c>
      <c r="S149" s="48">
        <f>SUM('EC ARV:WC ARV'!S149)</f>
        <v>0</v>
      </c>
      <c r="T149" s="48">
        <f>SUM('EC ARV:WC ARV'!T149)</f>
        <v>0</v>
      </c>
      <c r="U149" s="48">
        <f>SUM('EC ARV:WC ARV'!U149)</f>
        <v>0</v>
      </c>
      <c r="V149" s="48">
        <f>SUM('EC ARV:WC ARV'!V149)</f>
        <v>0</v>
      </c>
      <c r="W149" s="48">
        <f>SUM('EC ARV:WC ARV'!W149)</f>
        <v>0</v>
      </c>
      <c r="X149" s="51">
        <f>SUM('EC ARV:WC ARV'!X149)</f>
        <v>0</v>
      </c>
      <c r="Y149" s="48">
        <f>SUM('EC ARV:WC ARV'!Y149)</f>
        <v>0</v>
      </c>
      <c r="Z149" s="48">
        <f>SUM('EC ARV:WC ARV'!Z149)</f>
        <v>0</v>
      </c>
      <c r="AA149" s="48">
        <f>SUM('EC ARV:WC ARV'!AA149)</f>
        <v>0</v>
      </c>
      <c r="AB149" s="48">
        <f>SUM('EC ARV:WC ARV'!AB149)</f>
        <v>0</v>
      </c>
      <c r="AC149" s="48">
        <f>SUM('EC ARV:WC ARV'!AC149)</f>
        <v>0</v>
      </c>
      <c r="AD149" s="48">
        <f>SUM('EC ARV:WC ARV'!AD149)</f>
        <v>0</v>
      </c>
      <c r="AE149" s="48">
        <f>SUM('EC ARV:WC ARV'!AE149)</f>
        <v>0</v>
      </c>
      <c r="AF149" s="48">
        <f>SUM('EC ARV:WC ARV'!AF149)</f>
        <v>0</v>
      </c>
      <c r="AG149" s="48">
        <f>SUM('EC ARV:WC ARV'!AG149)</f>
        <v>0</v>
      </c>
      <c r="AH149" s="51">
        <f>SUM('EC ARV:WC ARV'!AH149)</f>
        <v>0</v>
      </c>
      <c r="AI149" s="48">
        <f>SUM('EC ARV:WC ARV'!AI149)</f>
        <v>0</v>
      </c>
      <c r="AJ149" s="48">
        <f>SUM('EC ARV:WC ARV'!AJ149)</f>
        <v>0</v>
      </c>
      <c r="AK149" s="48">
        <f>SUM('EC ARV:WC ARV'!AK149)</f>
        <v>0</v>
      </c>
      <c r="AL149" s="48">
        <f>SUM('EC ARV:WC ARV'!AL149)</f>
        <v>0</v>
      </c>
      <c r="AM149" s="48">
        <f>SUM('EC ARV:WC ARV'!AM149)</f>
        <v>0</v>
      </c>
      <c r="AN149" s="48">
        <f>SUM('EC ARV:WC ARV'!AN149)</f>
        <v>0</v>
      </c>
      <c r="AO149" s="48">
        <f>SUM('EC ARV:WC ARV'!AO149)</f>
        <v>0</v>
      </c>
      <c r="AP149" s="51">
        <f>SUM('EC ARV:WC ARV'!AP149)</f>
        <v>0</v>
      </c>
      <c r="AQ149" s="48">
        <f>SUM('EC ARV:WC ARV'!AQ149)</f>
        <v>0</v>
      </c>
      <c r="AR149" s="48">
        <f>SUM('EC ARV:WC ARV'!AR149)</f>
        <v>0</v>
      </c>
      <c r="AS149" s="48">
        <f>SUM('EC ARV:WC ARV'!AS149)</f>
        <v>0</v>
      </c>
      <c r="AT149" s="51">
        <f>SUM('EC ARV:WC ARV'!AT149)</f>
        <v>0</v>
      </c>
      <c r="AU149" s="48">
        <f>SUM('EC ARV:WC ARV'!AU149)</f>
        <v>0</v>
      </c>
      <c r="AV149" s="48">
        <f>SUM('EC ARV:WC ARV'!AV149)</f>
        <v>0</v>
      </c>
      <c r="AW149" s="48">
        <f>SUM('EC ARV:WC ARV'!AW149)</f>
        <v>0</v>
      </c>
      <c r="AX149" s="48">
        <f>SUM('EC ARV:WC ARV'!AX149)</f>
        <v>0</v>
      </c>
      <c r="AY149" s="48">
        <f>SUM('EC ARV:WC ARV'!AY149)</f>
        <v>0</v>
      </c>
      <c r="AZ149" s="48">
        <f>SUM('EC ARV:WC ARV'!AZ149)</f>
        <v>0</v>
      </c>
      <c r="BA149" s="51">
        <f>SUM('EC ARV:WC ARV'!BA149)</f>
        <v>0</v>
      </c>
      <c r="BB149" s="45">
        <f t="shared" si="17"/>
        <v>0</v>
      </c>
    </row>
    <row r="150" spans="2:54" s="44" customFormat="1" ht="13.5" x14ac:dyDescent="0.25">
      <c r="B150" s="40"/>
      <c r="C150" s="40" t="s">
        <v>72</v>
      </c>
      <c r="D150" s="46">
        <f>SUM('EC ARV:WC ARV'!D150)</f>
        <v>3564986</v>
      </c>
      <c r="E150" s="47">
        <f>SUM('EC ARV:WC ARV'!E150)</f>
        <v>1069495.7999999998</v>
      </c>
      <c r="F150" s="48">
        <f>SUM('EC ARV:WC ARV'!F150)</f>
        <v>0</v>
      </c>
      <c r="G150" s="48">
        <f>SUM('EC ARV:WC ARV'!G150)</f>
        <v>0</v>
      </c>
      <c r="H150" s="48">
        <f>SUM('EC ARV:WC ARV'!H150)</f>
        <v>0</v>
      </c>
      <c r="I150" s="48">
        <f>SUM('EC ARV:WC ARV'!I150)</f>
        <v>0</v>
      </c>
      <c r="J150" s="48">
        <f>SUM('EC ARV:WC ARV'!J150)</f>
        <v>0</v>
      </c>
      <c r="K150" s="48">
        <f>SUM('EC ARV:WC ARV'!K150)</f>
        <v>534747.89999999991</v>
      </c>
      <c r="L150" s="48">
        <f>SUM('EC ARV:WC ARV'!L150)</f>
        <v>534747.89999999991</v>
      </c>
      <c r="M150" s="48">
        <f>SUM('EC ARV:WC ARV'!M150)</f>
        <v>0</v>
      </c>
      <c r="N150" s="48">
        <f>SUM('EC ARV:WC ARV'!N150)</f>
        <v>0</v>
      </c>
      <c r="O150" s="51">
        <f>SUM('EC ARV:WC ARV'!O150)</f>
        <v>1069495.7999999998</v>
      </c>
      <c r="P150" s="48">
        <f>SUM('EC ARV:WC ARV'!P150)</f>
        <v>0</v>
      </c>
      <c r="Q150" s="48">
        <f>SUM('EC ARV:WC ARV'!Q150)</f>
        <v>0</v>
      </c>
      <c r="R150" s="48">
        <f>SUM('EC ARV:WC ARV'!R150)</f>
        <v>0</v>
      </c>
      <c r="S150" s="48">
        <f>SUM('EC ARV:WC ARV'!S150)</f>
        <v>0</v>
      </c>
      <c r="T150" s="48">
        <f>SUM('EC ARV:WC ARV'!T150)</f>
        <v>0</v>
      </c>
      <c r="U150" s="48">
        <f>SUM('EC ARV:WC ARV'!U150)</f>
        <v>0</v>
      </c>
      <c r="V150" s="48">
        <f>SUM('EC ARV:WC ARV'!V150)</f>
        <v>0</v>
      </c>
      <c r="W150" s="48">
        <f>SUM('EC ARV:WC ARV'!W150)</f>
        <v>0</v>
      </c>
      <c r="X150" s="51">
        <f>SUM('EC ARV:WC ARV'!X150)</f>
        <v>0</v>
      </c>
      <c r="Y150" s="48">
        <f>SUM('EC ARV:WC ARV'!Y150)</f>
        <v>0</v>
      </c>
      <c r="Z150" s="48">
        <f>SUM('EC ARV:WC ARV'!Z150)</f>
        <v>0</v>
      </c>
      <c r="AA150" s="48">
        <f>SUM('EC ARV:WC ARV'!AA150)</f>
        <v>0</v>
      </c>
      <c r="AB150" s="48">
        <f>SUM('EC ARV:WC ARV'!AB150)</f>
        <v>0</v>
      </c>
      <c r="AC150" s="48">
        <f>SUM('EC ARV:WC ARV'!AC150)</f>
        <v>0</v>
      </c>
      <c r="AD150" s="48">
        <f>SUM('EC ARV:WC ARV'!AD150)</f>
        <v>0</v>
      </c>
      <c r="AE150" s="48">
        <f>SUM('EC ARV:WC ARV'!AE150)</f>
        <v>0</v>
      </c>
      <c r="AF150" s="48">
        <f>SUM('EC ARV:WC ARV'!AF150)</f>
        <v>0</v>
      </c>
      <c r="AG150" s="48">
        <f>SUM('EC ARV:WC ARV'!AG150)</f>
        <v>0</v>
      </c>
      <c r="AH150" s="51">
        <f>SUM('EC ARV:WC ARV'!AH150)</f>
        <v>0</v>
      </c>
      <c r="AI150" s="48">
        <f>SUM('EC ARV:WC ARV'!AI150)</f>
        <v>0</v>
      </c>
      <c r="AJ150" s="48">
        <f>SUM('EC ARV:WC ARV'!AJ150)</f>
        <v>0</v>
      </c>
      <c r="AK150" s="48">
        <f>SUM('EC ARV:WC ARV'!AK150)</f>
        <v>0</v>
      </c>
      <c r="AL150" s="48">
        <f>SUM('EC ARV:WC ARV'!AL150)</f>
        <v>0</v>
      </c>
      <c r="AM150" s="48">
        <f>SUM('EC ARV:WC ARV'!AM150)</f>
        <v>0</v>
      </c>
      <c r="AN150" s="48">
        <f>SUM('EC ARV:WC ARV'!AN150)</f>
        <v>0</v>
      </c>
      <c r="AO150" s="48">
        <f>SUM('EC ARV:WC ARV'!AO150)</f>
        <v>0</v>
      </c>
      <c r="AP150" s="51">
        <f>SUM('EC ARV:WC ARV'!AP150)</f>
        <v>0</v>
      </c>
      <c r="AQ150" s="48">
        <f>SUM('EC ARV:WC ARV'!AQ150)</f>
        <v>0</v>
      </c>
      <c r="AR150" s="48">
        <f>SUM('EC ARV:WC ARV'!AR150)</f>
        <v>0</v>
      </c>
      <c r="AS150" s="48">
        <f>SUM('EC ARV:WC ARV'!AS150)</f>
        <v>0</v>
      </c>
      <c r="AT150" s="51">
        <f>SUM('EC ARV:WC ARV'!AT150)</f>
        <v>0</v>
      </c>
      <c r="AU150" s="48">
        <f>SUM('EC ARV:WC ARV'!AU150)</f>
        <v>0</v>
      </c>
      <c r="AV150" s="48">
        <f>SUM('EC ARV:WC ARV'!AV150)</f>
        <v>0</v>
      </c>
      <c r="AW150" s="48">
        <f>SUM('EC ARV:WC ARV'!AW150)</f>
        <v>0</v>
      </c>
      <c r="AX150" s="48">
        <f>SUM('EC ARV:WC ARV'!AX150)</f>
        <v>0</v>
      </c>
      <c r="AY150" s="48">
        <f>SUM('EC ARV:WC ARV'!AY150)</f>
        <v>0</v>
      </c>
      <c r="AZ150" s="48">
        <f>SUM('EC ARV:WC ARV'!AZ150)</f>
        <v>0</v>
      </c>
      <c r="BA150" s="51">
        <f>SUM('EC ARV:WC ARV'!BA150)</f>
        <v>0</v>
      </c>
      <c r="BB150" s="45">
        <f>E150/D150</f>
        <v>0.29999999999999993</v>
      </c>
    </row>
    <row r="151" spans="2:54" s="44" customFormat="1" ht="13.5" x14ac:dyDescent="0.25">
      <c r="B151" s="40"/>
      <c r="C151" s="40" t="s">
        <v>73</v>
      </c>
      <c r="D151" s="46">
        <f>SUM('EC ARV:WC ARV'!D151)</f>
        <v>2881831.4</v>
      </c>
      <c r="E151" s="47">
        <f>SUM('EC ARV:WC ARV'!E151)</f>
        <v>0</v>
      </c>
      <c r="F151" s="48">
        <f>SUM('EC ARV:WC ARV'!F151)</f>
        <v>0</v>
      </c>
      <c r="G151" s="48">
        <f>SUM('EC ARV:WC ARV'!G151)</f>
        <v>0</v>
      </c>
      <c r="H151" s="48">
        <f>SUM('EC ARV:WC ARV'!H151)</f>
        <v>0</v>
      </c>
      <c r="I151" s="48">
        <f>SUM('EC ARV:WC ARV'!I151)</f>
        <v>0</v>
      </c>
      <c r="J151" s="48">
        <f>SUM('EC ARV:WC ARV'!J151)</f>
        <v>0</v>
      </c>
      <c r="K151" s="48">
        <f>SUM('EC ARV:WC ARV'!K151)</f>
        <v>0</v>
      </c>
      <c r="L151" s="48">
        <f>SUM('EC ARV:WC ARV'!L151)</f>
        <v>0</v>
      </c>
      <c r="M151" s="48">
        <f>SUM('EC ARV:WC ARV'!M151)</f>
        <v>0</v>
      </c>
      <c r="N151" s="48">
        <f>SUM('EC ARV:WC ARV'!N151)</f>
        <v>0</v>
      </c>
      <c r="O151" s="51">
        <f>SUM('EC ARV:WC ARV'!O151)</f>
        <v>0</v>
      </c>
      <c r="P151" s="48">
        <f>SUM('EC ARV:WC ARV'!P151)</f>
        <v>0</v>
      </c>
      <c r="Q151" s="48">
        <f>SUM('EC ARV:WC ARV'!Q151)</f>
        <v>0</v>
      </c>
      <c r="R151" s="48">
        <f>SUM('EC ARV:WC ARV'!R151)</f>
        <v>0</v>
      </c>
      <c r="S151" s="48">
        <f>SUM('EC ARV:WC ARV'!S151)</f>
        <v>0</v>
      </c>
      <c r="T151" s="48">
        <f>SUM('EC ARV:WC ARV'!T151)</f>
        <v>0</v>
      </c>
      <c r="U151" s="48">
        <f>SUM('EC ARV:WC ARV'!U151)</f>
        <v>0</v>
      </c>
      <c r="V151" s="48">
        <f>SUM('EC ARV:WC ARV'!V151)</f>
        <v>0</v>
      </c>
      <c r="W151" s="48">
        <f>SUM('EC ARV:WC ARV'!W151)</f>
        <v>0</v>
      </c>
      <c r="X151" s="51">
        <f>SUM('EC ARV:WC ARV'!X151)</f>
        <v>0</v>
      </c>
      <c r="Y151" s="48">
        <f>SUM('EC ARV:WC ARV'!Y151)</f>
        <v>0</v>
      </c>
      <c r="Z151" s="48">
        <f>SUM('EC ARV:WC ARV'!Z151)</f>
        <v>0</v>
      </c>
      <c r="AA151" s="48">
        <f>SUM('EC ARV:WC ARV'!AA151)</f>
        <v>0</v>
      </c>
      <c r="AB151" s="48">
        <f>SUM('EC ARV:WC ARV'!AB151)</f>
        <v>0</v>
      </c>
      <c r="AC151" s="48">
        <f>SUM('EC ARV:WC ARV'!AC151)</f>
        <v>0</v>
      </c>
      <c r="AD151" s="48">
        <f>SUM('EC ARV:WC ARV'!AD151)</f>
        <v>0</v>
      </c>
      <c r="AE151" s="48">
        <f>SUM('EC ARV:WC ARV'!AE151)</f>
        <v>0</v>
      </c>
      <c r="AF151" s="48">
        <f>SUM('EC ARV:WC ARV'!AF151)</f>
        <v>0</v>
      </c>
      <c r="AG151" s="48">
        <f>SUM('EC ARV:WC ARV'!AG151)</f>
        <v>0</v>
      </c>
      <c r="AH151" s="51">
        <f>SUM('EC ARV:WC ARV'!AH151)</f>
        <v>0</v>
      </c>
      <c r="AI151" s="48">
        <f>SUM('EC ARV:WC ARV'!AI151)</f>
        <v>0</v>
      </c>
      <c r="AJ151" s="48">
        <f>SUM('EC ARV:WC ARV'!AJ151)</f>
        <v>0</v>
      </c>
      <c r="AK151" s="48">
        <f>SUM('EC ARV:WC ARV'!AK151)</f>
        <v>0</v>
      </c>
      <c r="AL151" s="48">
        <f>SUM('EC ARV:WC ARV'!AL151)</f>
        <v>0</v>
      </c>
      <c r="AM151" s="48">
        <f>SUM('EC ARV:WC ARV'!AM151)</f>
        <v>0</v>
      </c>
      <c r="AN151" s="48">
        <f>SUM('EC ARV:WC ARV'!AN151)</f>
        <v>0</v>
      </c>
      <c r="AO151" s="48">
        <f>SUM('EC ARV:WC ARV'!AO151)</f>
        <v>0</v>
      </c>
      <c r="AP151" s="51">
        <f>SUM('EC ARV:WC ARV'!AP151)</f>
        <v>0</v>
      </c>
      <c r="AQ151" s="48">
        <f>SUM('EC ARV:WC ARV'!AQ151)</f>
        <v>0</v>
      </c>
      <c r="AR151" s="48">
        <f>SUM('EC ARV:WC ARV'!AR151)</f>
        <v>0</v>
      </c>
      <c r="AS151" s="48">
        <f>SUM('EC ARV:WC ARV'!AS151)</f>
        <v>0</v>
      </c>
      <c r="AT151" s="51">
        <f>SUM('EC ARV:WC ARV'!AT151)</f>
        <v>0</v>
      </c>
      <c r="AU151" s="48">
        <f>SUM('EC ARV:WC ARV'!AU151)</f>
        <v>0</v>
      </c>
      <c r="AV151" s="48">
        <f>SUM('EC ARV:WC ARV'!AV151)</f>
        <v>0</v>
      </c>
      <c r="AW151" s="48">
        <f>SUM('EC ARV:WC ARV'!AW151)</f>
        <v>0</v>
      </c>
      <c r="AX151" s="48">
        <f>SUM('EC ARV:WC ARV'!AX151)</f>
        <v>0</v>
      </c>
      <c r="AY151" s="48">
        <f>SUM('EC ARV:WC ARV'!AY151)</f>
        <v>0</v>
      </c>
      <c r="AZ151" s="48">
        <f>SUM('EC ARV:WC ARV'!AZ151)</f>
        <v>0</v>
      </c>
      <c r="BA151" s="51">
        <f>SUM('EC ARV:WC ARV'!BA151)</f>
        <v>0</v>
      </c>
      <c r="BB151" s="45">
        <f t="shared" si="17"/>
        <v>0</v>
      </c>
    </row>
    <row r="152" spans="2:54" s="44" customFormat="1" ht="13.5" x14ac:dyDescent="0.25">
      <c r="B152" s="40"/>
      <c r="C152" s="40" t="s">
        <v>74</v>
      </c>
      <c r="D152" s="46">
        <f>SUM('EC ARV:WC ARV'!D152)</f>
        <v>557196</v>
      </c>
      <c r="E152" s="47">
        <f>SUM('EC ARV:WC ARV'!E152)</f>
        <v>0</v>
      </c>
      <c r="F152" s="48">
        <f>SUM('EC ARV:WC ARV'!F152)</f>
        <v>0</v>
      </c>
      <c r="G152" s="48">
        <f>SUM('EC ARV:WC ARV'!G152)</f>
        <v>0</v>
      </c>
      <c r="H152" s="48">
        <f>SUM('EC ARV:WC ARV'!H152)</f>
        <v>0</v>
      </c>
      <c r="I152" s="48">
        <f>SUM('EC ARV:WC ARV'!I152)</f>
        <v>0</v>
      </c>
      <c r="J152" s="48">
        <f>SUM('EC ARV:WC ARV'!J152)</f>
        <v>0</v>
      </c>
      <c r="K152" s="48">
        <f>SUM('EC ARV:WC ARV'!K152)</f>
        <v>0</v>
      </c>
      <c r="L152" s="48">
        <f>SUM('EC ARV:WC ARV'!L152)</f>
        <v>0</v>
      </c>
      <c r="M152" s="48">
        <f>SUM('EC ARV:WC ARV'!M152)</f>
        <v>0</v>
      </c>
      <c r="N152" s="48">
        <f>SUM('EC ARV:WC ARV'!N152)</f>
        <v>0</v>
      </c>
      <c r="O152" s="51">
        <f>SUM('EC ARV:WC ARV'!O152)</f>
        <v>0</v>
      </c>
      <c r="P152" s="48">
        <f>SUM('EC ARV:WC ARV'!P152)</f>
        <v>0</v>
      </c>
      <c r="Q152" s="48">
        <f>SUM('EC ARV:WC ARV'!Q152)</f>
        <v>0</v>
      </c>
      <c r="R152" s="48">
        <f>SUM('EC ARV:WC ARV'!R152)</f>
        <v>0</v>
      </c>
      <c r="S152" s="48">
        <f>SUM('EC ARV:WC ARV'!S152)</f>
        <v>0</v>
      </c>
      <c r="T152" s="48">
        <f>SUM('EC ARV:WC ARV'!T152)</f>
        <v>0</v>
      </c>
      <c r="U152" s="48">
        <f>SUM('EC ARV:WC ARV'!U152)</f>
        <v>0</v>
      </c>
      <c r="V152" s="48">
        <f>SUM('EC ARV:WC ARV'!V152)</f>
        <v>0</v>
      </c>
      <c r="W152" s="48">
        <f>SUM('EC ARV:WC ARV'!W152)</f>
        <v>0</v>
      </c>
      <c r="X152" s="51">
        <f>SUM('EC ARV:WC ARV'!X152)</f>
        <v>0</v>
      </c>
      <c r="Y152" s="48">
        <f>SUM('EC ARV:WC ARV'!Y152)</f>
        <v>0</v>
      </c>
      <c r="Z152" s="48">
        <f>SUM('EC ARV:WC ARV'!Z152)</f>
        <v>0</v>
      </c>
      <c r="AA152" s="48">
        <f>SUM('EC ARV:WC ARV'!AA152)</f>
        <v>0</v>
      </c>
      <c r="AB152" s="48">
        <f>SUM('EC ARV:WC ARV'!AB152)</f>
        <v>0</v>
      </c>
      <c r="AC152" s="48">
        <f>SUM('EC ARV:WC ARV'!AC152)</f>
        <v>0</v>
      </c>
      <c r="AD152" s="48">
        <f>SUM('EC ARV:WC ARV'!AD152)</f>
        <v>0</v>
      </c>
      <c r="AE152" s="48">
        <f>SUM('EC ARV:WC ARV'!AE152)</f>
        <v>0</v>
      </c>
      <c r="AF152" s="48">
        <f>SUM('EC ARV:WC ARV'!AF152)</f>
        <v>0</v>
      </c>
      <c r="AG152" s="48">
        <f>SUM('EC ARV:WC ARV'!AG152)</f>
        <v>0</v>
      </c>
      <c r="AH152" s="51">
        <f>SUM('EC ARV:WC ARV'!AH152)</f>
        <v>0</v>
      </c>
      <c r="AI152" s="48">
        <f>SUM('EC ARV:WC ARV'!AI152)</f>
        <v>0</v>
      </c>
      <c r="AJ152" s="48">
        <f>SUM('EC ARV:WC ARV'!AJ152)</f>
        <v>0</v>
      </c>
      <c r="AK152" s="48">
        <f>SUM('EC ARV:WC ARV'!AK152)</f>
        <v>0</v>
      </c>
      <c r="AL152" s="48">
        <f>SUM('EC ARV:WC ARV'!AL152)</f>
        <v>0</v>
      </c>
      <c r="AM152" s="48">
        <f>SUM('EC ARV:WC ARV'!AM152)</f>
        <v>0</v>
      </c>
      <c r="AN152" s="48">
        <f>SUM('EC ARV:WC ARV'!AN152)</f>
        <v>0</v>
      </c>
      <c r="AO152" s="48">
        <f>SUM('EC ARV:WC ARV'!AO152)</f>
        <v>0</v>
      </c>
      <c r="AP152" s="51">
        <f>SUM('EC ARV:WC ARV'!AP152)</f>
        <v>0</v>
      </c>
      <c r="AQ152" s="48">
        <f>SUM('EC ARV:WC ARV'!AQ152)</f>
        <v>0</v>
      </c>
      <c r="AR152" s="48">
        <f>SUM('EC ARV:WC ARV'!AR152)</f>
        <v>0</v>
      </c>
      <c r="AS152" s="48">
        <f>SUM('EC ARV:WC ARV'!AS152)</f>
        <v>0</v>
      </c>
      <c r="AT152" s="51">
        <f>SUM('EC ARV:WC ARV'!AT152)</f>
        <v>0</v>
      </c>
      <c r="AU152" s="48">
        <f>SUM('EC ARV:WC ARV'!AU152)</f>
        <v>0</v>
      </c>
      <c r="AV152" s="48">
        <f>SUM('EC ARV:WC ARV'!AV152)</f>
        <v>0</v>
      </c>
      <c r="AW152" s="48">
        <f>SUM('EC ARV:WC ARV'!AW152)</f>
        <v>0</v>
      </c>
      <c r="AX152" s="48">
        <f>SUM('EC ARV:WC ARV'!AX152)</f>
        <v>0</v>
      </c>
      <c r="AY152" s="48">
        <f>SUM('EC ARV:WC ARV'!AY152)</f>
        <v>0</v>
      </c>
      <c r="AZ152" s="48">
        <f>SUM('EC ARV:WC ARV'!AZ152)</f>
        <v>0</v>
      </c>
      <c r="BA152" s="51">
        <f>SUM('EC ARV:WC ARV'!BA152)</f>
        <v>0</v>
      </c>
      <c r="BB152" s="45">
        <f t="shared" si="17"/>
        <v>0</v>
      </c>
    </row>
    <row r="153" spans="2:54" s="44" customFormat="1" ht="13.5" x14ac:dyDescent="0.25">
      <c r="B153" s="40"/>
      <c r="C153" s="40" t="s">
        <v>75</v>
      </c>
      <c r="D153" s="46">
        <f>SUM('EC ARV:WC ARV'!D153)</f>
        <v>1333086</v>
      </c>
      <c r="E153" s="47">
        <f>SUM('EC ARV:WC ARV'!E153)</f>
        <v>0</v>
      </c>
      <c r="F153" s="48">
        <f>SUM('EC ARV:WC ARV'!F153)</f>
        <v>0</v>
      </c>
      <c r="G153" s="48">
        <f>SUM('EC ARV:WC ARV'!G153)</f>
        <v>0</v>
      </c>
      <c r="H153" s="48">
        <f>SUM('EC ARV:WC ARV'!H153)</f>
        <v>0</v>
      </c>
      <c r="I153" s="48">
        <f>SUM('EC ARV:WC ARV'!I153)</f>
        <v>0</v>
      </c>
      <c r="J153" s="48">
        <f>SUM('EC ARV:WC ARV'!J153)</f>
        <v>0</v>
      </c>
      <c r="K153" s="48">
        <f>SUM('EC ARV:WC ARV'!K153)</f>
        <v>0</v>
      </c>
      <c r="L153" s="48">
        <f>SUM('EC ARV:WC ARV'!L153)</f>
        <v>0</v>
      </c>
      <c r="M153" s="48">
        <f>SUM('EC ARV:WC ARV'!M153)</f>
        <v>0</v>
      </c>
      <c r="N153" s="48">
        <f>SUM('EC ARV:WC ARV'!N153)</f>
        <v>0</v>
      </c>
      <c r="O153" s="51">
        <f>SUM('EC ARV:WC ARV'!O153)</f>
        <v>0</v>
      </c>
      <c r="P153" s="48">
        <f>SUM('EC ARV:WC ARV'!P153)</f>
        <v>0</v>
      </c>
      <c r="Q153" s="48">
        <f>SUM('EC ARV:WC ARV'!Q153)</f>
        <v>0</v>
      </c>
      <c r="R153" s="48">
        <f>SUM('EC ARV:WC ARV'!R153)</f>
        <v>0</v>
      </c>
      <c r="S153" s="48">
        <f>SUM('EC ARV:WC ARV'!S153)</f>
        <v>0</v>
      </c>
      <c r="T153" s="48">
        <f>SUM('EC ARV:WC ARV'!T153)</f>
        <v>0</v>
      </c>
      <c r="U153" s="48">
        <f>SUM('EC ARV:WC ARV'!U153)</f>
        <v>0</v>
      </c>
      <c r="V153" s="48">
        <f>SUM('EC ARV:WC ARV'!V153)</f>
        <v>0</v>
      </c>
      <c r="W153" s="48">
        <f>SUM('EC ARV:WC ARV'!W153)</f>
        <v>0</v>
      </c>
      <c r="X153" s="51">
        <f>SUM('EC ARV:WC ARV'!X153)</f>
        <v>0</v>
      </c>
      <c r="Y153" s="48">
        <f>SUM('EC ARV:WC ARV'!Y153)</f>
        <v>0</v>
      </c>
      <c r="Z153" s="48">
        <f>SUM('EC ARV:WC ARV'!Z153)</f>
        <v>0</v>
      </c>
      <c r="AA153" s="48">
        <f>SUM('EC ARV:WC ARV'!AA153)</f>
        <v>0</v>
      </c>
      <c r="AB153" s="48">
        <f>SUM('EC ARV:WC ARV'!AB153)</f>
        <v>0</v>
      </c>
      <c r="AC153" s="48">
        <f>SUM('EC ARV:WC ARV'!AC153)</f>
        <v>0</v>
      </c>
      <c r="AD153" s="48">
        <f>SUM('EC ARV:WC ARV'!AD153)</f>
        <v>0</v>
      </c>
      <c r="AE153" s="48">
        <f>SUM('EC ARV:WC ARV'!AE153)</f>
        <v>0</v>
      </c>
      <c r="AF153" s="48">
        <f>SUM('EC ARV:WC ARV'!AF153)</f>
        <v>0</v>
      </c>
      <c r="AG153" s="48">
        <f>SUM('EC ARV:WC ARV'!AG153)</f>
        <v>0</v>
      </c>
      <c r="AH153" s="51">
        <f>SUM('EC ARV:WC ARV'!AH153)</f>
        <v>0</v>
      </c>
      <c r="AI153" s="48">
        <f>SUM('EC ARV:WC ARV'!AI153)</f>
        <v>0</v>
      </c>
      <c r="AJ153" s="48">
        <f>SUM('EC ARV:WC ARV'!AJ153)</f>
        <v>0</v>
      </c>
      <c r="AK153" s="48">
        <f>SUM('EC ARV:WC ARV'!AK153)</f>
        <v>0</v>
      </c>
      <c r="AL153" s="48">
        <f>SUM('EC ARV:WC ARV'!AL153)</f>
        <v>0</v>
      </c>
      <c r="AM153" s="48">
        <f>SUM('EC ARV:WC ARV'!AM153)</f>
        <v>0</v>
      </c>
      <c r="AN153" s="48">
        <f>SUM('EC ARV:WC ARV'!AN153)</f>
        <v>0</v>
      </c>
      <c r="AO153" s="48">
        <f>SUM('EC ARV:WC ARV'!AO153)</f>
        <v>0</v>
      </c>
      <c r="AP153" s="51">
        <f>SUM('EC ARV:WC ARV'!AP153)</f>
        <v>0</v>
      </c>
      <c r="AQ153" s="48">
        <f>SUM('EC ARV:WC ARV'!AQ153)</f>
        <v>0</v>
      </c>
      <c r="AR153" s="48">
        <f>SUM('EC ARV:WC ARV'!AR153)</f>
        <v>0</v>
      </c>
      <c r="AS153" s="48">
        <f>SUM('EC ARV:WC ARV'!AS153)</f>
        <v>0</v>
      </c>
      <c r="AT153" s="51">
        <f>SUM('EC ARV:WC ARV'!AT153)</f>
        <v>0</v>
      </c>
      <c r="AU153" s="48">
        <f>SUM('EC ARV:WC ARV'!AU153)</f>
        <v>0</v>
      </c>
      <c r="AV153" s="48">
        <f>SUM('EC ARV:WC ARV'!AV153)</f>
        <v>0</v>
      </c>
      <c r="AW153" s="48">
        <f>SUM('EC ARV:WC ARV'!AW153)</f>
        <v>0</v>
      </c>
      <c r="AX153" s="48">
        <f>SUM('EC ARV:WC ARV'!AX153)</f>
        <v>0</v>
      </c>
      <c r="AY153" s="48">
        <f>SUM('EC ARV:WC ARV'!AY153)</f>
        <v>0</v>
      </c>
      <c r="AZ153" s="48">
        <f>SUM('EC ARV:WC ARV'!AZ153)</f>
        <v>0</v>
      </c>
      <c r="BA153" s="51">
        <f>SUM('EC ARV:WC ARV'!BA153)</f>
        <v>0</v>
      </c>
      <c r="BB153" s="45">
        <f t="shared" si="17"/>
        <v>0</v>
      </c>
    </row>
    <row r="154" spans="2:54" s="44" customFormat="1" ht="11.25" x14ac:dyDescent="0.2">
      <c r="B154" s="53" t="s">
        <v>76</v>
      </c>
      <c r="C154" s="53"/>
      <c r="D154" s="54">
        <f>SUM('EC ARV:WC ARV'!D154)</f>
        <v>136688877.86500001</v>
      </c>
      <c r="E154" s="55">
        <f>SUM('EC ARV:WC ARV'!E154)</f>
        <v>22450995.757890001</v>
      </c>
      <c r="F154" s="56">
        <f>SUM('EC ARV:WC ARV'!F154)</f>
        <v>916293.55200000014</v>
      </c>
      <c r="G154" s="56">
        <f>SUM('EC ARV:WC ARV'!G154)</f>
        <v>1508946.0800200002</v>
      </c>
      <c r="H154" s="56">
        <f>SUM('EC ARV:WC ARV'!H154)</f>
        <v>674146.76292000001</v>
      </c>
      <c r="I154" s="56">
        <f>SUM('EC ARV:WC ARV'!I154)</f>
        <v>715250.4296749999</v>
      </c>
      <c r="J154" s="56">
        <f>SUM('EC ARV:WC ARV'!J154)</f>
        <v>0</v>
      </c>
      <c r="K154" s="56">
        <f>SUM('EC ARV:WC ARV'!K154)</f>
        <v>756004.20134999999</v>
      </c>
      <c r="L154" s="56">
        <f>SUM('EC ARV:WC ARV'!L154)</f>
        <v>1002108.0040499999</v>
      </c>
      <c r="M154" s="56">
        <f>SUM('EC ARV:WC ARV'!M154)</f>
        <v>1332806.6494000002</v>
      </c>
      <c r="N154" s="56">
        <f>SUM('EC ARV:WC ARV'!N154)</f>
        <v>957600.81079999998</v>
      </c>
      <c r="O154" s="57">
        <f>SUM('EC ARV:WC ARV'!O154)</f>
        <v>7863156.4902149988</v>
      </c>
      <c r="P154" s="56">
        <f>SUM('EC ARV:WC ARV'!P154)</f>
        <v>255962.44504999998</v>
      </c>
      <c r="Q154" s="56">
        <f>SUM('EC ARV:WC ARV'!Q154)</f>
        <v>126099.02007500001</v>
      </c>
      <c r="R154" s="56">
        <f>SUM('EC ARV:WC ARV'!R154)</f>
        <v>76412.293025000006</v>
      </c>
      <c r="S154" s="56">
        <f>SUM('EC ARV:WC ARV'!S154)</f>
        <v>255962.44504999998</v>
      </c>
      <c r="T154" s="56">
        <f>SUM('EC ARV:WC ARV'!T154)</f>
        <v>231097.230175</v>
      </c>
      <c r="U154" s="56">
        <f>SUM('EC ARV:WC ARV'!U154)</f>
        <v>1221713.077175</v>
      </c>
      <c r="V154" s="56">
        <f>SUM('EC ARV:WC ARV'!V154)</f>
        <v>396986.72762500006</v>
      </c>
      <c r="W154" s="56">
        <f>SUM('EC ARV:WC ARV'!W154)</f>
        <v>218106.13357000003</v>
      </c>
      <c r="X154" s="56">
        <f>SUM('EC ARV:WC ARV'!X154)</f>
        <v>2782339.3717449997</v>
      </c>
      <c r="Y154" s="56">
        <f>SUM('EC ARV:WC ARV'!Y154)</f>
        <v>318926.00375000003</v>
      </c>
      <c r="Z154" s="56">
        <f>SUM('EC ARV:WC ARV'!Z154)</f>
        <v>89885.578750000001</v>
      </c>
      <c r="AA154" s="56">
        <f>SUM('EC ARV:WC ARV'!AA154)</f>
        <v>222448.40905000002</v>
      </c>
      <c r="AB154" s="56">
        <f>SUM('EC ARV:WC ARV'!AB154)</f>
        <v>250329.46980000002</v>
      </c>
      <c r="AC154" s="56">
        <f>SUM('EC ARV:WC ARV'!AC154)</f>
        <v>289565.44499000005</v>
      </c>
      <c r="AD154" s="56">
        <f>SUM('EC ARV:WC ARV'!AD154)</f>
        <v>289565.44499000005</v>
      </c>
      <c r="AE154" s="56">
        <f>SUM('EC ARV:WC ARV'!AE154)</f>
        <v>10274.83077</v>
      </c>
      <c r="AF154" s="56">
        <f>SUM('EC ARV:WC ARV'!AF154)</f>
        <v>13587.27924</v>
      </c>
      <c r="AG154" s="56">
        <f>SUM('EC ARV:WC ARV'!AG154)</f>
        <v>34249.435899999997</v>
      </c>
      <c r="AH154" s="57">
        <f>SUM('EC ARV:WC ARV'!AH154)</f>
        <v>1518831.8972400001</v>
      </c>
      <c r="AI154" s="56">
        <f>SUM('EC ARV:WC ARV'!AI154)</f>
        <v>979994.74867</v>
      </c>
      <c r="AJ154" s="56">
        <f>SUM('EC ARV:WC ARV'!AJ154)</f>
        <v>1277344.5861000002</v>
      </c>
      <c r="AK154" s="56">
        <f>SUM('EC ARV:WC ARV'!AK154)</f>
        <v>919053.3294899998</v>
      </c>
      <c r="AL154" s="56">
        <f>SUM('EC ARV:WC ARV'!AL154)</f>
        <v>477573.32464000001</v>
      </c>
      <c r="AM154" s="56">
        <f>SUM('EC ARV:WC ARV'!AM154)</f>
        <v>1308810.9903649997</v>
      </c>
      <c r="AN154" s="56">
        <f>SUM('EC ARV:WC ARV'!AN154)</f>
        <v>1586560.5520650002</v>
      </c>
      <c r="AO154" s="56">
        <f>SUM('EC ARV:WC ARV'!AO154)</f>
        <v>790660.28949</v>
      </c>
      <c r="AP154" s="43">
        <f>SUM('EC ARV:WC ARV'!AP154)</f>
        <v>7339997.8208199991</v>
      </c>
      <c r="AQ154" s="56">
        <f>SUM('EC ARV:WC ARV'!AQ154)</f>
        <v>595794.12727000006</v>
      </c>
      <c r="AR154" s="56">
        <f>SUM('EC ARV:WC ARV'!AR154)</f>
        <v>592481.67879999999</v>
      </c>
      <c r="AS154" s="56">
        <f>SUM('EC ARV:WC ARV'!AS154)</f>
        <v>558232.24289999995</v>
      </c>
      <c r="AT154" s="43">
        <f>SUM('EC ARV:WC ARV'!AT154)</f>
        <v>1746508.0489700001</v>
      </c>
      <c r="AU154" s="56">
        <f>SUM('EC ARV:WC ARV'!AU154)</f>
        <v>34341.749900000003</v>
      </c>
      <c r="AV154" s="56">
        <f>SUM('EC ARV:WC ARV'!AV154)</f>
        <v>68683.499800000005</v>
      </c>
      <c r="AW154" s="56">
        <f>SUM('EC ARV:WC ARV'!AW154)</f>
        <v>103671.44769999999</v>
      </c>
      <c r="AX154" s="56">
        <f>SUM('EC ARV:WC ARV'!AX154)</f>
        <v>783353.11609999987</v>
      </c>
      <c r="AY154" s="56">
        <f>SUM('EC ARV:WC ARV'!AY154)</f>
        <v>174016.59950000001</v>
      </c>
      <c r="AZ154" s="56">
        <f>SUM('EC ARV:WC ARV'!AZ154)</f>
        <v>36095.715900000003</v>
      </c>
      <c r="BA154" s="43">
        <f>SUM('EC ARV:WC ARV'!BA154)</f>
        <v>1200162.1288999999</v>
      </c>
      <c r="BB154" s="45">
        <f t="shared" si="17"/>
        <v>0.16424888482926606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3.5" thickBot="1" x14ac:dyDescent="0.25">
      <c r="B157" s="15"/>
      <c r="C157" s="15"/>
      <c r="D157" s="17">
        <f>SUM('EC ARV:WC ARV'!D157)</f>
        <v>0</v>
      </c>
    </row>
    <row r="158" spans="2:54" s="22" customFormat="1" ht="12" thickBot="1" x14ac:dyDescent="0.25">
      <c r="B158" s="67"/>
      <c r="C158" s="67"/>
      <c r="D158" s="18"/>
      <c r="F158" s="4"/>
      <c r="G158" s="4"/>
      <c r="H158" s="4"/>
      <c r="I158" s="4"/>
      <c r="J158" s="4"/>
      <c r="K158" s="4"/>
      <c r="L158" s="4"/>
      <c r="M158" s="4"/>
      <c r="N158" s="4"/>
      <c r="O158" s="20"/>
      <c r="P158" s="4"/>
      <c r="Q158" s="4"/>
      <c r="R158" s="4"/>
      <c r="S158" s="4"/>
      <c r="T158" s="4"/>
      <c r="U158" s="4"/>
      <c r="V158" s="4"/>
      <c r="W158" s="4"/>
      <c r="X158" s="20"/>
      <c r="Y158" s="4"/>
      <c r="Z158" s="4"/>
      <c r="AA158" s="4"/>
      <c r="AB158" s="4"/>
      <c r="AC158" s="4"/>
      <c r="AD158" s="4"/>
      <c r="AE158" s="4"/>
      <c r="AF158" s="4"/>
      <c r="AG158" s="4"/>
      <c r="AH158" s="21"/>
      <c r="AI158" s="4"/>
      <c r="AJ158" s="4"/>
      <c r="AK158" s="4"/>
      <c r="AL158" s="4"/>
      <c r="AM158" s="4"/>
      <c r="AN158" s="4"/>
      <c r="AO158" s="4"/>
      <c r="AP158" s="21"/>
      <c r="AQ158" s="4"/>
      <c r="AR158" s="4"/>
      <c r="AS158" s="4"/>
      <c r="AT158" s="21"/>
      <c r="AU158" s="4"/>
      <c r="AV158" s="4"/>
      <c r="AW158" s="4"/>
      <c r="AX158" s="4"/>
      <c r="AY158" s="4"/>
      <c r="AZ158" s="4"/>
      <c r="BA158" s="21"/>
    </row>
    <row r="159" spans="2:54" s="44" customFormat="1" ht="11.25" x14ac:dyDescent="0.2">
      <c r="B159" s="68"/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/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/>
      <c r="D161" s="78"/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BA161" s="74"/>
    </row>
    <row r="162" spans="1:53" s="82" customFormat="1" x14ac:dyDescent="0.25">
      <c r="A162" s="75"/>
      <c r="B162" s="79"/>
      <c r="C162" s="80"/>
      <c r="D162" s="81"/>
      <c r="F162" s="81"/>
      <c r="G162" s="81"/>
      <c r="H162" s="81"/>
      <c r="I162" s="81"/>
      <c r="J162" s="81"/>
      <c r="K162" s="81"/>
      <c r="L162" s="81"/>
      <c r="M162" s="81"/>
      <c r="N162" s="81"/>
      <c r="O162" s="83"/>
      <c r="P162" s="81"/>
      <c r="Q162" s="81"/>
      <c r="R162" s="81"/>
      <c r="S162" s="81"/>
      <c r="T162" s="81"/>
      <c r="U162" s="81"/>
      <c r="V162" s="81"/>
      <c r="W162" s="81"/>
      <c r="X162" s="83"/>
      <c r="Y162" s="81"/>
      <c r="Z162" s="81"/>
      <c r="AA162" s="81"/>
      <c r="AB162" s="81"/>
      <c r="AC162" s="81"/>
      <c r="AD162" s="81"/>
      <c r="AE162" s="81"/>
      <c r="AF162" s="81"/>
      <c r="AG162" s="81"/>
      <c r="AH162" s="83"/>
      <c r="AP162" s="83"/>
      <c r="AT162" s="83"/>
      <c r="BA162" s="83"/>
    </row>
    <row r="163" spans="1:53" s="44" customFormat="1" x14ac:dyDescent="0.25">
      <c r="A163" s="75"/>
      <c r="B163" s="84"/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BA163" s="89"/>
    </row>
    <row r="164" spans="1:53" s="44" customFormat="1" x14ac:dyDescent="0.25">
      <c r="A164" s="75"/>
      <c r="B164" s="39"/>
      <c r="C164" s="40"/>
      <c r="D164" s="90"/>
      <c r="F164" s="90"/>
      <c r="G164" s="90"/>
      <c r="H164" s="90"/>
      <c r="I164" s="90"/>
      <c r="J164" s="90"/>
      <c r="K164" s="90"/>
      <c r="L164" s="90"/>
      <c r="M164" s="90"/>
      <c r="N164" s="90"/>
      <c r="O164" s="89"/>
      <c r="P164" s="90"/>
      <c r="Q164" s="90"/>
      <c r="R164" s="90"/>
      <c r="S164" s="90"/>
      <c r="T164" s="90"/>
      <c r="U164" s="90"/>
      <c r="V164" s="90"/>
      <c r="W164" s="90"/>
      <c r="X164" s="89"/>
      <c r="Y164" s="90"/>
      <c r="Z164" s="90"/>
      <c r="AA164" s="90"/>
      <c r="AB164" s="90"/>
      <c r="AC164" s="90"/>
      <c r="AD164" s="90"/>
      <c r="AE164" s="90"/>
      <c r="AF164" s="90"/>
      <c r="AG164" s="90"/>
      <c r="AH164" s="89"/>
      <c r="AP164" s="89"/>
      <c r="AT164" s="89"/>
      <c r="BA164" s="89"/>
    </row>
    <row r="165" spans="1:53" s="44" customFormat="1" x14ac:dyDescent="0.25">
      <c r="A165" s="75"/>
      <c r="B165" s="39"/>
      <c r="C165" s="40"/>
      <c r="D165" s="90"/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P165" s="89"/>
      <c r="AT165" s="89"/>
      <c r="BA165" s="89"/>
    </row>
    <row r="166" spans="1:53" s="44" customFormat="1" x14ac:dyDescent="0.25">
      <c r="A166" s="75"/>
      <c r="B166" s="39"/>
      <c r="C166" s="40"/>
      <c r="D166" s="90"/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P166" s="89"/>
      <c r="AT166" s="89"/>
      <c r="BA166" s="89"/>
    </row>
    <row r="167" spans="1:53" s="44" customFormat="1" x14ac:dyDescent="0.25">
      <c r="A167" s="75"/>
      <c r="B167" s="39"/>
      <c r="C167" s="40"/>
      <c r="D167" s="90"/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P167" s="89"/>
      <c r="AT167" s="89"/>
      <c r="BA167" s="89"/>
    </row>
    <row r="168" spans="1:53" s="44" customFormat="1" x14ac:dyDescent="0.25">
      <c r="A168" s="75"/>
      <c r="B168" s="39"/>
      <c r="C168" s="40"/>
      <c r="D168" s="90"/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P168" s="89"/>
      <c r="AT168" s="89"/>
      <c r="BA168" s="89"/>
    </row>
    <row r="169" spans="1:53" s="44" customFormat="1" x14ac:dyDescent="0.25">
      <c r="A169" s="75"/>
      <c r="B169" s="39"/>
      <c r="C169" s="40"/>
      <c r="D169" s="90"/>
      <c r="F169" s="90"/>
      <c r="G169" s="90"/>
      <c r="H169" s="90"/>
      <c r="I169" s="90"/>
      <c r="J169" s="90"/>
      <c r="K169" s="90"/>
      <c r="L169" s="90"/>
      <c r="M169" s="90"/>
      <c r="N169" s="90"/>
      <c r="O169" s="89"/>
      <c r="P169" s="90"/>
      <c r="Q169" s="90"/>
      <c r="R169" s="90"/>
      <c r="S169" s="90"/>
      <c r="T169" s="90"/>
      <c r="U169" s="90"/>
      <c r="V169" s="90"/>
      <c r="W169" s="90"/>
      <c r="X169" s="89"/>
      <c r="Y169" s="90"/>
      <c r="Z169" s="90"/>
      <c r="AA169" s="90"/>
      <c r="AB169" s="90"/>
      <c r="AC169" s="90"/>
      <c r="AD169" s="90"/>
      <c r="AE169" s="90"/>
      <c r="AF169" s="90"/>
      <c r="AG169" s="90"/>
      <c r="AH169" s="89"/>
      <c r="AP169" s="89"/>
      <c r="AT169" s="89"/>
      <c r="BA169" s="89"/>
    </row>
    <row r="170" spans="1:53" s="44" customFormat="1" x14ac:dyDescent="0.25">
      <c r="A170" s="75"/>
      <c r="B170" s="39"/>
      <c r="C170" s="40"/>
      <c r="D170" s="90"/>
      <c r="F170" s="90"/>
      <c r="G170" s="90"/>
      <c r="H170" s="90"/>
      <c r="I170" s="90"/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P170" s="89"/>
      <c r="AT170" s="89"/>
      <c r="BA170" s="89"/>
    </row>
    <row r="171" spans="1:53" s="44" customFormat="1" x14ac:dyDescent="0.25">
      <c r="A171" s="75"/>
      <c r="B171" s="39"/>
      <c r="C171" s="40"/>
      <c r="D171" s="90"/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P171" s="89"/>
      <c r="AT171" s="89"/>
      <c r="BA171" s="89"/>
    </row>
    <row r="172" spans="1:53" s="82" customFormat="1" x14ac:dyDescent="0.25">
      <c r="A172" s="75"/>
      <c r="B172" s="79"/>
      <c r="C172" s="80"/>
      <c r="D172" s="81"/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BA172" s="83"/>
    </row>
    <row r="173" spans="1:53" s="44" customFormat="1" x14ac:dyDescent="0.25">
      <c r="A173" s="75"/>
      <c r="B173" s="84"/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P173" s="89"/>
      <c r="AT173" s="89"/>
      <c r="BA173" s="89"/>
    </row>
    <row r="174" spans="1:53" s="44" customFormat="1" x14ac:dyDescent="0.25">
      <c r="A174" s="75"/>
      <c r="B174" s="39"/>
      <c r="C174" s="52"/>
      <c r="D174" s="90"/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P174" s="89"/>
      <c r="AT174" s="89"/>
      <c r="BA174" s="89"/>
    </row>
    <row r="175" spans="1:53" s="82" customFormat="1" x14ac:dyDescent="0.25">
      <c r="A175" s="75"/>
      <c r="B175" s="79"/>
      <c r="C175" s="92"/>
      <c r="D175" s="81"/>
      <c r="F175" s="81"/>
      <c r="G175" s="81"/>
      <c r="H175" s="81"/>
      <c r="I175" s="81"/>
      <c r="J175" s="81"/>
      <c r="K175" s="81"/>
      <c r="L175" s="81"/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P175" s="83"/>
      <c r="AT175" s="83"/>
      <c r="BA175" s="83"/>
    </row>
    <row r="176" spans="1:53" s="44" customFormat="1" x14ac:dyDescent="0.25">
      <c r="A176" s="75"/>
      <c r="B176" s="84"/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P176" s="89"/>
      <c r="AT176" s="89"/>
      <c r="BA176" s="89"/>
    </row>
    <row r="177" spans="1:53" s="44" customFormat="1" x14ac:dyDescent="0.25">
      <c r="A177" s="75"/>
      <c r="B177" s="39"/>
      <c r="C177" s="40"/>
      <c r="D177" s="90"/>
      <c r="F177" s="90"/>
      <c r="G177" s="90"/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/>
      <c r="V177" s="90"/>
      <c r="W177" s="90"/>
      <c r="X177" s="89"/>
      <c r="Y177" s="90"/>
      <c r="Z177" s="90"/>
      <c r="AA177" s="90"/>
      <c r="AB177" s="90"/>
      <c r="AC177" s="90"/>
      <c r="AD177" s="90"/>
      <c r="AE177" s="90"/>
      <c r="AF177" s="90"/>
      <c r="AG177" s="90"/>
      <c r="AH177" s="89"/>
      <c r="AP177" s="89"/>
      <c r="AT177" s="89"/>
      <c r="BA177" s="89"/>
    </row>
    <row r="178" spans="1:53" s="44" customFormat="1" x14ac:dyDescent="0.25">
      <c r="A178" s="75"/>
      <c r="B178" s="39"/>
      <c r="C178" s="40"/>
      <c r="D178" s="90"/>
      <c r="F178" s="90"/>
      <c r="G178" s="90"/>
      <c r="H178" s="90"/>
      <c r="I178" s="90"/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/>
      <c r="W178" s="90"/>
      <c r="X178" s="89"/>
      <c r="Y178" s="90"/>
      <c r="Z178" s="90"/>
      <c r="AA178" s="90"/>
      <c r="AB178" s="90"/>
      <c r="AC178" s="90"/>
      <c r="AD178" s="90"/>
      <c r="AE178" s="90"/>
      <c r="AF178" s="90"/>
      <c r="AG178" s="90"/>
      <c r="AH178" s="89"/>
      <c r="AP178" s="89"/>
      <c r="AT178" s="89"/>
      <c r="BA178" s="89"/>
    </row>
    <row r="179" spans="1:53" s="44" customFormat="1" x14ac:dyDescent="0.25">
      <c r="A179" s="75"/>
      <c r="B179" s="39"/>
      <c r="C179" s="40"/>
      <c r="D179" s="90"/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P179" s="89"/>
      <c r="AT179" s="89"/>
      <c r="BA179" s="89"/>
    </row>
    <row r="180" spans="1:53" s="44" customFormat="1" x14ac:dyDescent="0.25">
      <c r="A180" s="75"/>
      <c r="B180" s="39"/>
      <c r="C180" s="40"/>
      <c r="D180" s="90"/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P180" s="89"/>
      <c r="AT180" s="89"/>
      <c r="BA180" s="89"/>
    </row>
    <row r="181" spans="1:53" s="44" customFormat="1" x14ac:dyDescent="0.25">
      <c r="A181" s="75"/>
      <c r="B181" s="39"/>
      <c r="C181" s="40"/>
      <c r="D181" s="90"/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P181" s="89"/>
      <c r="AT181" s="89"/>
      <c r="BA181" s="89"/>
    </row>
    <row r="182" spans="1:53" s="82" customFormat="1" x14ac:dyDescent="0.25">
      <c r="A182" s="75"/>
      <c r="B182" s="79"/>
      <c r="C182" s="80"/>
      <c r="D182" s="81"/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P182" s="83"/>
      <c r="AT182" s="83"/>
      <c r="BA182" s="83"/>
    </row>
    <row r="183" spans="1:53" s="44" customFormat="1" x14ac:dyDescent="0.25">
      <c r="A183" s="75"/>
      <c r="B183" s="84"/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P183" s="89"/>
      <c r="AT183" s="89"/>
      <c r="BA183" s="89"/>
    </row>
    <row r="184" spans="1:53" s="44" customFormat="1" x14ac:dyDescent="0.25">
      <c r="A184" s="75"/>
      <c r="B184" s="39"/>
      <c r="C184" s="40"/>
      <c r="D184" s="90"/>
      <c r="F184" s="90"/>
      <c r="G184" s="90"/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/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P184" s="89"/>
      <c r="AT184" s="89"/>
      <c r="BA184" s="89"/>
    </row>
    <row r="185" spans="1:53" s="82" customFormat="1" x14ac:dyDescent="0.25">
      <c r="A185" s="75"/>
      <c r="B185" s="79"/>
      <c r="C185" s="80"/>
      <c r="D185" s="81"/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P185" s="83"/>
      <c r="AT185" s="83"/>
      <c r="BA185" s="83"/>
    </row>
    <row r="186" spans="1:53" s="44" customFormat="1" x14ac:dyDescent="0.25">
      <c r="A186" s="75"/>
      <c r="B186" s="84"/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P186" s="89"/>
      <c r="AT186" s="89"/>
      <c r="BA186" s="89"/>
    </row>
    <row r="187" spans="1:53" s="44" customFormat="1" x14ac:dyDescent="0.25">
      <c r="A187" s="75"/>
      <c r="B187" s="39"/>
      <c r="C187" s="40"/>
      <c r="D187" s="90"/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/>
      <c r="W187" s="90"/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P187" s="89"/>
      <c r="AT187" s="89"/>
      <c r="BA187" s="89"/>
    </row>
    <row r="188" spans="1:53" s="44" customFormat="1" x14ac:dyDescent="0.25">
      <c r="A188" s="75"/>
      <c r="B188" s="39"/>
      <c r="C188" s="40"/>
      <c r="D188" s="90"/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P188" s="89"/>
      <c r="AT188" s="89"/>
      <c r="BA188" s="89"/>
    </row>
    <row r="189" spans="1:53" s="44" customFormat="1" x14ac:dyDescent="0.25">
      <c r="A189" s="75"/>
      <c r="B189" s="39"/>
      <c r="C189" s="40"/>
      <c r="D189" s="90"/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/>
      <c r="W189" s="90"/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P189" s="89"/>
      <c r="AT189" s="89"/>
      <c r="BA189" s="89"/>
    </row>
    <row r="190" spans="1:53" s="44" customFormat="1" x14ac:dyDescent="0.25">
      <c r="A190" s="75"/>
      <c r="B190" s="39"/>
      <c r="C190" s="40"/>
      <c r="D190" s="90"/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/>
      <c r="W190" s="90"/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P190" s="89"/>
      <c r="AT190" s="89"/>
      <c r="BA190" s="89"/>
    </row>
    <row r="191" spans="1:53" s="82" customFormat="1" x14ac:dyDescent="0.25">
      <c r="A191" s="75"/>
      <c r="B191" s="79"/>
      <c r="C191" s="80"/>
      <c r="D191" s="81"/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/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P191" s="83"/>
      <c r="AT191" s="83"/>
      <c r="BA191" s="83"/>
    </row>
    <row r="192" spans="1:53" s="44" customFormat="1" x14ac:dyDescent="0.25">
      <c r="A192" s="75"/>
      <c r="B192" s="84"/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P192" s="89"/>
      <c r="AT192" s="89"/>
      <c r="BA192" s="89"/>
    </row>
    <row r="193" spans="1:53" s="44" customFormat="1" x14ac:dyDescent="0.25">
      <c r="A193" s="75"/>
      <c r="B193" s="39"/>
      <c r="C193" s="40"/>
      <c r="D193" s="90"/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P193" s="89"/>
      <c r="AT193" s="89"/>
      <c r="BA193" s="89"/>
    </row>
    <row r="194" spans="1:53" s="44" customFormat="1" x14ac:dyDescent="0.25">
      <c r="A194" s="75"/>
      <c r="B194" s="39"/>
      <c r="C194" s="40"/>
      <c r="D194" s="90"/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P194" s="89"/>
      <c r="AT194" s="89"/>
      <c r="BA194" s="89"/>
    </row>
    <row r="195" spans="1:53" s="44" customFormat="1" x14ac:dyDescent="0.25">
      <c r="A195" s="75"/>
      <c r="B195" s="39"/>
      <c r="C195" s="40"/>
      <c r="D195" s="90"/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P195" s="89"/>
      <c r="AT195" s="89"/>
      <c r="BA195" s="89"/>
    </row>
    <row r="196" spans="1:53" s="44" customFormat="1" x14ac:dyDescent="0.25">
      <c r="A196" s="75"/>
      <c r="B196" s="39"/>
      <c r="C196" s="40"/>
      <c r="D196" s="90"/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P196" s="89"/>
      <c r="AT196" s="89"/>
      <c r="BA196" s="89"/>
    </row>
    <row r="197" spans="1:53" s="82" customFormat="1" x14ac:dyDescent="0.25">
      <c r="A197" s="75"/>
      <c r="B197" s="79"/>
      <c r="C197" s="80"/>
      <c r="D197" s="81"/>
      <c r="F197" s="81"/>
      <c r="G197" s="81"/>
      <c r="H197" s="81"/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P197" s="83"/>
      <c r="AT197" s="83"/>
      <c r="BA197" s="83"/>
    </row>
    <row r="198" spans="1:53" s="44" customFormat="1" x14ac:dyDescent="0.25">
      <c r="A198" s="75"/>
      <c r="B198" s="84"/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P198" s="89"/>
      <c r="AT198" s="89"/>
      <c r="BA198" s="89"/>
    </row>
    <row r="199" spans="1:53" s="44" customFormat="1" x14ac:dyDescent="0.25">
      <c r="A199" s="75"/>
      <c r="B199" s="39"/>
      <c r="C199" s="40"/>
      <c r="D199" s="90"/>
      <c r="F199" s="90"/>
      <c r="G199" s="90"/>
      <c r="H199" s="90"/>
      <c r="I199" s="90"/>
      <c r="J199" s="90"/>
      <c r="K199" s="90"/>
      <c r="L199" s="90"/>
      <c r="M199" s="90"/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/>
      <c r="Z199" s="90"/>
      <c r="AA199" s="90"/>
      <c r="AB199" s="90"/>
      <c r="AC199" s="90"/>
      <c r="AD199" s="90"/>
      <c r="AE199" s="90"/>
      <c r="AF199" s="90"/>
      <c r="AG199" s="90"/>
      <c r="AH199" s="89"/>
      <c r="AP199" s="89"/>
      <c r="AT199" s="89"/>
      <c r="BA199" s="89"/>
    </row>
    <row r="200" spans="1:53" s="44" customFormat="1" x14ac:dyDescent="0.25">
      <c r="A200" s="75"/>
      <c r="B200" s="39"/>
      <c r="C200" s="40"/>
      <c r="D200" s="90"/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P200" s="89"/>
      <c r="AT200" s="89"/>
      <c r="BA200" s="89"/>
    </row>
    <row r="201" spans="1:53" s="44" customFormat="1" x14ac:dyDescent="0.25">
      <c r="A201" s="75"/>
      <c r="B201" s="39"/>
      <c r="C201" s="40"/>
      <c r="D201" s="90"/>
      <c r="F201" s="90"/>
      <c r="G201" s="90"/>
      <c r="H201" s="90"/>
      <c r="I201" s="90"/>
      <c r="J201" s="90"/>
      <c r="K201" s="90"/>
      <c r="L201" s="90"/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P201" s="89"/>
      <c r="AT201" s="89"/>
      <c r="BA201" s="89"/>
    </row>
    <row r="202" spans="1:53" s="44" customFormat="1" x14ac:dyDescent="0.25">
      <c r="A202" s="75"/>
      <c r="B202" s="39"/>
      <c r="C202" s="40"/>
      <c r="D202" s="90"/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P202" s="89"/>
      <c r="AT202" s="89"/>
      <c r="BA202" s="89"/>
    </row>
    <row r="203" spans="1:53" s="44" customFormat="1" x14ac:dyDescent="0.25">
      <c r="B203" s="39"/>
      <c r="C203" s="40"/>
      <c r="D203" s="90"/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P203" s="89"/>
      <c r="AT203" s="89"/>
      <c r="BA203" s="89"/>
    </row>
    <row r="204" spans="1:53" s="44" customFormat="1" x14ac:dyDescent="0.25">
      <c r="B204" s="39"/>
      <c r="C204" s="40"/>
      <c r="D204" s="90"/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P204" s="89"/>
      <c r="AT204" s="89"/>
      <c r="BA204" s="89"/>
    </row>
    <row r="205" spans="1:53" s="44" customFormat="1" ht="11.25" x14ac:dyDescent="0.2">
      <c r="B205" s="94"/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313" priority="24" stopIfTrue="1" operator="greaterThan">
      <formula>0</formula>
    </cfRule>
  </conditionalFormatting>
  <conditionalFormatting sqref="D160:D205">
    <cfRule type="cellIs" dxfId="312" priority="25" stopIfTrue="1" operator="greaterThan">
      <formula>100</formula>
    </cfRule>
  </conditionalFormatting>
  <conditionalFormatting sqref="F13:N14 F16:N24 F26:N27 F29:N34 F36:N37 F39:N43 F45:N49 F51:N56">
    <cfRule type="cellIs" dxfId="311" priority="23" stopIfTrue="1" operator="greaterThan">
      <formula>0</formula>
    </cfRule>
  </conditionalFormatting>
  <conditionalFormatting sqref="P13:W14 P16:W24 P26:W27 P29:W34 P36:W37 P39:W43 P45:W49 P51:W56">
    <cfRule type="cellIs" dxfId="310" priority="22" stopIfTrue="1" operator="greaterThan">
      <formula>0</formula>
    </cfRule>
  </conditionalFormatting>
  <conditionalFormatting sqref="Y13:AG14 Y16:AG24 Y26:AG27 Y29:AG34 Y36:AG37 Y39:AG43 Y45:AG49 Y51:AG56">
    <cfRule type="cellIs" dxfId="309" priority="21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308" priority="20" stopIfTrue="1" operator="greaterThan">
      <formula>0</formula>
    </cfRule>
  </conditionalFormatting>
  <conditionalFormatting sqref="F61:N62 F64:N72 F74:N75 F77:N82 F84:N85 F87:N91 F93:N97 F99:N104">
    <cfRule type="cellIs" dxfId="307" priority="19" stopIfTrue="1" operator="greaterThan">
      <formula>0</formula>
    </cfRule>
  </conditionalFormatting>
  <conditionalFormatting sqref="AT159:AT205 AT155 AT106">
    <cfRule type="cellIs" dxfId="306" priority="15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305" priority="18" stopIfTrue="1" operator="greaterThan">
      <formula>0</formula>
    </cfRule>
  </conditionalFormatting>
  <conditionalFormatting sqref="F110:N111 F113:N121 F123:N124 F126:N131 F133:N134 F136:N140 F142:N146 F148:N153">
    <cfRule type="cellIs" dxfId="304" priority="17" stopIfTrue="1" operator="greaterThan">
      <formula>0</formula>
    </cfRule>
  </conditionalFormatting>
  <conditionalFormatting sqref="AP159:AP205 AP155 AP106">
    <cfRule type="cellIs" dxfId="303" priority="16" stopIfTrue="1" operator="greaterThan">
      <formula>0</formula>
    </cfRule>
  </conditionalFormatting>
  <conditionalFormatting sqref="BA159:BA205 BA155 BA106">
    <cfRule type="cellIs" dxfId="302" priority="14" stopIfTrue="1" operator="greaterThan">
      <formula>0</formula>
    </cfRule>
  </conditionalFormatting>
  <conditionalFormatting sqref="P61:W62 P64:W72 P74:W75 P77:W82 P84:W85 P87:W91 P93:W97 P99:W104">
    <cfRule type="cellIs" dxfId="301" priority="10" stopIfTrue="1" operator="greaterThan">
      <formula>0</formula>
    </cfRule>
  </conditionalFormatting>
  <conditionalFormatting sqref="AI13:AO14 AI16:AO24 AI26:AO27 AI29:AO34 AI36:AO37 AI39:AO43 AI45:AO49 AI51:AO56">
    <cfRule type="cellIs" dxfId="300" priority="13" stopIfTrue="1" operator="greaterThan">
      <formula>0</formula>
    </cfRule>
  </conditionalFormatting>
  <conditionalFormatting sqref="AQ13:AS14 AQ16:AS24 AQ26:AS27 AQ29:AS34 AQ36:AS37 AQ39:AS43 AQ45:AS49 AQ51:AS56">
    <cfRule type="cellIs" dxfId="299" priority="12" stopIfTrue="1" operator="greaterThan">
      <formula>0</formula>
    </cfRule>
  </conditionalFormatting>
  <conditionalFormatting sqref="AU13:AZ14 AU16:AZ24 AU26:AZ27 AU29:AZ34 AU36:AZ37 AU39:AZ43 AU45:AZ49 AU51:AZ56">
    <cfRule type="cellIs" dxfId="298" priority="11" stopIfTrue="1" operator="greaterThan">
      <formula>0</formula>
    </cfRule>
  </conditionalFormatting>
  <conditionalFormatting sqref="Y61:AG62 Y64:AG72 Y74:AG75 Y77:AG82 Y84:AG85 Y87:AG91 Y93:AG97 Y99:AG104">
    <cfRule type="cellIs" dxfId="297" priority="9" stopIfTrue="1" operator="greaterThan">
      <formula>0</formula>
    </cfRule>
  </conditionalFormatting>
  <conditionalFormatting sqref="AI61:AO62 AI64:AO72 AI74:AO75 AI77:AO82 AI84:AO85 AI87:AO91 AI93:AO97 AI99:AO104">
    <cfRule type="cellIs" dxfId="296" priority="8" stopIfTrue="1" operator="greaterThan">
      <formula>0</formula>
    </cfRule>
  </conditionalFormatting>
  <conditionalFormatting sqref="AQ61:AS62 AQ64:AS72 AQ74:AS75 AQ77:AS82 AQ84:AS85 AQ87:AS91 AQ93:AS97 AQ99:AS104">
    <cfRule type="cellIs" dxfId="295" priority="7" stopIfTrue="1" operator="greaterThan">
      <formula>0</formula>
    </cfRule>
  </conditionalFormatting>
  <conditionalFormatting sqref="AU61:AZ62 AU64:AZ72 AU74:AZ75 AU77:AZ82 AU84:AZ85 AU87:AZ91 AU93:AZ97 AU99:AZ104">
    <cfRule type="cellIs" dxfId="294" priority="6" stopIfTrue="1" operator="greaterThan">
      <formula>0</formula>
    </cfRule>
  </conditionalFormatting>
  <conditionalFormatting sqref="P110:W111 P113:W121 P123:W124 P126:W131 P133:W134 P136:W140 P142:W146 P148:W153">
    <cfRule type="cellIs" dxfId="293" priority="5" stopIfTrue="1" operator="greaterThan">
      <formula>0</formula>
    </cfRule>
  </conditionalFormatting>
  <conditionalFormatting sqref="Y110:AG111 Y113:AG121 Y123:AG124 Y126:AG131 Y133:AG134 Y136:AG140 Y142:AG146 Y148:AG153">
    <cfRule type="cellIs" dxfId="292" priority="4" stopIfTrue="1" operator="greaterThan">
      <formula>0</formula>
    </cfRule>
  </conditionalFormatting>
  <conditionalFormatting sqref="AI110:AO111 AI113:AO121 AI123:AO124 AI126:AO131 AI133:AO134 AI136:AO140 AI142:AO146 AI148:AO153">
    <cfRule type="cellIs" dxfId="291" priority="3" stopIfTrue="1" operator="greaterThan">
      <formula>0</formula>
    </cfRule>
  </conditionalFormatting>
  <conditionalFormatting sqref="AQ110:AS111 AQ113:AS121 AQ123:AS124 AQ126:AS131 AQ133:AS134 AQ136:AS140 AQ142:AS146 AQ148:AS153">
    <cfRule type="cellIs" dxfId="290" priority="2" stopIfTrue="1" operator="greaterThan">
      <formula>0</formula>
    </cfRule>
  </conditionalFormatting>
  <conditionalFormatting sqref="AU110:AZ111 AU113:AZ121 AU123:AZ124 AU126:AZ131 AU133:AZ134 AU136:AZ140 AU142:AZ146 AU148:AZ153">
    <cfRule type="cellIs" dxfId="289" priority="1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BB205"/>
  <sheetViews>
    <sheetView zoomScaleNormal="100" workbookViewId="0">
      <pane xSplit="4" ySplit="4" topLeftCell="E198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14632361</v>
      </c>
      <c r="E7" s="33">
        <f>O7+X7+AH7+AP7+AT7+BA7</f>
        <v>2085653.818</v>
      </c>
      <c r="F7" s="34">
        <f>F57</f>
        <v>82114.87</v>
      </c>
      <c r="G7" s="34">
        <f t="shared" ref="G7:AH7" si="0">G57</f>
        <v>125237.59</v>
      </c>
      <c r="H7" s="34">
        <f t="shared" si="0"/>
        <v>46804.55</v>
      </c>
      <c r="I7" s="34">
        <f t="shared" ref="I7:K7" si="1">I57</f>
        <v>50648.56</v>
      </c>
      <c r="J7" s="34">
        <f t="shared" si="1"/>
        <v>0</v>
      </c>
      <c r="K7" s="34">
        <f t="shared" si="1"/>
        <v>76349.399999999994</v>
      </c>
      <c r="L7" s="34">
        <f t="shared" si="0"/>
        <v>92342.04</v>
      </c>
      <c r="M7" s="34">
        <f t="shared" si="0"/>
        <v>83713.509999999995</v>
      </c>
      <c r="N7" s="34">
        <f t="shared" si="0"/>
        <v>59046.400000000001</v>
      </c>
      <c r="O7" s="35">
        <f>O57</f>
        <v>616256.91999999993</v>
      </c>
      <c r="P7" s="34">
        <f t="shared" si="0"/>
        <v>17162.849999999999</v>
      </c>
      <c r="Q7" s="34">
        <f t="shared" ref="Q7:W7" si="2">Q57</f>
        <v>13295.4</v>
      </c>
      <c r="R7" s="34">
        <f t="shared" si="2"/>
        <v>6091.65</v>
      </c>
      <c r="S7" s="34">
        <f t="shared" si="2"/>
        <v>17162.849999999999</v>
      </c>
      <c r="T7" s="34">
        <f t="shared" si="2"/>
        <v>27009.450000000004</v>
      </c>
      <c r="U7" s="34">
        <f t="shared" si="2"/>
        <v>148346.49</v>
      </c>
      <c r="V7" s="34">
        <f t="shared" si="2"/>
        <v>40169.404999999999</v>
      </c>
      <c r="W7" s="34">
        <f t="shared" si="2"/>
        <v>15045.820000000002</v>
      </c>
      <c r="X7" s="35">
        <f t="shared" si="0"/>
        <v>239999.11499999999</v>
      </c>
      <c r="Y7" s="34">
        <f t="shared" si="0"/>
        <v>23709.574000000001</v>
      </c>
      <c r="Z7" s="34">
        <f t="shared" si="0"/>
        <v>11468.79</v>
      </c>
      <c r="AA7" s="34">
        <f t="shared" si="0"/>
        <v>21372.23</v>
      </c>
      <c r="AB7" s="34">
        <f t="shared" ref="AB7:AD7" si="3">AB57</f>
        <v>15780.68</v>
      </c>
      <c r="AC7" s="34">
        <f t="shared" si="3"/>
        <v>19610.508000000002</v>
      </c>
      <c r="AD7" s="34">
        <f t="shared" si="3"/>
        <v>19610.508000000002</v>
      </c>
      <c r="AE7" s="34">
        <f t="shared" si="0"/>
        <v>1399.143</v>
      </c>
      <c r="AF7" s="34">
        <f t="shared" si="0"/>
        <v>1879.393</v>
      </c>
      <c r="AG7" s="34">
        <f t="shared" si="0"/>
        <v>4663.8100000000004</v>
      </c>
      <c r="AH7" s="35">
        <f t="shared" si="0"/>
        <v>119494.636</v>
      </c>
      <c r="AI7" s="34">
        <f t="shared" ref="AI7:AP7" si="4">AI57</f>
        <v>77751.987999999998</v>
      </c>
      <c r="AJ7" s="34">
        <f t="shared" si="4"/>
        <v>107011.31000000001</v>
      </c>
      <c r="AK7" s="34">
        <f t="shared" si="4"/>
        <v>54230.991000000002</v>
      </c>
      <c r="AL7" s="34">
        <f t="shared" si="4"/>
        <v>25389.181</v>
      </c>
      <c r="AM7" s="34">
        <f t="shared" si="4"/>
        <v>192842.46599999999</v>
      </c>
      <c r="AN7" s="34">
        <f t="shared" si="4"/>
        <v>208530.86599999998</v>
      </c>
      <c r="AO7" s="34">
        <f t="shared" si="4"/>
        <v>119071.46100000001</v>
      </c>
      <c r="AP7" s="35">
        <f t="shared" si="4"/>
        <v>784828.26299999992</v>
      </c>
      <c r="AQ7" s="34">
        <f t="shared" ref="AQ7:AT7" si="5">AQ57</f>
        <v>55139.55</v>
      </c>
      <c r="AR7" s="34">
        <f t="shared" si="5"/>
        <v>54659.3</v>
      </c>
      <c r="AS7" s="34">
        <f t="shared" si="5"/>
        <v>49995.49</v>
      </c>
      <c r="AT7" s="35">
        <f t="shared" si="5"/>
        <v>159794.34</v>
      </c>
      <c r="AU7" s="34">
        <f t="shared" ref="AU7:AW7" si="6">AU57</f>
        <v>4672.1080000000002</v>
      </c>
      <c r="AV7" s="34">
        <f t="shared" si="6"/>
        <v>9344.2160000000003</v>
      </c>
      <c r="AW7" s="34">
        <f t="shared" si="6"/>
        <v>14074.41</v>
      </c>
      <c r="AX7" s="34">
        <f t="shared" ref="AX7:BA7" si="7">AX57</f>
        <v>108792.04999999999</v>
      </c>
      <c r="AY7" s="34">
        <f t="shared" si="7"/>
        <v>23567.99</v>
      </c>
      <c r="AZ7" s="34">
        <f t="shared" si="7"/>
        <v>4829.7700000000004</v>
      </c>
      <c r="BA7" s="35">
        <f t="shared" si="7"/>
        <v>165280.54399999997</v>
      </c>
      <c r="BB7" s="36">
        <f>E7/D7</f>
        <v>0.142537066847927</v>
      </c>
    </row>
    <row r="8" spans="2:54" s="28" customFormat="1" ht="14.25" customHeight="1" x14ac:dyDescent="0.2">
      <c r="B8" s="24"/>
      <c r="C8" s="29" t="s">
        <v>8</v>
      </c>
      <c r="D8" s="32">
        <f>D105</f>
        <v>15739982</v>
      </c>
      <c r="E8" s="33">
        <f t="shared" ref="E8:E9" si="8">O8+X8+AH8+AP8+AT8+BA8</f>
        <v>2285899.3199999998</v>
      </c>
      <c r="F8" s="34">
        <f>F105</f>
        <v>93801.94</v>
      </c>
      <c r="G8" s="34">
        <f t="shared" ref="G8:P8" si="9">G105</f>
        <v>140751.478</v>
      </c>
      <c r="H8" s="34">
        <f t="shared" si="9"/>
        <v>56781.033000000003</v>
      </c>
      <c r="I8" s="34">
        <f t="shared" ref="I8:K8" si="10">I105</f>
        <v>60935.514999999999</v>
      </c>
      <c r="J8" s="34">
        <f t="shared" si="10"/>
        <v>0</v>
      </c>
      <c r="K8" s="34">
        <f t="shared" si="10"/>
        <v>39214.620000000003</v>
      </c>
      <c r="L8" s="34">
        <f t="shared" si="9"/>
        <v>59075.48</v>
      </c>
      <c r="M8" s="34">
        <f t="shared" si="9"/>
        <v>105255.70000000001</v>
      </c>
      <c r="N8" s="34">
        <f t="shared" si="9"/>
        <v>74203.759999999995</v>
      </c>
      <c r="O8" s="35">
        <f>O105</f>
        <v>630019.52599999995</v>
      </c>
      <c r="P8" s="34">
        <f t="shared" si="9"/>
        <v>21049.279999999999</v>
      </c>
      <c r="Q8" s="34">
        <f t="shared" ref="Q8:W8" si="11">Q105</f>
        <v>14631.095000000001</v>
      </c>
      <c r="R8" s="34">
        <f t="shared" si="11"/>
        <v>7136.0749999999998</v>
      </c>
      <c r="S8" s="34">
        <f t="shared" si="11"/>
        <v>21049.279999999999</v>
      </c>
      <c r="T8" s="34">
        <f t="shared" si="11"/>
        <v>29223.235000000001</v>
      </c>
      <c r="U8" s="34">
        <f t="shared" si="11"/>
        <v>158731.59500000003</v>
      </c>
      <c r="V8" s="34">
        <f t="shared" si="11"/>
        <v>42006.365000000005</v>
      </c>
      <c r="W8" s="34">
        <f t="shared" si="11"/>
        <v>15942.368</v>
      </c>
      <c r="X8" s="35">
        <f>X105</f>
        <v>309769.29300000006</v>
      </c>
      <c r="Y8" s="34">
        <f t="shared" ref="Y8:AG8" si="12">Y105</f>
        <v>25266.558000000001</v>
      </c>
      <c r="Z8" s="34">
        <f t="shared" si="12"/>
        <v>12124.86</v>
      </c>
      <c r="AA8" s="34">
        <f t="shared" si="12"/>
        <v>24026.769999999997</v>
      </c>
      <c r="AB8" s="34">
        <f t="shared" ref="AB8:AD8" si="13">AB105</f>
        <v>18229.03</v>
      </c>
      <c r="AC8" s="34">
        <f t="shared" si="13"/>
        <v>22326.597999999998</v>
      </c>
      <c r="AD8" s="34">
        <f t="shared" si="13"/>
        <v>22326.597999999998</v>
      </c>
      <c r="AE8" s="34">
        <f t="shared" si="12"/>
        <v>1475.13</v>
      </c>
      <c r="AF8" s="34">
        <f t="shared" si="12"/>
        <v>1974.7980000000002</v>
      </c>
      <c r="AG8" s="34">
        <f t="shared" si="12"/>
        <v>4917.1000000000004</v>
      </c>
      <c r="AH8" s="35">
        <f>AH105</f>
        <v>132667.44200000001</v>
      </c>
      <c r="AI8" s="34">
        <f t="shared" ref="AI8:AO8" si="14">AI105</f>
        <v>86718.391999999993</v>
      </c>
      <c r="AJ8" s="34">
        <f t="shared" si="14"/>
        <v>113555.37000000001</v>
      </c>
      <c r="AK8" s="34">
        <f t="shared" si="14"/>
        <v>61868.29</v>
      </c>
      <c r="AL8" s="34">
        <f t="shared" si="14"/>
        <v>30412.57</v>
      </c>
      <c r="AM8" s="34">
        <f t="shared" si="14"/>
        <v>210199.94999999998</v>
      </c>
      <c r="AN8" s="34">
        <f t="shared" si="14"/>
        <v>229449.03999999998</v>
      </c>
      <c r="AO8" s="34">
        <f t="shared" si="14"/>
        <v>124523.51000000001</v>
      </c>
      <c r="AP8" s="35">
        <f>AP105</f>
        <v>856727.12199999997</v>
      </c>
      <c r="AQ8" s="34">
        <f t="shared" ref="AQ8:AS8" si="15">AQ105</f>
        <v>62965.237999999998</v>
      </c>
      <c r="AR8" s="34">
        <f t="shared" si="15"/>
        <v>62465.570000000007</v>
      </c>
      <c r="AS8" s="34">
        <f t="shared" si="15"/>
        <v>57548.47</v>
      </c>
      <c r="AT8" s="35">
        <f>AT105</f>
        <v>182979.27799999999</v>
      </c>
      <c r="AU8" s="34">
        <f t="shared" ref="AU8:AW8" si="16">AU105</f>
        <v>4925.9630000000006</v>
      </c>
      <c r="AV8" s="34">
        <f t="shared" si="16"/>
        <v>9851.9260000000013</v>
      </c>
      <c r="AW8" s="34">
        <f t="shared" si="16"/>
        <v>14839.929999999998</v>
      </c>
      <c r="AX8" s="34">
        <f t="shared" ref="AX8:AZ8" si="17">AX105</f>
        <v>114173.09</v>
      </c>
      <c r="AY8" s="34">
        <f t="shared" si="17"/>
        <v>24851.39</v>
      </c>
      <c r="AZ8" s="34">
        <f t="shared" si="17"/>
        <v>5094.3600000000006</v>
      </c>
      <c r="BA8" s="35">
        <f>BA105</f>
        <v>173736.65899999999</v>
      </c>
      <c r="BB8" s="36">
        <f>E8/D8</f>
        <v>0.14522883952472118</v>
      </c>
    </row>
    <row r="9" spans="2:54" s="28" customFormat="1" ht="14.25" customHeight="1" x14ac:dyDescent="0.2">
      <c r="B9" s="24"/>
      <c r="C9" s="29" t="s">
        <v>9</v>
      </c>
      <c r="D9" s="32">
        <f>D154</f>
        <v>16751232</v>
      </c>
      <c r="E9" s="33">
        <f t="shared" si="8"/>
        <v>2512330.7890000003</v>
      </c>
      <c r="F9" s="34">
        <f>F154</f>
        <v>97630.47</v>
      </c>
      <c r="G9" s="34">
        <f t="shared" ref="G9:P9" si="18">G154</f>
        <v>153942.77600000001</v>
      </c>
      <c r="H9" s="34">
        <f t="shared" si="18"/>
        <v>64936.461000000003</v>
      </c>
      <c r="I9" s="34">
        <f t="shared" ref="I9:K9" si="19">I154</f>
        <v>69337.37</v>
      </c>
      <c r="J9" s="34">
        <f t="shared" si="19"/>
        <v>0</v>
      </c>
      <c r="K9" s="34">
        <f t="shared" si="19"/>
        <v>54475.020000000004</v>
      </c>
      <c r="L9" s="34">
        <f t="shared" si="18"/>
        <v>77335</v>
      </c>
      <c r="M9" s="34">
        <f>M154</f>
        <v>120195.34000000001</v>
      </c>
      <c r="N9" s="34">
        <f>N154</f>
        <v>85958.96</v>
      </c>
      <c r="O9" s="35">
        <f>O154</f>
        <v>723811.39700000011</v>
      </c>
      <c r="P9" s="34">
        <f t="shared" si="18"/>
        <v>24122.370000000003</v>
      </c>
      <c r="Q9" s="34">
        <f t="shared" ref="Q9:W9" si="20">Q154</f>
        <v>15902.955000000002</v>
      </c>
      <c r="R9" s="34">
        <f t="shared" si="20"/>
        <v>8005.0650000000005</v>
      </c>
      <c r="S9" s="34">
        <f t="shared" si="20"/>
        <v>24122.370000000003</v>
      </c>
      <c r="T9" s="34">
        <f t="shared" si="20"/>
        <v>31903.135000000002</v>
      </c>
      <c r="U9" s="34">
        <f t="shared" si="20"/>
        <v>168546.02499999999</v>
      </c>
      <c r="V9" s="34">
        <f t="shared" si="20"/>
        <v>44292.184999999998</v>
      </c>
      <c r="W9" s="34">
        <f t="shared" si="20"/>
        <v>16801.536</v>
      </c>
      <c r="X9" s="35">
        <f>X154</f>
        <v>333695.641</v>
      </c>
      <c r="Y9" s="34">
        <f t="shared" ref="Y9:AG9" si="21">Y154</f>
        <v>26957.58</v>
      </c>
      <c r="Z9" s="34">
        <f t="shared" si="21"/>
        <v>13038.12</v>
      </c>
      <c r="AA9" s="34">
        <f t="shared" si="21"/>
        <v>26663.29</v>
      </c>
      <c r="AB9" s="34">
        <f t="shared" ref="AB9:AD9" si="22">AB154</f>
        <v>20283.264999999999</v>
      </c>
      <c r="AC9" s="34">
        <f t="shared" si="22"/>
        <v>24600.243000000002</v>
      </c>
      <c r="AD9" s="34">
        <f t="shared" si="22"/>
        <v>24600.243000000002</v>
      </c>
      <c r="AE9" s="34">
        <f t="shared" si="21"/>
        <v>1591.8420000000001</v>
      </c>
      <c r="AF9" s="34">
        <f t="shared" si="21"/>
        <v>2118.3680000000004</v>
      </c>
      <c r="AG9" s="34">
        <f t="shared" si="21"/>
        <v>5306.14</v>
      </c>
      <c r="AH9" s="35">
        <f>AH154</f>
        <v>145159.09099999999</v>
      </c>
      <c r="AI9" s="34">
        <f t="shared" ref="AI9:AO9" si="23">AI154</f>
        <v>94371.867000000013</v>
      </c>
      <c r="AJ9" s="34">
        <f t="shared" si="23"/>
        <v>120517.87000000001</v>
      </c>
      <c r="AK9" s="34">
        <f t="shared" si="23"/>
        <v>68317.093999999997</v>
      </c>
      <c r="AL9" s="34">
        <f t="shared" si="23"/>
        <v>34964.374000000003</v>
      </c>
      <c r="AM9" s="34">
        <f t="shared" si="23"/>
        <v>224784.44399999999</v>
      </c>
      <c r="AN9" s="34">
        <f t="shared" si="23"/>
        <v>247007.234</v>
      </c>
      <c r="AO9" s="34">
        <f t="shared" si="23"/>
        <v>131276.65400000001</v>
      </c>
      <c r="AP9" s="35">
        <f>AP154</f>
        <v>921239.53699999989</v>
      </c>
      <c r="AQ9" s="34">
        <f t="shared" ref="AQ9:AS9" si="24">AQ154</f>
        <v>69446.295999999988</v>
      </c>
      <c r="AR9" s="34">
        <f t="shared" si="24"/>
        <v>68919.76999999999</v>
      </c>
      <c r="AS9" s="34">
        <f t="shared" si="24"/>
        <v>63613.630000000005</v>
      </c>
      <c r="AT9" s="35">
        <f>AT154</f>
        <v>201979.696</v>
      </c>
      <c r="AU9" s="34">
        <f t="shared" ref="AU9:AW9" si="25">AU154</f>
        <v>5315.4990000000007</v>
      </c>
      <c r="AV9" s="34">
        <f t="shared" si="25"/>
        <v>10630.998000000001</v>
      </c>
      <c r="AW9" s="34">
        <f t="shared" si="25"/>
        <v>16012.01</v>
      </c>
      <c r="AX9" s="34">
        <f t="shared" ref="AX9:AZ9" si="26">AX154</f>
        <v>122182.12999999999</v>
      </c>
      <c r="AY9" s="34">
        <f t="shared" si="26"/>
        <v>26811.47</v>
      </c>
      <c r="AZ9" s="34">
        <f t="shared" si="26"/>
        <v>5493.3200000000006</v>
      </c>
      <c r="BA9" s="35">
        <f>BA154</f>
        <v>186445.427</v>
      </c>
      <c r="BB9" s="36">
        <f>E9/D9</f>
        <v>0.14997886656933654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488548</v>
      </c>
      <c r="E12" s="42">
        <f>O12+X12+AH12+AP12+AT12+BA12</f>
        <v>203603.174</v>
      </c>
      <c r="F12" s="41">
        <f t="shared" ref="F12:AI12" si="27">SUM(F13:F14)</f>
        <v>0</v>
      </c>
      <c r="G12" s="41">
        <f t="shared" si="27"/>
        <v>480.25</v>
      </c>
      <c r="H12" s="41">
        <f t="shared" si="27"/>
        <v>480.25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960.5</v>
      </c>
      <c r="P12" s="41">
        <f t="shared" si="27"/>
        <v>2401.25</v>
      </c>
      <c r="Q12" s="41">
        <f t="shared" ref="Q12:W12" si="28">SUM(Q13:Q14)</f>
        <v>9605</v>
      </c>
      <c r="R12" s="41">
        <f t="shared" si="28"/>
        <v>2401.25</v>
      </c>
      <c r="S12" s="41">
        <f t="shared" si="28"/>
        <v>2401.25</v>
      </c>
      <c r="T12" s="41">
        <f t="shared" si="28"/>
        <v>0</v>
      </c>
      <c r="U12" s="41">
        <f t="shared" si="28"/>
        <v>24012.5</v>
      </c>
      <c r="V12" s="41">
        <f t="shared" si="28"/>
        <v>24012.5</v>
      </c>
      <c r="W12" s="41">
        <f t="shared" si="28"/>
        <v>480.25</v>
      </c>
      <c r="X12" s="43">
        <f t="shared" si="27"/>
        <v>65314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480.25</v>
      </c>
      <c r="AD12" s="41">
        <f t="shared" si="29"/>
        <v>480.25</v>
      </c>
      <c r="AE12" s="41">
        <f t="shared" si="29"/>
        <v>0</v>
      </c>
      <c r="AF12" s="41">
        <f t="shared" si="29"/>
        <v>480.25</v>
      </c>
      <c r="AG12" s="41">
        <f t="shared" si="29"/>
        <v>0</v>
      </c>
      <c r="AH12" s="43">
        <f t="shared" si="27"/>
        <v>1440.75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96050</v>
      </c>
      <c r="AP12" s="43">
        <f>SUM(AI12:AO12)</f>
        <v>96050</v>
      </c>
      <c r="AQ12" s="41">
        <f t="shared" ref="AQ12:AS12" si="31">SUM(AQ13:AQ14)</f>
        <v>480.25</v>
      </c>
      <c r="AR12" s="41">
        <f t="shared" si="31"/>
        <v>0</v>
      </c>
      <c r="AS12" s="41">
        <f t="shared" si="31"/>
        <v>0</v>
      </c>
      <c r="AT12" s="43">
        <f>SUM(AQ12:AS12)</f>
        <v>480.25</v>
      </c>
      <c r="AU12" s="41">
        <f t="shared" ref="AU12:AW12" si="32">SUM(AU13:AU14)</f>
        <v>8.298</v>
      </c>
      <c r="AV12" s="41">
        <f t="shared" si="32"/>
        <v>16.596</v>
      </c>
      <c r="AW12" s="41">
        <f t="shared" si="32"/>
        <v>82.98</v>
      </c>
      <c r="AX12" s="41">
        <f t="shared" ref="AX12:AZ12" si="33">SUM(AX13:AX14)</f>
        <v>38834.9</v>
      </c>
      <c r="AY12" s="41">
        <f t="shared" si="33"/>
        <v>248.94</v>
      </c>
      <c r="AZ12" s="41">
        <f t="shared" si="33"/>
        <v>165.96</v>
      </c>
      <c r="BA12" s="43">
        <f>SUM(AU12:AZ12)</f>
        <v>39357.674000000006</v>
      </c>
      <c r="BB12" s="45">
        <f>E12/D12</f>
        <v>0.41675162727101533</v>
      </c>
    </row>
    <row r="13" spans="2:54" s="44" customFormat="1" ht="13.5" x14ac:dyDescent="0.25">
      <c r="B13" s="40"/>
      <c r="C13" s="40" t="s">
        <v>32</v>
      </c>
      <c r="D13" s="46">
        <f>[2]WC!H313</f>
        <v>8298</v>
      </c>
      <c r="E13" s="47">
        <f t="shared" ref="E13:E57" si="34">O13+X13+AH13+AP13+AT13+BA13</f>
        <v>937.67399999999998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8.298</v>
      </c>
      <c r="AV13" s="48">
        <f t="shared" si="46"/>
        <v>16.596</v>
      </c>
      <c r="AW13" s="48">
        <f t="shared" si="46"/>
        <v>82.98</v>
      </c>
      <c r="AX13" s="48">
        <f t="shared" ref="AX13:AZ13" si="47">$D13*AX161</f>
        <v>414.90000000000003</v>
      </c>
      <c r="AY13" s="48">
        <f t="shared" si="47"/>
        <v>248.94</v>
      </c>
      <c r="AZ13" s="48">
        <f t="shared" si="47"/>
        <v>165.96</v>
      </c>
      <c r="BA13" s="51">
        <f t="shared" ref="BA13:BA57" si="48">SUM(AU13:AZ13)</f>
        <v>937.67399999999998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[2]WC!H314</f>
        <v>480250</v>
      </c>
      <c r="E14" s="47">
        <f t="shared" si="34"/>
        <v>202665.5</v>
      </c>
      <c r="F14" s="48">
        <f>$D14*F162</f>
        <v>0</v>
      </c>
      <c r="G14" s="48">
        <f t="shared" ref="G14:N14" si="50">$D14*G162</f>
        <v>480.25</v>
      </c>
      <c r="H14" s="48">
        <f t="shared" si="50"/>
        <v>480.25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960.5</v>
      </c>
      <c r="P14" s="48">
        <f t="shared" si="36"/>
        <v>2401.25</v>
      </c>
      <c r="Q14" s="48">
        <f t="shared" ref="Q14:W14" si="51">$D14*Q162</f>
        <v>9605</v>
      </c>
      <c r="R14" s="48">
        <f t="shared" si="51"/>
        <v>2401.25</v>
      </c>
      <c r="S14" s="48">
        <f t="shared" si="51"/>
        <v>2401.25</v>
      </c>
      <c r="T14" s="48">
        <f t="shared" si="51"/>
        <v>0</v>
      </c>
      <c r="U14" s="48">
        <f t="shared" si="51"/>
        <v>24012.5</v>
      </c>
      <c r="V14" s="48">
        <f t="shared" si="51"/>
        <v>24012.5</v>
      </c>
      <c r="W14" s="48">
        <f t="shared" si="51"/>
        <v>480.25</v>
      </c>
      <c r="X14" s="49">
        <f t="shared" si="38"/>
        <v>65314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480.25</v>
      </c>
      <c r="AD14" s="48">
        <f t="shared" si="52"/>
        <v>480.25</v>
      </c>
      <c r="AE14" s="48">
        <f t="shared" si="52"/>
        <v>0</v>
      </c>
      <c r="AF14" s="48">
        <f t="shared" si="52"/>
        <v>480.25</v>
      </c>
      <c r="AG14" s="48">
        <f t="shared" si="52"/>
        <v>0</v>
      </c>
      <c r="AH14" s="49">
        <f t="shared" si="41"/>
        <v>1440.75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96050</v>
      </c>
      <c r="AP14" s="51">
        <f t="shared" si="43"/>
        <v>96050</v>
      </c>
      <c r="AQ14" s="48">
        <f t="shared" ref="AQ14:AS14" si="54">$D14*AQ162</f>
        <v>480.25</v>
      </c>
      <c r="AR14" s="48">
        <f t="shared" si="54"/>
        <v>0</v>
      </c>
      <c r="AS14" s="48">
        <f t="shared" si="54"/>
        <v>0</v>
      </c>
      <c r="AT14" s="51">
        <f t="shared" si="45"/>
        <v>480.25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38420</v>
      </c>
      <c r="AY14" s="48">
        <f t="shared" si="56"/>
        <v>0</v>
      </c>
      <c r="AZ14" s="48">
        <f t="shared" si="56"/>
        <v>0</v>
      </c>
      <c r="BA14" s="51">
        <f t="shared" si="48"/>
        <v>38420</v>
      </c>
      <c r="BB14" s="45">
        <f t="shared" si="49"/>
        <v>0.42199999999999999</v>
      </c>
    </row>
    <row r="15" spans="2:54" s="44" customFormat="1" x14ac:dyDescent="0.25">
      <c r="B15" s="39" t="s">
        <v>34</v>
      </c>
      <c r="C15" s="40"/>
      <c r="D15" s="50">
        <f>SUM(D16:D24)</f>
        <v>5498095</v>
      </c>
      <c r="E15" s="42">
        <f t="shared" si="34"/>
        <v>1300310.605</v>
      </c>
      <c r="F15" s="41">
        <f t="shared" ref="F15:AI15" si="57">SUM(F16:F24)</f>
        <v>0</v>
      </c>
      <c r="G15" s="41">
        <f t="shared" si="57"/>
        <v>46231.62</v>
      </c>
      <c r="H15" s="41">
        <f t="shared" si="57"/>
        <v>46231.62</v>
      </c>
      <c r="I15" s="41">
        <f t="shared" si="57"/>
        <v>46366.22</v>
      </c>
      <c r="J15" s="41">
        <f t="shared" si="57"/>
        <v>0</v>
      </c>
      <c r="K15" s="41">
        <f t="shared" si="57"/>
        <v>7380.8</v>
      </c>
      <c r="L15" s="41">
        <f t="shared" si="57"/>
        <v>22142.399999999998</v>
      </c>
      <c r="M15" s="41">
        <f t="shared" si="57"/>
        <v>78471.81</v>
      </c>
      <c r="N15" s="41">
        <f t="shared" si="57"/>
        <v>59046.400000000001</v>
      </c>
      <c r="O15" s="43">
        <f t="shared" si="57"/>
        <v>305870.87</v>
      </c>
      <c r="P15" s="41">
        <f t="shared" si="57"/>
        <v>14761.6</v>
      </c>
      <c r="Q15" s="41">
        <f t="shared" ref="Q15:W15" si="58">SUM(Q16:Q24)</f>
        <v>3690.4</v>
      </c>
      <c r="R15" s="41">
        <f t="shared" si="58"/>
        <v>3690.4</v>
      </c>
      <c r="S15" s="41">
        <f t="shared" si="58"/>
        <v>14761.6</v>
      </c>
      <c r="T15" s="41">
        <f t="shared" si="58"/>
        <v>27009.450000000004</v>
      </c>
      <c r="U15" s="41">
        <f t="shared" si="58"/>
        <v>3690.4</v>
      </c>
      <c r="V15" s="41">
        <f t="shared" si="58"/>
        <v>0</v>
      </c>
      <c r="W15" s="41">
        <f t="shared" si="58"/>
        <v>0</v>
      </c>
      <c r="X15" s="43">
        <f t="shared" si="57"/>
        <v>23319.050000000003</v>
      </c>
      <c r="Y15" s="41">
        <f t="shared" si="57"/>
        <v>9327.6200000000008</v>
      </c>
      <c r="Z15" s="41">
        <f t="shared" ref="Z15:AG15" si="59">SUM(Z16:Z24)</f>
        <v>9327.6200000000008</v>
      </c>
      <c r="AA15" s="41">
        <f t="shared" si="59"/>
        <v>21372.23</v>
      </c>
      <c r="AB15" s="41">
        <f t="shared" si="59"/>
        <v>9712.7049999999999</v>
      </c>
      <c r="AC15" s="41">
        <f t="shared" si="59"/>
        <v>8779.9429999999993</v>
      </c>
      <c r="AD15" s="41">
        <f t="shared" si="59"/>
        <v>8779.9429999999993</v>
      </c>
      <c r="AE15" s="41">
        <f t="shared" si="59"/>
        <v>1399.143</v>
      </c>
      <c r="AF15" s="41">
        <f t="shared" si="59"/>
        <v>1399.143</v>
      </c>
      <c r="AG15" s="41">
        <f t="shared" si="59"/>
        <v>4663.8100000000004</v>
      </c>
      <c r="AH15" s="43">
        <f t="shared" si="57"/>
        <v>74762.156999999992</v>
      </c>
      <c r="AI15" s="41">
        <f t="shared" si="57"/>
        <v>75611.592999999993</v>
      </c>
      <c r="AJ15" s="41">
        <f t="shared" ref="AJ15:AO15" si="60">SUM(AJ16:AJ24)</f>
        <v>75389.100000000006</v>
      </c>
      <c r="AK15" s="41">
        <f t="shared" si="60"/>
        <v>22608.780999999999</v>
      </c>
      <c r="AL15" s="41">
        <f t="shared" si="60"/>
        <v>22608.780999999999</v>
      </c>
      <c r="AM15" s="41">
        <f t="shared" si="60"/>
        <v>191771.88099999999</v>
      </c>
      <c r="AN15" s="41">
        <f t="shared" si="60"/>
        <v>206533.481</v>
      </c>
      <c r="AO15" s="41">
        <f t="shared" si="60"/>
        <v>23021.461000000003</v>
      </c>
      <c r="AP15" s="43">
        <f t="shared" si="43"/>
        <v>617545.07799999998</v>
      </c>
      <c r="AQ15" s="41">
        <f t="shared" ref="AQ15:AS15" si="61">SUM(AQ16:AQ24)</f>
        <v>52518.130000000005</v>
      </c>
      <c r="AR15" s="41">
        <f t="shared" si="61"/>
        <v>52518.130000000005</v>
      </c>
      <c r="AS15" s="41">
        <f t="shared" si="61"/>
        <v>47854.32</v>
      </c>
      <c r="AT15" s="43">
        <f t="shared" si="45"/>
        <v>152890.58000000002</v>
      </c>
      <c r="AU15" s="41">
        <f t="shared" ref="AU15:AW15" si="62">SUM(AU16:AU24)</f>
        <v>4663.8100000000004</v>
      </c>
      <c r="AV15" s="41">
        <f t="shared" si="62"/>
        <v>9327.6200000000008</v>
      </c>
      <c r="AW15" s="41">
        <f t="shared" si="62"/>
        <v>13991.43</v>
      </c>
      <c r="AX15" s="41">
        <f t="shared" ref="AX15:AZ15" si="63">SUM(AX16:AX24)</f>
        <v>69957.149999999994</v>
      </c>
      <c r="AY15" s="41">
        <f t="shared" si="63"/>
        <v>23319.050000000003</v>
      </c>
      <c r="AZ15" s="41">
        <f t="shared" si="63"/>
        <v>4663.8100000000004</v>
      </c>
      <c r="BA15" s="43">
        <f t="shared" si="48"/>
        <v>125922.87</v>
      </c>
      <c r="BB15" s="45">
        <f t="shared" si="49"/>
        <v>0.23650202570162937</v>
      </c>
    </row>
    <row r="16" spans="2:54" s="44" customFormat="1" ht="13.5" x14ac:dyDescent="0.25">
      <c r="B16" s="40"/>
      <c r="C16" s="40" t="s">
        <v>35</v>
      </c>
      <c r="D16" s="46">
        <f>[2]WC!H513+[2]WC!H522</f>
        <v>466381</v>
      </c>
      <c r="E16" s="47">
        <f t="shared" si="34"/>
        <v>263505.26500000001</v>
      </c>
      <c r="F16" s="48">
        <f t="shared" ref="F16:F24" si="64">$D16*F164</f>
        <v>0</v>
      </c>
      <c r="G16" s="48">
        <f t="shared" ref="G16:N16" si="65">$D16*G164</f>
        <v>9327.6200000000008</v>
      </c>
      <c r="H16" s="48">
        <f t="shared" si="65"/>
        <v>9327.6200000000008</v>
      </c>
      <c r="I16" s="48">
        <f t="shared" si="65"/>
        <v>9327.6200000000008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4663.8100000000004</v>
      </c>
      <c r="N16" s="48">
        <f t="shared" si="65"/>
        <v>0</v>
      </c>
      <c r="O16" s="51">
        <f t="shared" ref="O16:O24" si="66">SUM(F16:N16)</f>
        <v>32646.670000000002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23319.050000000003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23319.050000000003</v>
      </c>
      <c r="Y16" s="48">
        <f t="shared" ref="Y16:Y24" si="69">$D16*Y164</f>
        <v>9327.6200000000008</v>
      </c>
      <c r="Z16" s="48">
        <f t="shared" ref="Z16:AG16" si="70">$D16*Z164</f>
        <v>9327.6200000000008</v>
      </c>
      <c r="AA16" s="48">
        <f t="shared" si="70"/>
        <v>13991.43</v>
      </c>
      <c r="AB16" s="48">
        <f t="shared" si="70"/>
        <v>2331.9050000000002</v>
      </c>
      <c r="AC16" s="48">
        <f t="shared" si="70"/>
        <v>1399.143</v>
      </c>
      <c r="AD16" s="48">
        <f t="shared" si="70"/>
        <v>1399.143</v>
      </c>
      <c r="AE16" s="48">
        <f t="shared" si="70"/>
        <v>1399.143</v>
      </c>
      <c r="AF16" s="48">
        <f t="shared" si="70"/>
        <v>1399.143</v>
      </c>
      <c r="AG16" s="48">
        <f t="shared" si="70"/>
        <v>4663.8100000000004</v>
      </c>
      <c r="AH16" s="51">
        <f t="shared" si="41"/>
        <v>45238.956999999995</v>
      </c>
      <c r="AI16" s="48">
        <f t="shared" ref="AI16:AO16" si="71">$D16*AI164</f>
        <v>1399.143</v>
      </c>
      <c r="AJ16" s="48">
        <f t="shared" si="71"/>
        <v>23319.050000000003</v>
      </c>
      <c r="AK16" s="48">
        <f t="shared" si="71"/>
        <v>466.38100000000003</v>
      </c>
      <c r="AL16" s="48">
        <f t="shared" si="71"/>
        <v>466.38100000000003</v>
      </c>
      <c r="AM16" s="48">
        <f t="shared" si="71"/>
        <v>466.38100000000003</v>
      </c>
      <c r="AN16" s="48">
        <f t="shared" si="71"/>
        <v>466.38100000000003</v>
      </c>
      <c r="AO16" s="48">
        <f t="shared" si="71"/>
        <v>466.38100000000003</v>
      </c>
      <c r="AP16" s="51">
        <f t="shared" si="43"/>
        <v>27050.098000000009</v>
      </c>
      <c r="AQ16" s="48">
        <f t="shared" ref="AQ16:AS16" si="72">$D16*AQ164</f>
        <v>4663.8100000000004</v>
      </c>
      <c r="AR16" s="48">
        <f t="shared" si="72"/>
        <v>4663.8100000000004</v>
      </c>
      <c r="AS16" s="48">
        <f t="shared" si="72"/>
        <v>0</v>
      </c>
      <c r="AT16" s="51">
        <f t="shared" si="45"/>
        <v>9327.6200000000008</v>
      </c>
      <c r="AU16" s="48">
        <f t="shared" ref="AU16:AW16" si="73">$D16*AU164</f>
        <v>4663.8100000000004</v>
      </c>
      <c r="AV16" s="48">
        <f t="shared" si="73"/>
        <v>9327.6200000000008</v>
      </c>
      <c r="AW16" s="48">
        <f t="shared" si="73"/>
        <v>13991.43</v>
      </c>
      <c r="AX16" s="48">
        <f t="shared" ref="AX16:AZ16" si="74">$D16*AX164</f>
        <v>69957.149999999994</v>
      </c>
      <c r="AY16" s="48">
        <f t="shared" si="74"/>
        <v>23319.050000000003</v>
      </c>
      <c r="AZ16" s="48">
        <f t="shared" si="74"/>
        <v>4663.8100000000004</v>
      </c>
      <c r="BA16" s="51">
        <f t="shared" si="48"/>
        <v>125922.87</v>
      </c>
      <c r="BB16" s="45">
        <f t="shared" si="49"/>
        <v>0.56500000000000006</v>
      </c>
    </row>
    <row r="17" spans="2:54" s="44" customFormat="1" ht="13.5" x14ac:dyDescent="0.25">
      <c r="B17" s="40"/>
      <c r="C17" s="40" t="s">
        <v>36</v>
      </c>
      <c r="D17" s="46">
        <f>[2]WC!H514</f>
        <v>1041401</v>
      </c>
      <c r="E17" s="47">
        <f t="shared" si="34"/>
        <v>104140.1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52070.05</v>
      </c>
      <c r="AJ17" s="48">
        <f t="shared" si="78"/>
        <v>52070.05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104140.1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</v>
      </c>
    </row>
    <row r="18" spans="2:54" s="44" customFormat="1" ht="13.5" x14ac:dyDescent="0.25">
      <c r="B18" s="40"/>
      <c r="C18" s="40" t="s">
        <v>37</v>
      </c>
      <c r="D18" s="46">
        <f>[2]WC!H515</f>
        <v>1127754</v>
      </c>
      <c r="E18" s="47">
        <f t="shared" si="34"/>
        <v>428546.52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169163.1</v>
      </c>
      <c r="AN18" s="48">
        <f t="shared" si="85"/>
        <v>169163.1</v>
      </c>
      <c r="AO18" s="48">
        <f t="shared" si="85"/>
        <v>22555.08</v>
      </c>
      <c r="AP18" s="51">
        <f t="shared" si="43"/>
        <v>360881.28</v>
      </c>
      <c r="AQ18" s="48">
        <f t="shared" ref="AQ18:AS18" si="86">$D18*AQ166</f>
        <v>22555.08</v>
      </c>
      <c r="AR18" s="48">
        <f t="shared" si="86"/>
        <v>22555.08</v>
      </c>
      <c r="AS18" s="48">
        <f t="shared" si="86"/>
        <v>22555.08</v>
      </c>
      <c r="AT18" s="51">
        <f t="shared" si="45"/>
        <v>67665.240000000005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[2]WC!H516</f>
        <v>157842</v>
      </c>
      <c r="E19" s="47">
        <f t="shared" si="34"/>
        <v>9470.52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3156.84</v>
      </c>
      <c r="AR19" s="48">
        <f t="shared" si="93"/>
        <v>3156.84</v>
      </c>
      <c r="AS19" s="48">
        <f t="shared" si="93"/>
        <v>3156.84</v>
      </c>
      <c r="AT19" s="51">
        <f t="shared" si="45"/>
        <v>9470.52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6.0000000000000005E-2</v>
      </c>
    </row>
    <row r="20" spans="2:54" s="44" customFormat="1" ht="13.5" x14ac:dyDescent="0.25">
      <c r="B20" s="40"/>
      <c r="C20" s="40" t="s">
        <v>39</v>
      </c>
      <c r="D20" s="46">
        <f>[2]WC!H517</f>
        <v>1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>
        <f t="shared" si="49"/>
        <v>0</v>
      </c>
    </row>
    <row r="21" spans="2:54" s="44" customFormat="1" ht="13.5" x14ac:dyDescent="0.25">
      <c r="B21" s="40"/>
      <c r="C21" s="40" t="s">
        <v>40</v>
      </c>
      <c r="D21" s="46">
        <f>[2]WC!H518</f>
        <v>738080</v>
      </c>
      <c r="E21" s="47">
        <f t="shared" si="34"/>
        <v>494513.60000000003</v>
      </c>
      <c r="F21" s="48">
        <f t="shared" si="64"/>
        <v>0</v>
      </c>
      <c r="G21" s="48">
        <f t="shared" ref="G21:N21" si="103">$D21*G169</f>
        <v>36904</v>
      </c>
      <c r="H21" s="48">
        <f t="shared" si="103"/>
        <v>36904</v>
      </c>
      <c r="I21" s="48">
        <f t="shared" si="103"/>
        <v>36904</v>
      </c>
      <c r="J21" s="48">
        <f t="shared" si="103"/>
        <v>0</v>
      </c>
      <c r="K21" s="48">
        <f t="shared" si="103"/>
        <v>7380.8</v>
      </c>
      <c r="L21" s="48">
        <f t="shared" si="103"/>
        <v>22142.399999999998</v>
      </c>
      <c r="M21" s="48">
        <f t="shared" si="103"/>
        <v>73808</v>
      </c>
      <c r="N21" s="48">
        <f t="shared" si="103"/>
        <v>59046.400000000001</v>
      </c>
      <c r="O21" s="51">
        <f t="shared" si="66"/>
        <v>273089.60000000003</v>
      </c>
      <c r="P21" s="48">
        <f t="shared" si="67"/>
        <v>14761.6</v>
      </c>
      <c r="Q21" s="48">
        <f t="shared" ref="Q21:W21" si="104">$D21*Q169</f>
        <v>3690.4</v>
      </c>
      <c r="R21" s="48">
        <f t="shared" si="104"/>
        <v>3690.4</v>
      </c>
      <c r="S21" s="48">
        <f t="shared" si="104"/>
        <v>14761.6</v>
      </c>
      <c r="T21" s="48">
        <f t="shared" si="104"/>
        <v>3690.4</v>
      </c>
      <c r="U21" s="48">
        <f t="shared" si="104"/>
        <v>3690.4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7380.8</v>
      </c>
      <c r="AB21" s="48">
        <f t="shared" si="105"/>
        <v>7380.8</v>
      </c>
      <c r="AC21" s="48">
        <f t="shared" si="105"/>
        <v>7380.8</v>
      </c>
      <c r="AD21" s="48">
        <f t="shared" si="105"/>
        <v>7380.8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29523.200000000001</v>
      </c>
      <c r="AI21" s="48">
        <f t="shared" ref="AI21:AO21" si="106">$D21*AI169</f>
        <v>22142.399999999998</v>
      </c>
      <c r="AJ21" s="48">
        <f t="shared" si="106"/>
        <v>0</v>
      </c>
      <c r="AK21" s="48">
        <f t="shared" si="106"/>
        <v>22142.399999999998</v>
      </c>
      <c r="AL21" s="48">
        <f t="shared" si="106"/>
        <v>22142.399999999998</v>
      </c>
      <c r="AM21" s="48">
        <f t="shared" si="106"/>
        <v>22142.399999999998</v>
      </c>
      <c r="AN21" s="48">
        <f t="shared" si="106"/>
        <v>36904</v>
      </c>
      <c r="AO21" s="48">
        <f t="shared" si="106"/>
        <v>0</v>
      </c>
      <c r="AP21" s="51">
        <f t="shared" si="43"/>
        <v>125473.59999999999</v>
      </c>
      <c r="AQ21" s="48">
        <f t="shared" ref="AQ21:AS21" si="107">$D21*AQ169</f>
        <v>22142.399999999998</v>
      </c>
      <c r="AR21" s="48">
        <f t="shared" si="107"/>
        <v>22142.399999999998</v>
      </c>
      <c r="AS21" s="48">
        <f t="shared" si="107"/>
        <v>22142.399999999998</v>
      </c>
      <c r="AT21" s="51">
        <f t="shared" si="45"/>
        <v>66427.199999999997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0.67</v>
      </c>
    </row>
    <row r="22" spans="2:54" s="44" customFormat="1" ht="13.5" x14ac:dyDescent="0.25">
      <c r="B22" s="40"/>
      <c r="C22" s="40" t="s">
        <v>41</v>
      </c>
      <c r="D22" s="46">
        <f>[2]WC!H519</f>
        <v>26920</v>
      </c>
      <c r="E22" s="47">
        <f t="shared" si="34"/>
        <v>134.6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134.6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134.6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[2]WC!H520</f>
        <v>1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[2]WC!H521</f>
        <v>1939715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701392</v>
      </c>
      <c r="E25" s="42">
        <f t="shared" si="34"/>
        <v>1231.04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1231.04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1231.04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1.7551383534457194E-3</v>
      </c>
    </row>
    <row r="26" spans="2:54" s="44" customFormat="1" ht="13.5" x14ac:dyDescent="0.25">
      <c r="B26" s="40"/>
      <c r="C26" s="52" t="s">
        <v>45</v>
      </c>
      <c r="D26" s="46">
        <f>[2]WC!H713</f>
        <v>639840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[2]WC!H714</f>
        <v>61552</v>
      </c>
      <c r="E27" s="47">
        <f t="shared" si="34"/>
        <v>1231.04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1231.04</v>
      </c>
      <c r="M27" s="48">
        <f t="shared" si="148"/>
        <v>0</v>
      </c>
      <c r="N27" s="48">
        <f t="shared" si="148"/>
        <v>0</v>
      </c>
      <c r="O27" s="51">
        <f>SUM(F27:N27)</f>
        <v>1231.04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2310951</v>
      </c>
      <c r="E28" s="47">
        <f t="shared" si="34"/>
        <v>224290.61000000002</v>
      </c>
      <c r="F28" s="41">
        <f>SUM(F29:F34)</f>
        <v>24271.9</v>
      </c>
      <c r="G28" s="41">
        <f t="shared" ref="G28:N28" si="155">SUM(G29:G34)</f>
        <v>36407.85</v>
      </c>
      <c r="H28" s="41">
        <f t="shared" si="155"/>
        <v>0</v>
      </c>
      <c r="I28" s="41">
        <f t="shared" si="155"/>
        <v>4282.34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64962.09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36407.85</v>
      </c>
      <c r="V28" s="41">
        <f t="shared" si="157"/>
        <v>4282.34</v>
      </c>
      <c r="W28" s="41">
        <f t="shared" si="157"/>
        <v>4282.34</v>
      </c>
      <c r="X28" s="41">
        <f t="shared" si="156"/>
        <v>44972.53</v>
      </c>
      <c r="Y28" s="41">
        <f t="shared" si="156"/>
        <v>14277.12</v>
      </c>
      <c r="Z28" s="41">
        <f t="shared" ref="Z28:AG28" si="158">SUM(Z29:Z34)</f>
        <v>2141.17</v>
      </c>
      <c r="AA28" s="41">
        <f t="shared" si="158"/>
        <v>0</v>
      </c>
      <c r="AB28" s="41">
        <f t="shared" si="158"/>
        <v>6067.9750000000004</v>
      </c>
      <c r="AC28" s="41">
        <f t="shared" si="158"/>
        <v>10350.315000000001</v>
      </c>
      <c r="AD28" s="41">
        <f t="shared" si="158"/>
        <v>10350.315000000001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43186.895000000004</v>
      </c>
      <c r="AI28" s="41">
        <f t="shared" si="156"/>
        <v>1213.595</v>
      </c>
      <c r="AJ28" s="41">
        <f t="shared" ref="AJ28:AO28" si="159">SUM(AJ29:AJ34)</f>
        <v>30695.41</v>
      </c>
      <c r="AK28" s="41">
        <f t="shared" si="159"/>
        <v>30695.41</v>
      </c>
      <c r="AL28" s="41">
        <f t="shared" si="159"/>
        <v>0</v>
      </c>
      <c r="AM28" s="41">
        <f t="shared" si="159"/>
        <v>1070.585</v>
      </c>
      <c r="AN28" s="41">
        <f t="shared" si="159"/>
        <v>1070.585</v>
      </c>
      <c r="AO28" s="41">
        <f t="shared" si="159"/>
        <v>0</v>
      </c>
      <c r="AP28" s="43">
        <f t="shared" si="43"/>
        <v>64745.584999999999</v>
      </c>
      <c r="AQ28" s="41">
        <f t="shared" ref="AQ28:AS28" si="160">SUM(AQ29:AQ34)</f>
        <v>2141.17</v>
      </c>
      <c r="AR28" s="41">
        <f t="shared" si="160"/>
        <v>2141.17</v>
      </c>
      <c r="AS28" s="41">
        <f t="shared" si="160"/>
        <v>2141.17</v>
      </c>
      <c r="AT28" s="43">
        <f t="shared" si="45"/>
        <v>6423.51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9.7055545530822601E-2</v>
      </c>
    </row>
    <row r="29" spans="2:54" s="44" customFormat="1" ht="13.5" x14ac:dyDescent="0.25">
      <c r="B29" s="40"/>
      <c r="C29" s="40" t="s">
        <v>48</v>
      </c>
      <c r="D29" s="46">
        <f>[2]WC!H913</f>
        <v>1213595</v>
      </c>
      <c r="E29" s="47">
        <f t="shared" si="34"/>
        <v>177184.87</v>
      </c>
      <c r="F29" s="48">
        <f>$D29*F177</f>
        <v>24271.9</v>
      </c>
      <c r="G29" s="48">
        <f t="shared" ref="G29:N29" si="163">$D29*G177</f>
        <v>36407.85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60679.75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36407.85</v>
      </c>
      <c r="V29" s="48">
        <f t="shared" si="166"/>
        <v>0</v>
      </c>
      <c r="W29" s="48">
        <f t="shared" si="166"/>
        <v>0</v>
      </c>
      <c r="X29" s="51">
        <f t="shared" si="38"/>
        <v>36407.85</v>
      </c>
      <c r="Y29" s="48">
        <f t="shared" ref="Y29:Y34" si="167">$D29*Y177</f>
        <v>12135.95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6067.9750000000004</v>
      </c>
      <c r="AC29" s="48">
        <f t="shared" si="168"/>
        <v>6067.9750000000004</v>
      </c>
      <c r="AD29" s="48">
        <f t="shared" si="168"/>
        <v>6067.9750000000004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30339.875</v>
      </c>
      <c r="AI29" s="48">
        <f t="shared" ref="AI29:AO29" si="169">$D29*AI177</f>
        <v>1213.595</v>
      </c>
      <c r="AJ29" s="48">
        <f t="shared" si="169"/>
        <v>24271.9</v>
      </c>
      <c r="AK29" s="48">
        <f t="shared" si="169"/>
        <v>24271.9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49757.395000000004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>
        <f>[2]WC!H914</f>
        <v>214117</v>
      </c>
      <c r="E30" s="47">
        <f t="shared" si="34"/>
        <v>47105.74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4282.34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4282.34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4282.34</v>
      </c>
      <c r="W30" s="48">
        <f t="shared" si="175"/>
        <v>4282.34</v>
      </c>
      <c r="X30" s="51">
        <f t="shared" si="38"/>
        <v>8564.68</v>
      </c>
      <c r="Y30" s="48">
        <f t="shared" si="167"/>
        <v>2141.17</v>
      </c>
      <c r="Z30" s="48">
        <f t="shared" ref="Z30:AG30" si="176">$D30*Z178</f>
        <v>2141.17</v>
      </c>
      <c r="AA30" s="48">
        <f t="shared" si="176"/>
        <v>0</v>
      </c>
      <c r="AB30" s="48">
        <f t="shared" si="176"/>
        <v>0</v>
      </c>
      <c r="AC30" s="48">
        <f t="shared" si="176"/>
        <v>4282.34</v>
      </c>
      <c r="AD30" s="48">
        <f t="shared" si="176"/>
        <v>4282.34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12847.02</v>
      </c>
      <c r="AI30" s="48">
        <f t="shared" ref="AI30:AO30" si="177">$D30*AI178</f>
        <v>0</v>
      </c>
      <c r="AJ30" s="48">
        <f t="shared" si="177"/>
        <v>6423.5099999999993</v>
      </c>
      <c r="AK30" s="48">
        <f t="shared" si="177"/>
        <v>6423.5099999999993</v>
      </c>
      <c r="AL30" s="48">
        <f t="shared" si="177"/>
        <v>0</v>
      </c>
      <c r="AM30" s="48">
        <f t="shared" si="177"/>
        <v>1070.585</v>
      </c>
      <c r="AN30" s="48">
        <f t="shared" si="177"/>
        <v>1070.585</v>
      </c>
      <c r="AO30" s="48">
        <f t="shared" si="177"/>
        <v>0</v>
      </c>
      <c r="AP30" s="51">
        <f t="shared" si="43"/>
        <v>14988.189999999999</v>
      </c>
      <c r="AQ30" s="48">
        <f t="shared" ref="AQ30:AS30" si="178">$D30*AQ178</f>
        <v>2141.17</v>
      </c>
      <c r="AR30" s="48">
        <f t="shared" si="178"/>
        <v>2141.17</v>
      </c>
      <c r="AS30" s="48">
        <f t="shared" si="178"/>
        <v>2141.17</v>
      </c>
      <c r="AT30" s="51">
        <f t="shared" si="45"/>
        <v>6423.51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>
        <f t="shared" si="49"/>
        <v>0.22</v>
      </c>
    </row>
    <row r="31" spans="2:54" s="44" customFormat="1" ht="13.5" x14ac:dyDescent="0.25">
      <c r="B31" s="40"/>
      <c r="C31" s="40" t="s">
        <v>50</v>
      </c>
      <c r="D31" s="46">
        <f>[2]WC!H915</f>
        <v>630523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>
        <f>[2]WC!H916</f>
        <v>142690</v>
      </c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>
        <f t="shared" si="49"/>
        <v>0</v>
      </c>
    </row>
    <row r="33" spans="2:54" s="44" customFormat="1" ht="13.5" x14ac:dyDescent="0.25">
      <c r="B33" s="40"/>
      <c r="C33" s="40" t="s">
        <v>52</v>
      </c>
      <c r="D33" s="46">
        <f>[2]WC!H917</f>
        <v>110026</v>
      </c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>
        <f t="shared" si="49"/>
        <v>0</v>
      </c>
    </row>
    <row r="34" spans="2:54" s="44" customFormat="1" ht="13.5" x14ac:dyDescent="0.25">
      <c r="B34" s="40"/>
      <c r="C34" s="40" t="s">
        <v>53</v>
      </c>
      <c r="D34" s="46"/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4211787</v>
      </c>
      <c r="E35" s="42">
        <f t="shared" si="34"/>
        <v>168471.48</v>
      </c>
      <c r="F35" s="41">
        <f t="shared" ref="F35:AI35" si="209">SUM(F36:F37)</f>
        <v>42117.87</v>
      </c>
      <c r="G35" s="41">
        <f t="shared" ref="G35:N35" si="210">SUM(G36:G37)</f>
        <v>42117.87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84235.74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84235.74</v>
      </c>
      <c r="V35" s="41">
        <f t="shared" si="211"/>
        <v>0</v>
      </c>
      <c r="W35" s="41">
        <f t="shared" si="211"/>
        <v>0</v>
      </c>
      <c r="X35" s="41">
        <f t="shared" si="209"/>
        <v>84235.74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0.04</v>
      </c>
    </row>
    <row r="36" spans="2:54" s="44" customFormat="1" ht="13.5" x14ac:dyDescent="0.25">
      <c r="B36" s="40"/>
      <c r="C36" s="40" t="s">
        <v>55</v>
      </c>
      <c r="D36" s="46">
        <f>[2]WC!H1113</f>
        <v>4211787</v>
      </c>
      <c r="E36" s="47">
        <f t="shared" si="34"/>
        <v>168471.48</v>
      </c>
      <c r="F36" s="48">
        <f t="shared" si="173"/>
        <v>42117.87</v>
      </c>
      <c r="G36" s="48">
        <f t="shared" ref="G36:N36" si="217">$D36*G184</f>
        <v>42117.87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84235.74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84235.74</v>
      </c>
      <c r="V36" s="48">
        <f t="shared" si="219"/>
        <v>0</v>
      </c>
      <c r="W36" s="48">
        <f t="shared" si="219"/>
        <v>0</v>
      </c>
      <c r="X36" s="51">
        <f t="shared" si="38"/>
        <v>84235.74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>
        <f t="shared" si="49"/>
        <v>0.04</v>
      </c>
    </row>
    <row r="37" spans="2:54" s="44" customFormat="1" ht="13.5" x14ac:dyDescent="0.25">
      <c r="B37" s="40"/>
      <c r="C37" s="40" t="s">
        <v>56</v>
      </c>
      <c r="D37" s="46"/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 t="e">
        <f t="shared" si="49"/>
        <v>#DIV/0!</v>
      </c>
    </row>
    <row r="38" spans="2:54" s="44" customFormat="1" x14ac:dyDescent="0.25">
      <c r="B38" s="39" t="s">
        <v>57</v>
      </c>
      <c r="C38" s="40"/>
      <c r="D38" s="50">
        <f>SUM(D39:D43)</f>
        <v>254878</v>
      </c>
      <c r="E38" s="42">
        <f t="shared" si="34"/>
        <v>22157.794999999998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11874.565000000001</v>
      </c>
      <c r="W38" s="41">
        <f t="shared" si="235"/>
        <v>10283.230000000001</v>
      </c>
      <c r="X38" s="41">
        <f t="shared" si="233"/>
        <v>22157.794999999998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8.6934906111943752E-2</v>
      </c>
    </row>
    <row r="39" spans="2:54" s="44" customFormat="1" ht="13.5" x14ac:dyDescent="0.25">
      <c r="B39" s="40"/>
      <c r="C39" s="40" t="s">
        <v>58</v>
      </c>
      <c r="D39" s="46">
        <f>[2]WC!H1313</f>
        <v>58304</v>
      </c>
      <c r="E39" s="47">
        <f t="shared" si="34"/>
        <v>5830.4000000000005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2915.2000000000003</v>
      </c>
      <c r="W39" s="48">
        <f t="shared" si="243"/>
        <v>2915.2000000000003</v>
      </c>
      <c r="X39" s="51">
        <f t="shared" si="38"/>
        <v>5830.4000000000005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[2]WC!H1314</f>
        <v>16803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[2]WC!H1315</f>
        <v>73680</v>
      </c>
      <c r="E41" s="47">
        <f t="shared" si="34"/>
        <v>14736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7368</v>
      </c>
      <c r="W41" s="48">
        <f t="shared" si="258"/>
        <v>7368</v>
      </c>
      <c r="X41" s="51">
        <f t="shared" si="38"/>
        <v>14736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>
        <f>[2]WC!H1316</f>
        <v>1</v>
      </c>
      <c r="E42" s="47">
        <f t="shared" si="34"/>
        <v>4.4999999999999998E-2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1.4999999999999999E-2</v>
      </c>
      <c r="W42" s="48">
        <f t="shared" si="265"/>
        <v>0.03</v>
      </c>
      <c r="X42" s="51">
        <f>SUM(P42:W42)</f>
        <v>4.4999999999999998E-2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[2]WC!H1317</f>
        <v>106090</v>
      </c>
      <c r="E43" s="47">
        <f t="shared" si="34"/>
        <v>1591.35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1591.35</v>
      </c>
      <c r="W43" s="48">
        <f t="shared" si="272"/>
        <v>0</v>
      </c>
      <c r="X43" s="51">
        <f t="shared" si="38"/>
        <v>1591.35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289629</v>
      </c>
      <c r="E44" s="42">
        <f t="shared" si="34"/>
        <v>6580.2800000000007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92.68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92.68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926.80000000000007</v>
      </c>
      <c r="AJ44" s="41">
        <f t="shared" ref="AJ44:AO44" si="282">SUM(AJ45:AJ49)</f>
        <v>926.80000000000007</v>
      </c>
      <c r="AK44" s="41">
        <f t="shared" si="282"/>
        <v>926.80000000000007</v>
      </c>
      <c r="AL44" s="41">
        <f t="shared" si="282"/>
        <v>2780.4</v>
      </c>
      <c r="AM44" s="41">
        <f t="shared" si="282"/>
        <v>0</v>
      </c>
      <c r="AN44" s="41">
        <f t="shared" si="282"/>
        <v>926.80000000000007</v>
      </c>
      <c r="AO44" s="41">
        <f t="shared" si="282"/>
        <v>0</v>
      </c>
      <c r="AP44" s="43">
        <f t="shared" si="43"/>
        <v>6487.6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2.2719686219266719E-2</v>
      </c>
    </row>
    <row r="45" spans="2:54" s="44" customFormat="1" ht="13.5" x14ac:dyDescent="0.25">
      <c r="B45" s="40"/>
      <c r="C45" s="40" t="s">
        <v>64</v>
      </c>
      <c r="D45" s="46">
        <f>[2]WC!H1513</f>
        <v>70118</v>
      </c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>
        <f t="shared" si="49"/>
        <v>0</v>
      </c>
    </row>
    <row r="46" spans="2:54" s="44" customFormat="1" ht="13.5" x14ac:dyDescent="0.25">
      <c r="B46" s="40"/>
      <c r="C46" s="40" t="s">
        <v>65</v>
      </c>
      <c r="D46" s="46">
        <f>[2]WC!H1514</f>
        <v>94910</v>
      </c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>
        <f t="shared" si="49"/>
        <v>0</v>
      </c>
    </row>
    <row r="47" spans="2:54" s="44" customFormat="1" ht="13.5" x14ac:dyDescent="0.25">
      <c r="B47" s="40"/>
      <c r="C47" s="40" t="s">
        <v>66</v>
      </c>
      <c r="D47" s="46">
        <f>[2]WC!H1515</f>
        <v>106064</v>
      </c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>
        <f t="shared" si="49"/>
        <v>0</v>
      </c>
    </row>
    <row r="48" spans="2:54" s="44" customFormat="1" ht="13.5" x14ac:dyDescent="0.25">
      <c r="B48" s="40"/>
      <c r="C48" s="40" t="s">
        <v>67</v>
      </c>
      <c r="D48" s="46">
        <f>[2]WC!H1516</f>
        <v>1</v>
      </c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[2]WC!H1517</f>
        <v>18536</v>
      </c>
      <c r="E49" s="47">
        <f t="shared" si="34"/>
        <v>6580.2800000000007</v>
      </c>
      <c r="F49" s="48">
        <f>$D49*F197</f>
        <v>0</v>
      </c>
      <c r="G49" s="48">
        <f t="shared" ref="G49:N49" si="317">$D49*G197</f>
        <v>0</v>
      </c>
      <c r="H49" s="48">
        <f t="shared" si="317"/>
        <v>92.68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92.68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926.80000000000007</v>
      </c>
      <c r="AJ49" s="48">
        <f t="shared" si="320"/>
        <v>926.80000000000007</v>
      </c>
      <c r="AK49" s="48">
        <f t="shared" si="320"/>
        <v>926.80000000000007</v>
      </c>
      <c r="AL49" s="48">
        <f t="shared" si="320"/>
        <v>2780.4</v>
      </c>
      <c r="AM49" s="48">
        <f t="shared" si="320"/>
        <v>0</v>
      </c>
      <c r="AN49" s="48">
        <f t="shared" si="320"/>
        <v>926.80000000000007</v>
      </c>
      <c r="AO49" s="48">
        <f t="shared" si="320"/>
        <v>0</v>
      </c>
      <c r="AP49" s="51">
        <f t="shared" si="43"/>
        <v>6487.6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0.35500000000000004</v>
      </c>
    </row>
    <row r="50" spans="2:54" s="44" customFormat="1" x14ac:dyDescent="0.25">
      <c r="B50" s="39" t="s">
        <v>69</v>
      </c>
      <c r="C50" s="40"/>
      <c r="D50" s="50">
        <f>SUM(D51:D56)</f>
        <v>877081</v>
      </c>
      <c r="E50" s="42">
        <f t="shared" si="34"/>
        <v>159008.834</v>
      </c>
      <c r="F50" s="41">
        <f>SUM(F51:F56)</f>
        <v>15725.099999999999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68968.599999999991</v>
      </c>
      <c r="L50" s="41">
        <f t="shared" si="324"/>
        <v>68968.599999999991</v>
      </c>
      <c r="M50" s="41">
        <f t="shared" si="324"/>
        <v>5241.7000000000007</v>
      </c>
      <c r="N50" s="41">
        <f t="shared" si="324"/>
        <v>0</v>
      </c>
      <c r="O50" s="43">
        <f>SUM(O51:O56)</f>
        <v>158904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104.834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104.834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0.18129321465178244</v>
      </c>
    </row>
    <row r="51" spans="2:54" s="44" customFormat="1" ht="13.5" x14ac:dyDescent="0.25">
      <c r="B51" s="40"/>
      <c r="C51" s="40" t="s">
        <v>70</v>
      </c>
      <c r="D51" s="46">
        <f>[2]WC!H1713</f>
        <v>104834</v>
      </c>
      <c r="E51" s="47">
        <f t="shared" si="34"/>
        <v>31555.034</v>
      </c>
      <c r="F51" s="48">
        <f t="shared" ref="F51:F56" si="332">$D51*F199</f>
        <v>15725.099999999999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5241.7000000000007</v>
      </c>
      <c r="L51" s="48">
        <f t="shared" si="333"/>
        <v>5241.7000000000007</v>
      </c>
      <c r="M51" s="48">
        <f t="shared" si="333"/>
        <v>5241.7000000000007</v>
      </c>
      <c r="N51" s="48">
        <f t="shared" si="333"/>
        <v>0</v>
      </c>
      <c r="O51" s="51">
        <f t="shared" ref="O51:O56" si="334">SUM(F51:N51)</f>
        <v>31450.2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104.834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104.834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>
        <f>[2]WC!H1714</f>
        <v>20156</v>
      </c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>
        <f t="shared" si="49"/>
        <v>0</v>
      </c>
    </row>
    <row r="53" spans="2:54" s="44" customFormat="1" ht="13.5" x14ac:dyDescent="0.25">
      <c r="B53" s="40"/>
      <c r="C53" s="40" t="s">
        <v>72</v>
      </c>
      <c r="D53" s="46">
        <f>[2]WC!H1715</f>
        <v>424846</v>
      </c>
      <c r="E53" s="47">
        <f t="shared" si="34"/>
        <v>127453.79999999999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63726.899999999994</v>
      </c>
      <c r="L53" s="48">
        <f t="shared" si="350"/>
        <v>63726.899999999994</v>
      </c>
      <c r="M53" s="48">
        <f t="shared" si="350"/>
        <v>0</v>
      </c>
      <c r="N53" s="48">
        <f t="shared" si="350"/>
        <v>0</v>
      </c>
      <c r="O53" s="51">
        <f t="shared" si="334"/>
        <v>127453.79999999999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[2]WC!H1716</f>
        <v>185929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>
        <f>[2]WC!H1717</f>
        <v>69634</v>
      </c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>
        <f t="shared" si="49"/>
        <v>0</v>
      </c>
    </row>
    <row r="56" spans="2:54" s="44" customFormat="1" ht="13.5" x14ac:dyDescent="0.25">
      <c r="B56" s="40"/>
      <c r="C56" s="40" t="s">
        <v>75</v>
      </c>
      <c r="D56" s="46">
        <f>[2]WC!H1718</f>
        <v>71682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>
        <f t="shared" si="49"/>
        <v>0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14632361</v>
      </c>
      <c r="E57" s="55">
        <f t="shared" si="34"/>
        <v>2085653.818</v>
      </c>
      <c r="F57" s="56">
        <f>F12+F15+F25+F28+F35+F38+F44+F50</f>
        <v>82114.87</v>
      </c>
      <c r="G57" s="56">
        <f t="shared" ref="G57:N57" si="378">G12+G15+G25+G28+G35+G38+G44+G50</f>
        <v>125237.59</v>
      </c>
      <c r="H57" s="56">
        <f t="shared" si="378"/>
        <v>46804.55</v>
      </c>
      <c r="I57" s="56">
        <f t="shared" si="378"/>
        <v>50648.56</v>
      </c>
      <c r="J57" s="56">
        <f t="shared" si="378"/>
        <v>0</v>
      </c>
      <c r="K57" s="56">
        <f t="shared" si="378"/>
        <v>76349.399999999994</v>
      </c>
      <c r="L57" s="56">
        <f t="shared" si="378"/>
        <v>92342.04</v>
      </c>
      <c r="M57" s="56">
        <f t="shared" si="378"/>
        <v>83713.509999999995</v>
      </c>
      <c r="N57" s="56">
        <f t="shared" si="378"/>
        <v>59046.400000000001</v>
      </c>
      <c r="O57" s="57">
        <f t="shared" ref="O57:AI57" si="379">O12+O15+O25+O28+O35+O38+O44+O50</f>
        <v>616256.91999999993</v>
      </c>
      <c r="P57" s="56">
        <f t="shared" si="379"/>
        <v>17162.849999999999</v>
      </c>
      <c r="Q57" s="56">
        <f t="shared" ref="Q57:W57" si="380">Q12+Q15+Q25+Q28+Q35+Q38+Q44+Q50</f>
        <v>13295.4</v>
      </c>
      <c r="R57" s="56">
        <f t="shared" si="380"/>
        <v>6091.65</v>
      </c>
      <c r="S57" s="56">
        <f t="shared" si="380"/>
        <v>17162.849999999999</v>
      </c>
      <c r="T57" s="56">
        <f t="shared" si="380"/>
        <v>27009.450000000004</v>
      </c>
      <c r="U57" s="56">
        <f t="shared" si="380"/>
        <v>148346.49</v>
      </c>
      <c r="V57" s="56">
        <f t="shared" si="380"/>
        <v>40169.404999999999</v>
      </c>
      <c r="W57" s="56">
        <f t="shared" si="380"/>
        <v>15045.820000000002</v>
      </c>
      <c r="X57" s="56">
        <f t="shared" si="379"/>
        <v>239999.11499999999</v>
      </c>
      <c r="Y57" s="56">
        <f t="shared" si="379"/>
        <v>23709.574000000001</v>
      </c>
      <c r="Z57" s="56">
        <f t="shared" ref="Z57:AG57" si="381">Z12+Z15+Z25+Z28+Z35+Z38+Z44+Z50</f>
        <v>11468.79</v>
      </c>
      <c r="AA57" s="56">
        <f t="shared" si="381"/>
        <v>21372.23</v>
      </c>
      <c r="AB57" s="56">
        <f t="shared" si="381"/>
        <v>15780.68</v>
      </c>
      <c r="AC57" s="56">
        <f t="shared" si="381"/>
        <v>19610.508000000002</v>
      </c>
      <c r="AD57" s="56">
        <f t="shared" si="381"/>
        <v>19610.508000000002</v>
      </c>
      <c r="AE57" s="56">
        <f t="shared" si="381"/>
        <v>1399.143</v>
      </c>
      <c r="AF57" s="56">
        <f t="shared" si="381"/>
        <v>1879.393</v>
      </c>
      <c r="AG57" s="56">
        <f t="shared" si="381"/>
        <v>4663.8100000000004</v>
      </c>
      <c r="AH57" s="57">
        <f t="shared" si="379"/>
        <v>119494.636</v>
      </c>
      <c r="AI57" s="56">
        <f t="shared" si="379"/>
        <v>77751.987999999998</v>
      </c>
      <c r="AJ57" s="56">
        <f t="shared" ref="AJ57:AO57" si="382">AJ12+AJ15+AJ25+AJ28+AJ35+AJ38+AJ44+AJ50</f>
        <v>107011.31000000001</v>
      </c>
      <c r="AK57" s="56">
        <f t="shared" si="382"/>
        <v>54230.991000000002</v>
      </c>
      <c r="AL57" s="56">
        <f t="shared" si="382"/>
        <v>25389.181</v>
      </c>
      <c r="AM57" s="56">
        <f t="shared" si="382"/>
        <v>192842.46599999999</v>
      </c>
      <c r="AN57" s="56">
        <f t="shared" si="382"/>
        <v>208530.86599999998</v>
      </c>
      <c r="AO57" s="56">
        <f t="shared" si="382"/>
        <v>119071.46100000001</v>
      </c>
      <c r="AP57" s="43">
        <f t="shared" si="43"/>
        <v>784828.26299999992</v>
      </c>
      <c r="AQ57" s="56">
        <f t="shared" ref="AQ57:AS57" si="383">AQ12+AQ15+AQ25+AQ28+AQ35+AQ38+AQ44+AQ50</f>
        <v>55139.55</v>
      </c>
      <c r="AR57" s="56">
        <f t="shared" si="383"/>
        <v>54659.3</v>
      </c>
      <c r="AS57" s="56">
        <f t="shared" si="383"/>
        <v>49995.49</v>
      </c>
      <c r="AT57" s="43">
        <f t="shared" si="45"/>
        <v>159794.34</v>
      </c>
      <c r="AU57" s="56">
        <f t="shared" ref="AU57:AW57" si="384">AU12+AU15+AU25+AU28+AU35+AU38+AU44+AU50</f>
        <v>4672.1080000000002</v>
      </c>
      <c r="AV57" s="56">
        <f t="shared" si="384"/>
        <v>9344.2160000000003</v>
      </c>
      <c r="AW57" s="56">
        <f t="shared" si="384"/>
        <v>14074.41</v>
      </c>
      <c r="AX57" s="56">
        <f t="shared" ref="AX57:AZ57" si="385">AX12+AX15+AX25+AX28+AX35+AX38+AX44+AX50</f>
        <v>108792.04999999999</v>
      </c>
      <c r="AY57" s="56">
        <f t="shared" si="385"/>
        <v>23567.99</v>
      </c>
      <c r="AZ57" s="56">
        <f t="shared" si="385"/>
        <v>4829.7700000000004</v>
      </c>
      <c r="BA57" s="43">
        <f t="shared" si="48"/>
        <v>165280.54399999997</v>
      </c>
      <c r="BB57" s="45">
        <f t="shared" si="49"/>
        <v>0.142537066847927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508531</v>
      </c>
      <c r="E60" s="42">
        <f>O60+X60+AH60+AP60+AT60+BA60</f>
        <v>211861.41500000001</v>
      </c>
      <c r="F60" s="41">
        <f t="shared" ref="F60:AI60" si="386">SUM(F61:F62)</f>
        <v>0</v>
      </c>
      <c r="G60" s="41">
        <f t="shared" ref="G60:M60" si="387">SUM(G61:G62)</f>
        <v>499.66800000000001</v>
      </c>
      <c r="H60" s="41">
        <f t="shared" si="387"/>
        <v>499.66800000000001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999.33600000000001</v>
      </c>
      <c r="P60" s="41">
        <f t="shared" si="386"/>
        <v>2498.34</v>
      </c>
      <c r="Q60" s="41">
        <f t="shared" ref="Q60:W60" si="388">SUM(Q61:Q62)</f>
        <v>9993.36</v>
      </c>
      <c r="R60" s="41">
        <f t="shared" si="388"/>
        <v>2498.34</v>
      </c>
      <c r="S60" s="41">
        <f t="shared" si="388"/>
        <v>2498.34</v>
      </c>
      <c r="T60" s="41">
        <f t="shared" si="388"/>
        <v>0</v>
      </c>
      <c r="U60" s="41">
        <f t="shared" si="388"/>
        <v>24983.4</v>
      </c>
      <c r="V60" s="41">
        <f t="shared" si="388"/>
        <v>24983.4</v>
      </c>
      <c r="W60" s="41">
        <f t="shared" si="388"/>
        <v>499.66800000000001</v>
      </c>
      <c r="X60" s="43">
        <f>SUM(X61:X62)</f>
        <v>67954.847999999998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499.66800000000001</v>
      </c>
      <c r="AD60" s="41">
        <f t="shared" si="389"/>
        <v>499.66800000000001</v>
      </c>
      <c r="AE60" s="41">
        <f t="shared" si="389"/>
        <v>0</v>
      </c>
      <c r="AF60" s="41">
        <f t="shared" si="389"/>
        <v>499.66800000000001</v>
      </c>
      <c r="AG60" s="41">
        <f t="shared" si="389"/>
        <v>0</v>
      </c>
      <c r="AH60" s="43">
        <f t="shared" si="386"/>
        <v>1499.0039999999999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99933.6</v>
      </c>
      <c r="AP60" s="43">
        <f>SUM(AI60:AO60)</f>
        <v>99933.6</v>
      </c>
      <c r="AQ60" s="41">
        <f t="shared" ref="AQ60:AS60" si="391">SUM(AQ61:AQ62)</f>
        <v>499.66800000000001</v>
      </c>
      <c r="AR60" s="41">
        <f t="shared" si="391"/>
        <v>0</v>
      </c>
      <c r="AS60" s="41">
        <f t="shared" si="391"/>
        <v>0</v>
      </c>
      <c r="AT60" s="43">
        <f>SUM(AQ60:AS60)</f>
        <v>499.66800000000001</v>
      </c>
      <c r="AU60" s="41">
        <f t="shared" ref="AU60:AZ60" si="392">SUM(AU61:AU62)</f>
        <v>8.8629999999999995</v>
      </c>
      <c r="AV60" s="41">
        <f t="shared" si="392"/>
        <v>17.725999999999999</v>
      </c>
      <c r="AW60" s="41">
        <f t="shared" si="392"/>
        <v>88.63</v>
      </c>
      <c r="AX60" s="41">
        <f t="shared" si="392"/>
        <v>40416.590000000004</v>
      </c>
      <c r="AY60" s="41">
        <f t="shared" si="392"/>
        <v>265.89</v>
      </c>
      <c r="AZ60" s="41">
        <f t="shared" si="392"/>
        <v>177.26</v>
      </c>
      <c r="BA60" s="43">
        <f>SUM(AU60:AZ60)</f>
        <v>40974.959000000003</v>
      </c>
      <c r="BB60" s="45">
        <f t="shared" ref="BB60:BB68" si="393">E60/D60</f>
        <v>0.41661455250515705</v>
      </c>
    </row>
    <row r="61" spans="2:54" s="44" customFormat="1" ht="13.5" x14ac:dyDescent="0.25">
      <c r="B61" s="40"/>
      <c r="C61" s="40" t="s">
        <v>32</v>
      </c>
      <c r="D61" s="46">
        <f>[2]WC!I313</f>
        <v>8863</v>
      </c>
      <c r="E61" s="47">
        <f t="shared" ref="E61:E105" si="394">O61+X61+AH61+AP61+AT61+BA61</f>
        <v>1001.519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8.8629999999999995</v>
      </c>
      <c r="AV61" s="48">
        <f t="shared" si="402"/>
        <v>17.725999999999999</v>
      </c>
      <c r="AW61" s="48">
        <f t="shared" si="402"/>
        <v>88.63</v>
      </c>
      <c r="AX61" s="48">
        <f t="shared" si="402"/>
        <v>443.15000000000003</v>
      </c>
      <c r="AY61" s="48">
        <f t="shared" si="402"/>
        <v>265.89</v>
      </c>
      <c r="AZ61" s="48">
        <f t="shared" si="402"/>
        <v>177.26</v>
      </c>
      <c r="BA61" s="51">
        <f t="shared" ref="BA61:BA104" si="403">SUM(AU61:AZ61)</f>
        <v>1001.519</v>
      </c>
      <c r="BB61" s="45">
        <f t="shared" si="393"/>
        <v>0.113</v>
      </c>
    </row>
    <row r="62" spans="2:54" s="44" customFormat="1" ht="13.5" x14ac:dyDescent="0.25">
      <c r="B62" s="40"/>
      <c r="C62" s="40" t="s">
        <v>33</v>
      </c>
      <c r="D62" s="46">
        <f>[2]WC!I314</f>
        <v>499668</v>
      </c>
      <c r="E62" s="47">
        <f t="shared" si="394"/>
        <v>210859.89600000001</v>
      </c>
      <c r="F62" s="48">
        <f>$D62*F162</f>
        <v>0</v>
      </c>
      <c r="G62" s="48">
        <f t="shared" ref="G62:N62" si="404">$D62*G162</f>
        <v>499.66800000000001</v>
      </c>
      <c r="H62" s="48">
        <f t="shared" si="404"/>
        <v>499.66800000000001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999.33600000000001</v>
      </c>
      <c r="P62" s="48">
        <f t="shared" ref="P62:W62" si="405">$D62*P162</f>
        <v>2498.34</v>
      </c>
      <c r="Q62" s="48">
        <f t="shared" si="405"/>
        <v>9993.36</v>
      </c>
      <c r="R62" s="48">
        <f t="shared" si="405"/>
        <v>2498.34</v>
      </c>
      <c r="S62" s="48">
        <f t="shared" si="405"/>
        <v>2498.34</v>
      </c>
      <c r="T62" s="48">
        <f t="shared" si="405"/>
        <v>0</v>
      </c>
      <c r="U62" s="48">
        <f t="shared" si="405"/>
        <v>24983.4</v>
      </c>
      <c r="V62" s="48">
        <f t="shared" si="405"/>
        <v>24983.4</v>
      </c>
      <c r="W62" s="48">
        <f t="shared" si="405"/>
        <v>499.66800000000001</v>
      </c>
      <c r="X62" s="49">
        <f>SUM(P62:W62)</f>
        <v>67954.847999999998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499.66800000000001</v>
      </c>
      <c r="AD62" s="48">
        <f t="shared" si="406"/>
        <v>499.66800000000001</v>
      </c>
      <c r="AE62" s="48">
        <f t="shared" si="406"/>
        <v>0</v>
      </c>
      <c r="AF62" s="48">
        <f t="shared" si="406"/>
        <v>499.66800000000001</v>
      </c>
      <c r="AG62" s="48">
        <f t="shared" si="406"/>
        <v>0</v>
      </c>
      <c r="AH62" s="49">
        <f>SUM(Y62:AG62)</f>
        <v>1499.0039999999999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99933.6</v>
      </c>
      <c r="AP62" s="51">
        <f t="shared" si="399"/>
        <v>99933.6</v>
      </c>
      <c r="AQ62" s="48">
        <f t="shared" ref="AQ62:AS62" si="408">$D62*AQ162</f>
        <v>499.66800000000001</v>
      </c>
      <c r="AR62" s="48">
        <f t="shared" si="408"/>
        <v>0</v>
      </c>
      <c r="AS62" s="48">
        <f t="shared" si="408"/>
        <v>0</v>
      </c>
      <c r="AT62" s="51">
        <f t="shared" si="401"/>
        <v>499.66800000000001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39973.440000000002</v>
      </c>
      <c r="AY62" s="48">
        <f t="shared" si="409"/>
        <v>0</v>
      </c>
      <c r="AZ62" s="48">
        <f t="shared" si="409"/>
        <v>0</v>
      </c>
      <c r="BA62" s="51">
        <f t="shared" si="403"/>
        <v>39973.440000000002</v>
      </c>
      <c r="BB62" s="45">
        <f t="shared" si="393"/>
        <v>0.42200000000000004</v>
      </c>
    </row>
    <row r="63" spans="2:54" s="44" customFormat="1" x14ac:dyDescent="0.25">
      <c r="B63" s="39" t="s">
        <v>34</v>
      </c>
      <c r="C63" s="40"/>
      <c r="D63" s="50">
        <f>SUM(D64:D72)</f>
        <v>6015110</v>
      </c>
      <c r="E63" s="42">
        <f t="shared" si="394"/>
        <v>1533772.905</v>
      </c>
      <c r="F63" s="41">
        <f t="shared" ref="F63:AI63" si="410">SUM(F64:F72)</f>
        <v>0</v>
      </c>
      <c r="G63" s="41">
        <f t="shared" ref="G63:N63" si="411">SUM(G64:G72)</f>
        <v>56211.55</v>
      </c>
      <c r="H63" s="41">
        <f t="shared" si="411"/>
        <v>56211.55</v>
      </c>
      <c r="I63" s="41">
        <f t="shared" si="411"/>
        <v>56354.195</v>
      </c>
      <c r="J63" s="41">
        <f t="shared" si="411"/>
        <v>0</v>
      </c>
      <c r="K63" s="41">
        <f t="shared" si="411"/>
        <v>9275.4699999999993</v>
      </c>
      <c r="L63" s="41">
        <f t="shared" si="411"/>
        <v>27826.41</v>
      </c>
      <c r="M63" s="41">
        <f t="shared" si="411"/>
        <v>97671.800000000017</v>
      </c>
      <c r="N63" s="41">
        <f t="shared" si="411"/>
        <v>74203.759999999995</v>
      </c>
      <c r="O63" s="43">
        <f t="shared" si="410"/>
        <v>377754.73500000004</v>
      </c>
      <c r="P63" s="41">
        <f t="shared" si="410"/>
        <v>18550.939999999999</v>
      </c>
      <c r="Q63" s="41">
        <f t="shared" ref="Q63:W63" si="412">SUM(Q64:Q72)</f>
        <v>4637.7349999999997</v>
      </c>
      <c r="R63" s="41">
        <f t="shared" si="412"/>
        <v>4637.7349999999997</v>
      </c>
      <c r="S63" s="41">
        <f t="shared" si="412"/>
        <v>18550.939999999999</v>
      </c>
      <c r="T63" s="41">
        <f t="shared" si="412"/>
        <v>29223.235000000001</v>
      </c>
      <c r="U63" s="41">
        <f t="shared" si="412"/>
        <v>4637.7349999999997</v>
      </c>
      <c r="V63" s="41">
        <f t="shared" si="412"/>
        <v>0</v>
      </c>
      <c r="W63" s="41">
        <f t="shared" si="412"/>
        <v>0</v>
      </c>
      <c r="X63" s="43">
        <f t="shared" si="410"/>
        <v>80238.320000000007</v>
      </c>
      <c r="Y63" s="41">
        <f t="shared" si="410"/>
        <v>9834.2000000000007</v>
      </c>
      <c r="Z63" s="41">
        <f t="shared" ref="Z63:AG63" si="413">SUM(Z64:Z72)</f>
        <v>9834.2000000000007</v>
      </c>
      <c r="AA63" s="41">
        <f t="shared" si="413"/>
        <v>24026.769999999997</v>
      </c>
      <c r="AB63" s="41">
        <f t="shared" si="413"/>
        <v>11734.02</v>
      </c>
      <c r="AC63" s="41">
        <f t="shared" si="413"/>
        <v>10750.599999999999</v>
      </c>
      <c r="AD63" s="41">
        <f t="shared" si="413"/>
        <v>10750.599999999999</v>
      </c>
      <c r="AE63" s="41">
        <f t="shared" si="413"/>
        <v>1475.13</v>
      </c>
      <c r="AF63" s="41">
        <f t="shared" si="413"/>
        <v>1475.13</v>
      </c>
      <c r="AG63" s="41">
        <f t="shared" si="413"/>
        <v>4917.1000000000004</v>
      </c>
      <c r="AH63" s="43">
        <f t="shared" si="410"/>
        <v>84797.749999999985</v>
      </c>
      <c r="AI63" s="41">
        <f t="shared" si="410"/>
        <v>84721.24</v>
      </c>
      <c r="AJ63" s="41">
        <f t="shared" ref="AJ63:AO63" si="414">SUM(AJ64:AJ72)</f>
        <v>80005.200000000012</v>
      </c>
      <c r="AK63" s="41">
        <f t="shared" si="414"/>
        <v>28318.12</v>
      </c>
      <c r="AL63" s="41">
        <f t="shared" si="414"/>
        <v>28318.12</v>
      </c>
      <c r="AM63" s="41">
        <f t="shared" si="414"/>
        <v>209054.62</v>
      </c>
      <c r="AN63" s="41">
        <f t="shared" si="414"/>
        <v>227605.56</v>
      </c>
      <c r="AO63" s="41">
        <f t="shared" si="414"/>
        <v>24589.91</v>
      </c>
      <c r="AP63" s="43">
        <f t="shared" si="399"/>
        <v>682612.77</v>
      </c>
      <c r="AQ63" s="41">
        <f t="shared" ref="AQ63:AS63" si="415">SUM(AQ64:AQ72)</f>
        <v>60174.91</v>
      </c>
      <c r="AR63" s="41">
        <f t="shared" si="415"/>
        <v>60174.91</v>
      </c>
      <c r="AS63" s="41">
        <f t="shared" si="415"/>
        <v>55257.81</v>
      </c>
      <c r="AT63" s="43">
        <f t="shared" si="401"/>
        <v>175607.63</v>
      </c>
      <c r="AU63" s="41">
        <f t="shared" ref="AU63:AZ63" si="416">SUM(AU64:AU72)</f>
        <v>4917.1000000000004</v>
      </c>
      <c r="AV63" s="41">
        <f t="shared" si="416"/>
        <v>9834.2000000000007</v>
      </c>
      <c r="AW63" s="41">
        <f t="shared" si="416"/>
        <v>14751.3</v>
      </c>
      <c r="AX63" s="41">
        <f t="shared" si="416"/>
        <v>73756.5</v>
      </c>
      <c r="AY63" s="41">
        <f t="shared" si="416"/>
        <v>24585.5</v>
      </c>
      <c r="AZ63" s="41">
        <f t="shared" si="416"/>
        <v>4917.1000000000004</v>
      </c>
      <c r="BA63" s="43">
        <f t="shared" si="403"/>
        <v>132761.70000000001</v>
      </c>
      <c r="BB63" s="45">
        <f t="shared" si="393"/>
        <v>0.254986676054137</v>
      </c>
    </row>
    <row r="64" spans="2:54" s="44" customFormat="1" ht="13.5" x14ac:dyDescent="0.25">
      <c r="B64" s="40"/>
      <c r="C64" s="40" t="s">
        <v>35</v>
      </c>
      <c r="D64" s="46">
        <f>[2]WC!I513+[2]WC!I522</f>
        <v>491710</v>
      </c>
      <c r="E64" s="47">
        <f t="shared" si="394"/>
        <v>277816.15000000002</v>
      </c>
      <c r="F64" s="48">
        <f t="shared" ref="F64:N72" si="417">$D64*F164</f>
        <v>0</v>
      </c>
      <c r="G64" s="48">
        <f t="shared" si="417"/>
        <v>9834.2000000000007</v>
      </c>
      <c r="H64" s="48">
        <f t="shared" si="417"/>
        <v>9834.2000000000007</v>
      </c>
      <c r="I64" s="48">
        <f t="shared" si="417"/>
        <v>9834.2000000000007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4917.1000000000004</v>
      </c>
      <c r="N64" s="48">
        <f t="shared" si="417"/>
        <v>0</v>
      </c>
      <c r="O64" s="51">
        <f t="shared" ref="O64:O72" si="418">SUM(F64:N64)</f>
        <v>34419.700000000004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24585.5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24585.5</v>
      </c>
      <c r="Y64" s="48">
        <f t="shared" ref="Y64:AG64" si="421">$D64*Y164</f>
        <v>9834.2000000000007</v>
      </c>
      <c r="Z64" s="48">
        <f t="shared" si="421"/>
        <v>9834.2000000000007</v>
      </c>
      <c r="AA64" s="48">
        <f t="shared" si="421"/>
        <v>14751.3</v>
      </c>
      <c r="AB64" s="48">
        <f t="shared" si="421"/>
        <v>2458.5500000000002</v>
      </c>
      <c r="AC64" s="48">
        <f t="shared" si="421"/>
        <v>1475.13</v>
      </c>
      <c r="AD64" s="48">
        <f t="shared" si="421"/>
        <v>1475.13</v>
      </c>
      <c r="AE64" s="48">
        <f t="shared" si="421"/>
        <v>1475.13</v>
      </c>
      <c r="AF64" s="48">
        <f t="shared" si="421"/>
        <v>1475.13</v>
      </c>
      <c r="AG64" s="48">
        <f t="shared" si="421"/>
        <v>4917.1000000000004</v>
      </c>
      <c r="AH64" s="51">
        <f t="shared" ref="AH64:AH72" si="422">SUM(Y64:AG64)</f>
        <v>47695.869999999988</v>
      </c>
      <c r="AI64" s="48">
        <f t="shared" ref="AI64:AO64" si="423">$D64*AI164</f>
        <v>1475.13</v>
      </c>
      <c r="AJ64" s="48">
        <f t="shared" si="423"/>
        <v>24585.5</v>
      </c>
      <c r="AK64" s="48">
        <f t="shared" si="423"/>
        <v>491.71000000000004</v>
      </c>
      <c r="AL64" s="48">
        <f t="shared" si="423"/>
        <v>491.71000000000004</v>
      </c>
      <c r="AM64" s="48">
        <f t="shared" si="423"/>
        <v>491.71000000000004</v>
      </c>
      <c r="AN64" s="48">
        <f t="shared" si="423"/>
        <v>491.71000000000004</v>
      </c>
      <c r="AO64" s="48">
        <f t="shared" si="423"/>
        <v>491.71000000000004</v>
      </c>
      <c r="AP64" s="51">
        <f t="shared" si="399"/>
        <v>28519.179999999997</v>
      </c>
      <c r="AQ64" s="48">
        <f t="shared" ref="AQ64:AS64" si="424">$D64*AQ164</f>
        <v>4917.1000000000004</v>
      </c>
      <c r="AR64" s="48">
        <f t="shared" si="424"/>
        <v>4917.1000000000004</v>
      </c>
      <c r="AS64" s="48">
        <f t="shared" si="424"/>
        <v>0</v>
      </c>
      <c r="AT64" s="51">
        <f t="shared" si="401"/>
        <v>9834.2000000000007</v>
      </c>
      <c r="AU64" s="48">
        <f t="shared" ref="AU64:AZ64" si="425">$D64*AU164</f>
        <v>4917.1000000000004</v>
      </c>
      <c r="AV64" s="48">
        <f t="shared" si="425"/>
        <v>9834.2000000000007</v>
      </c>
      <c r="AW64" s="48">
        <f t="shared" si="425"/>
        <v>14751.3</v>
      </c>
      <c r="AX64" s="48">
        <f t="shared" si="425"/>
        <v>73756.5</v>
      </c>
      <c r="AY64" s="48">
        <f t="shared" si="425"/>
        <v>24585.5</v>
      </c>
      <c r="AZ64" s="48">
        <f t="shared" si="425"/>
        <v>4917.1000000000004</v>
      </c>
      <c r="BA64" s="51">
        <f t="shared" si="403"/>
        <v>132761.70000000001</v>
      </c>
      <c r="BB64" s="45">
        <f t="shared" si="393"/>
        <v>0.56500000000000006</v>
      </c>
    </row>
    <row r="65" spans="2:54" s="44" customFormat="1" ht="13.5" x14ac:dyDescent="0.25">
      <c r="B65" s="40"/>
      <c r="C65" s="40" t="s">
        <v>36</v>
      </c>
      <c r="D65" s="46">
        <f>[2]WC!I514</f>
        <v>1108394</v>
      </c>
      <c r="E65" s="47">
        <f t="shared" si="394"/>
        <v>110839.40000000001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55419.700000000004</v>
      </c>
      <c r="AJ65" s="48">
        <f t="shared" si="428"/>
        <v>55419.700000000004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110839.40000000001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[2]WC!I515</f>
        <v>1204910</v>
      </c>
      <c r="E66" s="47">
        <f t="shared" si="394"/>
        <v>457865.80000000005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180736.5</v>
      </c>
      <c r="AN66" s="48">
        <f t="shared" si="433"/>
        <v>180736.5</v>
      </c>
      <c r="AO66" s="48">
        <f t="shared" si="433"/>
        <v>24098.2</v>
      </c>
      <c r="AP66" s="51">
        <f t="shared" si="399"/>
        <v>385571.2</v>
      </c>
      <c r="AQ66" s="48">
        <f t="shared" ref="AQ66:AS66" si="434">$D66*AQ166</f>
        <v>24098.2</v>
      </c>
      <c r="AR66" s="48">
        <f t="shared" si="434"/>
        <v>24098.2</v>
      </c>
      <c r="AS66" s="48">
        <f t="shared" si="434"/>
        <v>24098.2</v>
      </c>
      <c r="AT66" s="51">
        <f t="shared" si="401"/>
        <v>72294.600000000006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0.38000000000000006</v>
      </c>
    </row>
    <row r="67" spans="2:54" s="44" customFormat="1" ht="13.5" x14ac:dyDescent="0.25">
      <c r="B67" s="40"/>
      <c r="C67" s="40" t="s">
        <v>38</v>
      </c>
      <c r="D67" s="46">
        <f>[2]WC!I516</f>
        <v>166660</v>
      </c>
      <c r="E67" s="47">
        <f t="shared" si="394"/>
        <v>9999.6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3333.2000000000003</v>
      </c>
      <c r="AR67" s="48">
        <f t="shared" si="439"/>
        <v>3333.2000000000003</v>
      </c>
      <c r="AS67" s="48">
        <f t="shared" si="439"/>
        <v>3333.2000000000003</v>
      </c>
      <c r="AT67" s="51">
        <f t="shared" si="401"/>
        <v>9999.6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>
        <f t="shared" si="393"/>
        <v>6.0000000000000005E-2</v>
      </c>
    </row>
    <row r="68" spans="2:54" s="44" customFormat="1" ht="13.5" x14ac:dyDescent="0.25">
      <c r="B68" s="40"/>
      <c r="C68" s="40" t="s">
        <v>39</v>
      </c>
      <c r="D68" s="46">
        <f>[2]WC!I517</f>
        <v>1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>
        <f t="shared" si="393"/>
        <v>0</v>
      </c>
    </row>
    <row r="69" spans="2:54" s="44" customFormat="1" ht="13.5" x14ac:dyDescent="0.25">
      <c r="B69" s="40"/>
      <c r="C69" s="40" t="s">
        <v>40</v>
      </c>
      <c r="D69" s="46">
        <f>[2]WC!I518</f>
        <v>927547</v>
      </c>
      <c r="E69" s="47">
        <f t="shared" si="394"/>
        <v>677109.31</v>
      </c>
      <c r="F69" s="48">
        <f t="shared" si="417"/>
        <v>0</v>
      </c>
      <c r="G69" s="48">
        <f t="shared" si="417"/>
        <v>46377.350000000006</v>
      </c>
      <c r="H69" s="48">
        <f t="shared" si="417"/>
        <v>46377.350000000006</v>
      </c>
      <c r="I69" s="48">
        <f t="shared" si="417"/>
        <v>46377.350000000006</v>
      </c>
      <c r="J69" s="48">
        <f t="shared" si="417"/>
        <v>0</v>
      </c>
      <c r="K69" s="48">
        <f t="shared" si="417"/>
        <v>9275.4699999999993</v>
      </c>
      <c r="L69" s="48">
        <f t="shared" si="417"/>
        <v>27826.41</v>
      </c>
      <c r="M69" s="48">
        <f t="shared" si="417"/>
        <v>92754.700000000012</v>
      </c>
      <c r="N69" s="48">
        <f t="shared" si="417"/>
        <v>74203.759999999995</v>
      </c>
      <c r="O69" s="51">
        <f t="shared" si="418"/>
        <v>343192.39</v>
      </c>
      <c r="P69" s="48">
        <f t="shared" ref="P69:W69" si="446">$D69*P169</f>
        <v>18550.939999999999</v>
      </c>
      <c r="Q69" s="48">
        <f t="shared" si="446"/>
        <v>4637.7349999999997</v>
      </c>
      <c r="R69" s="48">
        <f t="shared" si="446"/>
        <v>4637.7349999999997</v>
      </c>
      <c r="S69" s="48">
        <f t="shared" si="446"/>
        <v>18550.939999999999</v>
      </c>
      <c r="T69" s="48">
        <f t="shared" si="446"/>
        <v>4637.7349999999997</v>
      </c>
      <c r="U69" s="48">
        <f t="shared" si="446"/>
        <v>4637.7349999999997</v>
      </c>
      <c r="V69" s="48">
        <f t="shared" si="446"/>
        <v>0</v>
      </c>
      <c r="W69" s="48">
        <f t="shared" si="446"/>
        <v>0</v>
      </c>
      <c r="X69" s="51">
        <f t="shared" si="420"/>
        <v>55652.82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9275.4699999999993</v>
      </c>
      <c r="AB69" s="48">
        <f t="shared" si="447"/>
        <v>9275.4699999999993</v>
      </c>
      <c r="AC69" s="48">
        <f t="shared" si="447"/>
        <v>9275.4699999999993</v>
      </c>
      <c r="AD69" s="48">
        <f t="shared" si="447"/>
        <v>9275.4699999999993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37101.879999999997</v>
      </c>
      <c r="AI69" s="48">
        <f t="shared" ref="AI69:AO69" si="448">$D69*AI169</f>
        <v>27826.41</v>
      </c>
      <c r="AJ69" s="48">
        <f t="shared" si="448"/>
        <v>0</v>
      </c>
      <c r="AK69" s="48">
        <f t="shared" si="448"/>
        <v>27826.41</v>
      </c>
      <c r="AL69" s="48">
        <f t="shared" si="448"/>
        <v>27826.41</v>
      </c>
      <c r="AM69" s="48">
        <f t="shared" si="448"/>
        <v>27826.41</v>
      </c>
      <c r="AN69" s="48">
        <f t="shared" si="448"/>
        <v>46377.350000000006</v>
      </c>
      <c r="AO69" s="48">
        <f t="shared" si="448"/>
        <v>0</v>
      </c>
      <c r="AP69" s="51">
        <f t="shared" si="399"/>
        <v>157682.99</v>
      </c>
      <c r="AQ69" s="48">
        <f t="shared" ref="AQ69:AS69" si="449">$D69*AQ169</f>
        <v>27826.41</v>
      </c>
      <c r="AR69" s="48">
        <f t="shared" si="449"/>
        <v>27826.41</v>
      </c>
      <c r="AS69" s="48">
        <f t="shared" si="449"/>
        <v>27826.41</v>
      </c>
      <c r="AT69" s="51">
        <f t="shared" si="401"/>
        <v>83479.23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[2]WC!I519</f>
        <v>28529</v>
      </c>
      <c r="E70" s="47">
        <f t="shared" si="394"/>
        <v>142.64500000000001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142.64500000000001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142.64500000000001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[2]WC!I520</f>
        <v>1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[2]WC!I521</f>
        <v>2087358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749757</v>
      </c>
      <c r="E73" s="42">
        <f t="shared" si="394"/>
        <v>1309.92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1309.92</v>
      </c>
      <c r="M73" s="41">
        <f t="shared" si="468"/>
        <v>0</v>
      </c>
      <c r="N73" s="41">
        <f t="shared" si="468"/>
        <v>0</v>
      </c>
      <c r="O73" s="43">
        <f t="shared" si="467"/>
        <v>1309.92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1.7471260688463064E-3</v>
      </c>
    </row>
    <row r="74" spans="2:54" s="44" customFormat="1" ht="13.5" x14ac:dyDescent="0.25">
      <c r="B74" s="40"/>
      <c r="C74" s="52" t="s">
        <v>45</v>
      </c>
      <c r="D74" s="46">
        <f>[2]WC!I713</f>
        <v>684261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[2]WC!I714</f>
        <v>65496</v>
      </c>
      <c r="E75" s="47">
        <f t="shared" si="394"/>
        <v>1309.92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1309.92</v>
      </c>
      <c r="M75" s="48">
        <f t="shared" si="480"/>
        <v>0</v>
      </c>
      <c r="N75" s="48">
        <f t="shared" si="480"/>
        <v>0</v>
      </c>
      <c r="O75" s="51">
        <f>SUM(F75:N75)</f>
        <v>1309.92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>
        <f t="shared" si="466"/>
        <v>0.02</v>
      </c>
    </row>
    <row r="76" spans="2:54" s="44" customFormat="1" x14ac:dyDescent="0.25">
      <c r="B76" s="39" t="s">
        <v>47</v>
      </c>
      <c r="C76" s="40"/>
      <c r="D76" s="50">
        <f>SUM(D77:D82)</f>
        <v>2474309</v>
      </c>
      <c r="E76" s="47">
        <f t="shared" si="394"/>
        <v>240048.81200000003</v>
      </c>
      <c r="F76" s="41">
        <f t="shared" ref="F76:AI76" si="486">SUM(F77:F82)</f>
        <v>25980.04</v>
      </c>
      <c r="G76" s="41">
        <f t="shared" ref="G76:N76" si="487">SUM(G77:G82)</f>
        <v>38970.06</v>
      </c>
      <c r="H76" s="41">
        <f t="shared" si="487"/>
        <v>0</v>
      </c>
      <c r="I76" s="41">
        <f t="shared" si="487"/>
        <v>4581.32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69531.42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38970.06</v>
      </c>
      <c r="V76" s="41">
        <f t="shared" si="488"/>
        <v>4581.32</v>
      </c>
      <c r="W76" s="41">
        <f t="shared" si="488"/>
        <v>4581.32</v>
      </c>
      <c r="X76" s="41">
        <f t="shared" si="486"/>
        <v>48132.7</v>
      </c>
      <c r="Y76" s="41">
        <f t="shared" si="486"/>
        <v>15280.68</v>
      </c>
      <c r="Z76" s="41">
        <f t="shared" ref="Z76:AG76" si="489">SUM(Z77:Z82)</f>
        <v>2290.66</v>
      </c>
      <c r="AA76" s="41">
        <f t="shared" si="489"/>
        <v>0</v>
      </c>
      <c r="AB76" s="41">
        <f t="shared" si="489"/>
        <v>6495.01</v>
      </c>
      <c r="AC76" s="41">
        <f t="shared" si="489"/>
        <v>11076.33</v>
      </c>
      <c r="AD76" s="41">
        <f t="shared" si="489"/>
        <v>11076.33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46219.01</v>
      </c>
      <c r="AI76" s="41">
        <f t="shared" si="486"/>
        <v>1299.002</v>
      </c>
      <c r="AJ76" s="41">
        <f t="shared" ref="AJ76:AO76" si="490">SUM(AJ77:AJ82)</f>
        <v>32852.020000000004</v>
      </c>
      <c r="AK76" s="41">
        <f t="shared" si="490"/>
        <v>32852.020000000004</v>
      </c>
      <c r="AL76" s="41">
        <f t="shared" si="490"/>
        <v>0</v>
      </c>
      <c r="AM76" s="41">
        <f t="shared" si="490"/>
        <v>1145.33</v>
      </c>
      <c r="AN76" s="41">
        <f t="shared" si="490"/>
        <v>1145.33</v>
      </c>
      <c r="AO76" s="41">
        <f t="shared" si="490"/>
        <v>0</v>
      </c>
      <c r="AP76" s="43">
        <f t="shared" si="399"/>
        <v>69293.702000000019</v>
      </c>
      <c r="AQ76" s="41">
        <f t="shared" ref="AQ76:AS76" si="491">SUM(AQ77:AQ82)</f>
        <v>2290.66</v>
      </c>
      <c r="AR76" s="41">
        <f t="shared" si="491"/>
        <v>2290.66</v>
      </c>
      <c r="AS76" s="41">
        <f t="shared" si="491"/>
        <v>2290.66</v>
      </c>
      <c r="AT76" s="43">
        <f t="shared" si="401"/>
        <v>6871.98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9.7016505214183049E-2</v>
      </c>
    </row>
    <row r="77" spans="2:54" s="44" customFormat="1" ht="13.5" x14ac:dyDescent="0.25">
      <c r="B77" s="40"/>
      <c r="C77" s="40" t="s">
        <v>48</v>
      </c>
      <c r="D77" s="46">
        <f>[2]WC!I913</f>
        <v>1299002</v>
      </c>
      <c r="E77" s="47">
        <f t="shared" si="394"/>
        <v>189654.29200000002</v>
      </c>
      <c r="F77" s="48">
        <f t="shared" ref="F77:N82" si="493">$D77*F177</f>
        <v>25980.04</v>
      </c>
      <c r="G77" s="48">
        <f t="shared" si="493"/>
        <v>38970.06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64950.1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38970.06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38970.06</v>
      </c>
      <c r="Y77" s="48">
        <f t="shared" ref="Y77:AG77" si="497">$D77*Y177</f>
        <v>12990.02</v>
      </c>
      <c r="Z77" s="48">
        <f t="shared" si="497"/>
        <v>0</v>
      </c>
      <c r="AA77" s="48">
        <f t="shared" si="497"/>
        <v>0</v>
      </c>
      <c r="AB77" s="48">
        <f t="shared" si="497"/>
        <v>6495.01</v>
      </c>
      <c r="AC77" s="48">
        <f t="shared" si="497"/>
        <v>6495.01</v>
      </c>
      <c r="AD77" s="48">
        <f t="shared" si="497"/>
        <v>6495.01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32475.050000000003</v>
      </c>
      <c r="AI77" s="48">
        <f t="shared" ref="AI77:AO77" si="499">$D77*AI177</f>
        <v>1299.002</v>
      </c>
      <c r="AJ77" s="48">
        <f t="shared" si="499"/>
        <v>25980.04</v>
      </c>
      <c r="AK77" s="48">
        <f t="shared" si="499"/>
        <v>25980.04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53259.082000000002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0.14600000000000002</v>
      </c>
    </row>
    <row r="78" spans="2:54" s="44" customFormat="1" ht="13.5" x14ac:dyDescent="0.25">
      <c r="B78" s="40"/>
      <c r="C78" s="40" t="s">
        <v>49</v>
      </c>
      <c r="D78" s="46">
        <f>[2]WC!I914</f>
        <v>229066</v>
      </c>
      <c r="E78" s="47">
        <f t="shared" si="394"/>
        <v>50394.51999999999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4581.32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4581.32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4581.32</v>
      </c>
      <c r="W78" s="48">
        <f t="shared" si="502"/>
        <v>4581.32</v>
      </c>
      <c r="X78" s="51">
        <f t="shared" si="496"/>
        <v>9162.64</v>
      </c>
      <c r="Y78" s="48">
        <f t="shared" ref="Y78:AG78" si="503">$D78*Y178</f>
        <v>2290.66</v>
      </c>
      <c r="Z78" s="48">
        <f t="shared" si="503"/>
        <v>2290.66</v>
      </c>
      <c r="AA78" s="48">
        <f t="shared" si="503"/>
        <v>0</v>
      </c>
      <c r="AB78" s="48">
        <f t="shared" si="503"/>
        <v>0</v>
      </c>
      <c r="AC78" s="48">
        <f t="shared" si="503"/>
        <v>4581.32</v>
      </c>
      <c r="AD78" s="48">
        <f t="shared" si="503"/>
        <v>4581.32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13743.96</v>
      </c>
      <c r="AI78" s="48">
        <f t="shared" ref="AI78:AO78" si="504">$D78*AI178</f>
        <v>0</v>
      </c>
      <c r="AJ78" s="48">
        <f t="shared" si="504"/>
        <v>6871.98</v>
      </c>
      <c r="AK78" s="48">
        <f t="shared" si="504"/>
        <v>6871.98</v>
      </c>
      <c r="AL78" s="48">
        <f t="shared" si="504"/>
        <v>0</v>
      </c>
      <c r="AM78" s="48">
        <f t="shared" si="504"/>
        <v>1145.33</v>
      </c>
      <c r="AN78" s="48">
        <f t="shared" si="504"/>
        <v>1145.33</v>
      </c>
      <c r="AO78" s="48">
        <f t="shared" si="504"/>
        <v>0</v>
      </c>
      <c r="AP78" s="51">
        <f t="shared" si="399"/>
        <v>16034.619999999999</v>
      </c>
      <c r="AQ78" s="48">
        <f t="shared" ref="AQ78:AS78" si="505">$D78*AQ178</f>
        <v>2290.66</v>
      </c>
      <c r="AR78" s="48">
        <f t="shared" si="505"/>
        <v>2290.66</v>
      </c>
      <c r="AS78" s="48">
        <f t="shared" si="505"/>
        <v>2290.66</v>
      </c>
      <c r="AT78" s="51">
        <f t="shared" si="401"/>
        <v>6871.98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>
        <f t="shared" si="466"/>
        <v>0.21999999999999995</v>
      </c>
    </row>
    <row r="79" spans="2:54" s="44" customFormat="1" ht="13.5" x14ac:dyDescent="0.25">
      <c r="B79" s="40"/>
      <c r="C79" s="40" t="s">
        <v>50</v>
      </c>
      <c r="D79" s="46">
        <f>[2]WC!I915</f>
        <v>675929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>
        <f>[2]WC!I916</f>
        <v>152336</v>
      </c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>
        <f t="shared" si="466"/>
        <v>0</v>
      </c>
    </row>
    <row r="81" spans="2:54" s="44" customFormat="1" ht="13.5" x14ac:dyDescent="0.25">
      <c r="B81" s="40"/>
      <c r="C81" s="40" t="s">
        <v>52</v>
      </c>
      <c r="D81" s="46">
        <f>[2]WC!I917</f>
        <v>117976</v>
      </c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/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4507020</v>
      </c>
      <c r="E83" s="42">
        <f t="shared" si="394"/>
        <v>180280.80000000002</v>
      </c>
      <c r="F83" s="41">
        <f t="shared" ref="F83:AI83" si="528">SUM(F84:F85)</f>
        <v>45070.200000000004</v>
      </c>
      <c r="G83" s="41">
        <f t="shared" ref="G83:N83" si="529">SUM(G84:G85)</f>
        <v>45070.200000000004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90140.400000000009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90140.400000000009</v>
      </c>
      <c r="V83" s="41">
        <f t="shared" si="530"/>
        <v>0</v>
      </c>
      <c r="W83" s="41">
        <f t="shared" si="530"/>
        <v>0</v>
      </c>
      <c r="X83" s="41">
        <f t="shared" si="528"/>
        <v>90140.400000000009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0.04</v>
      </c>
    </row>
    <row r="84" spans="2:54" s="44" customFormat="1" ht="13.5" x14ac:dyDescent="0.25">
      <c r="B84" s="40"/>
      <c r="C84" s="40" t="s">
        <v>55</v>
      </c>
      <c r="D84" s="46">
        <f>[2]WC!I1113</f>
        <v>4507020</v>
      </c>
      <c r="E84" s="47">
        <f t="shared" si="394"/>
        <v>180280.80000000002</v>
      </c>
      <c r="F84" s="48">
        <f t="shared" ref="F84:N85" si="535">$D84*F184</f>
        <v>45070.200000000004</v>
      </c>
      <c r="G84" s="48">
        <f t="shared" si="535"/>
        <v>45070.200000000004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90140.400000000009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90140.400000000009</v>
      </c>
      <c r="V84" s="48">
        <f t="shared" si="536"/>
        <v>0</v>
      </c>
      <c r="W84" s="48">
        <f t="shared" si="536"/>
        <v>0</v>
      </c>
      <c r="X84" s="51">
        <f>SUM(P84:W84)</f>
        <v>90140.400000000009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>
        <f t="shared" si="527"/>
        <v>0.04</v>
      </c>
    </row>
    <row r="85" spans="2:54" s="44" customFormat="1" ht="13.5" x14ac:dyDescent="0.25">
      <c r="B85" s="40"/>
      <c r="C85" s="40" t="s">
        <v>56</v>
      </c>
      <c r="D85" s="46"/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 t="e">
        <f t="shared" si="527"/>
        <v>#DIV/0!</v>
      </c>
    </row>
    <row r="86" spans="2:54" s="44" customFormat="1" x14ac:dyDescent="0.25">
      <c r="B86" s="39" t="s">
        <v>57</v>
      </c>
      <c r="C86" s="40"/>
      <c r="D86" s="50">
        <f>SUM(D87:D91)</f>
        <v>263138</v>
      </c>
      <c r="E86" s="42">
        <f t="shared" si="394"/>
        <v>23303.024999999998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12441.645</v>
      </c>
      <c r="W86" s="41">
        <f t="shared" si="548"/>
        <v>10861.380000000001</v>
      </c>
      <c r="X86" s="41">
        <f t="shared" si="546"/>
        <v>23303.024999999998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8.8558189999163928E-2</v>
      </c>
    </row>
    <row r="87" spans="2:54" s="44" customFormat="1" ht="13.5" x14ac:dyDescent="0.25">
      <c r="B87" s="40"/>
      <c r="C87" s="40" t="s">
        <v>58</v>
      </c>
      <c r="D87" s="46">
        <f>[2]WC!I1313</f>
        <v>62365</v>
      </c>
      <c r="E87" s="47">
        <f t="shared" si="394"/>
        <v>6236.5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3118.25</v>
      </c>
      <c r="W87" s="48">
        <f t="shared" si="554"/>
        <v>3118.25</v>
      </c>
      <c r="X87" s="51">
        <f>SUM(P87:W87)</f>
        <v>6236.5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[2]WC!I1314</f>
        <v>17989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>
        <f>[2]WC!I1315</f>
        <v>77431</v>
      </c>
      <c r="E89" s="47">
        <f t="shared" si="394"/>
        <v>15486.2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7743.1</v>
      </c>
      <c r="W89" s="48">
        <f t="shared" si="565"/>
        <v>7743.1</v>
      </c>
      <c r="X89" s="51">
        <f>SUM(P89:W89)</f>
        <v>15486.2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>
        <f>[2]WC!I1316</f>
        <v>1</v>
      </c>
      <c r="E90" s="47">
        <f t="shared" si="394"/>
        <v>4.4999999999999998E-2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1.4999999999999999E-2</v>
      </c>
      <c r="W90" s="48">
        <f t="shared" si="570"/>
        <v>0.03</v>
      </c>
      <c r="X90" s="51">
        <f>SUM(P90:W90)</f>
        <v>4.4999999999999998E-2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[2]WC!I1317</f>
        <v>105352</v>
      </c>
      <c r="E91" s="47">
        <f t="shared" si="394"/>
        <v>1580.28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1580.28</v>
      </c>
      <c r="W91" s="48">
        <f t="shared" si="575"/>
        <v>0</v>
      </c>
      <c r="X91" s="51">
        <f>SUM(P91:W91)</f>
        <v>1580.28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303694</v>
      </c>
      <c r="E92" s="42">
        <f t="shared" si="394"/>
        <v>4956.8649999999989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69.814999999999998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69.814999999999998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698.15000000000009</v>
      </c>
      <c r="AJ92" s="41">
        <f t="shared" ref="AJ92:AO92" si="585">SUM(AJ93:AJ97)</f>
        <v>698.15000000000009</v>
      </c>
      <c r="AK92" s="41">
        <f t="shared" si="585"/>
        <v>698.15000000000009</v>
      </c>
      <c r="AL92" s="41">
        <f t="shared" si="585"/>
        <v>2094.4499999999998</v>
      </c>
      <c r="AM92" s="41">
        <f t="shared" si="585"/>
        <v>0</v>
      </c>
      <c r="AN92" s="41">
        <f t="shared" si="585"/>
        <v>698.15000000000009</v>
      </c>
      <c r="AO92" s="41">
        <f t="shared" si="585"/>
        <v>0</v>
      </c>
      <c r="AP92" s="43">
        <f t="shared" si="399"/>
        <v>4887.0499999999993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1.6321906260907355E-2</v>
      </c>
    </row>
    <row r="93" spans="2:54" s="44" customFormat="1" ht="13.5" x14ac:dyDescent="0.25">
      <c r="B93" s="40"/>
      <c r="C93" s="40" t="s">
        <v>64</v>
      </c>
      <c r="D93" s="46">
        <f>[2]WC!I1513</f>
        <v>74841</v>
      </c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>
        <f t="shared" si="580"/>
        <v>0</v>
      </c>
    </row>
    <row r="94" spans="2:54" s="44" customFormat="1" ht="13.5" x14ac:dyDescent="0.25">
      <c r="B94" s="40"/>
      <c r="C94" s="40" t="s">
        <v>65</v>
      </c>
      <c r="D94" s="46">
        <f>[2]WC!I1514</f>
        <v>101221</v>
      </c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>
        <f t="shared" si="580"/>
        <v>0</v>
      </c>
    </row>
    <row r="95" spans="2:54" s="44" customFormat="1" ht="13.5" x14ac:dyDescent="0.25">
      <c r="B95" s="40"/>
      <c r="C95" s="40" t="s">
        <v>66</v>
      </c>
      <c r="D95" s="46">
        <f>[2]WC!I1515</f>
        <v>113668</v>
      </c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>
        <f t="shared" si="580"/>
        <v>0</v>
      </c>
    </row>
    <row r="96" spans="2:54" s="44" customFormat="1" ht="13.5" x14ac:dyDescent="0.25">
      <c r="B96" s="40"/>
      <c r="C96" s="40" t="s">
        <v>67</v>
      </c>
      <c r="D96" s="46">
        <f>[2]WC!I1516</f>
        <v>1</v>
      </c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>
        <f t="shared" si="580"/>
        <v>0</v>
      </c>
    </row>
    <row r="97" spans="2:54" s="44" customFormat="1" ht="13.5" x14ac:dyDescent="0.25">
      <c r="B97" s="40"/>
      <c r="C97" s="40" t="s">
        <v>68</v>
      </c>
      <c r="D97" s="46">
        <f>[2]WC!I1517</f>
        <v>13963</v>
      </c>
      <c r="E97" s="47">
        <f t="shared" si="394"/>
        <v>4956.8649999999989</v>
      </c>
      <c r="F97" s="48">
        <f t="shared" si="588"/>
        <v>0</v>
      </c>
      <c r="G97" s="48">
        <f t="shared" si="588"/>
        <v>0</v>
      </c>
      <c r="H97" s="48">
        <f t="shared" si="588"/>
        <v>69.814999999999998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69.814999999999998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698.15000000000009</v>
      </c>
      <c r="AJ97" s="48">
        <f t="shared" si="611"/>
        <v>698.15000000000009</v>
      </c>
      <c r="AK97" s="48">
        <f t="shared" si="611"/>
        <v>698.15000000000009</v>
      </c>
      <c r="AL97" s="48">
        <f t="shared" si="611"/>
        <v>2094.4499999999998</v>
      </c>
      <c r="AM97" s="48">
        <f t="shared" si="611"/>
        <v>0</v>
      </c>
      <c r="AN97" s="48">
        <f t="shared" si="611"/>
        <v>698.15000000000009</v>
      </c>
      <c r="AO97" s="48">
        <f t="shared" si="611"/>
        <v>0</v>
      </c>
      <c r="AP97" s="51">
        <f t="shared" si="399"/>
        <v>4887.0499999999993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0.35499999999999993</v>
      </c>
    </row>
    <row r="98" spans="2:54" s="44" customFormat="1" x14ac:dyDescent="0.25">
      <c r="B98" s="39" t="s">
        <v>69</v>
      </c>
      <c r="C98" s="40"/>
      <c r="D98" s="50">
        <f>SUM(D99:D104)</f>
        <v>918423</v>
      </c>
      <c r="E98" s="42">
        <f t="shared" si="394"/>
        <v>90365.577999999994</v>
      </c>
      <c r="F98" s="41">
        <f t="shared" ref="F98:AI98" si="614">SUM(F99:F104)</f>
        <v>22751.7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29939.15</v>
      </c>
      <c r="L98" s="41">
        <f t="shared" si="615"/>
        <v>29939.15</v>
      </c>
      <c r="M98" s="41">
        <f t="shared" si="615"/>
        <v>7583.9000000000005</v>
      </c>
      <c r="N98" s="41">
        <f t="shared" si="615"/>
        <v>0</v>
      </c>
      <c r="O98" s="43">
        <f t="shared" si="614"/>
        <v>90213.9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151.678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151.678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9.8392111260279844E-2</v>
      </c>
    </row>
    <row r="99" spans="2:54" s="44" customFormat="1" ht="13.5" x14ac:dyDescent="0.25">
      <c r="B99" s="40"/>
      <c r="C99" s="40" t="s">
        <v>70</v>
      </c>
      <c r="D99" s="46">
        <f>[2]WC!I1713</f>
        <v>151678</v>
      </c>
      <c r="E99" s="47">
        <f t="shared" si="394"/>
        <v>45655.078000000001</v>
      </c>
      <c r="F99" s="48">
        <f t="shared" ref="F99:N104" si="621">$D99*F199</f>
        <v>22751.7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7583.9000000000005</v>
      </c>
      <c r="L99" s="48">
        <f t="shared" si="621"/>
        <v>7583.9000000000005</v>
      </c>
      <c r="M99" s="48">
        <f t="shared" si="621"/>
        <v>7583.9000000000005</v>
      </c>
      <c r="N99" s="48">
        <f t="shared" si="621"/>
        <v>0</v>
      </c>
      <c r="O99" s="51">
        <f t="shared" ref="O99:O104" si="622">SUM(F99:N99)</f>
        <v>45503.4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151.678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151.678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0.30099999999999999</v>
      </c>
    </row>
    <row r="100" spans="2:54" s="44" customFormat="1" ht="13.5" x14ac:dyDescent="0.25">
      <c r="B100" s="40"/>
      <c r="C100" s="40" t="s">
        <v>71</v>
      </c>
      <c r="D100" s="46">
        <f>[2]WC!I1714</f>
        <v>15495</v>
      </c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>
        <f t="shared" si="580"/>
        <v>0</v>
      </c>
    </row>
    <row r="101" spans="2:54" s="44" customFormat="1" ht="13.5" x14ac:dyDescent="0.25">
      <c r="B101" s="40"/>
      <c r="C101" s="40" t="s">
        <v>72</v>
      </c>
      <c r="D101" s="46">
        <f>[2]WC!I1715</f>
        <v>149035</v>
      </c>
      <c r="E101" s="47">
        <f t="shared" si="394"/>
        <v>44710.5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22355.25</v>
      </c>
      <c r="L101" s="48">
        <f t="shared" si="621"/>
        <v>22355.25</v>
      </c>
      <c r="M101" s="48">
        <f t="shared" si="621"/>
        <v>0</v>
      </c>
      <c r="N101" s="48">
        <f t="shared" si="621"/>
        <v>0</v>
      </c>
      <c r="O101" s="51">
        <f t="shared" si="622"/>
        <v>44710.5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>
        <f>[2]WC!I1716</f>
        <v>404768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>
        <f>[2]WC!I1717</f>
        <v>111399</v>
      </c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[2]WC!I1718</f>
        <v>86048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15739982</v>
      </c>
      <c r="E105" s="55">
        <f t="shared" si="394"/>
        <v>2285899.3199999998</v>
      </c>
      <c r="F105" s="56">
        <f t="shared" ref="F105:AI105" si="656">F60+F63+F73+F76+F83+F86+F92+F98</f>
        <v>93801.94</v>
      </c>
      <c r="G105" s="56">
        <f t="shared" ref="G105:N105" si="657">G60+G63+G73+G76+G83+G86+G92+G98</f>
        <v>140751.478</v>
      </c>
      <c r="H105" s="56">
        <f t="shared" si="657"/>
        <v>56781.033000000003</v>
      </c>
      <c r="I105" s="56">
        <f t="shared" si="657"/>
        <v>60935.514999999999</v>
      </c>
      <c r="J105" s="56">
        <f t="shared" si="657"/>
        <v>0</v>
      </c>
      <c r="K105" s="56">
        <f t="shared" si="657"/>
        <v>39214.620000000003</v>
      </c>
      <c r="L105" s="56">
        <f t="shared" si="657"/>
        <v>59075.48</v>
      </c>
      <c r="M105" s="56">
        <f t="shared" si="657"/>
        <v>105255.70000000001</v>
      </c>
      <c r="N105" s="56">
        <f t="shared" si="657"/>
        <v>74203.759999999995</v>
      </c>
      <c r="O105" s="57">
        <f t="shared" si="656"/>
        <v>630019.52599999995</v>
      </c>
      <c r="P105" s="56">
        <f t="shared" si="656"/>
        <v>21049.279999999999</v>
      </c>
      <c r="Q105" s="56">
        <f t="shared" ref="Q105:W105" si="658">Q60+Q63+Q73+Q76+Q83+Q86+Q92+Q98</f>
        <v>14631.095000000001</v>
      </c>
      <c r="R105" s="56">
        <f t="shared" si="658"/>
        <v>7136.0749999999998</v>
      </c>
      <c r="S105" s="56">
        <f t="shared" si="658"/>
        <v>21049.279999999999</v>
      </c>
      <c r="T105" s="56">
        <f t="shared" si="658"/>
        <v>29223.235000000001</v>
      </c>
      <c r="U105" s="56">
        <f t="shared" si="658"/>
        <v>158731.59500000003</v>
      </c>
      <c r="V105" s="56">
        <f t="shared" si="658"/>
        <v>42006.365000000005</v>
      </c>
      <c r="W105" s="56">
        <f t="shared" si="658"/>
        <v>15942.368</v>
      </c>
      <c r="X105" s="56">
        <f t="shared" si="656"/>
        <v>309769.29300000006</v>
      </c>
      <c r="Y105" s="56">
        <f t="shared" si="656"/>
        <v>25266.558000000001</v>
      </c>
      <c r="Z105" s="56">
        <f t="shared" ref="Z105:AG105" si="659">Z60+Z63+Z73+Z76+Z83+Z86+Z92+Z98</f>
        <v>12124.86</v>
      </c>
      <c r="AA105" s="56">
        <f t="shared" si="659"/>
        <v>24026.769999999997</v>
      </c>
      <c r="AB105" s="56">
        <f t="shared" si="659"/>
        <v>18229.03</v>
      </c>
      <c r="AC105" s="56">
        <f t="shared" si="659"/>
        <v>22326.597999999998</v>
      </c>
      <c r="AD105" s="56">
        <f t="shared" si="659"/>
        <v>22326.597999999998</v>
      </c>
      <c r="AE105" s="56">
        <f t="shared" si="659"/>
        <v>1475.13</v>
      </c>
      <c r="AF105" s="56">
        <f t="shared" si="659"/>
        <v>1974.7980000000002</v>
      </c>
      <c r="AG105" s="56">
        <f t="shared" si="659"/>
        <v>4917.1000000000004</v>
      </c>
      <c r="AH105" s="57">
        <f t="shared" si="656"/>
        <v>132667.44200000001</v>
      </c>
      <c r="AI105" s="56">
        <f t="shared" si="656"/>
        <v>86718.391999999993</v>
      </c>
      <c r="AJ105" s="56">
        <f t="shared" ref="AJ105:AO105" si="660">AJ60+AJ63+AJ73+AJ76+AJ83+AJ86+AJ92+AJ98</f>
        <v>113555.37000000001</v>
      </c>
      <c r="AK105" s="56">
        <f t="shared" si="660"/>
        <v>61868.29</v>
      </c>
      <c r="AL105" s="56">
        <f t="shared" si="660"/>
        <v>30412.57</v>
      </c>
      <c r="AM105" s="56">
        <f t="shared" si="660"/>
        <v>210199.94999999998</v>
      </c>
      <c r="AN105" s="56">
        <f t="shared" si="660"/>
        <v>229449.03999999998</v>
      </c>
      <c r="AO105" s="56">
        <f t="shared" si="660"/>
        <v>124523.51000000001</v>
      </c>
      <c r="AP105" s="43">
        <f t="shared" si="399"/>
        <v>856727.12199999997</v>
      </c>
      <c r="AQ105" s="56">
        <f t="shared" ref="AQ105:AS105" si="661">AQ60+AQ63+AQ73+AQ76+AQ83+AQ86+AQ92+AQ98</f>
        <v>62965.237999999998</v>
      </c>
      <c r="AR105" s="56">
        <f t="shared" si="661"/>
        <v>62465.570000000007</v>
      </c>
      <c r="AS105" s="56">
        <f t="shared" si="661"/>
        <v>57548.47</v>
      </c>
      <c r="AT105" s="43">
        <f t="shared" si="401"/>
        <v>182979.27799999999</v>
      </c>
      <c r="AU105" s="56">
        <f t="shared" ref="AU105:AZ105" si="662">AU60+AU63+AU73+AU76+AU83+AU86+AU92+AU98</f>
        <v>4925.9630000000006</v>
      </c>
      <c r="AV105" s="56">
        <f t="shared" si="662"/>
        <v>9851.9260000000013</v>
      </c>
      <c r="AW105" s="56">
        <f t="shared" si="662"/>
        <v>14839.929999999998</v>
      </c>
      <c r="AX105" s="56">
        <f t="shared" si="662"/>
        <v>114173.09</v>
      </c>
      <c r="AY105" s="56">
        <f t="shared" si="662"/>
        <v>24851.39</v>
      </c>
      <c r="AZ105" s="56">
        <f t="shared" si="662"/>
        <v>5094.3600000000006</v>
      </c>
      <c r="BA105" s="43">
        <f>SUM(AU105:AZ105)</f>
        <v>173736.65899999999</v>
      </c>
      <c r="BB105" s="58">
        <f>E105/D105</f>
        <v>0.14522883952472118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535885</v>
      </c>
      <c r="E109" s="42">
        <f>O109+X109+AH109+AP109+AT109+BA109</f>
        <v>223251.53900000002</v>
      </c>
      <c r="F109" s="41">
        <f t="shared" ref="F109:AI109" si="663">SUM(F110:F111)</f>
        <v>0</v>
      </c>
      <c r="G109" s="41">
        <f t="shared" ref="G109:N109" si="664">SUM(G110:G111)</f>
        <v>526.52600000000007</v>
      </c>
      <c r="H109" s="41">
        <f t="shared" si="664"/>
        <v>526.52600000000007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1053.0520000000001</v>
      </c>
      <c r="P109" s="41">
        <f t="shared" si="663"/>
        <v>2632.63</v>
      </c>
      <c r="Q109" s="41">
        <f t="shared" ref="Q109:W109" si="665">SUM(Q110:Q111)</f>
        <v>10530.52</v>
      </c>
      <c r="R109" s="41">
        <f t="shared" si="665"/>
        <v>2632.63</v>
      </c>
      <c r="S109" s="41">
        <f t="shared" si="665"/>
        <v>2632.63</v>
      </c>
      <c r="T109" s="41">
        <f t="shared" si="665"/>
        <v>0</v>
      </c>
      <c r="U109" s="41">
        <f t="shared" si="665"/>
        <v>26326.300000000003</v>
      </c>
      <c r="V109" s="41">
        <f t="shared" si="665"/>
        <v>26326.300000000003</v>
      </c>
      <c r="W109" s="41">
        <f t="shared" si="665"/>
        <v>526.52600000000007</v>
      </c>
      <c r="X109" s="43">
        <f t="shared" si="663"/>
        <v>71607.536000000007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526.52600000000007</v>
      </c>
      <c r="AD109" s="41">
        <f t="shared" si="666"/>
        <v>526.52600000000007</v>
      </c>
      <c r="AE109" s="41">
        <f t="shared" si="666"/>
        <v>0</v>
      </c>
      <c r="AF109" s="41">
        <f t="shared" si="666"/>
        <v>526.52600000000007</v>
      </c>
      <c r="AG109" s="41">
        <f t="shared" si="666"/>
        <v>0</v>
      </c>
      <c r="AH109" s="43">
        <f>SUM(AH110:AH111)</f>
        <v>1579.5780000000002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105305.20000000001</v>
      </c>
      <c r="AP109" s="43">
        <f>SUM(AI109:AO109)</f>
        <v>105305.20000000001</v>
      </c>
      <c r="AQ109" s="41">
        <f t="shared" ref="AQ109:AS109" si="668">SUM(AQ110:AQ111)</f>
        <v>526.52600000000007</v>
      </c>
      <c r="AR109" s="41">
        <f t="shared" si="668"/>
        <v>0</v>
      </c>
      <c r="AS109" s="41">
        <f t="shared" si="668"/>
        <v>0</v>
      </c>
      <c r="AT109" s="43">
        <f>SUM(AQ109:AS109)</f>
        <v>526.52600000000007</v>
      </c>
      <c r="AU109" s="41">
        <f t="shared" ref="AU109:AW109" si="669">SUM(AU110:AU111)</f>
        <v>9.359</v>
      </c>
      <c r="AV109" s="41">
        <f t="shared" si="669"/>
        <v>18.718</v>
      </c>
      <c r="AW109" s="41">
        <f t="shared" si="669"/>
        <v>93.59</v>
      </c>
      <c r="AX109" s="41">
        <f t="shared" ref="AX109:AZ109" si="670">SUM(AX110:AX111)</f>
        <v>42590.03</v>
      </c>
      <c r="AY109" s="41">
        <f t="shared" si="670"/>
        <v>280.77</v>
      </c>
      <c r="AZ109" s="41">
        <f t="shared" si="670"/>
        <v>187.18</v>
      </c>
      <c r="BA109" s="43">
        <f>SUM(AU109:AZ109)</f>
        <v>43179.646999999997</v>
      </c>
      <c r="BB109" s="45">
        <f>E109/D109</f>
        <v>0.41660344850107767</v>
      </c>
    </row>
    <row r="110" spans="2:54" s="44" customFormat="1" ht="13.5" x14ac:dyDescent="0.25">
      <c r="B110" s="40"/>
      <c r="C110" s="40" t="s">
        <v>32</v>
      </c>
      <c r="D110" s="46">
        <f>[2]WC!J313</f>
        <v>9359</v>
      </c>
      <c r="E110" s="47">
        <f t="shared" ref="E110:E154" si="671">O110+X110+AH110+AP110+AT110+BA110</f>
        <v>1057.567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9.359</v>
      </c>
      <c r="AV110" s="48">
        <f t="shared" si="679"/>
        <v>18.718</v>
      </c>
      <c r="AW110" s="48">
        <f t="shared" si="679"/>
        <v>93.59</v>
      </c>
      <c r="AX110" s="48">
        <f t="shared" ref="AX110:AZ110" si="680">$D110*AX161</f>
        <v>467.95000000000005</v>
      </c>
      <c r="AY110" s="48">
        <f t="shared" si="680"/>
        <v>280.77</v>
      </c>
      <c r="AZ110" s="48">
        <f t="shared" si="680"/>
        <v>187.18</v>
      </c>
      <c r="BA110" s="51">
        <f t="shared" ref="BA110:BA154" si="681">SUM(AU110:AZ110)</f>
        <v>1057.567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[2]WC!J314</f>
        <v>526526</v>
      </c>
      <c r="E111" s="47">
        <f t="shared" si="671"/>
        <v>222193.97200000001</v>
      </c>
      <c r="F111" s="48">
        <f>$D111*F162</f>
        <v>0</v>
      </c>
      <c r="G111" s="48">
        <f t="shared" ref="G111:N111" si="683">$D111*G162</f>
        <v>526.52600000000007</v>
      </c>
      <c r="H111" s="48">
        <f t="shared" si="683"/>
        <v>526.52600000000007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1053.0520000000001</v>
      </c>
      <c r="P111" s="48">
        <f t="shared" ref="P111:W111" si="684">$D111*P162</f>
        <v>2632.63</v>
      </c>
      <c r="Q111" s="48">
        <f t="shared" si="684"/>
        <v>10530.52</v>
      </c>
      <c r="R111" s="48">
        <f t="shared" si="684"/>
        <v>2632.63</v>
      </c>
      <c r="S111" s="48">
        <f t="shared" si="684"/>
        <v>2632.63</v>
      </c>
      <c r="T111" s="48">
        <f t="shared" si="684"/>
        <v>0</v>
      </c>
      <c r="U111" s="48">
        <f t="shared" si="684"/>
        <v>26326.300000000003</v>
      </c>
      <c r="V111" s="48">
        <f t="shared" si="684"/>
        <v>26326.300000000003</v>
      </c>
      <c r="W111" s="48">
        <f t="shared" si="684"/>
        <v>526.52600000000007</v>
      </c>
      <c r="X111" s="49">
        <f>SUM(P111:W111)</f>
        <v>71607.536000000007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526.52600000000007</v>
      </c>
      <c r="AD111" s="48">
        <f t="shared" si="685"/>
        <v>526.52600000000007</v>
      </c>
      <c r="AE111" s="48">
        <f t="shared" si="685"/>
        <v>0</v>
      </c>
      <c r="AF111" s="48">
        <f t="shared" si="685"/>
        <v>526.52600000000007</v>
      </c>
      <c r="AG111" s="48">
        <f t="shared" si="685"/>
        <v>0</v>
      </c>
      <c r="AH111" s="49">
        <f>SUM(Y111:AG111)</f>
        <v>1579.5780000000002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105305.20000000001</v>
      </c>
      <c r="AP111" s="51">
        <f t="shared" si="676"/>
        <v>105305.20000000001</v>
      </c>
      <c r="AQ111" s="48">
        <f t="shared" ref="AQ111:AS111" si="687">$D111*AQ162</f>
        <v>526.52600000000007</v>
      </c>
      <c r="AR111" s="48">
        <f t="shared" si="687"/>
        <v>0</v>
      </c>
      <c r="AS111" s="48">
        <f t="shared" si="687"/>
        <v>0</v>
      </c>
      <c r="AT111" s="51">
        <f t="shared" si="678"/>
        <v>526.52600000000007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42122.080000000002</v>
      </c>
      <c r="AY111" s="48">
        <f t="shared" si="689"/>
        <v>0</v>
      </c>
      <c r="AZ111" s="48">
        <f t="shared" si="689"/>
        <v>0</v>
      </c>
      <c r="BA111" s="51">
        <f t="shared" si="681"/>
        <v>42122.080000000002</v>
      </c>
      <c r="BB111" s="45">
        <f t="shared" si="682"/>
        <v>0.42200000000000004</v>
      </c>
    </row>
    <row r="112" spans="2:54" s="44" customFormat="1" x14ac:dyDescent="0.25">
      <c r="B112" s="39" t="s">
        <v>34</v>
      </c>
      <c r="C112" s="40"/>
      <c r="D112" s="50">
        <f>SUM(D113:D121)</f>
        <v>6463672</v>
      </c>
      <c r="E112" s="42">
        <f t="shared" si="671"/>
        <v>1695105.06</v>
      </c>
      <c r="F112" s="41">
        <f t="shared" ref="F112:AI112" si="690">SUM(F113:F121)</f>
        <v>0</v>
      </c>
      <c r="G112" s="41">
        <f t="shared" ref="G112:N112" si="691">SUM(G113:G121)</f>
        <v>64336.630000000005</v>
      </c>
      <c r="H112" s="41">
        <f t="shared" si="691"/>
        <v>64336.630000000005</v>
      </c>
      <c r="I112" s="41">
        <f t="shared" si="691"/>
        <v>64485.69</v>
      </c>
      <c r="J112" s="41">
        <f t="shared" si="691"/>
        <v>0</v>
      </c>
      <c r="K112" s="41">
        <f t="shared" si="691"/>
        <v>10744.87</v>
      </c>
      <c r="L112" s="41">
        <f t="shared" si="691"/>
        <v>32234.61</v>
      </c>
      <c r="M112" s="41">
        <f t="shared" si="691"/>
        <v>112754.84000000001</v>
      </c>
      <c r="N112" s="41">
        <f t="shared" si="691"/>
        <v>85958.96</v>
      </c>
      <c r="O112" s="43">
        <f t="shared" si="690"/>
        <v>434852.23000000004</v>
      </c>
      <c r="P112" s="41">
        <f t="shared" si="690"/>
        <v>21489.74</v>
      </c>
      <c r="Q112" s="41">
        <f t="shared" ref="Q112:W112" si="692">SUM(Q113:Q121)</f>
        <v>5372.4350000000004</v>
      </c>
      <c r="R112" s="41">
        <f t="shared" si="692"/>
        <v>5372.4350000000004</v>
      </c>
      <c r="S112" s="41">
        <f t="shared" si="692"/>
        <v>21489.74</v>
      </c>
      <c r="T112" s="41">
        <f t="shared" si="692"/>
        <v>31903.135000000002</v>
      </c>
      <c r="U112" s="41">
        <f t="shared" si="692"/>
        <v>5372.4350000000004</v>
      </c>
      <c r="V112" s="41">
        <f t="shared" si="692"/>
        <v>0</v>
      </c>
      <c r="W112" s="41">
        <f t="shared" si="692"/>
        <v>0</v>
      </c>
      <c r="X112" s="43">
        <f t="shared" si="690"/>
        <v>90999.92</v>
      </c>
      <c r="Y112" s="41">
        <f t="shared" si="690"/>
        <v>10612.28</v>
      </c>
      <c r="Z112" s="41">
        <f t="shared" ref="Z112:AG112" si="693">SUM(Z113:Z121)</f>
        <v>10612.28</v>
      </c>
      <c r="AA112" s="41">
        <f t="shared" si="693"/>
        <v>26663.29</v>
      </c>
      <c r="AB112" s="41">
        <f t="shared" si="693"/>
        <v>13397.94</v>
      </c>
      <c r="AC112" s="41">
        <f t="shared" si="693"/>
        <v>12336.712000000001</v>
      </c>
      <c r="AD112" s="41">
        <f t="shared" si="693"/>
        <v>12336.712000000001</v>
      </c>
      <c r="AE112" s="41">
        <f t="shared" si="693"/>
        <v>1591.8420000000001</v>
      </c>
      <c r="AF112" s="41">
        <f t="shared" si="693"/>
        <v>1591.8420000000001</v>
      </c>
      <c r="AG112" s="41">
        <f t="shared" si="693"/>
        <v>5306.14</v>
      </c>
      <c r="AH112" s="43">
        <f t="shared" si="690"/>
        <v>94449.038</v>
      </c>
      <c r="AI112" s="41">
        <f t="shared" si="690"/>
        <v>92261.752000000008</v>
      </c>
      <c r="AJ112" s="41">
        <f t="shared" ref="AJ112:AO112" si="694">SUM(AJ113:AJ121)</f>
        <v>84966</v>
      </c>
      <c r="AK112" s="41">
        <f t="shared" si="694"/>
        <v>32765.224000000002</v>
      </c>
      <c r="AL112" s="41">
        <f t="shared" si="694"/>
        <v>32765.224000000002</v>
      </c>
      <c r="AM112" s="41">
        <f t="shared" si="694"/>
        <v>223571.52399999998</v>
      </c>
      <c r="AN112" s="41">
        <f t="shared" si="694"/>
        <v>245061.264</v>
      </c>
      <c r="AO112" s="41">
        <f t="shared" si="694"/>
        <v>25971.454000000002</v>
      </c>
      <c r="AP112" s="43">
        <f t="shared" si="676"/>
        <v>737362.44200000004</v>
      </c>
      <c r="AQ112" s="41">
        <f t="shared" ref="AQ112:AS112" si="695">SUM(AQ113:AQ121)</f>
        <v>66493.929999999993</v>
      </c>
      <c r="AR112" s="41">
        <f t="shared" si="695"/>
        <v>66493.929999999993</v>
      </c>
      <c r="AS112" s="41">
        <f t="shared" si="695"/>
        <v>61187.79</v>
      </c>
      <c r="AT112" s="43">
        <f t="shared" si="678"/>
        <v>194175.65</v>
      </c>
      <c r="AU112" s="41">
        <f t="shared" ref="AU112:AW112" si="696">SUM(AU113:AU121)</f>
        <v>5306.14</v>
      </c>
      <c r="AV112" s="41">
        <f t="shared" si="696"/>
        <v>10612.28</v>
      </c>
      <c r="AW112" s="41">
        <f t="shared" si="696"/>
        <v>15918.42</v>
      </c>
      <c r="AX112" s="41">
        <f t="shared" ref="AX112:AZ112" si="697">SUM(AX113:AX121)</f>
        <v>79592.099999999991</v>
      </c>
      <c r="AY112" s="41">
        <f t="shared" si="697"/>
        <v>26530.7</v>
      </c>
      <c r="AZ112" s="41">
        <f t="shared" si="697"/>
        <v>5306.14</v>
      </c>
      <c r="BA112" s="43">
        <f t="shared" si="681"/>
        <v>143265.78000000003</v>
      </c>
      <c r="BB112" s="45">
        <f t="shared" si="682"/>
        <v>0.26225109504318911</v>
      </c>
    </row>
    <row r="113" spans="2:54" s="44" customFormat="1" ht="13.5" x14ac:dyDescent="0.25">
      <c r="B113" s="40"/>
      <c r="C113" s="40" t="s">
        <v>35</v>
      </c>
      <c r="D113" s="46">
        <f>[2]WC!J513+[2]WC!J522</f>
        <v>530614</v>
      </c>
      <c r="E113" s="47">
        <f t="shared" si="671"/>
        <v>299796.91000000003</v>
      </c>
      <c r="F113" s="48">
        <f t="shared" ref="F113:N121" si="698">$D113*F164</f>
        <v>0</v>
      </c>
      <c r="G113" s="48">
        <f t="shared" si="698"/>
        <v>10612.28</v>
      </c>
      <c r="H113" s="48">
        <f t="shared" si="698"/>
        <v>10612.28</v>
      </c>
      <c r="I113" s="48">
        <f t="shared" si="698"/>
        <v>10612.28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5306.14</v>
      </c>
      <c r="N113" s="48">
        <f t="shared" si="698"/>
        <v>0</v>
      </c>
      <c r="O113" s="51">
        <f t="shared" ref="O113:O121" si="699">SUM(F113:N113)</f>
        <v>37142.980000000003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26530.7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26530.7</v>
      </c>
      <c r="Y113" s="48">
        <f t="shared" ref="Y113:AG113" si="702">$D113*Y164</f>
        <v>10612.28</v>
      </c>
      <c r="Z113" s="48">
        <f t="shared" si="702"/>
        <v>10612.28</v>
      </c>
      <c r="AA113" s="48">
        <f t="shared" si="702"/>
        <v>15918.42</v>
      </c>
      <c r="AB113" s="48">
        <f t="shared" si="702"/>
        <v>2653.07</v>
      </c>
      <c r="AC113" s="48">
        <f t="shared" si="702"/>
        <v>1591.8420000000001</v>
      </c>
      <c r="AD113" s="48">
        <f t="shared" si="702"/>
        <v>1591.8420000000001</v>
      </c>
      <c r="AE113" s="48">
        <f t="shared" si="702"/>
        <v>1591.8420000000001</v>
      </c>
      <c r="AF113" s="48">
        <f t="shared" si="702"/>
        <v>1591.8420000000001</v>
      </c>
      <c r="AG113" s="48">
        <f t="shared" si="702"/>
        <v>5306.14</v>
      </c>
      <c r="AH113" s="51">
        <f t="shared" ref="AH113:AH121" si="703">SUM(Y113:AG113)</f>
        <v>51469.55799999999</v>
      </c>
      <c r="AI113" s="48">
        <f t="shared" ref="AI113:AO113" si="704">$D113*AI164</f>
        <v>1591.8420000000001</v>
      </c>
      <c r="AJ113" s="48">
        <f t="shared" si="704"/>
        <v>26530.7</v>
      </c>
      <c r="AK113" s="48">
        <f t="shared" si="704"/>
        <v>530.61400000000003</v>
      </c>
      <c r="AL113" s="48">
        <f t="shared" si="704"/>
        <v>530.61400000000003</v>
      </c>
      <c r="AM113" s="48">
        <f t="shared" si="704"/>
        <v>530.61400000000003</v>
      </c>
      <c r="AN113" s="48">
        <f t="shared" si="704"/>
        <v>530.61400000000003</v>
      </c>
      <c r="AO113" s="48">
        <f t="shared" si="704"/>
        <v>530.61400000000003</v>
      </c>
      <c r="AP113" s="51">
        <f t="shared" si="676"/>
        <v>30775.612000000008</v>
      </c>
      <c r="AQ113" s="48">
        <f t="shared" ref="AQ113:AS113" si="705">$D113*AQ164</f>
        <v>5306.14</v>
      </c>
      <c r="AR113" s="48">
        <f t="shared" si="705"/>
        <v>5306.14</v>
      </c>
      <c r="AS113" s="48">
        <f t="shared" si="705"/>
        <v>0</v>
      </c>
      <c r="AT113" s="51">
        <f t="shared" si="678"/>
        <v>10612.28</v>
      </c>
      <c r="AU113" s="48">
        <f t="shared" ref="AU113:AW113" si="706">$D113*AU164</f>
        <v>5306.14</v>
      </c>
      <c r="AV113" s="48">
        <f t="shared" si="706"/>
        <v>10612.28</v>
      </c>
      <c r="AW113" s="48">
        <f t="shared" si="706"/>
        <v>15918.42</v>
      </c>
      <c r="AX113" s="48">
        <f t="shared" ref="AX113:AZ113" si="707">$D113*AX164</f>
        <v>79592.099999999991</v>
      </c>
      <c r="AY113" s="48">
        <f t="shared" si="707"/>
        <v>26530.7</v>
      </c>
      <c r="AZ113" s="48">
        <f t="shared" si="707"/>
        <v>5306.14</v>
      </c>
      <c r="BA113" s="51">
        <f t="shared" si="681"/>
        <v>143265.78000000003</v>
      </c>
      <c r="BB113" s="45">
        <f t="shared" si="682"/>
        <v>0.56500000000000006</v>
      </c>
    </row>
    <row r="114" spans="2:54" s="44" customFormat="1" ht="13.5" x14ac:dyDescent="0.25">
      <c r="B114" s="40"/>
      <c r="C114" s="40" t="s">
        <v>36</v>
      </c>
      <c r="D114" s="46">
        <f>[2]WC!J514</f>
        <v>1168706</v>
      </c>
      <c r="E114" s="47">
        <f t="shared" si="671"/>
        <v>116870.6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58435.3</v>
      </c>
      <c r="AJ114" s="48">
        <f t="shared" si="710"/>
        <v>58435.3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116870.6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</v>
      </c>
    </row>
    <row r="115" spans="2:54" s="44" customFormat="1" ht="13.5" x14ac:dyDescent="0.25">
      <c r="B115" s="40"/>
      <c r="C115" s="40" t="s">
        <v>37</v>
      </c>
      <c r="D115" s="46">
        <f>[2]WC!J515</f>
        <v>1272042</v>
      </c>
      <c r="E115" s="47">
        <f t="shared" si="671"/>
        <v>483375.96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190806.3</v>
      </c>
      <c r="AN115" s="48">
        <f t="shared" si="716"/>
        <v>190806.3</v>
      </c>
      <c r="AO115" s="48">
        <f t="shared" si="716"/>
        <v>25440.84</v>
      </c>
      <c r="AP115" s="51">
        <f t="shared" si="676"/>
        <v>407053.44</v>
      </c>
      <c r="AQ115" s="48">
        <f t="shared" ref="AQ115:AS115" si="717">$D115*AQ166</f>
        <v>25440.84</v>
      </c>
      <c r="AR115" s="48">
        <f t="shared" si="717"/>
        <v>25440.84</v>
      </c>
      <c r="AS115" s="48">
        <f t="shared" si="717"/>
        <v>25440.84</v>
      </c>
      <c r="AT115" s="51">
        <f t="shared" si="678"/>
        <v>76322.52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0.38</v>
      </c>
    </row>
    <row r="116" spans="2:54" s="44" customFormat="1" ht="13.5" x14ac:dyDescent="0.25">
      <c r="B116" s="40"/>
      <c r="C116" s="40" t="s">
        <v>38</v>
      </c>
      <c r="D116" s="46">
        <f>[2]WC!J516</f>
        <v>175617</v>
      </c>
      <c r="E116" s="47">
        <f t="shared" si="671"/>
        <v>10537.02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3512.34</v>
      </c>
      <c r="AR116" s="48">
        <f t="shared" si="723"/>
        <v>3512.34</v>
      </c>
      <c r="AS116" s="48">
        <f t="shared" si="723"/>
        <v>3512.34</v>
      </c>
      <c r="AT116" s="51">
        <f t="shared" si="678"/>
        <v>10537.02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>
        <f t="shared" si="682"/>
        <v>6.0000000000000005E-2</v>
      </c>
    </row>
    <row r="117" spans="2:54" s="44" customFormat="1" ht="13.5" x14ac:dyDescent="0.25">
      <c r="B117" s="40"/>
      <c r="C117" s="40" t="s">
        <v>39</v>
      </c>
      <c r="D117" s="46">
        <f>[2]WC!J517</f>
        <v>1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>
        <f t="shared" si="682"/>
        <v>0</v>
      </c>
    </row>
    <row r="118" spans="2:54" s="44" customFormat="1" ht="13.5" x14ac:dyDescent="0.25">
      <c r="B118" s="40"/>
      <c r="C118" s="40" t="s">
        <v>40</v>
      </c>
      <c r="D118" s="46">
        <f>[2]WC!J518</f>
        <v>1074487</v>
      </c>
      <c r="E118" s="47">
        <f t="shared" si="671"/>
        <v>784375.51</v>
      </c>
      <c r="F118" s="48">
        <f t="shared" si="698"/>
        <v>0</v>
      </c>
      <c r="G118" s="48">
        <f t="shared" si="698"/>
        <v>53724.350000000006</v>
      </c>
      <c r="H118" s="48">
        <f t="shared" si="698"/>
        <v>53724.350000000006</v>
      </c>
      <c r="I118" s="48">
        <f t="shared" si="698"/>
        <v>53724.350000000006</v>
      </c>
      <c r="J118" s="48">
        <f t="shared" si="698"/>
        <v>0</v>
      </c>
      <c r="K118" s="48">
        <f t="shared" si="698"/>
        <v>10744.87</v>
      </c>
      <c r="L118" s="48">
        <f t="shared" si="698"/>
        <v>32234.61</v>
      </c>
      <c r="M118" s="48">
        <f t="shared" si="698"/>
        <v>107448.70000000001</v>
      </c>
      <c r="N118" s="48">
        <f t="shared" si="698"/>
        <v>85958.96</v>
      </c>
      <c r="O118" s="51">
        <f t="shared" si="699"/>
        <v>397560.19000000006</v>
      </c>
      <c r="P118" s="48">
        <f t="shared" ref="P118:W118" si="733">$D118*P169</f>
        <v>21489.74</v>
      </c>
      <c r="Q118" s="48">
        <f t="shared" si="733"/>
        <v>5372.4350000000004</v>
      </c>
      <c r="R118" s="48">
        <f t="shared" si="733"/>
        <v>5372.4350000000004</v>
      </c>
      <c r="S118" s="48">
        <f t="shared" si="733"/>
        <v>21489.74</v>
      </c>
      <c r="T118" s="48">
        <f t="shared" si="733"/>
        <v>5372.4350000000004</v>
      </c>
      <c r="U118" s="48">
        <f t="shared" si="733"/>
        <v>5372.4350000000004</v>
      </c>
      <c r="V118" s="48">
        <f t="shared" si="733"/>
        <v>0</v>
      </c>
      <c r="W118" s="48">
        <f t="shared" si="733"/>
        <v>0</v>
      </c>
      <c r="X118" s="51">
        <f t="shared" si="701"/>
        <v>64469.22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10744.87</v>
      </c>
      <c r="AB118" s="48">
        <f t="shared" si="734"/>
        <v>10744.87</v>
      </c>
      <c r="AC118" s="48">
        <f t="shared" si="734"/>
        <v>10744.87</v>
      </c>
      <c r="AD118" s="48">
        <f t="shared" si="734"/>
        <v>10744.87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42979.48</v>
      </c>
      <c r="AI118" s="48">
        <f t="shared" ref="AI118:AO118" si="735">$D118*AI169</f>
        <v>32234.61</v>
      </c>
      <c r="AJ118" s="48">
        <f t="shared" si="735"/>
        <v>0</v>
      </c>
      <c r="AK118" s="48">
        <f t="shared" si="735"/>
        <v>32234.61</v>
      </c>
      <c r="AL118" s="48">
        <f t="shared" si="735"/>
        <v>32234.61</v>
      </c>
      <c r="AM118" s="48">
        <f t="shared" si="735"/>
        <v>32234.61</v>
      </c>
      <c r="AN118" s="48">
        <f t="shared" si="735"/>
        <v>53724.350000000006</v>
      </c>
      <c r="AO118" s="48">
        <f t="shared" si="735"/>
        <v>0</v>
      </c>
      <c r="AP118" s="51">
        <f t="shared" si="676"/>
        <v>182662.79</v>
      </c>
      <c r="AQ118" s="48">
        <f t="shared" ref="AQ118:AS118" si="736">$D118*AQ169</f>
        <v>32234.61</v>
      </c>
      <c r="AR118" s="48">
        <f t="shared" si="736"/>
        <v>32234.61</v>
      </c>
      <c r="AS118" s="48">
        <f t="shared" si="736"/>
        <v>32234.61</v>
      </c>
      <c r="AT118" s="51">
        <f t="shared" si="678"/>
        <v>96703.83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0.73</v>
      </c>
    </row>
    <row r="119" spans="2:54" s="44" customFormat="1" ht="13.5" x14ac:dyDescent="0.25">
      <c r="B119" s="40"/>
      <c r="C119" s="40" t="s">
        <v>41</v>
      </c>
      <c r="D119" s="46">
        <f>[2]WC!J519</f>
        <v>29812</v>
      </c>
      <c r="E119" s="47">
        <f t="shared" si="671"/>
        <v>149.06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149.06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149.06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[2]WC!J520</f>
        <v>1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>
        <f t="shared" si="682"/>
        <v>0</v>
      </c>
    </row>
    <row r="121" spans="2:54" s="44" customFormat="1" ht="13.5" x14ac:dyDescent="0.25">
      <c r="B121" s="40"/>
      <c r="C121" s="40" t="s">
        <v>43</v>
      </c>
      <c r="D121" s="46">
        <f>[2]WC!J521</f>
        <v>2212392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793917</v>
      </c>
      <c r="E122" s="42">
        <f t="shared" si="671"/>
        <v>1370.24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1370.24</v>
      </c>
      <c r="M122" s="41">
        <f t="shared" si="758"/>
        <v>0</v>
      </c>
      <c r="N122" s="41">
        <f t="shared" si="758"/>
        <v>0</v>
      </c>
      <c r="O122" s="43">
        <f t="shared" si="757"/>
        <v>1370.24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1.7259234907427352E-3</v>
      </c>
    </row>
    <row r="123" spans="2:54" s="44" customFormat="1" ht="13.5" x14ac:dyDescent="0.25">
      <c r="B123" s="40"/>
      <c r="C123" s="52" t="s">
        <v>45</v>
      </c>
      <c r="D123" s="46">
        <f>[2]WC!J713</f>
        <v>725405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[2]WC!J714</f>
        <v>68512</v>
      </c>
      <c r="E124" s="47">
        <f t="shared" si="671"/>
        <v>1370.24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1370.24</v>
      </c>
      <c r="M124" s="48">
        <f t="shared" si="765"/>
        <v>0</v>
      </c>
      <c r="N124" s="48">
        <f t="shared" si="765"/>
        <v>0</v>
      </c>
      <c r="O124" s="51">
        <f>SUM(F124:N124)</f>
        <v>1370.24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>
        <f t="shared" si="682"/>
        <v>0.02</v>
      </c>
    </row>
    <row r="125" spans="2:54" s="44" customFormat="1" x14ac:dyDescent="0.25">
      <c r="B125" s="39" t="s">
        <v>47</v>
      </c>
      <c r="C125" s="40"/>
      <c r="D125" s="50">
        <f>SUM(D126:D131)</f>
        <v>2624694</v>
      </c>
      <c r="E125" s="47">
        <f t="shared" si="671"/>
        <v>254419.97</v>
      </c>
      <c r="F125" s="41">
        <f t="shared" ref="F125:AI125" si="778">SUM(F126:F131)</f>
        <v>27541.3</v>
      </c>
      <c r="G125" s="41">
        <f t="shared" ref="G125:N125" si="779">SUM(G126:G131)</f>
        <v>41311.949999999997</v>
      </c>
      <c r="H125" s="41">
        <f t="shared" si="779"/>
        <v>0</v>
      </c>
      <c r="I125" s="41">
        <f t="shared" si="779"/>
        <v>4851.68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73704.929999999993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41311.949999999997</v>
      </c>
      <c r="V125" s="41">
        <f t="shared" si="780"/>
        <v>4851.68</v>
      </c>
      <c r="W125" s="41">
        <f t="shared" si="780"/>
        <v>4851.68</v>
      </c>
      <c r="X125" s="41">
        <f t="shared" si="778"/>
        <v>51015.31</v>
      </c>
      <c r="Y125" s="41">
        <f t="shared" si="778"/>
        <v>16196.49</v>
      </c>
      <c r="Z125" s="41">
        <f t="shared" ref="Z125:AG125" si="781">SUM(Z126:Z131)</f>
        <v>2425.84</v>
      </c>
      <c r="AA125" s="41">
        <f t="shared" si="781"/>
        <v>0</v>
      </c>
      <c r="AB125" s="41">
        <f t="shared" si="781"/>
        <v>6885.3249999999998</v>
      </c>
      <c r="AC125" s="41">
        <f t="shared" si="781"/>
        <v>11737.005000000001</v>
      </c>
      <c r="AD125" s="41">
        <f t="shared" si="781"/>
        <v>11737.005000000001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48981.665000000001</v>
      </c>
      <c r="AI125" s="41">
        <f t="shared" si="778"/>
        <v>1377.0650000000001</v>
      </c>
      <c r="AJ125" s="41">
        <f t="shared" ref="AJ125:AO125" si="782">SUM(AJ126:AJ131)</f>
        <v>34818.82</v>
      </c>
      <c r="AK125" s="41">
        <f t="shared" si="782"/>
        <v>34818.82</v>
      </c>
      <c r="AL125" s="41">
        <f t="shared" si="782"/>
        <v>0</v>
      </c>
      <c r="AM125" s="41">
        <f t="shared" si="782"/>
        <v>1212.92</v>
      </c>
      <c r="AN125" s="41">
        <f t="shared" si="782"/>
        <v>1212.92</v>
      </c>
      <c r="AO125" s="41">
        <f t="shared" si="782"/>
        <v>0</v>
      </c>
      <c r="AP125" s="43">
        <f t="shared" si="676"/>
        <v>73440.544999999998</v>
      </c>
      <c r="AQ125" s="41">
        <f t="shared" ref="AQ125:AS125" si="783">SUM(AQ126:AQ131)</f>
        <v>2425.84</v>
      </c>
      <c r="AR125" s="41">
        <f t="shared" si="783"/>
        <v>2425.84</v>
      </c>
      <c r="AS125" s="41">
        <f t="shared" si="783"/>
        <v>2425.84</v>
      </c>
      <c r="AT125" s="43">
        <f t="shared" si="678"/>
        <v>7277.52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9.6933192974114318E-2</v>
      </c>
    </row>
    <row r="126" spans="2:54" s="44" customFormat="1" ht="13.5" x14ac:dyDescent="0.25">
      <c r="B126" s="40"/>
      <c r="C126" s="40" t="s">
        <v>48</v>
      </c>
      <c r="D126" s="46">
        <f>[2]WC!J913</f>
        <v>1377065</v>
      </c>
      <c r="E126" s="47">
        <f t="shared" si="671"/>
        <v>201051.49</v>
      </c>
      <c r="F126" s="48">
        <f t="shared" ref="F126:N131" si="786">$D126*F177</f>
        <v>27541.3</v>
      </c>
      <c r="G126" s="48">
        <f t="shared" si="786"/>
        <v>41311.949999999997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68853.25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41311.949999999997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41311.949999999997</v>
      </c>
      <c r="Y126" s="48">
        <f t="shared" ref="Y126:AG126" si="790">$D126*Y177</f>
        <v>13770.65</v>
      </c>
      <c r="Z126" s="48">
        <f t="shared" si="790"/>
        <v>0</v>
      </c>
      <c r="AA126" s="48">
        <f t="shared" si="790"/>
        <v>0</v>
      </c>
      <c r="AB126" s="48">
        <f t="shared" si="790"/>
        <v>6885.3249999999998</v>
      </c>
      <c r="AC126" s="48">
        <f t="shared" si="790"/>
        <v>6885.3249999999998</v>
      </c>
      <c r="AD126" s="48">
        <f t="shared" si="790"/>
        <v>6885.3249999999998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34426.625</v>
      </c>
      <c r="AI126" s="48">
        <f t="shared" ref="AI126:AO126" si="792">$D126*AI177</f>
        <v>1377.0650000000001</v>
      </c>
      <c r="AJ126" s="48">
        <f t="shared" si="792"/>
        <v>27541.3</v>
      </c>
      <c r="AK126" s="48">
        <f t="shared" si="792"/>
        <v>27541.3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56459.664999999994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0.14599999999999999</v>
      </c>
    </row>
    <row r="127" spans="2:54" s="44" customFormat="1" ht="13.5" x14ac:dyDescent="0.25">
      <c r="B127" s="40"/>
      <c r="C127" s="40" t="s">
        <v>49</v>
      </c>
      <c r="D127" s="46">
        <f>[2]WC!J914</f>
        <v>242584</v>
      </c>
      <c r="E127" s="47">
        <f t="shared" si="671"/>
        <v>53368.479999999996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4851.68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4851.68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4851.68</v>
      </c>
      <c r="W127" s="48">
        <f t="shared" si="797"/>
        <v>4851.68</v>
      </c>
      <c r="X127" s="51">
        <f t="shared" si="789"/>
        <v>9703.36</v>
      </c>
      <c r="Y127" s="48">
        <f t="shared" ref="Y127:AG127" si="798">$D127*Y178</f>
        <v>2425.84</v>
      </c>
      <c r="Z127" s="48">
        <f t="shared" si="798"/>
        <v>2425.84</v>
      </c>
      <c r="AA127" s="48">
        <f t="shared" si="798"/>
        <v>0</v>
      </c>
      <c r="AB127" s="48">
        <f t="shared" si="798"/>
        <v>0</v>
      </c>
      <c r="AC127" s="48">
        <f t="shared" si="798"/>
        <v>4851.68</v>
      </c>
      <c r="AD127" s="48">
        <f t="shared" si="798"/>
        <v>4851.68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14555.04</v>
      </c>
      <c r="AI127" s="48">
        <f t="shared" ref="AI127:AO127" si="799">$D127*AI178</f>
        <v>0</v>
      </c>
      <c r="AJ127" s="48">
        <f t="shared" si="799"/>
        <v>7277.5199999999995</v>
      </c>
      <c r="AK127" s="48">
        <f t="shared" si="799"/>
        <v>7277.5199999999995</v>
      </c>
      <c r="AL127" s="48">
        <f t="shared" si="799"/>
        <v>0</v>
      </c>
      <c r="AM127" s="48">
        <f t="shared" si="799"/>
        <v>1212.92</v>
      </c>
      <c r="AN127" s="48">
        <f t="shared" si="799"/>
        <v>1212.92</v>
      </c>
      <c r="AO127" s="48">
        <f t="shared" si="799"/>
        <v>0</v>
      </c>
      <c r="AP127" s="51">
        <f t="shared" si="676"/>
        <v>16980.879999999997</v>
      </c>
      <c r="AQ127" s="48">
        <f t="shared" ref="AQ127:AS127" si="800">$D127*AQ178</f>
        <v>2425.84</v>
      </c>
      <c r="AR127" s="48">
        <f t="shared" si="800"/>
        <v>2425.84</v>
      </c>
      <c r="AS127" s="48">
        <f t="shared" si="800"/>
        <v>2425.84</v>
      </c>
      <c r="AT127" s="51">
        <f t="shared" si="678"/>
        <v>7277.52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>
        <f t="shared" si="682"/>
        <v>0.21999999999999997</v>
      </c>
    </row>
    <row r="128" spans="2:54" s="44" customFormat="1" ht="13.5" x14ac:dyDescent="0.25">
      <c r="B128" s="40"/>
      <c r="C128" s="40" t="s">
        <v>50</v>
      </c>
      <c r="D128" s="46">
        <f>[2]WC!J915</f>
        <v>718940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>
        <f>[2]WC!J916</f>
        <v>160553</v>
      </c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>
        <f t="shared" si="682"/>
        <v>0</v>
      </c>
    </row>
    <row r="130" spans="2:54" s="44" customFormat="1" ht="13.5" x14ac:dyDescent="0.25">
      <c r="B130" s="40"/>
      <c r="C130" s="40" t="s">
        <v>52</v>
      </c>
      <c r="D130" s="46">
        <f>[2]WC!J917</f>
        <v>125552</v>
      </c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>
        <f t="shared" si="682"/>
        <v>0</v>
      </c>
    </row>
    <row r="131" spans="2:54" s="44" customFormat="1" ht="13.5" x14ac:dyDescent="0.25">
      <c r="B131" s="40"/>
      <c r="C131" s="40" t="s">
        <v>53</v>
      </c>
      <c r="D131" s="46"/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4776767</v>
      </c>
      <c r="E132" s="42">
        <f t="shared" si="671"/>
        <v>191070.68</v>
      </c>
      <c r="F132" s="41">
        <f t="shared" ref="F132:AI132" si="827">SUM(F133:F134)</f>
        <v>47767.67</v>
      </c>
      <c r="G132" s="41">
        <f t="shared" ref="G132:N132" si="828">SUM(G133:G134)</f>
        <v>47767.67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95535.34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95535.34</v>
      </c>
      <c r="V132" s="41">
        <f t="shared" si="829"/>
        <v>0</v>
      </c>
      <c r="W132" s="41">
        <f t="shared" si="829"/>
        <v>0</v>
      </c>
      <c r="X132" s="41">
        <f t="shared" si="827"/>
        <v>95535.34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0.04</v>
      </c>
    </row>
    <row r="133" spans="2:54" s="44" customFormat="1" ht="13.5" x14ac:dyDescent="0.25">
      <c r="B133" s="40"/>
      <c r="C133" s="40" t="s">
        <v>55</v>
      </c>
      <c r="D133" s="46">
        <f>[2]WC!J1113</f>
        <v>4776767</v>
      </c>
      <c r="E133" s="47">
        <f t="shared" si="671"/>
        <v>191070.68</v>
      </c>
      <c r="F133" s="48">
        <f t="shared" ref="F133:N134" si="835">$D133*F184</f>
        <v>47767.67</v>
      </c>
      <c r="G133" s="48">
        <f t="shared" si="835"/>
        <v>47767.67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95535.34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95535.34</v>
      </c>
      <c r="V133" s="48">
        <f t="shared" si="836"/>
        <v>0</v>
      </c>
      <c r="W133" s="48">
        <f t="shared" si="836"/>
        <v>0</v>
      </c>
      <c r="X133" s="51">
        <f>SUM(P133:W133)</f>
        <v>95535.34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>
        <f t="shared" si="682"/>
        <v>0.04</v>
      </c>
    </row>
    <row r="134" spans="2:54" s="44" customFormat="1" ht="13.5" x14ac:dyDescent="0.25">
      <c r="B134" s="40"/>
      <c r="C134" s="40" t="s">
        <v>56</v>
      </c>
      <c r="D134" s="46"/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 t="e">
        <f t="shared" si="682"/>
        <v>#DIV/0!</v>
      </c>
    </row>
    <row r="135" spans="2:54" s="44" customFormat="1" x14ac:dyDescent="0.25">
      <c r="B135" s="39" t="s">
        <v>57</v>
      </c>
      <c r="C135" s="40"/>
      <c r="D135" s="50">
        <f>SUM(D136:D140)</f>
        <v>279083</v>
      </c>
      <c r="E135" s="42">
        <f t="shared" si="671"/>
        <v>24537.534999999996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13114.204999999998</v>
      </c>
      <c r="W135" s="41">
        <f t="shared" si="850"/>
        <v>11423.33</v>
      </c>
      <c r="X135" s="41">
        <f t="shared" si="848"/>
        <v>24537.534999999996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8.7921998115256028E-2</v>
      </c>
    </row>
    <row r="136" spans="2:54" s="44" customFormat="1" ht="13.5" x14ac:dyDescent="0.25">
      <c r="B136" s="40"/>
      <c r="C136" s="40" t="s">
        <v>58</v>
      </c>
      <c r="D136" s="46">
        <f>[2]WC!J1313</f>
        <v>66080</v>
      </c>
      <c r="E136" s="47">
        <f t="shared" si="671"/>
        <v>6608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3304</v>
      </c>
      <c r="W136" s="48">
        <f t="shared" si="857"/>
        <v>3304</v>
      </c>
      <c r="X136" s="51">
        <f>SUM(P136:W136)</f>
        <v>6608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[2]WC!J1314</f>
        <v>19083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>
        <f>[2]WC!J1315</f>
        <v>81193</v>
      </c>
      <c r="E138" s="47">
        <f t="shared" si="671"/>
        <v>16238.6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8119.3</v>
      </c>
      <c r="W138" s="48">
        <f t="shared" si="869"/>
        <v>8119.3</v>
      </c>
      <c r="X138" s="51">
        <f>SUM(P138:W138)</f>
        <v>16238.6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0.2</v>
      </c>
    </row>
    <row r="139" spans="2:54" s="44" customFormat="1" ht="13.5" x14ac:dyDescent="0.25">
      <c r="B139" s="40"/>
      <c r="C139" s="40" t="s">
        <v>61</v>
      </c>
      <c r="D139" s="46">
        <f>[2]WC!J1316</f>
        <v>1</v>
      </c>
      <c r="E139" s="47">
        <f t="shared" si="671"/>
        <v>4.4999999999999998E-2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1.4999999999999999E-2</v>
      </c>
      <c r="W139" s="48">
        <f t="shared" si="875"/>
        <v>0.03</v>
      </c>
      <c r="X139" s="51">
        <f>SUM(P139:W139)</f>
        <v>4.4999999999999998E-2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>
        <f t="shared" si="682"/>
        <v>4.4999999999999998E-2</v>
      </c>
    </row>
    <row r="140" spans="2:54" s="44" customFormat="1" ht="13.5" x14ac:dyDescent="0.25">
      <c r="B140" s="40"/>
      <c r="C140" s="40" t="s">
        <v>62</v>
      </c>
      <c r="D140" s="46">
        <f>[2]WC!J1317</f>
        <v>112726</v>
      </c>
      <c r="E140" s="47">
        <f t="shared" si="671"/>
        <v>1690.8899999999999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1690.8899999999999</v>
      </c>
      <c r="W140" s="48">
        <f t="shared" si="881"/>
        <v>0</v>
      </c>
      <c r="X140" s="51">
        <f>SUM(P140:W140)</f>
        <v>1690.8899999999999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320860</v>
      </c>
      <c r="E141" s="42">
        <f t="shared" si="671"/>
        <v>5204.6550000000007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73.305000000000007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73.305000000000007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733.05000000000007</v>
      </c>
      <c r="AJ141" s="41">
        <f t="shared" ref="AJ141:AO141" si="891">SUM(AJ142:AJ146)</f>
        <v>733.05000000000007</v>
      </c>
      <c r="AK141" s="41">
        <f t="shared" si="891"/>
        <v>733.05000000000007</v>
      </c>
      <c r="AL141" s="41">
        <f t="shared" si="891"/>
        <v>2199.15</v>
      </c>
      <c r="AM141" s="41">
        <f t="shared" si="891"/>
        <v>0</v>
      </c>
      <c r="AN141" s="41">
        <f t="shared" si="891"/>
        <v>733.05000000000007</v>
      </c>
      <c r="AO141" s="41">
        <f t="shared" si="891"/>
        <v>0</v>
      </c>
      <c r="AP141" s="43">
        <f t="shared" si="676"/>
        <v>5131.3500000000004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1.6220953063641467E-2</v>
      </c>
    </row>
    <row r="142" spans="2:54" s="44" customFormat="1" ht="13.5" x14ac:dyDescent="0.25">
      <c r="B142" s="40"/>
      <c r="C142" s="40" t="s">
        <v>64</v>
      </c>
      <c r="D142" s="46">
        <f>[2]WC!J1513</f>
        <v>78825</v>
      </c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>
        <f t="shared" si="682"/>
        <v>0</v>
      </c>
    </row>
    <row r="143" spans="2:54" s="44" customFormat="1" ht="13.5" x14ac:dyDescent="0.25">
      <c r="B143" s="40"/>
      <c r="C143" s="40" t="s">
        <v>65</v>
      </c>
      <c r="D143" s="46">
        <f>[2]WC!J1514</f>
        <v>106525</v>
      </c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>
        <f t="shared" si="682"/>
        <v>0</v>
      </c>
    </row>
    <row r="144" spans="2:54" s="44" customFormat="1" ht="13.5" x14ac:dyDescent="0.25">
      <c r="B144" s="40"/>
      <c r="C144" s="40" t="s">
        <v>66</v>
      </c>
      <c r="D144" s="46">
        <f>[2]WC!J1515</f>
        <v>120848</v>
      </c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>
        <f t="shared" si="682"/>
        <v>0</v>
      </c>
    </row>
    <row r="145" spans="2:54" s="44" customFormat="1" ht="13.5" x14ac:dyDescent="0.25">
      <c r="B145" s="40"/>
      <c r="C145" s="40" t="s">
        <v>67</v>
      </c>
      <c r="D145" s="46">
        <f>[2]WC!J1516</f>
        <v>1</v>
      </c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>
        <f t="shared" si="682"/>
        <v>0</v>
      </c>
    </row>
    <row r="146" spans="2:54" s="44" customFormat="1" ht="13.5" x14ac:dyDescent="0.25">
      <c r="B146" s="40"/>
      <c r="C146" s="40" t="s">
        <v>68</v>
      </c>
      <c r="D146" s="46">
        <f>[2]WC!J1517</f>
        <v>14661</v>
      </c>
      <c r="E146" s="47">
        <f t="shared" si="671"/>
        <v>5204.6550000000007</v>
      </c>
      <c r="F146" s="48">
        <f t="shared" si="895"/>
        <v>0</v>
      </c>
      <c r="G146" s="48">
        <f t="shared" si="895"/>
        <v>0</v>
      </c>
      <c r="H146" s="48">
        <f t="shared" si="895"/>
        <v>73.305000000000007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73.305000000000007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733.05000000000007</v>
      </c>
      <c r="AJ146" s="48">
        <f t="shared" si="922"/>
        <v>733.05000000000007</v>
      </c>
      <c r="AK146" s="48">
        <f t="shared" si="922"/>
        <v>733.05000000000007</v>
      </c>
      <c r="AL146" s="48">
        <f t="shared" si="922"/>
        <v>2199.15</v>
      </c>
      <c r="AM146" s="48">
        <f t="shared" si="922"/>
        <v>0</v>
      </c>
      <c r="AN146" s="48">
        <f t="shared" si="922"/>
        <v>733.05000000000007</v>
      </c>
      <c r="AO146" s="48">
        <f t="shared" si="922"/>
        <v>0</v>
      </c>
      <c r="AP146" s="51">
        <f t="shared" si="676"/>
        <v>5131.3500000000004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0.35500000000000004</v>
      </c>
    </row>
    <row r="147" spans="2:54" s="44" customFormat="1" x14ac:dyDescent="0.25">
      <c r="B147" s="39" t="s">
        <v>69</v>
      </c>
      <c r="C147" s="40"/>
      <c r="D147" s="50">
        <f>SUM(D148:D153)</f>
        <v>956354</v>
      </c>
      <c r="E147" s="42">
        <f t="shared" si="671"/>
        <v>117371.11</v>
      </c>
      <c r="F147" s="41">
        <f t="shared" ref="F147:AI147" si="926">SUM(F148:F153)</f>
        <v>22321.5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43730.15</v>
      </c>
      <c r="L147" s="41">
        <f t="shared" si="927"/>
        <v>43730.15</v>
      </c>
      <c r="M147" s="41">
        <f t="shared" si="927"/>
        <v>7440.5</v>
      </c>
      <c r="N147" s="41">
        <f t="shared" si="927"/>
        <v>0</v>
      </c>
      <c r="O147" s="43">
        <f t="shared" si="926"/>
        <v>117222.3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148.81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148.81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0.12272768242721838</v>
      </c>
    </row>
    <row r="148" spans="2:54" s="44" customFormat="1" ht="13.5" x14ac:dyDescent="0.25">
      <c r="B148" s="40"/>
      <c r="C148" s="40" t="s">
        <v>70</v>
      </c>
      <c r="D148" s="46">
        <f>[2]WC!J1713</f>
        <v>148810</v>
      </c>
      <c r="E148" s="47">
        <f t="shared" si="671"/>
        <v>44791.81</v>
      </c>
      <c r="F148" s="48">
        <f t="shared" ref="F148:N153" si="934">$D148*F199</f>
        <v>22321.5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7440.5</v>
      </c>
      <c r="L148" s="48">
        <f t="shared" si="934"/>
        <v>7440.5</v>
      </c>
      <c r="M148" s="48">
        <f t="shared" si="934"/>
        <v>7440.5</v>
      </c>
      <c r="N148" s="48">
        <f t="shared" si="934"/>
        <v>0</v>
      </c>
      <c r="O148" s="51">
        <f t="shared" ref="O148:O153" si="935">SUM(F148:N148)</f>
        <v>44643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148.81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148.81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0.30099999999999999</v>
      </c>
    </row>
    <row r="149" spans="2:54" s="44" customFormat="1" ht="13.5" x14ac:dyDescent="0.25">
      <c r="B149" s="40"/>
      <c r="C149" s="40" t="s">
        <v>71</v>
      </c>
      <c r="D149" s="46">
        <f>[2]WC!J1714</f>
        <v>22420</v>
      </c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>
        <f t="shared" si="682"/>
        <v>0</v>
      </c>
    </row>
    <row r="150" spans="2:54" s="44" customFormat="1" ht="13.5" x14ac:dyDescent="0.25">
      <c r="B150" s="40"/>
      <c r="C150" s="40" t="s">
        <v>72</v>
      </c>
      <c r="D150" s="46">
        <f>[2]WC!J1715</f>
        <v>241931</v>
      </c>
      <c r="E150" s="47">
        <f t="shared" si="671"/>
        <v>72579.3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36289.65</v>
      </c>
      <c r="L150" s="48">
        <f t="shared" si="934"/>
        <v>36289.65</v>
      </c>
      <c r="M150" s="48">
        <f t="shared" si="934"/>
        <v>0</v>
      </c>
      <c r="N150" s="48">
        <f t="shared" si="934"/>
        <v>0</v>
      </c>
      <c r="O150" s="51">
        <f t="shared" si="935"/>
        <v>72579.3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[2]WC!J1716</f>
        <v>342135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>
        <f>[2]WC!J1717</f>
        <v>134952</v>
      </c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>
        <f t="shared" si="682"/>
        <v>0</v>
      </c>
    </row>
    <row r="153" spans="2:54" s="44" customFormat="1" ht="13.5" x14ac:dyDescent="0.25">
      <c r="B153" s="40"/>
      <c r="C153" s="40" t="s">
        <v>75</v>
      </c>
      <c r="D153" s="46">
        <f>[2]WC!J1718</f>
        <v>66106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>
        <f t="shared" si="682"/>
        <v>0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16751232</v>
      </c>
      <c r="E154" s="55">
        <f t="shared" si="671"/>
        <v>2512330.7890000003</v>
      </c>
      <c r="F154" s="56">
        <f>F109+F112+F122+F125+F132+F135+F141+F147</f>
        <v>97630.47</v>
      </c>
      <c r="G154" s="56">
        <f t="shared" ref="G154:N154" si="974">G109+G112+G122+G125+G132+G135+G141+G147</f>
        <v>153942.77600000001</v>
      </c>
      <c r="H154" s="56">
        <f t="shared" si="974"/>
        <v>64936.461000000003</v>
      </c>
      <c r="I154" s="56">
        <f t="shared" si="974"/>
        <v>69337.37</v>
      </c>
      <c r="J154" s="56">
        <f t="shared" si="974"/>
        <v>0</v>
      </c>
      <c r="K154" s="56">
        <f t="shared" si="974"/>
        <v>54475.020000000004</v>
      </c>
      <c r="L154" s="56">
        <f t="shared" si="974"/>
        <v>77335</v>
      </c>
      <c r="M154" s="56">
        <f t="shared" si="974"/>
        <v>120195.34000000001</v>
      </c>
      <c r="N154" s="56">
        <f t="shared" si="974"/>
        <v>85958.96</v>
      </c>
      <c r="O154" s="57">
        <f t="shared" ref="O154:AI154" si="975">O109+O112+O122+O125+O132+O135+O141+O147</f>
        <v>723811.39700000011</v>
      </c>
      <c r="P154" s="56">
        <f t="shared" si="975"/>
        <v>24122.370000000003</v>
      </c>
      <c r="Q154" s="56">
        <f t="shared" ref="Q154:W154" si="976">Q109+Q112+Q122+Q125+Q132+Q135+Q141+Q147</f>
        <v>15902.955000000002</v>
      </c>
      <c r="R154" s="56">
        <f t="shared" si="976"/>
        <v>8005.0650000000005</v>
      </c>
      <c r="S154" s="56">
        <f t="shared" si="976"/>
        <v>24122.370000000003</v>
      </c>
      <c r="T154" s="56">
        <f t="shared" si="976"/>
        <v>31903.135000000002</v>
      </c>
      <c r="U154" s="56">
        <f t="shared" si="976"/>
        <v>168546.02499999999</v>
      </c>
      <c r="V154" s="56">
        <f t="shared" si="976"/>
        <v>44292.184999999998</v>
      </c>
      <c r="W154" s="56">
        <f t="shared" si="976"/>
        <v>16801.536</v>
      </c>
      <c r="X154" s="56">
        <f t="shared" si="975"/>
        <v>333695.641</v>
      </c>
      <c r="Y154" s="56">
        <f t="shared" si="975"/>
        <v>26957.58</v>
      </c>
      <c r="Z154" s="56">
        <f t="shared" ref="Z154:AG154" si="977">Z109+Z112+Z122+Z125+Z132+Z135+Z141+Z147</f>
        <v>13038.12</v>
      </c>
      <c r="AA154" s="56">
        <f t="shared" si="977"/>
        <v>26663.29</v>
      </c>
      <c r="AB154" s="56">
        <f t="shared" si="977"/>
        <v>20283.264999999999</v>
      </c>
      <c r="AC154" s="56">
        <f t="shared" si="977"/>
        <v>24600.243000000002</v>
      </c>
      <c r="AD154" s="56">
        <f t="shared" si="977"/>
        <v>24600.243000000002</v>
      </c>
      <c r="AE154" s="56">
        <f t="shared" si="977"/>
        <v>1591.8420000000001</v>
      </c>
      <c r="AF154" s="56">
        <f t="shared" si="977"/>
        <v>2118.3680000000004</v>
      </c>
      <c r="AG154" s="56">
        <f t="shared" si="977"/>
        <v>5306.14</v>
      </c>
      <c r="AH154" s="57">
        <f t="shared" si="975"/>
        <v>145159.09099999999</v>
      </c>
      <c r="AI154" s="56">
        <f t="shared" si="975"/>
        <v>94371.867000000013</v>
      </c>
      <c r="AJ154" s="56">
        <f t="shared" ref="AJ154:AO154" si="978">AJ109+AJ112+AJ122+AJ125+AJ132+AJ135+AJ141+AJ147</f>
        <v>120517.87000000001</v>
      </c>
      <c r="AK154" s="56">
        <f t="shared" si="978"/>
        <v>68317.093999999997</v>
      </c>
      <c r="AL154" s="56">
        <f t="shared" si="978"/>
        <v>34964.374000000003</v>
      </c>
      <c r="AM154" s="56">
        <f t="shared" si="978"/>
        <v>224784.44399999999</v>
      </c>
      <c r="AN154" s="56">
        <f t="shared" si="978"/>
        <v>247007.234</v>
      </c>
      <c r="AO154" s="56">
        <f t="shared" si="978"/>
        <v>131276.65400000001</v>
      </c>
      <c r="AP154" s="43">
        <f t="shared" si="676"/>
        <v>921239.53699999989</v>
      </c>
      <c r="AQ154" s="56">
        <f t="shared" ref="AQ154:AS154" si="979">AQ109+AQ112+AQ122+AQ125+AQ132+AQ135+AQ141+AQ147</f>
        <v>69446.295999999988</v>
      </c>
      <c r="AR154" s="56">
        <f t="shared" si="979"/>
        <v>68919.76999999999</v>
      </c>
      <c r="AS154" s="56">
        <f t="shared" si="979"/>
        <v>63613.630000000005</v>
      </c>
      <c r="AT154" s="43">
        <f t="shared" si="678"/>
        <v>201979.696</v>
      </c>
      <c r="AU154" s="56">
        <f t="shared" ref="AU154:AW154" si="980">AU109+AU112+AU122+AU125+AU132+AU135+AU141+AU147</f>
        <v>5315.4990000000007</v>
      </c>
      <c r="AV154" s="56">
        <f t="shared" si="980"/>
        <v>10630.998000000001</v>
      </c>
      <c r="AW154" s="56">
        <f t="shared" si="980"/>
        <v>16012.01</v>
      </c>
      <c r="AX154" s="56">
        <f t="shared" ref="AX154:AZ154" si="981">AX109+AX112+AX122+AX125+AX132+AX135+AX141+AX147</f>
        <v>122182.12999999999</v>
      </c>
      <c r="AY154" s="56">
        <f t="shared" si="981"/>
        <v>26811.47</v>
      </c>
      <c r="AZ154" s="56">
        <f t="shared" si="981"/>
        <v>5493.3200000000006</v>
      </c>
      <c r="BA154" s="43">
        <f t="shared" si="681"/>
        <v>186445.427</v>
      </c>
      <c r="BB154" s="45">
        <f t="shared" si="682"/>
        <v>0.14997886656933654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32" priority="48" stopIfTrue="1" operator="greaterThan">
      <formula>0</formula>
    </cfRule>
  </conditionalFormatting>
  <conditionalFormatting sqref="D160:D205">
    <cfRule type="cellIs" dxfId="31" priority="49" stopIfTrue="1" operator="greaterThan">
      <formula>100</formula>
    </cfRule>
  </conditionalFormatting>
  <conditionalFormatting sqref="F13:N14 F16:N24 F26:N27 F29:N34 F36:N37 F39:N43 F45:N49 F51:N56">
    <cfRule type="cellIs" dxfId="30" priority="47" stopIfTrue="1" operator="greaterThan">
      <formula>0</formula>
    </cfRule>
  </conditionalFormatting>
  <conditionalFormatting sqref="P13:W14 P16:W24 P26:W27 P29:W34 P36:W37 P39:W43 P45:W49 P51:W56">
    <cfRule type="cellIs" dxfId="29" priority="46" stopIfTrue="1" operator="greaterThan">
      <formula>0</formula>
    </cfRule>
  </conditionalFormatting>
  <conditionalFormatting sqref="Y13:AG14 Y16:AG24 Y26:AG27 Y29:AG34 Y36:AG37 Y39:AG43 Y45:AG49 Y51:AG56">
    <cfRule type="cellIs" dxfId="28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27" priority="44" stopIfTrue="1" operator="greaterThan">
      <formula>0</formula>
    </cfRule>
  </conditionalFormatting>
  <conditionalFormatting sqref="F61:N62 F64:N72 F74:N75 F77:N82 F84:N85 F87:N91 F93:N97 F99:N104">
    <cfRule type="cellIs" dxfId="26" priority="43" stopIfTrue="1" operator="greaterThan">
      <formula>0</formula>
    </cfRule>
  </conditionalFormatting>
  <conditionalFormatting sqref="AT159:AT205 AT155 AT106">
    <cfRule type="cellIs" dxfId="25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24" priority="40" stopIfTrue="1" operator="greaterThan">
      <formula>0</formula>
    </cfRule>
  </conditionalFormatting>
  <conditionalFormatting sqref="F110:N111 F113:N121 F123:N124 F126:N131 F133:N134 F136:N140 F142:N146 F148:N153">
    <cfRule type="cellIs" dxfId="23" priority="39" stopIfTrue="1" operator="greaterThan">
      <formula>0</formula>
    </cfRule>
  </conditionalFormatting>
  <conditionalFormatting sqref="AP159:AP205 AP155 AP106">
    <cfRule type="cellIs" dxfId="22" priority="36" stopIfTrue="1" operator="greaterThan">
      <formula>0</formula>
    </cfRule>
  </conditionalFormatting>
  <conditionalFormatting sqref="BA159:BA205 BA155 BA106">
    <cfRule type="cellIs" dxfId="21" priority="27" stopIfTrue="1" operator="greaterThan">
      <formula>0</formula>
    </cfRule>
  </conditionalFormatting>
  <conditionalFormatting sqref="P61:W62 P64:W72 P74:W75 P77:W82 P84:W85 P87:W91 P93:W97 P99:W104">
    <cfRule type="cellIs" dxfId="20" priority="21" stopIfTrue="1" operator="greaterThan">
      <formula>0</formula>
    </cfRule>
  </conditionalFormatting>
  <conditionalFormatting sqref="AI13:AO14 AI16:AO24 AI26:AO27 AI29:AO34 AI36:AO37 AI39:AO43 AI45:AO49 AI51:AO56">
    <cfRule type="cellIs" dxfId="19" priority="24" stopIfTrue="1" operator="greaterThan">
      <formula>0</formula>
    </cfRule>
  </conditionalFormatting>
  <conditionalFormatting sqref="AQ13:AS14 AQ16:AS24 AQ26:AS27 AQ29:AS34 AQ36:AS37 AQ39:AS43 AQ45:AS49 AQ51:AS56">
    <cfRule type="cellIs" dxfId="18" priority="23" stopIfTrue="1" operator="greaterThan">
      <formula>0</formula>
    </cfRule>
  </conditionalFormatting>
  <conditionalFormatting sqref="AU13:AZ14 AU16:AZ24 AU26:AZ27 AU29:AZ34 AU36:AZ37 AU39:AZ43 AU45:AZ49 AU51:AZ56">
    <cfRule type="cellIs" dxfId="17" priority="22" stopIfTrue="1" operator="greaterThan">
      <formula>0</formula>
    </cfRule>
  </conditionalFormatting>
  <conditionalFormatting sqref="Y61:AG62 Y64:AG72 Y74:AG75 Y77:AG82 Y84:AG85 Y87:AG91 Y93:AG97 Y99:AG104">
    <cfRule type="cellIs" dxfId="16" priority="20" stopIfTrue="1" operator="greaterThan">
      <formula>0</formula>
    </cfRule>
  </conditionalFormatting>
  <conditionalFormatting sqref="AI61:AO62 AI64:AO72 AI74:AO75 AI77:AO82 AI84:AO85 AI87:AO91 AI93:AO97 AI99:AO104">
    <cfRule type="cellIs" dxfId="15" priority="19" stopIfTrue="1" operator="greaterThan">
      <formula>0</formula>
    </cfRule>
  </conditionalFormatting>
  <conditionalFormatting sqref="AQ61:AS62 AQ64:AS72 AQ74:AS75 AQ77:AS82 AQ84:AS85 AQ87:AS91 AQ93:AS97 AQ99:AS104">
    <cfRule type="cellIs" dxfId="14" priority="18" stopIfTrue="1" operator="greaterThan">
      <formula>0</formula>
    </cfRule>
  </conditionalFormatting>
  <conditionalFormatting sqref="AU61:AZ62 AU64:AZ72 AU74:AZ75 AU77:AZ82 AU84:AZ85 AU87:AZ91 AU93:AZ97 AU99:AZ104">
    <cfRule type="cellIs" dxfId="13" priority="17" stopIfTrue="1" operator="greaterThan">
      <formula>0</formula>
    </cfRule>
  </conditionalFormatting>
  <conditionalFormatting sqref="P110:W111 P113:W121 P123:W124 P126:W131 P133:W134 P136:W140 P142:W146 P148:W153">
    <cfRule type="cellIs" dxfId="12" priority="16" stopIfTrue="1" operator="greaterThan">
      <formula>0</formula>
    </cfRule>
  </conditionalFormatting>
  <conditionalFormatting sqref="Y110:AG111 Y113:AG121 Y123:AG124 Y126:AG131 Y133:AG134 Y136:AG140 Y142:AG146 Y148:AG153">
    <cfRule type="cellIs" dxfId="11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10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9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8" priority="12" stopIfTrue="1" operator="greaterThan">
      <formula>0</formula>
    </cfRule>
  </conditionalFormatting>
  <conditionalFormatting sqref="AI164:AO171">
    <cfRule type="cellIs" dxfId="7" priority="10" stopIfTrue="1" operator="greaterThan">
      <formula>0</formula>
    </cfRule>
  </conditionalFormatting>
  <conditionalFormatting sqref="AQ164:AS171">
    <cfRule type="cellIs" dxfId="6" priority="9" stopIfTrue="1" operator="greaterThan">
      <formula>0</formula>
    </cfRule>
  </conditionalFormatting>
  <conditionalFormatting sqref="AQ162:AS162">
    <cfRule type="cellIs" dxfId="5" priority="8" stopIfTrue="1" operator="greaterThan">
      <formula>0</formula>
    </cfRule>
  </conditionalFormatting>
  <conditionalFormatting sqref="AI173:AO204">
    <cfRule type="cellIs" dxfId="4" priority="4" stopIfTrue="1" operator="greaterThan">
      <formula>100</formula>
    </cfRule>
  </conditionalFormatting>
  <conditionalFormatting sqref="AU161:AZ205">
    <cfRule type="cellIs" dxfId="3" priority="3" stopIfTrue="1" operator="greaterThan">
      <formula>0</formula>
    </cfRule>
  </conditionalFormatting>
  <conditionalFormatting sqref="AI162:AO162">
    <cfRule type="cellIs" dxfId="2" priority="2" stopIfTrue="1" operator="greaterThan">
      <formula>0</formula>
    </cfRule>
  </conditionalFormatting>
  <conditionalFormatting sqref="AQ177:AS182">
    <cfRule type="cellIs" dxfId="1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3"/>
  <sheetViews>
    <sheetView workbookViewId="0">
      <selection activeCell="I6" sqref="I6"/>
    </sheetView>
  </sheetViews>
  <sheetFormatPr defaultRowHeight="12.75" x14ac:dyDescent="0.2"/>
  <sheetData>
    <row r="1" spans="2:12" ht="27" x14ac:dyDescent="0.35">
      <c r="B1" s="310"/>
      <c r="C1" s="310"/>
      <c r="D1" s="310"/>
      <c r="E1" s="310"/>
      <c r="F1" s="310"/>
      <c r="G1" s="311" t="s">
        <v>461</v>
      </c>
      <c r="H1" s="310"/>
      <c r="I1" s="310"/>
      <c r="J1" s="310"/>
      <c r="K1" s="310"/>
    </row>
    <row r="2" spans="2:12" x14ac:dyDescent="0.2"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2:12" ht="20.25" customHeight="1" x14ac:dyDescent="0.25">
      <c r="B3" s="469" t="s">
        <v>464</v>
      </c>
      <c r="C3" s="469"/>
      <c r="D3" s="469"/>
      <c r="E3" s="469"/>
      <c r="F3" s="469"/>
      <c r="G3" s="469"/>
      <c r="H3" s="469"/>
      <c r="I3" s="469"/>
      <c r="J3" s="469"/>
      <c r="K3" s="310"/>
    </row>
    <row r="4" spans="2:12" ht="20.25" x14ac:dyDescent="0.3">
      <c r="B4" s="310"/>
      <c r="C4" s="310"/>
      <c r="D4" s="312"/>
      <c r="E4" s="312"/>
      <c r="F4" s="312"/>
      <c r="G4" s="313"/>
      <c r="H4" s="312"/>
      <c r="I4" s="312"/>
      <c r="J4" s="312"/>
      <c r="K4" s="310"/>
    </row>
    <row r="5" spans="2:12" ht="27" x14ac:dyDescent="0.35">
      <c r="B5" s="310"/>
      <c r="C5" s="310"/>
      <c r="D5" s="310"/>
      <c r="E5" s="310"/>
      <c r="F5" s="310"/>
      <c r="G5" s="314" t="s">
        <v>462</v>
      </c>
      <c r="H5" s="310"/>
      <c r="I5" s="310"/>
      <c r="J5" s="310"/>
      <c r="K5" s="310"/>
    </row>
    <row r="6" spans="2:12" x14ac:dyDescent="0.2">
      <c r="B6" s="310"/>
      <c r="C6" s="310"/>
      <c r="D6" s="310"/>
      <c r="E6" s="310"/>
      <c r="F6" s="310"/>
      <c r="G6" s="315"/>
      <c r="H6" s="310"/>
      <c r="I6" s="310"/>
      <c r="J6" s="310"/>
      <c r="K6" s="310"/>
    </row>
    <row r="7" spans="2:12" ht="18.75" x14ac:dyDescent="0.3">
      <c r="B7" s="310"/>
      <c r="C7" s="310"/>
      <c r="D7" s="310"/>
      <c r="E7" s="310"/>
      <c r="F7" s="310"/>
      <c r="G7" s="316"/>
      <c r="H7" s="310"/>
      <c r="I7" s="310"/>
      <c r="J7" s="310"/>
      <c r="K7" s="310"/>
    </row>
    <row r="8" spans="2:12" ht="15" x14ac:dyDescent="0.25">
      <c r="B8" s="310"/>
      <c r="C8" s="310"/>
      <c r="D8" s="310"/>
      <c r="E8" s="310"/>
      <c r="F8" s="317" t="s">
        <v>465</v>
      </c>
      <c r="G8" s="318"/>
      <c r="H8" s="310"/>
      <c r="I8" s="310"/>
      <c r="J8" s="310"/>
      <c r="K8" s="310"/>
    </row>
    <row r="9" spans="2:12" ht="13.5" thickBot="1" x14ac:dyDescent="0.25">
      <c r="B9" s="310"/>
      <c r="C9" s="310"/>
      <c r="D9" s="470"/>
      <c r="E9" s="470"/>
      <c r="F9" s="470"/>
      <c r="G9" s="470"/>
      <c r="H9" s="470"/>
      <c r="I9" s="470"/>
      <c r="J9" s="470"/>
      <c r="K9" s="310"/>
    </row>
    <row r="10" spans="2:12" x14ac:dyDescent="0.2"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2:12" x14ac:dyDescent="0.2">
      <c r="B11" s="310"/>
      <c r="C11" s="310"/>
      <c r="D11" s="310"/>
      <c r="E11" s="310"/>
      <c r="F11" s="310"/>
      <c r="G11" s="310"/>
      <c r="H11" s="471" t="s">
        <v>463</v>
      </c>
      <c r="I11" s="471"/>
      <c r="J11" s="471"/>
      <c r="K11" s="319"/>
      <c r="L11" s="299"/>
    </row>
    <row r="12" spans="2:12" x14ac:dyDescent="0.2">
      <c r="B12" s="310"/>
      <c r="C12" s="310"/>
      <c r="D12" s="310"/>
      <c r="E12" s="310"/>
      <c r="F12" s="310"/>
      <c r="G12" s="310"/>
      <c r="H12" s="472" t="s">
        <v>466</v>
      </c>
      <c r="I12" s="472"/>
      <c r="J12" s="472"/>
      <c r="K12" s="310"/>
    </row>
    <row r="13" spans="2:12" x14ac:dyDescent="0.2">
      <c r="B13" s="310"/>
      <c r="C13" s="310"/>
      <c r="D13" s="310"/>
      <c r="E13" s="310"/>
      <c r="F13" s="310"/>
      <c r="G13" s="310"/>
      <c r="H13" s="320" t="s">
        <v>467</v>
      </c>
      <c r="I13" s="310"/>
      <c r="J13" s="310"/>
      <c r="K13" s="310"/>
    </row>
    <row r="14" spans="2:12" x14ac:dyDescent="0.2">
      <c r="B14" s="310"/>
      <c r="C14" s="310"/>
      <c r="D14" s="310"/>
      <c r="E14" s="310"/>
      <c r="F14" s="310"/>
      <c r="G14" s="310"/>
      <c r="H14" s="320" t="s">
        <v>468</v>
      </c>
      <c r="I14" s="310"/>
      <c r="J14" s="310"/>
      <c r="K14" s="310"/>
    </row>
    <row r="15" spans="2:12" x14ac:dyDescent="0.2">
      <c r="B15" s="310"/>
      <c r="C15" s="310"/>
      <c r="D15" s="310"/>
      <c r="E15" s="310"/>
      <c r="F15" s="310"/>
      <c r="G15" s="310"/>
      <c r="H15" s="310"/>
      <c r="I15" s="310"/>
      <c r="J15" s="310"/>
      <c r="K15" s="310"/>
    </row>
    <row r="16" spans="2:12" x14ac:dyDescent="0.2">
      <c r="B16" s="310"/>
      <c r="C16" s="321"/>
      <c r="D16" s="310"/>
      <c r="E16" s="310"/>
      <c r="F16" s="310"/>
      <c r="G16" s="310"/>
      <c r="H16" s="310"/>
      <c r="I16" s="310"/>
      <c r="J16" s="310"/>
      <c r="K16" s="310"/>
    </row>
    <row r="17" spans="1:11" x14ac:dyDescent="0.2">
      <c r="B17" s="310"/>
      <c r="C17" s="321"/>
      <c r="D17" s="310"/>
      <c r="E17" s="310"/>
      <c r="F17" s="310"/>
      <c r="G17" s="310"/>
      <c r="H17" s="310"/>
      <c r="I17" s="310"/>
      <c r="J17" s="310"/>
      <c r="K17" s="310"/>
    </row>
    <row r="18" spans="1:11" x14ac:dyDescent="0.2">
      <c r="A18" s="127"/>
      <c r="B18" s="315"/>
      <c r="C18" s="315"/>
      <c r="D18" s="310"/>
      <c r="E18" s="310"/>
      <c r="F18" s="310"/>
      <c r="G18" s="310"/>
      <c r="H18" s="310"/>
      <c r="I18" s="315"/>
      <c r="J18" s="315"/>
      <c r="K18" s="310"/>
    </row>
    <row r="19" spans="1:11" x14ac:dyDescent="0.2">
      <c r="B19" s="310"/>
      <c r="C19" s="310"/>
      <c r="D19" s="310"/>
      <c r="E19" s="310"/>
      <c r="F19" s="310"/>
      <c r="G19" s="310"/>
      <c r="H19" s="310"/>
      <c r="I19" s="310"/>
      <c r="J19" s="310"/>
      <c r="K19" s="310"/>
    </row>
    <row r="20" spans="1:11" x14ac:dyDescent="0.2">
      <c r="B20" s="310"/>
      <c r="C20" s="310"/>
      <c r="D20" s="310"/>
      <c r="E20" s="310"/>
      <c r="F20" s="310"/>
      <c r="G20" s="310"/>
      <c r="H20" s="310"/>
      <c r="I20" s="310"/>
      <c r="J20" s="310"/>
      <c r="K20" s="310"/>
    </row>
    <row r="21" spans="1:11" x14ac:dyDescent="0.2">
      <c r="B21" s="310"/>
      <c r="C21" s="310"/>
      <c r="D21" s="310"/>
      <c r="E21" s="310"/>
      <c r="F21" s="310"/>
      <c r="G21" s="310"/>
      <c r="H21" s="310"/>
      <c r="I21" s="310"/>
      <c r="J21" s="310"/>
      <c r="K21" s="310"/>
    </row>
    <row r="22" spans="1:11" x14ac:dyDescent="0.2">
      <c r="B22" s="310"/>
      <c r="C22" s="310"/>
      <c r="D22" s="310"/>
      <c r="E22" s="310"/>
      <c r="F22" s="310"/>
      <c r="G22" s="310"/>
      <c r="H22" s="310"/>
      <c r="I22" s="310"/>
      <c r="J22" s="310"/>
      <c r="K22" s="310"/>
    </row>
    <row r="23" spans="1:11" x14ac:dyDescent="0.2">
      <c r="B23" s="310"/>
      <c r="C23" s="310"/>
      <c r="D23" s="310"/>
      <c r="E23" s="310"/>
      <c r="F23" s="322"/>
      <c r="G23" s="310"/>
      <c r="H23" s="310"/>
      <c r="I23" s="310"/>
      <c r="J23" s="310"/>
      <c r="K23" s="310"/>
    </row>
  </sheetData>
  <mergeCells count="4">
    <mergeCell ref="B3:J3"/>
    <mergeCell ref="D9:J9"/>
    <mergeCell ref="H11:J11"/>
    <mergeCell ref="H12:J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37"/>
  <sheetViews>
    <sheetView tabSelected="1" zoomScale="85" zoomScaleNormal="85" workbookViewId="0">
      <selection activeCell="M26" sqref="M26"/>
    </sheetView>
  </sheetViews>
  <sheetFormatPr defaultRowHeight="12.75" x14ac:dyDescent="0.2"/>
  <cols>
    <col min="1" max="1" width="30.5703125" customWidth="1"/>
    <col min="2" max="2" width="26" customWidth="1"/>
    <col min="3" max="3" width="23" customWidth="1"/>
    <col min="4" max="4" width="31" customWidth="1"/>
    <col min="5" max="5" width="23.140625" customWidth="1"/>
    <col min="6" max="6" width="36" customWidth="1"/>
    <col min="7" max="7" width="40.85546875" customWidth="1"/>
    <col min="8" max="8" width="25.28515625" customWidth="1"/>
    <col min="9" max="9" width="30.5703125" customWidth="1"/>
    <col min="10" max="10" width="28.5703125" customWidth="1"/>
    <col min="11" max="11" width="24.5703125" customWidth="1"/>
    <col min="12" max="12" width="30.85546875" customWidth="1"/>
    <col min="13" max="13" width="32" customWidth="1"/>
    <col min="14" max="14" width="44" customWidth="1"/>
    <col min="15" max="15" width="28.85546875" customWidth="1"/>
    <col min="16" max="16" width="25.5703125" customWidth="1"/>
    <col min="17" max="17" width="22.85546875" customWidth="1"/>
    <col min="18" max="18" width="27.28515625" customWidth="1"/>
    <col min="19" max="19" width="21.42578125" customWidth="1"/>
    <col min="20" max="20" width="23.28515625" customWidth="1"/>
    <col min="21" max="21" width="25.7109375" customWidth="1"/>
    <col min="22" max="22" width="28.140625" customWidth="1"/>
    <col min="23" max="23" width="23.85546875" customWidth="1"/>
  </cols>
  <sheetData>
    <row r="1" spans="1:35" ht="13.5" thickBot="1" x14ac:dyDescent="0.25">
      <c r="A1" s="124"/>
      <c r="B1" s="490" t="s">
        <v>119</v>
      </c>
      <c r="C1" s="490"/>
      <c r="D1" s="490"/>
      <c r="E1" s="490"/>
      <c r="F1" s="481" t="s">
        <v>155</v>
      </c>
      <c r="G1" s="482"/>
      <c r="H1" s="482"/>
      <c r="I1" s="490" t="s">
        <v>158</v>
      </c>
      <c r="J1" s="490"/>
      <c r="K1" s="490"/>
      <c r="L1" s="490" t="s">
        <v>159</v>
      </c>
      <c r="M1" s="490"/>
      <c r="N1" s="490"/>
      <c r="O1" s="482" t="s">
        <v>240</v>
      </c>
      <c r="P1" s="482"/>
      <c r="Q1" s="482"/>
      <c r="R1" s="482" t="s">
        <v>280</v>
      </c>
      <c r="S1" s="482"/>
      <c r="T1" s="482"/>
      <c r="U1" s="490" t="s">
        <v>456</v>
      </c>
      <c r="V1" s="490"/>
      <c r="W1" s="490"/>
      <c r="X1" s="180"/>
      <c r="Y1" s="180"/>
      <c r="Z1" s="483"/>
      <c r="AA1" s="483"/>
      <c r="AB1" s="483"/>
      <c r="AC1" s="483"/>
      <c r="AD1" s="483"/>
      <c r="AE1" s="478"/>
      <c r="AF1" s="478"/>
      <c r="AG1" s="478"/>
      <c r="AH1" s="478"/>
      <c r="AI1" s="478"/>
    </row>
    <row r="2" spans="1:35" x14ac:dyDescent="0.2">
      <c r="A2" s="111" t="s">
        <v>142</v>
      </c>
      <c r="B2" s="497" t="s">
        <v>143</v>
      </c>
      <c r="C2" s="498"/>
      <c r="D2" s="498"/>
      <c r="E2" s="498"/>
      <c r="F2" s="174"/>
      <c r="G2" s="2"/>
      <c r="H2" s="2"/>
      <c r="I2" s="127"/>
      <c r="J2" s="127"/>
      <c r="K2" s="127"/>
      <c r="N2" s="127"/>
      <c r="O2" s="127"/>
      <c r="P2" s="127"/>
      <c r="Q2" s="127"/>
      <c r="R2" s="127"/>
      <c r="S2" s="127"/>
      <c r="T2" s="127"/>
    </row>
    <row r="3" spans="1:35" ht="38.25" x14ac:dyDescent="0.2">
      <c r="A3" s="110" t="s">
        <v>0</v>
      </c>
      <c r="B3" s="210"/>
      <c r="C3" s="211" t="s">
        <v>203</v>
      </c>
      <c r="D3" s="211" t="s">
        <v>208</v>
      </c>
      <c r="E3" s="125"/>
      <c r="F3" s="174"/>
      <c r="G3" s="2"/>
      <c r="H3" s="2"/>
      <c r="I3" s="127"/>
      <c r="J3" s="127"/>
      <c r="K3" s="127"/>
      <c r="N3" s="127"/>
      <c r="O3" s="127"/>
      <c r="P3" s="127"/>
      <c r="Q3" s="127"/>
      <c r="R3" s="127"/>
      <c r="S3" s="127"/>
      <c r="T3" s="127"/>
    </row>
    <row r="4" spans="1:35" x14ac:dyDescent="0.2">
      <c r="A4" s="112" t="s">
        <v>4</v>
      </c>
      <c r="B4" s="212"/>
      <c r="C4" s="213" t="s">
        <v>205</v>
      </c>
      <c r="D4" s="213" t="s">
        <v>202</v>
      </c>
      <c r="E4" s="213"/>
      <c r="F4" s="174"/>
      <c r="G4" s="2"/>
      <c r="H4" s="2"/>
      <c r="I4" s="127"/>
      <c r="J4" s="127"/>
      <c r="K4" s="127"/>
      <c r="N4" s="127"/>
      <c r="O4" s="127"/>
      <c r="P4" s="127"/>
      <c r="Q4" s="127"/>
      <c r="R4" s="127"/>
      <c r="S4" s="127"/>
      <c r="T4" s="127"/>
    </row>
    <row r="5" spans="1:35" ht="13.5" thickBot="1" x14ac:dyDescent="0.25">
      <c r="A5" s="3"/>
      <c r="B5" s="126"/>
      <c r="C5" s="127"/>
      <c r="D5" s="127"/>
      <c r="E5" s="127"/>
      <c r="F5" s="174"/>
      <c r="G5" s="2"/>
      <c r="H5" s="2"/>
      <c r="I5" s="127"/>
      <c r="J5" s="127"/>
      <c r="K5" s="127"/>
      <c r="N5" s="127"/>
      <c r="O5" s="127"/>
      <c r="P5" s="127"/>
      <c r="Q5" s="127"/>
      <c r="R5" s="127"/>
      <c r="S5" s="127"/>
      <c r="T5" s="127"/>
    </row>
    <row r="6" spans="1:35" x14ac:dyDescent="0.2">
      <c r="A6" s="5" t="s">
        <v>141</v>
      </c>
      <c r="B6" s="501" t="s">
        <v>153</v>
      </c>
      <c r="C6" s="502"/>
      <c r="D6" s="502"/>
      <c r="E6" s="502"/>
      <c r="F6" s="484"/>
      <c r="G6" s="485"/>
      <c r="H6" s="485"/>
      <c r="I6" s="127"/>
      <c r="J6" s="127"/>
      <c r="K6" s="127"/>
      <c r="N6" s="127"/>
      <c r="O6" s="127"/>
      <c r="P6" s="127"/>
      <c r="Q6" s="127"/>
      <c r="R6" s="127"/>
      <c r="S6" s="127"/>
      <c r="T6" s="127"/>
    </row>
    <row r="7" spans="1:35" ht="38.25" x14ac:dyDescent="0.2">
      <c r="A7" s="113" t="s">
        <v>0</v>
      </c>
      <c r="B7" s="214" t="s">
        <v>188</v>
      </c>
      <c r="C7" s="215" t="s">
        <v>189</v>
      </c>
      <c r="D7" s="216" t="s">
        <v>204</v>
      </c>
      <c r="E7" s="217"/>
      <c r="F7" s="174"/>
      <c r="G7" s="2"/>
      <c r="H7" s="2"/>
      <c r="I7" s="127"/>
      <c r="J7" s="127"/>
      <c r="K7" s="127"/>
      <c r="N7" s="127"/>
      <c r="O7" s="127"/>
      <c r="P7" s="127"/>
      <c r="Q7" s="127"/>
      <c r="R7" s="127"/>
      <c r="S7" s="127"/>
      <c r="T7" s="127"/>
    </row>
    <row r="8" spans="1:35" x14ac:dyDescent="0.2">
      <c r="A8" s="114" t="s">
        <v>4</v>
      </c>
      <c r="B8" s="218"/>
      <c r="C8" s="217"/>
      <c r="D8" s="244" t="s">
        <v>202</v>
      </c>
      <c r="E8" s="217"/>
      <c r="F8" s="174"/>
      <c r="G8" s="2"/>
      <c r="H8" s="2"/>
      <c r="I8" s="127"/>
      <c r="J8" s="127"/>
      <c r="K8" s="127"/>
      <c r="N8" s="127"/>
      <c r="O8" s="127"/>
      <c r="P8" s="127"/>
      <c r="Q8" s="127"/>
      <c r="R8" s="127"/>
      <c r="S8" s="127"/>
      <c r="T8" s="127"/>
    </row>
    <row r="9" spans="1:35" ht="13.5" thickBot="1" x14ac:dyDescent="0.25">
      <c r="A9" s="7"/>
      <c r="B9" s="126"/>
      <c r="C9" s="127"/>
      <c r="D9" s="127"/>
      <c r="E9" s="127"/>
      <c r="F9" s="126"/>
      <c r="G9" s="127"/>
      <c r="H9" s="127"/>
      <c r="I9" s="127"/>
      <c r="J9" s="127"/>
      <c r="K9" s="127"/>
      <c r="N9" s="127"/>
      <c r="O9" s="127"/>
      <c r="P9" s="127"/>
      <c r="Q9" s="127"/>
      <c r="R9" s="127"/>
      <c r="S9" s="127"/>
      <c r="T9" s="127"/>
    </row>
    <row r="10" spans="1:35" x14ac:dyDescent="0.2">
      <c r="A10" s="8" t="s">
        <v>148</v>
      </c>
      <c r="B10" s="499" t="s">
        <v>154</v>
      </c>
      <c r="C10" s="500"/>
      <c r="D10" s="500"/>
      <c r="E10" s="500"/>
      <c r="F10" s="486" t="s">
        <v>190</v>
      </c>
      <c r="G10" s="487"/>
      <c r="H10" s="487"/>
      <c r="I10" s="491" t="s">
        <v>226</v>
      </c>
      <c r="J10" s="492"/>
      <c r="K10" s="492"/>
      <c r="L10" s="473" t="s">
        <v>272</v>
      </c>
      <c r="M10" s="474"/>
      <c r="N10" s="475"/>
      <c r="O10" s="240"/>
      <c r="P10" s="239"/>
      <c r="Q10" s="239"/>
      <c r="R10" s="240"/>
      <c r="S10" s="239"/>
      <c r="T10" s="239"/>
      <c r="U10" s="239"/>
      <c r="V10" s="239"/>
      <c r="W10" s="239"/>
    </row>
    <row r="11" spans="1:35" ht="63.75" customHeight="1" x14ac:dyDescent="0.2">
      <c r="A11" s="119" t="s">
        <v>0</v>
      </c>
      <c r="B11" s="128" t="s">
        <v>207</v>
      </c>
      <c r="C11" s="129" t="s">
        <v>206</v>
      </c>
      <c r="D11" s="129" t="s">
        <v>339</v>
      </c>
      <c r="E11" s="129" t="s">
        <v>347</v>
      </c>
      <c r="F11" s="128" t="s">
        <v>191</v>
      </c>
      <c r="G11" s="129" t="s">
        <v>192</v>
      </c>
      <c r="H11" s="129" t="s">
        <v>219</v>
      </c>
      <c r="I11" s="178" t="s">
        <v>230</v>
      </c>
      <c r="J11" s="179" t="s">
        <v>231</v>
      </c>
      <c r="K11" s="179" t="s">
        <v>232</v>
      </c>
      <c r="L11" s="128" t="s">
        <v>346</v>
      </c>
      <c r="M11" s="129" t="s">
        <v>341</v>
      </c>
      <c r="N11" s="243" t="s">
        <v>342</v>
      </c>
      <c r="O11" s="2"/>
      <c r="P11" s="2"/>
      <c r="Q11" s="2"/>
      <c r="R11" s="2"/>
      <c r="S11" s="2"/>
      <c r="T11" s="2"/>
      <c r="U11" s="2"/>
      <c r="V11" s="2"/>
      <c r="W11" s="2"/>
    </row>
    <row r="12" spans="1:35" ht="38.25" x14ac:dyDescent="0.2">
      <c r="A12" s="119" t="s">
        <v>4</v>
      </c>
      <c r="B12" s="130"/>
      <c r="C12" s="129" t="s">
        <v>348</v>
      </c>
      <c r="D12" s="129" t="s">
        <v>202</v>
      </c>
      <c r="E12" s="129" t="s">
        <v>348</v>
      </c>
      <c r="F12" s="130"/>
      <c r="G12" s="131"/>
      <c r="H12" s="131"/>
      <c r="I12" s="130"/>
      <c r="J12" s="131"/>
      <c r="K12" s="131"/>
      <c r="L12" s="128" t="s">
        <v>343</v>
      </c>
      <c r="M12" s="129" t="s">
        <v>343</v>
      </c>
      <c r="N12" s="243" t="s">
        <v>343</v>
      </c>
      <c r="O12" s="2"/>
      <c r="P12" s="2"/>
      <c r="Q12" s="2"/>
      <c r="R12" s="2"/>
      <c r="S12" s="2"/>
      <c r="T12" s="2"/>
      <c r="U12" s="2"/>
      <c r="V12" s="2"/>
      <c r="W12" s="2"/>
    </row>
    <row r="13" spans="1:35" ht="13.5" thickBot="1" x14ac:dyDescent="0.25">
      <c r="A13" s="115"/>
      <c r="B13" s="126"/>
      <c r="C13" s="127"/>
      <c r="D13" s="127"/>
      <c r="E13" s="127"/>
      <c r="F13" s="126"/>
      <c r="G13" s="127"/>
      <c r="H13" s="127"/>
      <c r="I13" s="126"/>
      <c r="J13" s="127"/>
      <c r="K13" s="127"/>
      <c r="L13" s="126"/>
      <c r="M13" s="127"/>
      <c r="N13" s="197"/>
      <c r="O13" s="2"/>
      <c r="P13" s="2"/>
      <c r="Q13" s="2"/>
      <c r="R13" s="127"/>
      <c r="S13" s="127"/>
      <c r="T13" s="127"/>
      <c r="U13" s="2"/>
      <c r="V13" s="2"/>
      <c r="W13" s="2"/>
    </row>
    <row r="14" spans="1:35" ht="51" x14ac:dyDescent="0.2">
      <c r="A14" s="116" t="s">
        <v>6</v>
      </c>
      <c r="B14" s="132" t="s">
        <v>149</v>
      </c>
      <c r="C14" s="133" t="s">
        <v>151</v>
      </c>
      <c r="D14" s="219" t="s">
        <v>152</v>
      </c>
      <c r="E14" s="133" t="s">
        <v>150</v>
      </c>
      <c r="F14" s="132" t="s">
        <v>182</v>
      </c>
      <c r="G14" s="133" t="s">
        <v>183</v>
      </c>
      <c r="H14" s="133" t="s">
        <v>184</v>
      </c>
      <c r="I14" s="132" t="s">
        <v>223</v>
      </c>
      <c r="J14" s="133" t="s">
        <v>224</v>
      </c>
      <c r="K14" s="133" t="s">
        <v>225</v>
      </c>
      <c r="L14" s="132" t="s">
        <v>269</v>
      </c>
      <c r="M14" s="133" t="s">
        <v>270</v>
      </c>
      <c r="N14" s="228" t="s">
        <v>271</v>
      </c>
      <c r="O14" s="132" t="s">
        <v>261</v>
      </c>
      <c r="P14" s="133" t="s">
        <v>273</v>
      </c>
      <c r="Q14" s="133" t="s">
        <v>262</v>
      </c>
      <c r="R14" s="132"/>
      <c r="S14" s="133"/>
      <c r="T14" s="133"/>
      <c r="U14" s="132" t="s">
        <v>321</v>
      </c>
      <c r="V14" s="133" t="s">
        <v>320</v>
      </c>
      <c r="W14" s="133" t="s">
        <v>322</v>
      </c>
    </row>
    <row r="15" spans="1:35" ht="76.5" x14ac:dyDescent="0.2">
      <c r="A15" s="117" t="s">
        <v>0</v>
      </c>
      <c r="B15" s="303" t="s">
        <v>475</v>
      </c>
      <c r="C15" s="118"/>
      <c r="D15" s="120" t="s">
        <v>209</v>
      </c>
      <c r="E15" s="120" t="s">
        <v>210</v>
      </c>
      <c r="F15" s="241" t="s">
        <v>186</v>
      </c>
      <c r="G15" s="134" t="s">
        <v>187</v>
      </c>
      <c r="H15" s="134" t="s">
        <v>185</v>
      </c>
      <c r="I15" s="175" t="s">
        <v>228</v>
      </c>
      <c r="J15" s="176" t="s">
        <v>227</v>
      </c>
      <c r="K15" s="176" t="s">
        <v>338</v>
      </c>
      <c r="L15" s="241" t="s">
        <v>335</v>
      </c>
      <c r="M15" s="134" t="s">
        <v>345</v>
      </c>
      <c r="N15" s="242" t="s">
        <v>340</v>
      </c>
      <c r="O15" s="241" t="s">
        <v>344</v>
      </c>
      <c r="P15" s="136"/>
      <c r="Q15" s="136"/>
      <c r="R15" s="135"/>
      <c r="S15" s="136"/>
      <c r="T15" s="136"/>
      <c r="U15" s="241" t="s">
        <v>328</v>
      </c>
      <c r="V15" s="134" t="s">
        <v>329</v>
      </c>
      <c r="W15" s="134" t="s">
        <v>333</v>
      </c>
    </row>
    <row r="16" spans="1:35" ht="25.5" x14ac:dyDescent="0.2">
      <c r="A16" s="117" t="s">
        <v>4</v>
      </c>
      <c r="B16" s="135"/>
      <c r="C16" s="136"/>
      <c r="D16" s="134" t="str">
        <f>$E$12</f>
        <v>National Department of Health Strategic Plan 2014-2019</v>
      </c>
      <c r="E16" s="136"/>
      <c r="F16" s="135"/>
      <c r="G16" s="136"/>
      <c r="H16" s="136"/>
      <c r="I16" s="135"/>
      <c r="J16" s="136"/>
      <c r="K16" s="136"/>
      <c r="L16" s="135"/>
      <c r="M16" s="136"/>
      <c r="N16" s="198"/>
      <c r="O16" s="241" t="s">
        <v>343</v>
      </c>
      <c r="P16" s="136"/>
      <c r="Q16" s="136"/>
      <c r="R16" s="135"/>
      <c r="S16" s="136"/>
      <c r="T16" s="136"/>
      <c r="U16" s="135"/>
      <c r="V16" s="136"/>
      <c r="W16" s="136"/>
    </row>
    <row r="17" spans="1:35" ht="13.5" thickBot="1" x14ac:dyDescent="0.25">
      <c r="A17" s="3"/>
      <c r="B17" s="126"/>
      <c r="C17" s="127"/>
      <c r="D17" s="127"/>
      <c r="E17" s="127"/>
      <c r="F17" s="126"/>
      <c r="G17" s="127"/>
      <c r="H17" s="127"/>
      <c r="I17" s="126"/>
      <c r="J17" s="127"/>
      <c r="K17" s="127"/>
      <c r="L17" s="126"/>
      <c r="M17" s="127"/>
      <c r="N17" s="197"/>
      <c r="O17" s="126"/>
      <c r="P17" s="127"/>
      <c r="Q17" s="127"/>
      <c r="R17" s="126"/>
      <c r="S17" s="127"/>
      <c r="T17" s="127"/>
      <c r="U17" s="126"/>
      <c r="V17" s="127"/>
      <c r="W17" s="127"/>
    </row>
    <row r="18" spans="1:35" ht="76.5" x14ac:dyDescent="0.2">
      <c r="A18" s="121" t="s">
        <v>1</v>
      </c>
      <c r="B18" s="137" t="s">
        <v>334</v>
      </c>
      <c r="C18" s="138" t="s">
        <v>336</v>
      </c>
      <c r="D18" s="138" t="s">
        <v>337</v>
      </c>
      <c r="E18" s="148"/>
      <c r="F18" s="137" t="s">
        <v>179</v>
      </c>
      <c r="G18" s="138" t="s">
        <v>180</v>
      </c>
      <c r="H18" s="138" t="s">
        <v>181</v>
      </c>
      <c r="I18" s="137" t="s">
        <v>211</v>
      </c>
      <c r="J18" s="138" t="s">
        <v>212</v>
      </c>
      <c r="K18" s="138" t="s">
        <v>215</v>
      </c>
      <c r="L18" s="199" t="s">
        <v>250</v>
      </c>
      <c r="M18" s="195" t="s">
        <v>251</v>
      </c>
      <c r="N18" s="200" t="s">
        <v>252</v>
      </c>
      <c r="O18" s="137" t="s">
        <v>242</v>
      </c>
      <c r="P18" s="195" t="s">
        <v>259</v>
      </c>
      <c r="Q18" s="148"/>
      <c r="R18" s="137" t="s">
        <v>326</v>
      </c>
      <c r="S18" s="138" t="s">
        <v>327</v>
      </c>
      <c r="T18" s="148"/>
      <c r="U18" s="137" t="s">
        <v>311</v>
      </c>
      <c r="V18" s="138" t="s">
        <v>312</v>
      </c>
      <c r="W18" s="138" t="s">
        <v>313</v>
      </c>
    </row>
    <row r="19" spans="1:35" ht="63.75" x14ac:dyDescent="0.2">
      <c r="A19" s="123" t="s">
        <v>0</v>
      </c>
      <c r="B19" s="139"/>
      <c r="C19" s="140"/>
      <c r="D19" s="140"/>
      <c r="E19" s="140"/>
      <c r="F19" s="139"/>
      <c r="G19" s="140"/>
      <c r="H19" s="140"/>
      <c r="I19" s="171" t="s">
        <v>214</v>
      </c>
      <c r="J19" s="173" t="s">
        <v>221</v>
      </c>
      <c r="K19" s="177" t="s">
        <v>229</v>
      </c>
      <c r="L19" s="196" t="s">
        <v>485</v>
      </c>
      <c r="M19" s="140"/>
      <c r="N19" s="226" t="s">
        <v>263</v>
      </c>
      <c r="O19" s="196" t="s">
        <v>260</v>
      </c>
      <c r="P19" s="177" t="s">
        <v>268</v>
      </c>
      <c r="Q19" s="140"/>
      <c r="R19" s="171" t="s">
        <v>330</v>
      </c>
      <c r="S19" s="140"/>
      <c r="T19" s="140"/>
      <c r="U19" s="139"/>
      <c r="V19" s="173" t="s">
        <v>314</v>
      </c>
      <c r="W19" s="173" t="s">
        <v>315</v>
      </c>
    </row>
    <row r="20" spans="1:35" ht="13.5" thickBot="1" x14ac:dyDescent="0.25">
      <c r="A20" s="122" t="s">
        <v>4</v>
      </c>
      <c r="B20" s="141"/>
      <c r="C20" s="142"/>
      <c r="D20" s="142"/>
      <c r="E20" s="142"/>
      <c r="F20" s="141" t="s">
        <v>176</v>
      </c>
      <c r="G20" s="142" t="s">
        <v>168</v>
      </c>
      <c r="H20" s="142" t="s">
        <v>168</v>
      </c>
      <c r="I20" s="141"/>
      <c r="J20" s="142"/>
      <c r="K20" s="142"/>
      <c r="L20" s="141"/>
      <c r="M20" s="142"/>
      <c r="N20" s="201"/>
      <c r="O20" s="141"/>
      <c r="P20" s="142"/>
      <c r="Q20" s="142"/>
      <c r="R20" s="141"/>
      <c r="S20" s="142"/>
      <c r="T20" s="142"/>
      <c r="U20" s="141"/>
      <c r="V20" s="142"/>
      <c r="W20" s="142"/>
    </row>
    <row r="21" spans="1:35" ht="63.75" x14ac:dyDescent="0.2">
      <c r="A21" s="108" t="s">
        <v>1</v>
      </c>
      <c r="B21" s="220" t="s">
        <v>135</v>
      </c>
      <c r="C21" s="109" t="s">
        <v>136</v>
      </c>
      <c r="D21" s="109" t="s">
        <v>146</v>
      </c>
      <c r="E21" s="109" t="s">
        <v>140</v>
      </c>
      <c r="F21" s="143" t="s">
        <v>175</v>
      </c>
      <c r="G21" s="144" t="s">
        <v>177</v>
      </c>
      <c r="H21" s="144" t="s">
        <v>178</v>
      </c>
      <c r="I21" s="143" t="s">
        <v>213</v>
      </c>
      <c r="J21" s="144" t="s">
        <v>217</v>
      </c>
      <c r="K21" s="144" t="s">
        <v>216</v>
      </c>
      <c r="L21" s="186" t="s">
        <v>246</v>
      </c>
      <c r="M21" s="187" t="s">
        <v>247</v>
      </c>
      <c r="N21" s="202" t="s">
        <v>248</v>
      </c>
      <c r="O21" s="186" t="s">
        <v>243</v>
      </c>
      <c r="P21" s="187" t="s">
        <v>245</v>
      </c>
      <c r="Q21" s="187" t="s">
        <v>244</v>
      </c>
      <c r="R21" s="186" t="s">
        <v>323</v>
      </c>
      <c r="S21" s="187" t="s">
        <v>324</v>
      </c>
      <c r="T21" s="187" t="s">
        <v>325</v>
      </c>
      <c r="U21" s="186" t="s">
        <v>308</v>
      </c>
      <c r="V21" s="187" t="s">
        <v>309</v>
      </c>
      <c r="W21" s="187" t="s">
        <v>310</v>
      </c>
    </row>
    <row r="22" spans="1:35" ht="63.75" x14ac:dyDescent="0.2">
      <c r="A22" s="102" t="s">
        <v>0</v>
      </c>
      <c r="B22" s="221" t="s">
        <v>138</v>
      </c>
      <c r="C22" s="222" t="s">
        <v>144</v>
      </c>
      <c r="D22" s="222" t="s">
        <v>145</v>
      </c>
      <c r="E22" s="222" t="s">
        <v>147</v>
      </c>
      <c r="F22" s="145"/>
      <c r="G22" s="146"/>
      <c r="H22" s="146"/>
      <c r="I22" s="172" t="s">
        <v>220</v>
      </c>
      <c r="J22" s="229" t="s">
        <v>218</v>
      </c>
      <c r="K22" s="146"/>
      <c r="L22" s="221" t="s">
        <v>265</v>
      </c>
      <c r="M22" s="222" t="s">
        <v>264</v>
      </c>
      <c r="N22" s="227" t="s">
        <v>266</v>
      </c>
      <c r="O22" s="145"/>
      <c r="P22" s="222" t="s">
        <v>267</v>
      </c>
      <c r="Q22" s="146"/>
      <c r="R22" s="145"/>
      <c r="S22" s="229" t="s">
        <v>332</v>
      </c>
      <c r="T22" s="229" t="s">
        <v>331</v>
      </c>
      <c r="U22" s="145"/>
      <c r="V22" s="229" t="s">
        <v>319</v>
      </c>
      <c r="W22" s="146"/>
    </row>
    <row r="23" spans="1:35" x14ac:dyDescent="0.2">
      <c r="A23" s="101" t="s">
        <v>4</v>
      </c>
      <c r="B23" s="223" t="s">
        <v>137</v>
      </c>
      <c r="C23" s="194" t="s">
        <v>137</v>
      </c>
      <c r="D23" s="194" t="s">
        <v>137</v>
      </c>
      <c r="E23" s="148"/>
      <c r="F23" s="147" t="s">
        <v>176</v>
      </c>
      <c r="G23" s="148" t="s">
        <v>168</v>
      </c>
      <c r="H23" s="148" t="s">
        <v>168</v>
      </c>
      <c r="I23" s="147"/>
      <c r="J23" s="148"/>
      <c r="K23" s="148"/>
      <c r="L23" s="147"/>
      <c r="M23" s="148"/>
      <c r="N23" s="203"/>
      <c r="O23" s="147"/>
      <c r="P23" s="148"/>
      <c r="Q23" s="148"/>
      <c r="R23" s="147"/>
      <c r="S23" s="148"/>
      <c r="T23" s="148"/>
      <c r="U23" s="147"/>
      <c r="V23" s="148"/>
      <c r="W23" s="148"/>
    </row>
    <row r="24" spans="1:35" ht="13.5" thickBot="1" x14ac:dyDescent="0.25">
      <c r="A24" s="95"/>
      <c r="B24" s="126"/>
      <c r="C24" s="127"/>
      <c r="D24" s="127"/>
      <c r="E24" s="127"/>
      <c r="F24" s="126"/>
      <c r="G24" s="127"/>
      <c r="H24" s="127"/>
      <c r="I24" s="126"/>
      <c r="J24" s="127"/>
      <c r="K24" s="127"/>
      <c r="L24" s="126"/>
      <c r="M24" s="127"/>
      <c r="N24" s="197"/>
      <c r="O24" s="126"/>
      <c r="P24" s="127"/>
      <c r="Q24" s="127"/>
      <c r="R24" s="126"/>
      <c r="S24" s="127"/>
      <c r="T24" s="127"/>
      <c r="U24" s="126"/>
      <c r="V24" s="127"/>
      <c r="W24" s="127"/>
    </row>
    <row r="25" spans="1:35" ht="77.25" thickBot="1" x14ac:dyDescent="0.25">
      <c r="A25" s="99" t="s">
        <v>2</v>
      </c>
      <c r="B25" s="149" t="s">
        <v>125</v>
      </c>
      <c r="C25" s="150" t="s">
        <v>23</v>
      </c>
      <c r="D25" s="150" t="s">
        <v>123</v>
      </c>
      <c r="E25" s="150" t="s">
        <v>124</v>
      </c>
      <c r="F25" s="149" t="s">
        <v>164</v>
      </c>
      <c r="G25" s="150" t="s">
        <v>169</v>
      </c>
      <c r="H25" s="150" t="s">
        <v>165</v>
      </c>
      <c r="I25" s="168" t="s">
        <v>197</v>
      </c>
      <c r="J25" s="150" t="s">
        <v>196</v>
      </c>
      <c r="K25" s="150" t="s">
        <v>195</v>
      </c>
      <c r="L25" s="204" t="s">
        <v>235</v>
      </c>
      <c r="M25" s="183" t="s">
        <v>239</v>
      </c>
      <c r="N25" s="205" t="s">
        <v>249</v>
      </c>
      <c r="O25" s="191" t="s">
        <v>274</v>
      </c>
      <c r="P25" s="185" t="s">
        <v>254</v>
      </c>
      <c r="Q25" s="185" t="s">
        <v>253</v>
      </c>
      <c r="R25" s="232" t="s">
        <v>283</v>
      </c>
      <c r="S25" s="185" t="s">
        <v>284</v>
      </c>
      <c r="T25" s="185" t="s">
        <v>285</v>
      </c>
      <c r="U25" s="232" t="s">
        <v>291</v>
      </c>
      <c r="V25" s="185" t="s">
        <v>293</v>
      </c>
      <c r="W25" s="185" t="s">
        <v>292</v>
      </c>
    </row>
    <row r="26" spans="1:35" ht="51" x14ac:dyDescent="0.2">
      <c r="A26" s="98" t="s">
        <v>0</v>
      </c>
      <c r="B26" s="151" t="s">
        <v>131</v>
      </c>
      <c r="C26" s="152" t="s">
        <v>130</v>
      </c>
      <c r="D26" s="193" t="s">
        <v>139</v>
      </c>
      <c r="E26" s="152" t="s">
        <v>132</v>
      </c>
      <c r="F26" s="151" t="s">
        <v>166</v>
      </c>
      <c r="G26" s="152" t="s">
        <v>167</v>
      </c>
      <c r="H26" s="152" t="s">
        <v>170</v>
      </c>
      <c r="I26" s="151" t="s">
        <v>200</v>
      </c>
      <c r="J26" s="152" t="s">
        <v>201</v>
      </c>
      <c r="K26" s="152" t="s">
        <v>222</v>
      </c>
      <c r="L26" s="360" t="s">
        <v>489</v>
      </c>
      <c r="M26" s="162"/>
      <c r="N26" s="152" t="s">
        <v>486</v>
      </c>
      <c r="O26" s="161"/>
      <c r="P26" s="193" t="s">
        <v>255</v>
      </c>
      <c r="Q26" s="193" t="s">
        <v>256</v>
      </c>
      <c r="R26" s="151" t="s">
        <v>296</v>
      </c>
      <c r="S26" s="162"/>
      <c r="T26" s="152" t="s">
        <v>295</v>
      </c>
      <c r="U26" s="161"/>
      <c r="V26" s="152" t="s">
        <v>318</v>
      </c>
      <c r="W26" s="152" t="s">
        <v>294</v>
      </c>
    </row>
    <row r="27" spans="1:35" ht="13.5" thickBot="1" x14ac:dyDescent="0.25">
      <c r="A27" s="103" t="s">
        <v>4</v>
      </c>
      <c r="B27" s="153" t="s">
        <v>133</v>
      </c>
      <c r="C27" s="154" t="s">
        <v>133</v>
      </c>
      <c r="D27" s="170" t="s">
        <v>133</v>
      </c>
      <c r="E27" s="154" t="s">
        <v>134</v>
      </c>
      <c r="F27" s="153" t="s">
        <v>168</v>
      </c>
      <c r="G27" s="154" t="s">
        <v>168</v>
      </c>
      <c r="H27" s="154" t="s">
        <v>168</v>
      </c>
      <c r="I27" s="169"/>
      <c r="J27" s="170"/>
      <c r="K27" s="170"/>
      <c r="L27" s="169"/>
      <c r="M27" s="170"/>
      <c r="N27" s="207"/>
      <c r="O27" s="169"/>
      <c r="P27" s="170"/>
      <c r="Q27" s="170"/>
      <c r="R27" s="169"/>
      <c r="S27" s="170"/>
      <c r="T27" s="170"/>
      <c r="U27" s="169"/>
      <c r="V27" s="170"/>
      <c r="W27" s="170"/>
    </row>
    <row r="28" spans="1:35" ht="39" thickBot="1" x14ac:dyDescent="0.25">
      <c r="A28" s="100" t="s">
        <v>2</v>
      </c>
      <c r="B28" s="155" t="s">
        <v>126</v>
      </c>
      <c r="C28" s="156" t="s">
        <v>127</v>
      </c>
      <c r="D28" s="156"/>
      <c r="E28" s="188"/>
      <c r="F28" s="155" t="s">
        <v>162</v>
      </c>
      <c r="G28" s="156" t="s">
        <v>163</v>
      </c>
      <c r="H28" s="157" t="s">
        <v>23</v>
      </c>
      <c r="I28" s="155" t="s">
        <v>198</v>
      </c>
      <c r="J28" s="181" t="s">
        <v>235</v>
      </c>
      <c r="K28" s="182" t="s">
        <v>236</v>
      </c>
      <c r="L28" s="208" t="s">
        <v>233</v>
      </c>
      <c r="M28" s="182" t="s">
        <v>234</v>
      </c>
      <c r="N28" s="209" t="s">
        <v>488</v>
      </c>
      <c r="O28" s="192" t="s">
        <v>164</v>
      </c>
      <c r="P28" s="181" t="s">
        <v>257</v>
      </c>
      <c r="Q28" s="188"/>
      <c r="R28" s="155" t="s">
        <v>281</v>
      </c>
      <c r="S28" s="157" t="s">
        <v>282</v>
      </c>
      <c r="T28" s="157" t="s">
        <v>164</v>
      </c>
      <c r="U28" s="233" t="s">
        <v>288</v>
      </c>
      <c r="V28" s="157" t="s">
        <v>289</v>
      </c>
      <c r="W28" s="157" t="s">
        <v>290</v>
      </c>
    </row>
    <row r="29" spans="1:35" ht="63.75" x14ac:dyDescent="0.2">
      <c r="A29" s="97" t="s">
        <v>0</v>
      </c>
      <c r="B29" s="158" t="s">
        <v>129</v>
      </c>
      <c r="C29" s="159" t="s">
        <v>128</v>
      </c>
      <c r="D29" s="160"/>
      <c r="E29" s="190"/>
      <c r="F29" s="158" t="s">
        <v>172</v>
      </c>
      <c r="G29" s="159" t="s">
        <v>171</v>
      </c>
      <c r="H29" s="159" t="s">
        <v>173</v>
      </c>
      <c r="I29" s="158" t="s">
        <v>199</v>
      </c>
      <c r="J29" s="184" t="s">
        <v>238</v>
      </c>
      <c r="K29" s="184" t="s">
        <v>237</v>
      </c>
      <c r="L29" s="158" t="s">
        <v>490</v>
      </c>
      <c r="M29" s="190"/>
      <c r="N29" s="359" t="s">
        <v>487</v>
      </c>
      <c r="O29" s="189"/>
      <c r="P29" s="184" t="s">
        <v>258</v>
      </c>
      <c r="Q29" s="190"/>
      <c r="R29" s="158" t="s">
        <v>297</v>
      </c>
      <c r="S29" s="190"/>
      <c r="T29" s="190"/>
      <c r="U29" s="158" t="s">
        <v>317</v>
      </c>
      <c r="V29" s="159" t="s">
        <v>316</v>
      </c>
      <c r="W29" s="159" t="s">
        <v>298</v>
      </c>
    </row>
    <row r="30" spans="1:35" x14ac:dyDescent="0.2">
      <c r="A30" s="104" t="s">
        <v>4</v>
      </c>
      <c r="B30" s="224" t="s">
        <v>133</v>
      </c>
      <c r="C30" s="225" t="s">
        <v>133</v>
      </c>
      <c r="D30" s="162"/>
      <c r="E30" s="162"/>
      <c r="F30" s="161" t="s">
        <v>160</v>
      </c>
      <c r="G30" s="162" t="s">
        <v>161</v>
      </c>
      <c r="H30" s="162"/>
      <c r="I30" s="161"/>
      <c r="J30" s="162"/>
      <c r="K30" s="162"/>
      <c r="L30" s="161"/>
      <c r="M30" s="162"/>
      <c r="N30" s="206"/>
      <c r="O30" s="161"/>
      <c r="P30" s="162"/>
      <c r="Q30" s="162"/>
      <c r="R30" s="161"/>
      <c r="S30" s="162"/>
      <c r="T30" s="162"/>
      <c r="U30" s="161"/>
      <c r="V30" s="162"/>
      <c r="W30" s="162"/>
    </row>
    <row r="31" spans="1:35" ht="13.5" thickBot="1" x14ac:dyDescent="0.25">
      <c r="A31" s="96"/>
      <c r="B31" s="126"/>
      <c r="C31" s="127"/>
      <c r="D31" s="127"/>
      <c r="E31" s="127"/>
      <c r="F31" s="126"/>
      <c r="G31" s="127"/>
      <c r="H31" s="127"/>
      <c r="I31" s="126"/>
      <c r="J31" s="127"/>
      <c r="K31" s="127"/>
      <c r="L31" s="126"/>
      <c r="M31" s="127"/>
      <c r="N31" s="197"/>
      <c r="O31" s="126"/>
      <c r="P31" s="127"/>
      <c r="Q31" s="127"/>
      <c r="R31" s="126"/>
      <c r="S31" s="127"/>
      <c r="T31" s="127"/>
      <c r="U31" s="126"/>
      <c r="V31" s="127"/>
      <c r="W31" s="127"/>
    </row>
    <row r="32" spans="1:35" ht="26.25" customHeight="1" thickBot="1" x14ac:dyDescent="0.25">
      <c r="A32" s="105" t="s">
        <v>5</v>
      </c>
      <c r="B32" s="495" t="s">
        <v>119</v>
      </c>
      <c r="C32" s="496"/>
      <c r="D32" s="496"/>
      <c r="E32" s="496"/>
      <c r="F32" s="479" t="s">
        <v>174</v>
      </c>
      <c r="G32" s="480"/>
      <c r="H32" s="480"/>
      <c r="I32" s="488" t="s">
        <v>158</v>
      </c>
      <c r="J32" s="489"/>
      <c r="K32" s="489"/>
      <c r="L32" s="493" t="s">
        <v>13</v>
      </c>
      <c r="M32" s="489"/>
      <c r="N32" s="494"/>
      <c r="O32" s="493" t="s">
        <v>240</v>
      </c>
      <c r="P32" s="489"/>
      <c r="Q32" s="489"/>
      <c r="R32" s="503" t="s">
        <v>280</v>
      </c>
      <c r="S32" s="504"/>
      <c r="T32" s="504"/>
      <c r="U32" s="503" t="s">
        <v>286</v>
      </c>
      <c r="V32" s="504"/>
      <c r="W32" s="504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">
      <c r="A33" s="106"/>
      <c r="B33" s="163"/>
      <c r="C33" s="164"/>
      <c r="D33" s="164"/>
      <c r="E33" s="164"/>
      <c r="F33" s="163"/>
      <c r="G33" s="164"/>
      <c r="H33" s="164"/>
      <c r="I33" s="488"/>
      <c r="J33" s="489"/>
      <c r="K33" s="489"/>
      <c r="L33" s="488"/>
      <c r="M33" s="489"/>
      <c r="N33" s="494"/>
      <c r="O33" s="488"/>
      <c r="P33" s="489"/>
      <c r="Q33" s="489"/>
      <c r="R33" s="503"/>
      <c r="S33" s="504"/>
      <c r="T33" s="504"/>
      <c r="U33" s="503"/>
      <c r="V33" s="504"/>
      <c r="W33" s="504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ht="13.5" thickBot="1" x14ac:dyDescent="0.25">
      <c r="A34" s="3"/>
      <c r="B34" s="126"/>
      <c r="C34" s="127"/>
      <c r="D34" s="127"/>
      <c r="E34" s="127"/>
      <c r="F34" s="126"/>
      <c r="G34" s="127"/>
      <c r="H34" s="127"/>
      <c r="I34" s="126"/>
      <c r="J34" s="127"/>
      <c r="K34" s="127"/>
      <c r="L34" s="126"/>
      <c r="M34" s="127"/>
      <c r="N34" s="197"/>
      <c r="O34" s="126"/>
      <c r="P34" s="127"/>
      <c r="Q34" s="127"/>
      <c r="R34" s="126"/>
      <c r="S34" s="127"/>
      <c r="T34" s="127"/>
      <c r="U34" s="126"/>
      <c r="V34" s="127"/>
      <c r="W34" s="127"/>
    </row>
    <row r="35" spans="1:35" ht="54.75" customHeight="1" thickBot="1" x14ac:dyDescent="0.25">
      <c r="A35" s="107" t="s">
        <v>118</v>
      </c>
      <c r="B35" s="167" t="s">
        <v>120</v>
      </c>
      <c r="C35" s="166" t="s">
        <v>121</v>
      </c>
      <c r="D35" s="166" t="s">
        <v>122</v>
      </c>
      <c r="E35" s="166" t="s">
        <v>12</v>
      </c>
      <c r="F35" s="167" t="s">
        <v>193</v>
      </c>
      <c r="G35" s="165" t="s">
        <v>156</v>
      </c>
      <c r="H35" s="166" t="s">
        <v>157</v>
      </c>
      <c r="I35" s="167" t="s">
        <v>194</v>
      </c>
      <c r="J35" s="166" t="s">
        <v>157</v>
      </c>
      <c r="K35" s="125"/>
      <c r="L35" s="167" t="s">
        <v>194</v>
      </c>
      <c r="M35" s="165" t="s">
        <v>12</v>
      </c>
      <c r="N35" s="125"/>
      <c r="O35" s="476" t="s">
        <v>241</v>
      </c>
      <c r="P35" s="477"/>
      <c r="Q35" s="211" t="s">
        <v>12</v>
      </c>
      <c r="R35" s="476" t="s">
        <v>279</v>
      </c>
      <c r="S35" s="477"/>
      <c r="T35" s="477"/>
      <c r="U35" s="476" t="s">
        <v>287</v>
      </c>
      <c r="V35" s="477"/>
      <c r="W35" s="477"/>
    </row>
    <row r="36" spans="1:35" ht="13.5" thickBot="1" x14ac:dyDescent="0.25">
      <c r="A36" s="3"/>
      <c r="B36" s="126"/>
      <c r="C36" s="127"/>
      <c r="D36" s="127"/>
      <c r="E36" s="127"/>
      <c r="F36" s="126"/>
      <c r="G36" s="127"/>
      <c r="H36" s="127"/>
      <c r="I36" s="126"/>
      <c r="J36" s="127"/>
      <c r="K36" s="127"/>
      <c r="L36" s="126"/>
      <c r="O36" s="126"/>
      <c r="P36" s="127"/>
      <c r="R36" s="126"/>
      <c r="S36" s="127"/>
      <c r="T36" s="127"/>
      <c r="U36" s="126"/>
      <c r="V36" s="127"/>
      <c r="W36" s="127"/>
    </row>
    <row r="37" spans="1:35" ht="39" customHeight="1" thickBot="1" x14ac:dyDescent="0.25">
      <c r="A37" s="6" t="s">
        <v>3</v>
      </c>
      <c r="B37" s="230" t="s">
        <v>277</v>
      </c>
      <c r="C37" s="230" t="s">
        <v>275</v>
      </c>
      <c r="D37" s="230" t="s">
        <v>277</v>
      </c>
      <c r="E37" s="230" t="s">
        <v>276</v>
      </c>
      <c r="F37" s="231" t="s">
        <v>278</v>
      </c>
      <c r="G37" s="230" t="s">
        <v>306</v>
      </c>
      <c r="H37" s="230" t="s">
        <v>307</v>
      </c>
      <c r="I37" s="234" t="s">
        <v>304</v>
      </c>
      <c r="J37" s="235" t="s">
        <v>303</v>
      </c>
      <c r="K37" s="236" t="s">
        <v>305</v>
      </c>
      <c r="L37" s="234" t="s">
        <v>299</v>
      </c>
      <c r="M37" s="237" t="s">
        <v>303</v>
      </c>
      <c r="N37" s="238"/>
      <c r="O37" s="234" t="s">
        <v>302</v>
      </c>
      <c r="P37" s="235" t="s">
        <v>303</v>
      </c>
      <c r="Q37" s="236"/>
      <c r="R37" s="505" t="s">
        <v>300</v>
      </c>
      <c r="S37" s="506"/>
      <c r="T37" s="507"/>
      <c r="U37" s="505" t="s">
        <v>301</v>
      </c>
      <c r="V37" s="506"/>
      <c r="W37" s="506"/>
    </row>
  </sheetData>
  <mergeCells count="28">
    <mergeCell ref="U32:W33"/>
    <mergeCell ref="R37:T37"/>
    <mergeCell ref="U37:W37"/>
    <mergeCell ref="O35:P35"/>
    <mergeCell ref="R32:T33"/>
    <mergeCell ref="O32:Q33"/>
    <mergeCell ref="R35:T35"/>
    <mergeCell ref="B1:E1"/>
    <mergeCell ref="B32:E32"/>
    <mergeCell ref="B2:E2"/>
    <mergeCell ref="B10:E10"/>
    <mergeCell ref="B6:E6"/>
    <mergeCell ref="L10:N10"/>
    <mergeCell ref="U35:W35"/>
    <mergeCell ref="AE1:AI1"/>
    <mergeCell ref="F32:H32"/>
    <mergeCell ref="F1:H1"/>
    <mergeCell ref="Z1:AD1"/>
    <mergeCell ref="F6:H6"/>
    <mergeCell ref="F10:H10"/>
    <mergeCell ref="I32:K33"/>
    <mergeCell ref="I1:K1"/>
    <mergeCell ref="I10:K10"/>
    <mergeCell ref="L1:N1"/>
    <mergeCell ref="L32:N33"/>
    <mergeCell ref="O1:Q1"/>
    <mergeCell ref="R1:T1"/>
    <mergeCell ref="U1:W1"/>
  </mergeCells>
  <pageMargins left="0.23622047244094491" right="0.23622047244094491" top="0.74803149606299213" bottom="0.19685039370078741" header="0.31496062992125984" footer="0.31496062992125984"/>
  <pageSetup paperSize="8" scale="2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"/>
  <sheetViews>
    <sheetView workbookViewId="0">
      <selection activeCell="B12" sqref="B12"/>
    </sheetView>
  </sheetViews>
  <sheetFormatPr defaultRowHeight="12.75" x14ac:dyDescent="0.2"/>
  <cols>
    <col min="1" max="1" width="67.85546875" customWidth="1"/>
    <col min="2" max="2" width="22.140625" customWidth="1"/>
    <col min="3" max="3" width="23.42578125" customWidth="1"/>
    <col min="4" max="4" width="21" customWidth="1"/>
    <col min="5" max="5" width="15.7109375" customWidth="1"/>
    <col min="6" max="6" width="16" customWidth="1"/>
  </cols>
  <sheetData>
    <row r="1" spans="1:6" ht="26.25" x14ac:dyDescent="0.4">
      <c r="A1" s="245" t="s">
        <v>349</v>
      </c>
      <c r="B1" s="508" t="s">
        <v>374</v>
      </c>
      <c r="C1" s="508"/>
      <c r="D1" s="508"/>
      <c r="E1" s="450" t="s">
        <v>375</v>
      </c>
      <c r="F1" s="452" t="s">
        <v>376</v>
      </c>
    </row>
    <row r="2" spans="1:6" x14ac:dyDescent="0.2">
      <c r="B2" s="449" t="s">
        <v>377</v>
      </c>
      <c r="C2" s="449" t="s">
        <v>378</v>
      </c>
      <c r="D2" s="449" t="s">
        <v>379</v>
      </c>
      <c r="E2" s="451" t="s">
        <v>383</v>
      </c>
      <c r="F2" s="452" t="s">
        <v>383</v>
      </c>
    </row>
    <row r="3" spans="1:6" ht="15.75" x14ac:dyDescent="0.25">
      <c r="A3" s="250" t="s">
        <v>350</v>
      </c>
    </row>
    <row r="4" spans="1:6" x14ac:dyDescent="0.2">
      <c r="A4" s="248" t="s">
        <v>351</v>
      </c>
      <c r="B4" s="252">
        <v>6.2E-2</v>
      </c>
      <c r="C4" s="252">
        <v>6.2E-2</v>
      </c>
      <c r="D4" s="252">
        <v>5.8999999999999997E-2</v>
      </c>
      <c r="E4" s="252">
        <v>6.2E-2</v>
      </c>
      <c r="F4" s="252">
        <v>6.2E-2</v>
      </c>
    </row>
    <row r="5" spans="1:6" x14ac:dyDescent="0.2">
      <c r="A5" s="248" t="s">
        <v>352</v>
      </c>
      <c r="B5" s="252">
        <v>0.09</v>
      </c>
      <c r="C5" s="252">
        <v>0.09</v>
      </c>
      <c r="D5" s="252">
        <v>0.09</v>
      </c>
      <c r="E5" s="252">
        <v>0.09</v>
      </c>
      <c r="F5" s="252">
        <v>0.09</v>
      </c>
    </row>
    <row r="6" spans="1:6" x14ac:dyDescent="0.2">
      <c r="A6" s="248" t="s">
        <v>353</v>
      </c>
      <c r="B6" s="252">
        <v>7.1999999999999995E-2</v>
      </c>
      <c r="C6" s="252">
        <v>7.1999999999999995E-2</v>
      </c>
      <c r="D6" s="252">
        <v>6.9000000000000006E-2</v>
      </c>
      <c r="E6" s="252">
        <v>7.1999999999999995E-2</v>
      </c>
      <c r="F6" s="252">
        <v>7.1999999999999995E-2</v>
      </c>
    </row>
    <row r="7" spans="1:6" x14ac:dyDescent="0.2">
      <c r="A7" s="248"/>
    </row>
    <row r="8" spans="1:6" x14ac:dyDescent="0.2">
      <c r="A8" s="248"/>
      <c r="B8" s="509" t="s">
        <v>380</v>
      </c>
      <c r="C8" s="509"/>
      <c r="D8" s="509"/>
      <c r="E8" s="509"/>
      <c r="F8" s="509"/>
    </row>
    <row r="9" spans="1:6" x14ac:dyDescent="0.2">
      <c r="A9" s="248" t="s">
        <v>354</v>
      </c>
      <c r="B9" s="254">
        <v>250</v>
      </c>
    </row>
    <row r="10" spans="1:6" x14ac:dyDescent="0.2">
      <c r="A10" s="248" t="s">
        <v>381</v>
      </c>
      <c r="B10" s="254">
        <v>12</v>
      </c>
    </row>
    <row r="11" spans="1:6" x14ac:dyDescent="0.2">
      <c r="A11" s="248" t="s">
        <v>382</v>
      </c>
      <c r="B11" s="254">
        <v>22</v>
      </c>
    </row>
    <row r="12" spans="1:6" x14ac:dyDescent="0.2">
      <c r="A12" s="248" t="s">
        <v>355</v>
      </c>
      <c r="B12" s="254">
        <v>8</v>
      </c>
    </row>
    <row r="13" spans="1:6" x14ac:dyDescent="0.2">
      <c r="A13" s="248" t="s">
        <v>356</v>
      </c>
      <c r="C13" s="1">
        <f>(B9-B10-B11)*B12*60</f>
        <v>103680</v>
      </c>
    </row>
    <row r="14" spans="1:6" x14ac:dyDescent="0.2">
      <c r="A14" s="248"/>
      <c r="C14" s="1"/>
    </row>
    <row r="15" spans="1:6" x14ac:dyDescent="0.2">
      <c r="A15" s="248" t="s">
        <v>357</v>
      </c>
      <c r="B15" s="253">
        <v>0.65</v>
      </c>
    </row>
    <row r="16" spans="1:6" x14ac:dyDescent="0.2">
      <c r="A16" s="248" t="s">
        <v>457</v>
      </c>
      <c r="B16" s="253">
        <v>0.4</v>
      </c>
    </row>
    <row r="17" spans="1:6" x14ac:dyDescent="0.2">
      <c r="A17" s="248" t="s">
        <v>358</v>
      </c>
      <c r="B17" s="253">
        <v>0.35</v>
      </c>
    </row>
    <row r="18" spans="1:6" x14ac:dyDescent="0.2">
      <c r="A18" s="246"/>
    </row>
    <row r="19" spans="1:6" ht="14.25" x14ac:dyDescent="0.2">
      <c r="A19" s="247"/>
    </row>
    <row r="20" spans="1:6" ht="15.75" x14ac:dyDescent="0.25">
      <c r="A20" s="250" t="s">
        <v>402</v>
      </c>
    </row>
    <row r="21" spans="1:6" x14ac:dyDescent="0.2">
      <c r="A21" s="248" t="s">
        <v>365</v>
      </c>
      <c r="B21" s="251">
        <v>1353732</v>
      </c>
      <c r="C21" s="255">
        <f>B21*(1+C$4)</f>
        <v>1437663.3840000001</v>
      </c>
      <c r="D21" s="255">
        <f>C21*(1+D$4)</f>
        <v>1522485.5236559999</v>
      </c>
      <c r="E21" s="286">
        <f>B21*(1+E$6)</f>
        <v>1451200.7040000001</v>
      </c>
      <c r="F21" s="287">
        <f>B21</f>
        <v>1353732</v>
      </c>
    </row>
    <row r="22" spans="1:6" x14ac:dyDescent="0.2">
      <c r="A22" s="248" t="s">
        <v>366</v>
      </c>
      <c r="B22" s="251">
        <v>1181469</v>
      </c>
      <c r="C22" s="255">
        <f t="shared" ref="C22:D22" si="0">B22*(1+C$4)</f>
        <v>1254720.078</v>
      </c>
      <c r="D22" s="255">
        <f t="shared" si="0"/>
        <v>1328748.5626019998</v>
      </c>
      <c r="E22" s="286">
        <f t="shared" ref="E22:E49" si="1">B22*(1+E$6)</f>
        <v>1266534.7680000002</v>
      </c>
      <c r="F22" s="287">
        <f>B22</f>
        <v>1181469</v>
      </c>
    </row>
    <row r="23" spans="1:6" x14ac:dyDescent="0.2">
      <c r="A23" s="248" t="s">
        <v>367</v>
      </c>
      <c r="B23" s="251">
        <v>864177</v>
      </c>
      <c r="C23" s="255">
        <f t="shared" ref="C23:D23" si="2">B23*(1+C$4)</f>
        <v>917755.97400000005</v>
      </c>
      <c r="D23" s="255">
        <f t="shared" si="2"/>
        <v>971903.57646599994</v>
      </c>
      <c r="E23" s="286">
        <f t="shared" si="1"/>
        <v>926397.74400000006</v>
      </c>
      <c r="F23" s="287">
        <f>B23</f>
        <v>864177</v>
      </c>
    </row>
    <row r="24" spans="1:6" x14ac:dyDescent="0.2">
      <c r="A24" s="248" t="s">
        <v>368</v>
      </c>
      <c r="B24" s="251">
        <v>569538</v>
      </c>
      <c r="C24" s="255">
        <f t="shared" ref="C24:D24" si="3">B24*(1+C$4)</f>
        <v>604849.35600000003</v>
      </c>
      <c r="D24" s="255">
        <f t="shared" si="3"/>
        <v>640535.46800400002</v>
      </c>
      <c r="E24" s="286">
        <f t="shared" si="1"/>
        <v>610544.73600000003</v>
      </c>
      <c r="F24" s="287">
        <f t="shared" ref="F24:F49" si="4">B24</f>
        <v>569538</v>
      </c>
    </row>
    <row r="25" spans="1:6" x14ac:dyDescent="0.2">
      <c r="A25" s="248" t="s">
        <v>369</v>
      </c>
      <c r="B25" s="251">
        <v>289761</v>
      </c>
      <c r="C25" s="255">
        <f t="shared" ref="C25:D25" si="5">B25*(1+C$4)</f>
        <v>307726.18200000003</v>
      </c>
      <c r="D25" s="255">
        <f t="shared" si="5"/>
        <v>325882.02673799999</v>
      </c>
      <c r="E25" s="286">
        <f t="shared" si="1"/>
        <v>310623.79200000002</v>
      </c>
      <c r="F25" s="287">
        <f t="shared" si="4"/>
        <v>289761</v>
      </c>
    </row>
    <row r="26" spans="1:6" x14ac:dyDescent="0.2">
      <c r="A26" s="248" t="s">
        <v>370</v>
      </c>
      <c r="B26" s="251">
        <v>243747</v>
      </c>
      <c r="C26" s="255">
        <f t="shared" ref="C26:D26" si="6">B26*(1+C$4)</f>
        <v>258859.31400000001</v>
      </c>
      <c r="D26" s="255">
        <f t="shared" si="6"/>
        <v>274132.01352600002</v>
      </c>
      <c r="E26" s="286">
        <f t="shared" si="1"/>
        <v>261296.78400000001</v>
      </c>
      <c r="F26" s="287">
        <f t="shared" si="4"/>
        <v>243747</v>
      </c>
    </row>
    <row r="27" spans="1:6" x14ac:dyDescent="0.2">
      <c r="A27" s="248" t="s">
        <v>390</v>
      </c>
      <c r="B27" s="251">
        <v>384735</v>
      </c>
      <c r="C27" s="255">
        <f t="shared" ref="C27:D27" si="7">B27*(1+C$4)</f>
        <v>408588.57</v>
      </c>
      <c r="D27" s="255">
        <f t="shared" si="7"/>
        <v>432695.29563000001</v>
      </c>
      <c r="E27" s="286">
        <f t="shared" si="1"/>
        <v>412435.92000000004</v>
      </c>
      <c r="F27" s="287">
        <f t="shared" si="4"/>
        <v>384735</v>
      </c>
    </row>
    <row r="28" spans="1:6" x14ac:dyDescent="0.2">
      <c r="A28" s="248" t="s">
        <v>395</v>
      </c>
      <c r="B28" s="251">
        <v>446031</v>
      </c>
      <c r="C28" s="255">
        <f t="shared" ref="C28:D28" si="8">B28*(1+C$4)</f>
        <v>473684.92200000002</v>
      </c>
      <c r="D28" s="255">
        <f t="shared" si="8"/>
        <v>501632.332398</v>
      </c>
      <c r="E28" s="286">
        <f t="shared" si="1"/>
        <v>478145.23200000002</v>
      </c>
      <c r="F28" s="287">
        <f t="shared" si="4"/>
        <v>446031</v>
      </c>
    </row>
    <row r="29" spans="1:6" x14ac:dyDescent="0.2">
      <c r="A29" s="248" t="s">
        <v>396</v>
      </c>
      <c r="B29" s="251">
        <v>737487</v>
      </c>
      <c r="C29" s="255">
        <f t="shared" ref="C29:D29" si="9">B29*(1+C$4)</f>
        <v>783211.19400000002</v>
      </c>
      <c r="D29" s="255">
        <f t="shared" si="9"/>
        <v>829420.654446</v>
      </c>
      <c r="E29" s="286">
        <f t="shared" si="1"/>
        <v>790586.06400000001</v>
      </c>
      <c r="F29" s="287">
        <f t="shared" si="4"/>
        <v>737487</v>
      </c>
    </row>
    <row r="30" spans="1:6" x14ac:dyDescent="0.2">
      <c r="A30" s="248" t="s">
        <v>397</v>
      </c>
      <c r="B30" s="251">
        <v>830058</v>
      </c>
      <c r="C30" s="255">
        <f t="shared" ref="C30:D30" si="10">B30*(1+C$4)</f>
        <v>881521.59600000002</v>
      </c>
      <c r="D30" s="255">
        <f t="shared" si="10"/>
        <v>933531.37016399996</v>
      </c>
      <c r="E30" s="286">
        <f t="shared" si="1"/>
        <v>889822.17600000009</v>
      </c>
      <c r="F30" s="287">
        <f t="shared" si="4"/>
        <v>830058</v>
      </c>
    </row>
    <row r="31" spans="1:6" x14ac:dyDescent="0.2">
      <c r="A31" s="248" t="s">
        <v>392</v>
      </c>
      <c r="B31" s="251">
        <v>341835</v>
      </c>
      <c r="C31" s="255">
        <f t="shared" ref="C31:D31" si="11">B31*(1+C$4)</f>
        <v>363028.77</v>
      </c>
      <c r="D31" s="255">
        <f t="shared" si="11"/>
        <v>384447.46743000002</v>
      </c>
      <c r="E31" s="286">
        <f t="shared" si="1"/>
        <v>366447.12</v>
      </c>
      <c r="F31" s="287">
        <f t="shared" si="4"/>
        <v>341835</v>
      </c>
    </row>
    <row r="32" spans="1:6" x14ac:dyDescent="0.2">
      <c r="A32" s="248" t="s">
        <v>391</v>
      </c>
      <c r="B32" s="251">
        <v>446031</v>
      </c>
      <c r="C32" s="255">
        <f t="shared" ref="C32:D32" si="12">B32*(1+C$4)</f>
        <v>473684.92200000002</v>
      </c>
      <c r="D32" s="255">
        <f t="shared" si="12"/>
        <v>501632.332398</v>
      </c>
      <c r="E32" s="286">
        <f t="shared" si="1"/>
        <v>478145.23200000002</v>
      </c>
      <c r="F32" s="287">
        <f t="shared" si="4"/>
        <v>446031</v>
      </c>
    </row>
    <row r="33" spans="1:6" x14ac:dyDescent="0.2">
      <c r="A33" s="248" t="s">
        <v>384</v>
      </c>
      <c r="B33" s="251">
        <v>227007</v>
      </c>
      <c r="C33" s="255">
        <f t="shared" ref="C33:D33" si="13">B33*(1+C$4)</f>
        <v>241081.43400000001</v>
      </c>
      <c r="D33" s="255">
        <f t="shared" si="13"/>
        <v>255305.238606</v>
      </c>
      <c r="E33" s="286">
        <f t="shared" si="1"/>
        <v>243351.50400000002</v>
      </c>
      <c r="F33" s="287">
        <f t="shared" si="4"/>
        <v>227007</v>
      </c>
    </row>
    <row r="34" spans="1:6" x14ac:dyDescent="0.2">
      <c r="A34" s="248" t="s">
        <v>385</v>
      </c>
      <c r="B34" s="251">
        <v>279195</v>
      </c>
      <c r="C34" s="255">
        <f t="shared" ref="C34:D34" si="14">B34*(1+C$4)</f>
        <v>296505.09000000003</v>
      </c>
      <c r="D34" s="255">
        <f t="shared" si="14"/>
        <v>313998.89030999999</v>
      </c>
      <c r="E34" s="286">
        <f t="shared" si="1"/>
        <v>299297.04000000004</v>
      </c>
      <c r="F34" s="287">
        <f t="shared" si="4"/>
        <v>279195</v>
      </c>
    </row>
    <row r="35" spans="1:6" x14ac:dyDescent="0.2">
      <c r="A35" s="248" t="s">
        <v>386</v>
      </c>
      <c r="B35" s="251">
        <v>113694</v>
      </c>
      <c r="C35" s="255">
        <f t="shared" ref="C35:D35" si="15">B35*(1+C$4)</f>
        <v>120743.02800000001</v>
      </c>
      <c r="D35" s="255">
        <f t="shared" si="15"/>
        <v>127866.866652</v>
      </c>
      <c r="E35" s="286">
        <f t="shared" si="1"/>
        <v>121879.96800000001</v>
      </c>
      <c r="F35" s="287">
        <f t="shared" si="4"/>
        <v>113694</v>
      </c>
    </row>
    <row r="36" spans="1:6" x14ac:dyDescent="0.2">
      <c r="A36" s="248" t="s">
        <v>387</v>
      </c>
      <c r="B36" s="251">
        <v>134550</v>
      </c>
      <c r="C36" s="255">
        <f t="shared" ref="C36:D36" si="16">B36*(1+C$4)</f>
        <v>142892.1</v>
      </c>
      <c r="D36" s="255">
        <f t="shared" si="16"/>
        <v>151322.73389999999</v>
      </c>
      <c r="E36" s="286">
        <f t="shared" si="1"/>
        <v>144237.6</v>
      </c>
      <c r="F36" s="287">
        <f t="shared" si="4"/>
        <v>134550</v>
      </c>
    </row>
    <row r="37" spans="1:6" x14ac:dyDescent="0.2">
      <c r="A37" s="248" t="s">
        <v>388</v>
      </c>
      <c r="B37" s="251">
        <v>175545</v>
      </c>
      <c r="C37" s="255">
        <f t="shared" ref="C37:D37" si="17">B37*(1+C$4)</f>
        <v>186428.79</v>
      </c>
      <c r="D37" s="255">
        <f t="shared" si="17"/>
        <v>197428.08861000001</v>
      </c>
      <c r="E37" s="286">
        <f t="shared" si="1"/>
        <v>188184.24000000002</v>
      </c>
      <c r="F37" s="287">
        <f t="shared" si="4"/>
        <v>175545</v>
      </c>
    </row>
    <row r="38" spans="1:6" x14ac:dyDescent="0.2">
      <c r="A38" s="248" t="s">
        <v>361</v>
      </c>
      <c r="B38" s="251">
        <v>160650</v>
      </c>
      <c r="C38" s="255">
        <f t="shared" ref="C38:D38" si="18">B38*(1+C$4)</f>
        <v>170610.30000000002</v>
      </c>
      <c r="D38" s="255">
        <f t="shared" si="18"/>
        <v>180676.3077</v>
      </c>
      <c r="E38" s="286">
        <f t="shared" si="1"/>
        <v>172216.80000000002</v>
      </c>
      <c r="F38" s="287">
        <f t="shared" si="4"/>
        <v>160650</v>
      </c>
    </row>
    <row r="39" spans="1:6" x14ac:dyDescent="0.2">
      <c r="A39" s="248" t="s">
        <v>389</v>
      </c>
      <c r="B39" s="251">
        <v>147018</v>
      </c>
      <c r="C39" s="255">
        <f t="shared" ref="C39:D39" si="19">B39*(1+C$4)</f>
        <v>156133.11600000001</v>
      </c>
      <c r="D39" s="255">
        <f t="shared" si="19"/>
        <v>165344.96984400001</v>
      </c>
      <c r="E39" s="286">
        <f t="shared" si="1"/>
        <v>157603.296</v>
      </c>
      <c r="F39" s="287">
        <f t="shared" si="4"/>
        <v>147018</v>
      </c>
    </row>
    <row r="40" spans="1:6" x14ac:dyDescent="0.2">
      <c r="A40" s="248" t="s">
        <v>393</v>
      </c>
      <c r="B40" s="251">
        <v>175545</v>
      </c>
      <c r="C40" s="255">
        <f t="shared" ref="C40:D40" si="20">B40*(1+C$4)</f>
        <v>186428.79</v>
      </c>
      <c r="D40" s="255">
        <f t="shared" si="20"/>
        <v>197428.08861000001</v>
      </c>
      <c r="E40" s="286">
        <f t="shared" si="1"/>
        <v>188184.24000000002</v>
      </c>
      <c r="F40" s="287">
        <f t="shared" si="4"/>
        <v>175545</v>
      </c>
    </row>
    <row r="41" spans="1:6" x14ac:dyDescent="0.2">
      <c r="A41" s="248" t="s">
        <v>394</v>
      </c>
      <c r="B41" s="251">
        <v>227007</v>
      </c>
      <c r="C41" s="255">
        <f t="shared" ref="C41:D41" si="21">B41*(1+C$4)</f>
        <v>241081.43400000001</v>
      </c>
      <c r="D41" s="255">
        <f t="shared" si="21"/>
        <v>255305.238606</v>
      </c>
      <c r="E41" s="286">
        <f t="shared" si="1"/>
        <v>243351.50400000002</v>
      </c>
      <c r="F41" s="287">
        <f t="shared" si="4"/>
        <v>227007</v>
      </c>
    </row>
    <row r="42" spans="1:6" x14ac:dyDescent="0.2">
      <c r="A42" s="249" t="s">
        <v>362</v>
      </c>
      <c r="B42" s="251">
        <v>1089792</v>
      </c>
      <c r="C42" s="255">
        <f t="shared" ref="C42:D42" si="22">B42*(1+C$4)</f>
        <v>1157359.1040000001</v>
      </c>
      <c r="D42" s="255">
        <f t="shared" si="22"/>
        <v>1225643.2911360001</v>
      </c>
      <c r="E42" s="286">
        <f t="shared" si="1"/>
        <v>1168257.024</v>
      </c>
      <c r="F42" s="287">
        <f t="shared" si="4"/>
        <v>1089792</v>
      </c>
    </row>
    <row r="43" spans="1:6" x14ac:dyDescent="0.2">
      <c r="A43" s="249" t="s">
        <v>363</v>
      </c>
      <c r="B43" s="251">
        <v>27156</v>
      </c>
      <c r="C43" s="255">
        <f t="shared" ref="C43:D43" si="23">B43*(1+C$4)</f>
        <v>28839.672000000002</v>
      </c>
      <c r="D43" s="255">
        <f t="shared" si="23"/>
        <v>30541.212648000001</v>
      </c>
      <c r="E43" s="286">
        <f t="shared" si="1"/>
        <v>29111.232</v>
      </c>
      <c r="F43" s="287">
        <f t="shared" si="4"/>
        <v>27156</v>
      </c>
    </row>
    <row r="44" spans="1:6" x14ac:dyDescent="0.2">
      <c r="A44" s="249" t="s">
        <v>399</v>
      </c>
      <c r="B44" s="251">
        <v>696960</v>
      </c>
      <c r="C44" s="255">
        <f t="shared" ref="C44:D44" si="24">B44*(1+C$4)</f>
        <v>740171.52</v>
      </c>
      <c r="D44" s="255">
        <f t="shared" si="24"/>
        <v>783841.63968000002</v>
      </c>
      <c r="E44" s="286">
        <f t="shared" si="1"/>
        <v>747141.12</v>
      </c>
      <c r="F44" s="287">
        <f t="shared" si="4"/>
        <v>696960</v>
      </c>
    </row>
    <row r="45" spans="1:6" x14ac:dyDescent="0.2">
      <c r="A45" s="248" t="s">
        <v>400</v>
      </c>
      <c r="B45" s="251">
        <v>798336</v>
      </c>
      <c r="C45" s="255">
        <f t="shared" ref="C45:D45" si="25">B45*(1+C$4)</f>
        <v>847832.83200000005</v>
      </c>
      <c r="D45" s="255">
        <f t="shared" si="25"/>
        <v>897854.96908800001</v>
      </c>
      <c r="E45" s="286">
        <f t="shared" si="1"/>
        <v>855816.19200000004</v>
      </c>
      <c r="F45" s="287">
        <f t="shared" si="4"/>
        <v>798336</v>
      </c>
    </row>
    <row r="46" spans="1:6" x14ac:dyDescent="0.2">
      <c r="A46" s="248" t="s">
        <v>401</v>
      </c>
      <c r="B46" s="251">
        <v>925056</v>
      </c>
      <c r="C46" s="255">
        <f t="shared" ref="C46:D46" si="26">B46*(1+C$4)</f>
        <v>982409.47200000007</v>
      </c>
      <c r="D46" s="255">
        <f t="shared" si="26"/>
        <v>1040371.6308480001</v>
      </c>
      <c r="E46" s="286">
        <f t="shared" si="1"/>
        <v>991660.03200000001</v>
      </c>
      <c r="F46" s="287">
        <f t="shared" si="4"/>
        <v>925056</v>
      </c>
    </row>
    <row r="47" spans="1:6" x14ac:dyDescent="0.2">
      <c r="A47" s="248" t="s">
        <v>359</v>
      </c>
      <c r="B47" s="251">
        <v>582912</v>
      </c>
      <c r="C47" s="255">
        <f t="shared" ref="C47:D47" si="27">B47*(1+C$4)</f>
        <v>619052.54399999999</v>
      </c>
      <c r="D47" s="255">
        <f t="shared" si="27"/>
        <v>655576.644096</v>
      </c>
      <c r="E47" s="286">
        <f t="shared" si="1"/>
        <v>624881.66399999999</v>
      </c>
      <c r="F47" s="287">
        <f t="shared" si="4"/>
        <v>582912</v>
      </c>
    </row>
    <row r="48" spans="1:6" x14ac:dyDescent="0.2">
      <c r="A48" s="249" t="s">
        <v>360</v>
      </c>
      <c r="B48" s="251">
        <v>939840</v>
      </c>
      <c r="C48" s="255">
        <f t="shared" ref="C48:D48" si="28">B48*(1+C$4)</f>
        <v>998110.08000000007</v>
      </c>
      <c r="D48" s="255">
        <f t="shared" si="28"/>
        <v>1056998.5747199999</v>
      </c>
      <c r="E48" s="286">
        <f t="shared" si="1"/>
        <v>1007508.4800000001</v>
      </c>
      <c r="F48" s="287">
        <f t="shared" si="4"/>
        <v>939840</v>
      </c>
    </row>
    <row r="49" spans="1:6" x14ac:dyDescent="0.2">
      <c r="A49" s="249" t="s">
        <v>364</v>
      </c>
      <c r="B49" s="251">
        <v>582912</v>
      </c>
      <c r="C49" s="255">
        <f t="shared" ref="C49:D49" si="29">B49*(1+C$4)</f>
        <v>619052.54399999999</v>
      </c>
      <c r="D49" s="255">
        <f t="shared" si="29"/>
        <v>655576.644096</v>
      </c>
      <c r="E49" s="286">
        <f t="shared" si="1"/>
        <v>624881.66399999999</v>
      </c>
      <c r="F49" s="287">
        <f t="shared" si="4"/>
        <v>582912</v>
      </c>
    </row>
    <row r="51" spans="1:6" ht="15.75" x14ac:dyDescent="0.25">
      <c r="A51" s="250" t="s">
        <v>533</v>
      </c>
    </row>
    <row r="52" spans="1:6" x14ac:dyDescent="0.2">
      <c r="A52" s="249" t="s">
        <v>371</v>
      </c>
      <c r="B52" s="251">
        <v>320</v>
      </c>
      <c r="C52" s="255">
        <f>B52*(1+C$5)</f>
        <v>348.8</v>
      </c>
      <c r="D52" s="255">
        <f>C52*(1+D$5)</f>
        <v>380.19200000000006</v>
      </c>
      <c r="E52" s="251">
        <v>320</v>
      </c>
      <c r="F52" s="251">
        <v>320</v>
      </c>
    </row>
    <row r="53" spans="1:6" x14ac:dyDescent="0.2">
      <c r="A53" s="249" t="s">
        <v>372</v>
      </c>
      <c r="B53" s="251">
        <v>771</v>
      </c>
      <c r="C53" s="255">
        <f t="shared" ref="C53:C56" si="30">B53*(1+C$5)</f>
        <v>840.3900000000001</v>
      </c>
      <c r="D53" s="255">
        <f t="shared" ref="D53:D56" si="31">C53*(1+D$5)</f>
        <v>916.02510000000018</v>
      </c>
      <c r="E53" s="251">
        <v>771</v>
      </c>
      <c r="F53" s="251">
        <v>771</v>
      </c>
    </row>
    <row r="54" spans="1:6" x14ac:dyDescent="0.2">
      <c r="A54" s="249" t="s">
        <v>373</v>
      </c>
      <c r="B54" s="251">
        <v>1542</v>
      </c>
      <c r="C54" s="255">
        <f t="shared" si="30"/>
        <v>1680.7800000000002</v>
      </c>
      <c r="D54" s="255">
        <f t="shared" si="31"/>
        <v>1832.0502000000004</v>
      </c>
      <c r="E54" s="251">
        <v>1542</v>
      </c>
      <c r="F54" s="251">
        <v>1542</v>
      </c>
    </row>
    <row r="55" spans="1:6" x14ac:dyDescent="0.2">
      <c r="A55" s="249" t="s">
        <v>398</v>
      </c>
      <c r="B55" s="251">
        <v>120</v>
      </c>
      <c r="C55" s="255">
        <f t="shared" si="30"/>
        <v>130.80000000000001</v>
      </c>
      <c r="D55" s="255">
        <f t="shared" si="31"/>
        <v>142.57200000000003</v>
      </c>
      <c r="E55" s="251">
        <v>120</v>
      </c>
      <c r="F55" s="251">
        <v>120</v>
      </c>
    </row>
    <row r="56" spans="1:6" x14ac:dyDescent="0.2">
      <c r="A56" s="249" t="s">
        <v>479</v>
      </c>
      <c r="B56" s="251">
        <v>320.23</v>
      </c>
      <c r="C56" s="255">
        <f t="shared" si="30"/>
        <v>349.05070000000006</v>
      </c>
      <c r="D56" s="255">
        <f t="shared" si="31"/>
        <v>380.46526300000011</v>
      </c>
      <c r="E56" s="251">
        <v>320</v>
      </c>
      <c r="F56" s="251">
        <v>320.23</v>
      </c>
    </row>
    <row r="57" spans="1:6" x14ac:dyDescent="0.2">
      <c r="A57" s="249"/>
    </row>
    <row r="58" spans="1:6" ht="15.75" x14ac:dyDescent="0.25">
      <c r="A58" s="250" t="s">
        <v>403</v>
      </c>
    </row>
    <row r="59" spans="1:6" x14ac:dyDescent="0.2">
      <c r="A59" s="248" t="s">
        <v>404</v>
      </c>
      <c r="B59" s="251">
        <v>750</v>
      </c>
      <c r="C59" s="255">
        <f>B59*(1+C$5)</f>
        <v>817.50000000000011</v>
      </c>
      <c r="D59" s="255">
        <f>C59*(1+D$5)</f>
        <v>891.07500000000016</v>
      </c>
      <c r="E59" s="251">
        <v>750</v>
      </c>
      <c r="F59" s="251">
        <v>750</v>
      </c>
    </row>
    <row r="60" spans="1:6" x14ac:dyDescent="0.2">
      <c r="A60" s="248" t="s">
        <v>405</v>
      </c>
      <c r="B60" s="251">
        <v>1010</v>
      </c>
      <c r="C60" s="255">
        <f>B60*(1+C$5)</f>
        <v>1100.9000000000001</v>
      </c>
      <c r="D60" s="255">
        <f>C60*(1+D$5)</f>
        <v>1199.9810000000002</v>
      </c>
      <c r="E60" s="251">
        <v>1010</v>
      </c>
      <c r="F60" s="251">
        <v>1010</v>
      </c>
    </row>
    <row r="61" spans="1:6" x14ac:dyDescent="0.2">
      <c r="A61" s="248" t="s">
        <v>506</v>
      </c>
      <c r="B61" s="368">
        <v>11218</v>
      </c>
      <c r="C61" s="255"/>
      <c r="D61" s="255"/>
      <c r="E61" s="251"/>
      <c r="F61" s="251"/>
    </row>
    <row r="62" spans="1:6" x14ac:dyDescent="0.2">
      <c r="C62" s="255"/>
      <c r="D62" s="255"/>
    </row>
    <row r="63" spans="1:6" ht="15.75" x14ac:dyDescent="0.25">
      <c r="A63" s="250" t="s">
        <v>480</v>
      </c>
      <c r="B63" s="251">
        <v>391</v>
      </c>
      <c r="C63" s="255">
        <f>B63*(1+C$5)</f>
        <v>426.19000000000005</v>
      </c>
      <c r="D63" s="255">
        <f>C63*(1+D$5)</f>
        <v>464.54710000000011</v>
      </c>
      <c r="E63" s="251">
        <v>391</v>
      </c>
      <c r="F63" s="287">
        <v>391</v>
      </c>
    </row>
    <row r="65" spans="1:6" ht="15.75" x14ac:dyDescent="0.25">
      <c r="A65" s="250" t="s">
        <v>406</v>
      </c>
    </row>
    <row r="66" spans="1:6" x14ac:dyDescent="0.2">
      <c r="A66" s="248" t="s">
        <v>407</v>
      </c>
      <c r="B66" s="251">
        <v>1200</v>
      </c>
      <c r="C66" s="286">
        <f>B66*1.072</f>
        <v>1286.4000000000001</v>
      </c>
      <c r="D66" s="286">
        <f>C66*1.069</f>
        <v>1375.1616000000001</v>
      </c>
      <c r="E66" s="286">
        <f>B66</f>
        <v>1200</v>
      </c>
      <c r="F66" s="286">
        <f>B66</f>
        <v>1200</v>
      </c>
    </row>
    <row r="67" spans="1:6" x14ac:dyDescent="0.2">
      <c r="A67" s="248" t="s">
        <v>408</v>
      </c>
      <c r="B67" s="251">
        <v>800</v>
      </c>
      <c r="C67" s="286">
        <f t="shared" ref="C67:C68" si="32">B67*1.072</f>
        <v>857.6</v>
      </c>
      <c r="D67" s="286">
        <f t="shared" ref="D67:D68" si="33">C67*1.069</f>
        <v>916.77440000000001</v>
      </c>
      <c r="E67" s="286">
        <f>B67</f>
        <v>800</v>
      </c>
      <c r="F67" s="286">
        <f>B67</f>
        <v>800</v>
      </c>
    </row>
    <row r="68" spans="1:6" x14ac:dyDescent="0.2">
      <c r="A68" s="248" t="s">
        <v>481</v>
      </c>
      <c r="B68" s="251">
        <v>320</v>
      </c>
      <c r="C68" s="286">
        <f t="shared" si="32"/>
        <v>343.04</v>
      </c>
      <c r="D68" s="286">
        <f t="shared" si="33"/>
        <v>366.70976000000002</v>
      </c>
      <c r="E68" s="286">
        <f>B68</f>
        <v>320</v>
      </c>
      <c r="F68" s="286">
        <f>B68</f>
        <v>320</v>
      </c>
    </row>
    <row r="69" spans="1:6" x14ac:dyDescent="0.2">
      <c r="A69" s="248"/>
    </row>
    <row r="70" spans="1:6" ht="15.75" x14ac:dyDescent="0.25">
      <c r="A70" s="250" t="s">
        <v>534</v>
      </c>
    </row>
    <row r="71" spans="1:6" ht="15" x14ac:dyDescent="0.2">
      <c r="A71" s="466"/>
    </row>
    <row r="72" spans="1:6" x14ac:dyDescent="0.2">
      <c r="A72" s="467" t="s">
        <v>539</v>
      </c>
      <c r="E72" s="251"/>
    </row>
    <row r="73" spans="1:6" x14ac:dyDescent="0.2">
      <c r="A73" s="248" t="s">
        <v>535</v>
      </c>
      <c r="B73" s="251">
        <v>10000</v>
      </c>
      <c r="C73" s="251">
        <f>B73*1.062</f>
        <v>10620</v>
      </c>
      <c r="D73" s="251">
        <f>C73*1.059</f>
        <v>11246.58</v>
      </c>
      <c r="E73" s="251">
        <f>B73</f>
        <v>10000</v>
      </c>
      <c r="F73" s="251">
        <f>B73</f>
        <v>10000</v>
      </c>
    </row>
    <row r="74" spans="1:6" x14ac:dyDescent="0.2">
      <c r="A74" s="248" t="s">
        <v>536</v>
      </c>
      <c r="B74">
        <v>20</v>
      </c>
      <c r="C74">
        <v>20</v>
      </c>
      <c r="D74">
        <v>20</v>
      </c>
      <c r="E74">
        <v>20</v>
      </c>
      <c r="F74">
        <v>20</v>
      </c>
    </row>
    <row r="75" spans="1:6" x14ac:dyDescent="0.2">
      <c r="A75" s="248" t="s">
        <v>541</v>
      </c>
      <c r="B75" s="251">
        <v>370</v>
      </c>
      <c r="C75" s="286">
        <f>B75*1.072</f>
        <v>396.64000000000004</v>
      </c>
      <c r="D75" s="286">
        <f>C75*1.069</f>
        <v>424.00816000000003</v>
      </c>
      <c r="E75" s="251">
        <f>B75</f>
        <v>370</v>
      </c>
      <c r="F75" s="251">
        <f>B75</f>
        <v>370</v>
      </c>
    </row>
    <row r="76" spans="1:6" x14ac:dyDescent="0.2">
      <c r="A76" s="248" t="s">
        <v>537</v>
      </c>
      <c r="B76" s="251">
        <v>8250</v>
      </c>
      <c r="C76" s="286">
        <f>B76*1.072</f>
        <v>8844</v>
      </c>
      <c r="D76" s="286">
        <f>C76*1.069</f>
        <v>9454.235999999999</v>
      </c>
      <c r="E76" s="251">
        <f>B76</f>
        <v>8250</v>
      </c>
      <c r="F76" s="251">
        <f>B76</f>
        <v>8250</v>
      </c>
    </row>
    <row r="77" spans="1:6" x14ac:dyDescent="0.2">
      <c r="A77" s="248" t="s">
        <v>538</v>
      </c>
      <c r="B77" s="468">
        <f>(B74*B75) +B76+B73</f>
        <v>25650</v>
      </c>
      <c r="C77" s="468">
        <f>(C75*C74)+C76+C73</f>
        <v>27396.800000000003</v>
      </c>
      <c r="D77" s="468">
        <f>(D74*D75)+D76+D73</f>
        <v>29180.979200000002</v>
      </c>
      <c r="E77" s="468">
        <f>(E75*E74)+E76+E73</f>
        <v>25650</v>
      </c>
      <c r="F77" s="468">
        <f>(F74*F75)+F73+F76</f>
        <v>25650</v>
      </c>
    </row>
    <row r="78" spans="1:6" x14ac:dyDescent="0.2">
      <c r="A78" s="248"/>
    </row>
    <row r="79" spans="1:6" ht="16.5" thickBot="1" x14ac:dyDescent="0.3">
      <c r="A79" s="250" t="s">
        <v>540</v>
      </c>
      <c r="B79" s="418"/>
      <c r="C79" s="418"/>
      <c r="D79" s="418"/>
      <c r="E79" s="418"/>
    </row>
    <row r="80" spans="1:6" ht="30.75" thickBot="1" x14ac:dyDescent="0.25">
      <c r="A80" s="361" t="s">
        <v>491</v>
      </c>
      <c r="B80" s="361"/>
      <c r="C80" s="361" t="s">
        <v>504</v>
      </c>
      <c r="D80" s="361" t="s">
        <v>505</v>
      </c>
      <c r="E80" s="361" t="s">
        <v>10</v>
      </c>
    </row>
    <row r="81" spans="1:5" ht="15" thickBot="1" x14ac:dyDescent="0.25">
      <c r="A81" s="362" t="s">
        <v>492</v>
      </c>
      <c r="B81" s="362"/>
      <c r="C81" s="362">
        <v>731</v>
      </c>
      <c r="D81" s="362">
        <v>91</v>
      </c>
      <c r="E81" s="362">
        <f t="shared" ref="E81:E89" si="34">C81+D81</f>
        <v>822</v>
      </c>
    </row>
    <row r="82" spans="1:5" ht="15" thickBot="1" x14ac:dyDescent="0.25">
      <c r="A82" s="362" t="s">
        <v>493</v>
      </c>
      <c r="B82" s="362"/>
      <c r="C82" s="362">
        <v>212</v>
      </c>
      <c r="D82" s="362">
        <v>34</v>
      </c>
      <c r="E82" s="362">
        <f t="shared" si="34"/>
        <v>246</v>
      </c>
    </row>
    <row r="83" spans="1:5" ht="15" thickBot="1" x14ac:dyDescent="0.25">
      <c r="A83" s="362" t="s">
        <v>494</v>
      </c>
      <c r="B83" s="362"/>
      <c r="C83" s="362">
        <v>333</v>
      </c>
      <c r="D83" s="362">
        <v>39</v>
      </c>
      <c r="E83" s="362">
        <f t="shared" si="34"/>
        <v>372</v>
      </c>
    </row>
    <row r="84" spans="1:5" ht="15" thickBot="1" x14ac:dyDescent="0.25">
      <c r="A84" s="362" t="s">
        <v>495</v>
      </c>
      <c r="B84" s="362"/>
      <c r="C84" s="362">
        <v>592</v>
      </c>
      <c r="D84" s="362">
        <v>77</v>
      </c>
      <c r="E84" s="362">
        <f t="shared" si="34"/>
        <v>669</v>
      </c>
    </row>
    <row r="85" spans="1:5" ht="15" thickBot="1" x14ac:dyDescent="0.25">
      <c r="A85" s="362" t="s">
        <v>496</v>
      </c>
      <c r="B85" s="362"/>
      <c r="C85" s="362">
        <v>456</v>
      </c>
      <c r="D85" s="362">
        <v>42</v>
      </c>
      <c r="E85" s="362">
        <f t="shared" si="34"/>
        <v>498</v>
      </c>
    </row>
    <row r="86" spans="1:5" ht="15" thickBot="1" x14ac:dyDescent="0.25">
      <c r="A86" s="362" t="s">
        <v>497</v>
      </c>
      <c r="B86" s="362"/>
      <c r="C86" s="362">
        <v>242</v>
      </c>
      <c r="D86" s="362">
        <v>33</v>
      </c>
      <c r="E86" s="362">
        <f t="shared" si="34"/>
        <v>275</v>
      </c>
    </row>
    <row r="87" spans="1:5" ht="15" thickBot="1" x14ac:dyDescent="0.25">
      <c r="A87" s="362" t="s">
        <v>498</v>
      </c>
      <c r="B87" s="362"/>
      <c r="C87" s="362">
        <v>273</v>
      </c>
      <c r="D87" s="362">
        <v>22</v>
      </c>
      <c r="E87" s="362">
        <f t="shared" si="34"/>
        <v>295</v>
      </c>
    </row>
    <row r="88" spans="1:5" ht="15" thickBot="1" x14ac:dyDescent="0.25">
      <c r="A88" s="362" t="s">
        <v>499</v>
      </c>
      <c r="B88" s="362"/>
      <c r="C88" s="362">
        <v>131</v>
      </c>
      <c r="D88" s="362">
        <v>16</v>
      </c>
      <c r="E88" s="362">
        <f t="shared" si="34"/>
        <v>147</v>
      </c>
    </row>
    <row r="89" spans="1:5" ht="15" thickBot="1" x14ac:dyDescent="0.25">
      <c r="A89" s="362" t="s">
        <v>500</v>
      </c>
      <c r="B89" s="362"/>
      <c r="C89" s="362">
        <v>212</v>
      </c>
      <c r="D89" s="362">
        <v>53</v>
      </c>
      <c r="E89" s="362">
        <f t="shared" si="34"/>
        <v>265</v>
      </c>
    </row>
    <row r="90" spans="1:5" ht="15.75" thickBot="1" x14ac:dyDescent="0.25">
      <c r="A90" s="363" t="s">
        <v>10</v>
      </c>
      <c r="B90" s="363"/>
      <c r="C90" s="364">
        <f>SUM(C81:C89)</f>
        <v>3182</v>
      </c>
      <c r="D90" s="363">
        <f>SUM(D81:D89)</f>
        <v>407</v>
      </c>
      <c r="E90" s="364">
        <f>SUM(E81:E89)</f>
        <v>3589</v>
      </c>
    </row>
  </sheetData>
  <mergeCells count="2">
    <mergeCell ref="B1:D1"/>
    <mergeCell ref="B8:F8"/>
  </mergeCells>
  <pageMargins left="0.7" right="0.7" top="0.75" bottom="0.75" header="0.3" footer="0.3"/>
  <pageSetup paperSize="9" orientation="portrait" r:id="rId1"/>
  <ignoredErrors>
    <ignoredError sqref="D77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1"/>
  <sheetViews>
    <sheetView topLeftCell="A16" workbookViewId="0">
      <selection activeCell="B62" sqref="B62:J62"/>
    </sheetView>
  </sheetViews>
  <sheetFormatPr defaultRowHeight="12.75" x14ac:dyDescent="0.2"/>
  <cols>
    <col min="1" max="1" width="26.85546875" customWidth="1"/>
    <col min="2" max="2" width="13.28515625" customWidth="1"/>
    <col min="4" max="4" width="10.7109375" customWidth="1"/>
    <col min="6" max="6" width="24.140625" customWidth="1"/>
    <col min="7" max="7" width="22.42578125" customWidth="1"/>
    <col min="8" max="8" width="16.85546875" customWidth="1"/>
    <col min="9" max="9" width="16.42578125" customWidth="1"/>
    <col min="10" max="10" width="17" customWidth="1"/>
    <col min="11" max="11" width="20.28515625" customWidth="1"/>
    <col min="12" max="12" width="22.42578125" customWidth="1"/>
    <col min="13" max="13" width="26.28515625" customWidth="1"/>
    <col min="14" max="14" width="23.140625" customWidth="1"/>
    <col min="15" max="15" width="21.28515625" customWidth="1"/>
    <col min="16" max="16" width="20.140625" customWidth="1"/>
  </cols>
  <sheetData>
    <row r="1" spans="1:11" ht="15.75" x14ac:dyDescent="0.25">
      <c r="A1" s="510" t="s">
        <v>11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</row>
    <row r="2" spans="1:11" x14ac:dyDescent="0.2">
      <c r="A2" s="258"/>
      <c r="B2" s="259"/>
      <c r="C2" s="259"/>
      <c r="D2" s="259"/>
      <c r="E2" s="259"/>
      <c r="F2" s="259"/>
      <c r="G2" s="293"/>
      <c r="H2" s="517" t="s">
        <v>460</v>
      </c>
      <c r="I2" s="517"/>
      <c r="J2" s="278" t="s">
        <v>375</v>
      </c>
      <c r="K2" s="276" t="s">
        <v>474</v>
      </c>
    </row>
    <row r="3" spans="1:11" x14ac:dyDescent="0.2">
      <c r="A3" s="258"/>
      <c r="B3" s="259"/>
      <c r="C3" s="259"/>
      <c r="D3" s="258"/>
      <c r="E3" s="259"/>
      <c r="F3" s="259"/>
      <c r="G3" s="294"/>
      <c r="H3" s="275" t="s">
        <v>383</v>
      </c>
      <c r="I3" s="275" t="s">
        <v>425</v>
      </c>
      <c r="J3" s="279" t="s">
        <v>383</v>
      </c>
      <c r="K3" s="277" t="s">
        <v>383</v>
      </c>
    </row>
    <row r="4" spans="1:11" x14ac:dyDescent="0.2">
      <c r="A4" s="258"/>
      <c r="B4" s="259"/>
      <c r="C4" s="259"/>
      <c r="D4" s="288" t="s">
        <v>426</v>
      </c>
      <c r="E4" s="259"/>
      <c r="F4" s="259"/>
      <c r="G4" s="295"/>
      <c r="H4" s="290">
        <f>873400000*0.12</f>
        <v>104808000</v>
      </c>
      <c r="I4" s="280">
        <f>H4*1.049</f>
        <v>109943592</v>
      </c>
      <c r="J4" s="280">
        <f>H4</f>
        <v>104808000</v>
      </c>
      <c r="K4" s="280">
        <f>SUMIF($Q$65:$Q$107,$P4,K65:K107)</f>
        <v>0</v>
      </c>
    </row>
    <row r="5" spans="1:11" x14ac:dyDescent="0.2">
      <c r="A5" s="258"/>
      <c r="B5" s="259"/>
      <c r="C5" s="259"/>
      <c r="D5" s="259" t="s">
        <v>427</v>
      </c>
      <c r="E5" s="259"/>
      <c r="F5" s="259"/>
      <c r="G5" s="295"/>
      <c r="H5" s="290">
        <f>1431400000*0.12</f>
        <v>171768000</v>
      </c>
      <c r="I5" s="280">
        <f>H5*1.049</f>
        <v>180184632</v>
      </c>
      <c r="J5" s="280">
        <f>H5</f>
        <v>171768000</v>
      </c>
      <c r="K5" s="280">
        <f>SUMIF($Q$65:$Q$107,$P5,K65:K108)</f>
        <v>0</v>
      </c>
    </row>
    <row r="6" spans="1:11" ht="13.5" thickBot="1" x14ac:dyDescent="0.25">
      <c r="A6" s="258"/>
      <c r="B6" s="259"/>
      <c r="C6" s="259"/>
      <c r="D6" s="258" t="s">
        <v>10</v>
      </c>
      <c r="E6" s="259"/>
      <c r="F6" s="258"/>
      <c r="G6" s="296"/>
      <c r="H6" s="291">
        <f t="shared" ref="H6:I6" si="0">SUM(H4:H5)</f>
        <v>276576000</v>
      </c>
      <c r="I6" s="281">
        <f t="shared" si="0"/>
        <v>290128224</v>
      </c>
      <c r="J6" s="281">
        <f>SUM(J4:J5)</f>
        <v>276576000</v>
      </c>
      <c r="K6" s="281">
        <f>SUM(K4:K5)</f>
        <v>0</v>
      </c>
    </row>
    <row r="7" spans="1:11" ht="13.5" thickTop="1" x14ac:dyDescent="0.2">
      <c r="A7" s="258"/>
      <c r="B7" s="259"/>
      <c r="C7" s="259"/>
      <c r="D7" s="258"/>
      <c r="E7" s="259"/>
      <c r="F7" s="258"/>
      <c r="G7" s="289"/>
      <c r="H7" s="300"/>
      <c r="I7" s="301"/>
      <c r="J7" s="301"/>
      <c r="K7" s="301"/>
    </row>
    <row r="8" spans="1:11" x14ac:dyDescent="0.2">
      <c r="A8" s="258"/>
      <c r="B8" s="259"/>
      <c r="C8" s="259"/>
      <c r="D8" s="259" t="s">
        <v>476</v>
      </c>
      <c r="E8" s="259"/>
      <c r="F8" s="258"/>
      <c r="G8" s="289"/>
      <c r="H8" s="290">
        <f>211300000*0.12</f>
        <v>25356000</v>
      </c>
      <c r="I8" s="280">
        <f>H8*1.049</f>
        <v>26598444</v>
      </c>
      <c r="J8" s="280">
        <f>H8</f>
        <v>25356000</v>
      </c>
      <c r="K8" s="280"/>
    </row>
    <row r="9" spans="1:11" x14ac:dyDescent="0.2">
      <c r="A9" s="258"/>
      <c r="B9" s="259"/>
      <c r="C9" s="259"/>
      <c r="D9" s="259" t="s">
        <v>470</v>
      </c>
      <c r="E9" s="259"/>
      <c r="F9" s="258"/>
      <c r="G9" s="295"/>
      <c r="H9" s="290">
        <f>192400000*0.12</f>
        <v>23088000</v>
      </c>
      <c r="I9" s="280">
        <f t="shared" ref="I9:I10" si="1">H9*1.049</f>
        <v>24219312</v>
      </c>
      <c r="J9" s="280">
        <f>H9</f>
        <v>23088000</v>
      </c>
      <c r="K9" s="280"/>
    </row>
    <row r="10" spans="1:11" x14ac:dyDescent="0.2">
      <c r="A10" s="258"/>
      <c r="B10" s="259"/>
      <c r="C10" s="259"/>
      <c r="D10" s="259" t="s">
        <v>284</v>
      </c>
      <c r="E10" s="259"/>
      <c r="F10" s="258"/>
      <c r="G10" s="295"/>
      <c r="H10" s="290">
        <f>177000000*0.12</f>
        <v>21240000</v>
      </c>
      <c r="I10" s="280">
        <f t="shared" si="1"/>
        <v>22280760</v>
      </c>
      <c r="J10" s="280">
        <f>H10</f>
        <v>21240000</v>
      </c>
      <c r="K10" s="280"/>
    </row>
    <row r="11" spans="1:11" x14ac:dyDescent="0.2">
      <c r="A11" s="258"/>
      <c r="B11" s="259"/>
      <c r="C11" s="259"/>
      <c r="D11" s="259" t="s">
        <v>428</v>
      </c>
      <c r="E11" s="259"/>
      <c r="F11" s="258"/>
      <c r="G11" s="295"/>
      <c r="H11" s="290">
        <f>105800000*0.12</f>
        <v>12696000</v>
      </c>
      <c r="I11" s="280">
        <f>H11*1.049</f>
        <v>13318104</v>
      </c>
      <c r="J11" s="280">
        <f>H11</f>
        <v>12696000</v>
      </c>
      <c r="K11" s="280">
        <f>K107</f>
        <v>0</v>
      </c>
    </row>
    <row r="12" spans="1:11" ht="13.5" thickBot="1" x14ac:dyDescent="0.25">
      <c r="A12" s="258"/>
      <c r="B12" s="259"/>
      <c r="C12" s="259"/>
      <c r="D12" s="259"/>
      <c r="E12" s="259"/>
      <c r="F12" s="258"/>
      <c r="G12" s="297"/>
      <c r="H12" s="292">
        <f>SUM(H9:H11)</f>
        <v>57024000</v>
      </c>
      <c r="I12" s="282">
        <f>SUM(I9:I11)</f>
        <v>59818176</v>
      </c>
      <c r="J12" s="282">
        <f>SUM(J9:J11)</f>
        <v>57024000</v>
      </c>
      <c r="K12" s="282">
        <f>SUM(K9:K11)</f>
        <v>0</v>
      </c>
    </row>
    <row r="13" spans="1:11" ht="13.5" thickTop="1" x14ac:dyDescent="0.2">
      <c r="A13" s="258"/>
      <c r="B13" s="259"/>
      <c r="C13" s="259"/>
      <c r="D13" s="258" t="s">
        <v>455</v>
      </c>
      <c r="E13" s="259"/>
      <c r="F13" s="259"/>
      <c r="G13" s="298"/>
      <c r="H13" s="302"/>
      <c r="I13" s="302"/>
      <c r="J13" s="302"/>
      <c r="K13" s="302"/>
    </row>
    <row r="14" spans="1:11" x14ac:dyDescent="0.2">
      <c r="A14" s="258"/>
      <c r="B14" s="259"/>
      <c r="C14" s="259"/>
      <c r="D14" s="261" t="s">
        <v>472</v>
      </c>
      <c r="E14" s="259"/>
      <c r="F14" s="258"/>
      <c r="G14" s="295"/>
      <c r="H14" s="290">
        <f>471900000*0.12</f>
        <v>56628000</v>
      </c>
      <c r="I14" s="280">
        <f>H14*1.049</f>
        <v>59402771.999999993</v>
      </c>
      <c r="J14" s="280">
        <f>H14</f>
        <v>56628000</v>
      </c>
      <c r="K14" s="280">
        <f>K71+K78+K81</f>
        <v>0</v>
      </c>
    </row>
    <row r="15" spans="1:11" x14ac:dyDescent="0.2">
      <c r="A15" s="258"/>
      <c r="B15" s="259"/>
      <c r="C15" s="259"/>
      <c r="D15" s="261" t="s">
        <v>473</v>
      </c>
      <c r="E15" s="259"/>
      <c r="F15" s="258"/>
      <c r="G15" s="295"/>
      <c r="H15" s="290">
        <f>149600000*0.12</f>
        <v>17952000</v>
      </c>
      <c r="I15" s="280">
        <f t="shared" ref="I15:I16" si="2">H15*1.049</f>
        <v>18831648</v>
      </c>
      <c r="J15" s="280">
        <f>H15</f>
        <v>17952000</v>
      </c>
      <c r="K15" s="280"/>
    </row>
    <row r="16" spans="1:11" x14ac:dyDescent="0.2">
      <c r="A16" s="258"/>
      <c r="B16" s="259"/>
      <c r="C16" s="259"/>
      <c r="D16" s="261" t="s">
        <v>471</v>
      </c>
      <c r="E16" s="259"/>
      <c r="F16" s="258"/>
      <c r="G16" s="295"/>
      <c r="H16" s="290">
        <f>136200000*0.12</f>
        <v>16344000</v>
      </c>
      <c r="I16" s="280">
        <f t="shared" si="2"/>
        <v>17144856</v>
      </c>
      <c r="J16" s="280">
        <f>H16</f>
        <v>16344000</v>
      </c>
      <c r="K16" s="280">
        <f>K97+K93</f>
        <v>0</v>
      </c>
    </row>
    <row r="17" spans="1:11" ht="13.5" thickBot="1" x14ac:dyDescent="0.25">
      <c r="A17" s="258"/>
      <c r="B17" s="259"/>
      <c r="C17" s="259"/>
      <c r="D17" s="259"/>
      <c r="E17" s="259"/>
      <c r="F17" s="259"/>
      <c r="G17" s="297"/>
      <c r="H17" s="292">
        <f>SUM(H14:H16)</f>
        <v>90924000</v>
      </c>
      <c r="I17" s="282">
        <f>SUM(I14:I16)</f>
        <v>95379276</v>
      </c>
      <c r="J17" s="282">
        <f>SUM(J14:J16)</f>
        <v>90924000</v>
      </c>
      <c r="K17" s="282">
        <f>SUM(K14:K16)</f>
        <v>0</v>
      </c>
    </row>
    <row r="18" spans="1:11" ht="13.5" thickTop="1" x14ac:dyDescent="0.2">
      <c r="A18" s="258"/>
      <c r="B18" s="259"/>
      <c r="C18" s="259"/>
      <c r="D18" s="259"/>
      <c r="E18" s="259"/>
      <c r="F18" s="259"/>
      <c r="G18" s="259"/>
      <c r="H18" s="259"/>
      <c r="I18" s="259"/>
      <c r="J18" s="259"/>
      <c r="K18" s="259"/>
    </row>
    <row r="19" spans="1:11" x14ac:dyDescent="0.2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62"/>
    </row>
    <row r="20" spans="1:11" x14ac:dyDescent="0.2">
      <c r="A20" s="263"/>
      <c r="B20" s="511" t="s">
        <v>444</v>
      </c>
      <c r="C20" s="511"/>
      <c r="D20" s="511"/>
      <c r="E20" s="511"/>
      <c r="F20" s="511"/>
      <c r="G20" s="511"/>
      <c r="H20" s="511"/>
      <c r="I20" s="511"/>
      <c r="J20" s="511"/>
      <c r="K20" s="265"/>
    </row>
    <row r="21" spans="1:11" x14ac:dyDescent="0.2">
      <c r="A21" s="266"/>
      <c r="B21" s="515" t="s">
        <v>450</v>
      </c>
      <c r="C21" s="515"/>
      <c r="D21" s="515"/>
      <c r="E21" s="515"/>
      <c r="F21" s="515"/>
      <c r="G21" s="515"/>
      <c r="H21" s="284"/>
      <c r="I21" s="284"/>
      <c r="J21" s="284"/>
      <c r="K21" s="267"/>
    </row>
    <row r="22" spans="1:11" ht="24" x14ac:dyDescent="0.2">
      <c r="A22" s="266"/>
      <c r="B22" s="267"/>
      <c r="C22" s="259"/>
      <c r="D22" s="259"/>
      <c r="E22" s="259"/>
      <c r="F22" s="268" t="s">
        <v>445</v>
      </c>
      <c r="G22" s="512" t="s">
        <v>447</v>
      </c>
      <c r="H22" s="512"/>
      <c r="I22" s="512"/>
      <c r="J22" s="512"/>
      <c r="K22" s="259"/>
    </row>
    <row r="23" spans="1:11" x14ac:dyDescent="0.2">
      <c r="A23" s="266"/>
      <c r="B23" s="267"/>
      <c r="C23" s="259" t="s">
        <v>365</v>
      </c>
      <c r="D23" s="259"/>
      <c r="E23" s="259"/>
      <c r="F23" s="269">
        <v>1</v>
      </c>
      <c r="G23" s="270">
        <v>0.05</v>
      </c>
      <c r="H23" s="270">
        <v>0.05</v>
      </c>
      <c r="I23" s="270">
        <v>0.05</v>
      </c>
      <c r="J23" s="270">
        <v>0.05</v>
      </c>
      <c r="K23" s="270">
        <v>0.05</v>
      </c>
    </row>
    <row r="24" spans="1:11" x14ac:dyDescent="0.2">
      <c r="A24" s="266"/>
      <c r="B24" s="267"/>
      <c r="C24" s="259" t="s">
        <v>366</v>
      </c>
      <c r="D24" s="267"/>
      <c r="E24" s="267"/>
      <c r="F24" s="269">
        <v>1</v>
      </c>
      <c r="G24" s="270">
        <v>7.0000000000000007E-2</v>
      </c>
      <c r="H24" s="270">
        <v>7.0000000000000007E-2</v>
      </c>
      <c r="I24" s="270">
        <v>7.0000000000000007E-2</v>
      </c>
      <c r="J24" s="270">
        <v>7.0000000000000007E-2</v>
      </c>
      <c r="K24" s="270">
        <v>7.0000000000000007E-2</v>
      </c>
    </row>
    <row r="25" spans="1:11" x14ac:dyDescent="0.2">
      <c r="A25" s="266"/>
      <c r="B25" s="267"/>
      <c r="C25" s="259" t="s">
        <v>429</v>
      </c>
      <c r="D25" s="267"/>
      <c r="E25" s="267"/>
      <c r="F25" s="269">
        <v>1</v>
      </c>
      <c r="G25" s="270">
        <v>0.1</v>
      </c>
      <c r="H25" s="270">
        <v>0.1</v>
      </c>
      <c r="I25" s="270">
        <v>0.1</v>
      </c>
      <c r="J25" s="270">
        <v>0.1</v>
      </c>
      <c r="K25" s="270">
        <v>0.1</v>
      </c>
    </row>
    <row r="26" spans="1:11" x14ac:dyDescent="0.2">
      <c r="A26" s="266"/>
      <c r="B26" s="267"/>
      <c r="C26" s="259" t="s">
        <v>430</v>
      </c>
      <c r="D26" s="267"/>
      <c r="E26" s="267"/>
      <c r="F26" s="269">
        <v>4</v>
      </c>
      <c r="G26" s="270">
        <v>0.17</v>
      </c>
      <c r="H26" s="270">
        <v>0.17</v>
      </c>
      <c r="I26" s="270">
        <v>0.17</v>
      </c>
      <c r="J26" s="270">
        <v>0.17</v>
      </c>
      <c r="K26" s="270">
        <v>0.17</v>
      </c>
    </row>
    <row r="27" spans="1:11" x14ac:dyDescent="0.2">
      <c r="A27" s="266"/>
      <c r="B27" s="267"/>
      <c r="C27" s="259" t="s">
        <v>446</v>
      </c>
      <c r="D27" s="267"/>
      <c r="E27" s="267"/>
      <c r="F27" s="269">
        <v>4</v>
      </c>
      <c r="G27" s="270">
        <v>0.17</v>
      </c>
      <c r="H27" s="270">
        <v>0.17</v>
      </c>
      <c r="I27" s="270">
        <v>0.17</v>
      </c>
      <c r="J27" s="270">
        <v>0.17</v>
      </c>
      <c r="K27" s="270">
        <v>0.17</v>
      </c>
    </row>
    <row r="28" spans="1:11" x14ac:dyDescent="0.2">
      <c r="A28" s="266"/>
      <c r="B28" s="267"/>
      <c r="C28" s="259" t="s">
        <v>431</v>
      </c>
      <c r="D28" s="267"/>
      <c r="E28" s="267"/>
      <c r="F28" s="269">
        <v>1</v>
      </c>
      <c r="G28" s="270">
        <v>0.17</v>
      </c>
      <c r="H28" s="270">
        <v>0.17</v>
      </c>
      <c r="I28" s="270">
        <v>0.17</v>
      </c>
      <c r="J28" s="270">
        <v>0.17</v>
      </c>
      <c r="K28" s="270">
        <v>0.17</v>
      </c>
    </row>
    <row r="29" spans="1:11" x14ac:dyDescent="0.2">
      <c r="A29" s="266"/>
      <c r="B29" s="267"/>
      <c r="C29" s="259"/>
      <c r="D29" s="259"/>
      <c r="E29" s="259"/>
      <c r="F29" s="259"/>
      <c r="G29" s="259"/>
      <c r="H29" s="259"/>
      <c r="I29" s="259"/>
      <c r="J29" s="259"/>
      <c r="K29" s="259"/>
    </row>
    <row r="30" spans="1:11" x14ac:dyDescent="0.2">
      <c r="A30" s="266"/>
      <c r="B30" s="267"/>
      <c r="C30" s="267"/>
      <c r="D30" s="267"/>
      <c r="E30" s="267"/>
      <c r="F30" s="267"/>
      <c r="G30" s="267"/>
      <c r="H30" s="267"/>
      <c r="I30" s="267"/>
      <c r="J30" s="267"/>
      <c r="K30" s="267"/>
    </row>
    <row r="31" spans="1:11" x14ac:dyDescent="0.2">
      <c r="A31" s="264"/>
      <c r="B31" s="511" t="s">
        <v>443</v>
      </c>
      <c r="C31" s="511"/>
      <c r="D31" s="511"/>
      <c r="E31" s="511"/>
      <c r="F31" s="511"/>
      <c r="G31" s="511"/>
      <c r="H31" s="511"/>
      <c r="I31" s="511"/>
      <c r="J31" s="511"/>
      <c r="K31" s="272"/>
    </row>
    <row r="32" spans="1:11" x14ac:dyDescent="0.2">
      <c r="A32" s="258"/>
      <c r="B32" s="259"/>
      <c r="C32" s="513" t="s">
        <v>458</v>
      </c>
      <c r="D32" s="513"/>
      <c r="E32" s="513"/>
      <c r="F32" s="513"/>
      <c r="G32" s="259"/>
      <c r="H32" s="259"/>
      <c r="I32" s="259"/>
      <c r="J32" s="259"/>
      <c r="K32" s="259"/>
    </row>
    <row r="33" spans="1:11" x14ac:dyDescent="0.2">
      <c r="A33" s="258"/>
      <c r="B33" s="259"/>
      <c r="C33" s="259"/>
      <c r="D33" s="514" t="s">
        <v>449</v>
      </c>
      <c r="E33" s="514"/>
      <c r="F33" s="514"/>
      <c r="G33" s="259"/>
      <c r="H33" s="259"/>
      <c r="I33" s="259"/>
      <c r="J33" s="259"/>
      <c r="K33" s="259"/>
    </row>
    <row r="34" spans="1:11" x14ac:dyDescent="0.2">
      <c r="A34" s="258"/>
      <c r="B34" s="259"/>
      <c r="C34" s="513" t="s">
        <v>366</v>
      </c>
      <c r="D34" s="513"/>
      <c r="E34" s="259"/>
      <c r="F34" s="259"/>
      <c r="G34" s="270">
        <v>7.0000000000000007E-2</v>
      </c>
      <c r="H34" s="270">
        <v>7.0000000000000007E-2</v>
      </c>
      <c r="I34" s="270">
        <v>7.0000000000000007E-2</v>
      </c>
      <c r="J34" s="270">
        <v>7.0000000000000007E-2</v>
      </c>
      <c r="K34" s="270">
        <v>7.0000000000000007E-2</v>
      </c>
    </row>
    <row r="35" spans="1:11" x14ac:dyDescent="0.2">
      <c r="A35" s="258"/>
      <c r="B35" s="259"/>
      <c r="C35" s="513" t="s">
        <v>429</v>
      </c>
      <c r="D35" s="513"/>
      <c r="E35" s="259"/>
      <c r="F35" s="259"/>
      <c r="G35" s="270">
        <v>0.09</v>
      </c>
      <c r="H35" s="270">
        <v>0.09</v>
      </c>
      <c r="I35" s="270">
        <v>0.09</v>
      </c>
      <c r="J35" s="270">
        <v>0.09</v>
      </c>
      <c r="K35" s="270">
        <v>0.09</v>
      </c>
    </row>
    <row r="36" spans="1:11" x14ac:dyDescent="0.2">
      <c r="A36" s="258"/>
      <c r="B36" s="259"/>
      <c r="C36" s="513" t="s">
        <v>430</v>
      </c>
      <c r="D36" s="513"/>
      <c r="E36" s="259"/>
      <c r="F36" s="259"/>
      <c r="G36" s="270">
        <v>0.11</v>
      </c>
      <c r="H36" s="270">
        <v>0.11</v>
      </c>
      <c r="I36" s="270">
        <v>0.11</v>
      </c>
      <c r="J36" s="270">
        <v>0.11</v>
      </c>
      <c r="K36" s="270">
        <v>0.11</v>
      </c>
    </row>
    <row r="37" spans="1:11" x14ac:dyDescent="0.2">
      <c r="A37" s="258"/>
      <c r="B37" s="259"/>
      <c r="C37" s="513" t="s">
        <v>448</v>
      </c>
      <c r="D37" s="513"/>
      <c r="E37" s="259"/>
      <c r="F37" s="259"/>
      <c r="G37" s="283">
        <v>0.11</v>
      </c>
      <c r="H37" s="283">
        <v>0.11</v>
      </c>
      <c r="I37" s="283">
        <v>0.11</v>
      </c>
      <c r="J37" s="283">
        <v>0.11</v>
      </c>
      <c r="K37" s="283">
        <v>0.11</v>
      </c>
    </row>
    <row r="38" spans="1:11" x14ac:dyDescent="0.2">
      <c r="A38" s="258"/>
      <c r="B38" s="259"/>
      <c r="C38" s="259"/>
      <c r="D38" s="259"/>
      <c r="E38" s="259"/>
      <c r="F38" s="259"/>
      <c r="G38" s="259"/>
      <c r="H38" s="259"/>
      <c r="I38" s="259"/>
      <c r="J38" s="259"/>
      <c r="K38" s="259"/>
    </row>
    <row r="39" spans="1:11" x14ac:dyDescent="0.2">
      <c r="A39" s="258"/>
      <c r="B39" s="259"/>
      <c r="C39" s="258" t="s">
        <v>435</v>
      </c>
      <c r="D39" s="259"/>
      <c r="E39" s="259"/>
      <c r="F39" s="259"/>
      <c r="G39" s="259"/>
      <c r="H39" s="259"/>
      <c r="I39" s="259"/>
      <c r="J39" s="259"/>
      <c r="K39" s="259"/>
    </row>
    <row r="40" spans="1:11" x14ac:dyDescent="0.2">
      <c r="A40" s="258"/>
      <c r="B40" s="259"/>
      <c r="C40" s="513" t="s">
        <v>436</v>
      </c>
      <c r="D40" s="513"/>
      <c r="E40" s="513"/>
      <c r="F40" s="516"/>
      <c r="G40" s="257">
        <v>2</v>
      </c>
      <c r="H40" s="257">
        <v>2</v>
      </c>
      <c r="I40" s="257">
        <v>2</v>
      </c>
      <c r="J40" s="257">
        <v>2</v>
      </c>
      <c r="K40" s="257">
        <v>2</v>
      </c>
    </row>
    <row r="41" spans="1:11" x14ac:dyDescent="0.2">
      <c r="A41" s="258"/>
      <c r="B41" s="259"/>
      <c r="C41" s="513" t="s">
        <v>451</v>
      </c>
      <c r="D41" s="513"/>
      <c r="E41" s="513"/>
      <c r="F41" s="516"/>
      <c r="G41" s="257">
        <v>10</v>
      </c>
      <c r="H41" s="257">
        <v>10</v>
      </c>
      <c r="I41" s="257">
        <v>10</v>
      </c>
      <c r="J41" s="257">
        <v>10</v>
      </c>
      <c r="K41" s="257">
        <v>10</v>
      </c>
    </row>
    <row r="42" spans="1:11" x14ac:dyDescent="0.2">
      <c r="A42" s="258"/>
      <c r="B42" s="259"/>
      <c r="C42" s="513" t="s">
        <v>452</v>
      </c>
      <c r="D42" s="513"/>
      <c r="E42" s="513"/>
      <c r="F42" s="516"/>
      <c r="G42" s="257">
        <v>10</v>
      </c>
      <c r="H42" s="257">
        <v>10</v>
      </c>
      <c r="I42" s="257">
        <v>10</v>
      </c>
      <c r="J42" s="257">
        <v>10</v>
      </c>
      <c r="K42" s="257">
        <v>10</v>
      </c>
    </row>
    <row r="43" spans="1:11" x14ac:dyDescent="0.2">
      <c r="A43" s="258"/>
      <c r="B43" s="259"/>
      <c r="C43" s="260" t="s">
        <v>453</v>
      </c>
      <c r="D43" s="260"/>
      <c r="E43" s="260"/>
      <c r="F43" s="256"/>
      <c r="G43" s="285">
        <v>2</v>
      </c>
      <c r="H43" s="285">
        <v>2</v>
      </c>
      <c r="I43" s="285">
        <v>2</v>
      </c>
      <c r="J43" s="285">
        <v>2</v>
      </c>
      <c r="K43" s="285">
        <v>2</v>
      </c>
    </row>
    <row r="44" spans="1:11" x14ac:dyDescent="0.2">
      <c r="A44" s="258"/>
      <c r="B44" s="259"/>
      <c r="C44" s="261" t="s">
        <v>437</v>
      </c>
      <c r="D44" s="259"/>
      <c r="E44" s="259"/>
      <c r="F44" s="259"/>
      <c r="G44" s="259"/>
      <c r="H44" s="259"/>
      <c r="I44" s="259"/>
      <c r="J44" s="259"/>
      <c r="K44" s="259"/>
    </row>
    <row r="45" spans="1:11" x14ac:dyDescent="0.2">
      <c r="A45" s="258"/>
      <c r="B45" s="259"/>
      <c r="C45" s="249" t="s">
        <v>438</v>
      </c>
      <c r="D45" s="259"/>
      <c r="E45" s="259"/>
      <c r="F45" s="259"/>
      <c r="G45" s="270">
        <v>0.6</v>
      </c>
      <c r="H45" s="270">
        <v>0.6</v>
      </c>
      <c r="I45" s="270">
        <v>0.6</v>
      </c>
      <c r="J45" s="270">
        <v>0.6</v>
      </c>
      <c r="K45" s="270">
        <v>0.6</v>
      </c>
    </row>
    <row r="46" spans="1:11" x14ac:dyDescent="0.2">
      <c r="A46" s="258"/>
      <c r="B46" s="259"/>
      <c r="C46" s="249" t="s">
        <v>439</v>
      </c>
      <c r="D46" s="259"/>
      <c r="E46" s="259"/>
      <c r="F46" s="259"/>
      <c r="G46" s="270">
        <v>0.6</v>
      </c>
      <c r="H46" s="270">
        <v>0.6</v>
      </c>
      <c r="I46" s="270">
        <v>0.6</v>
      </c>
      <c r="J46" s="270">
        <v>0.6</v>
      </c>
      <c r="K46" s="270">
        <v>0.6</v>
      </c>
    </row>
    <row r="47" spans="1:11" x14ac:dyDescent="0.2">
      <c r="A47" s="258"/>
      <c r="B47" s="259"/>
      <c r="C47" s="249" t="s">
        <v>440</v>
      </c>
      <c r="D47" s="259"/>
      <c r="E47" s="259"/>
      <c r="F47" s="259"/>
      <c r="G47" s="270">
        <v>0.4</v>
      </c>
      <c r="H47" s="270">
        <v>0.4</v>
      </c>
      <c r="I47" s="270">
        <v>0.4</v>
      </c>
      <c r="J47" s="270">
        <v>0.4</v>
      </c>
      <c r="K47" s="270">
        <v>0.4</v>
      </c>
    </row>
    <row r="48" spans="1:11" x14ac:dyDescent="0.2">
      <c r="A48" s="258"/>
      <c r="B48" s="259"/>
      <c r="C48" s="249"/>
      <c r="D48" s="259"/>
      <c r="E48" s="259"/>
      <c r="F48" s="259"/>
      <c r="G48" s="259"/>
      <c r="H48" s="259"/>
      <c r="I48" s="259"/>
      <c r="J48" s="259"/>
      <c r="K48" s="259"/>
    </row>
    <row r="49" spans="1:16" x14ac:dyDescent="0.2">
      <c r="A49" s="258"/>
      <c r="B49" s="259"/>
      <c r="C49" s="258" t="s">
        <v>459</v>
      </c>
      <c r="D49" s="259"/>
      <c r="E49" s="259"/>
      <c r="F49" s="259"/>
      <c r="G49" s="270">
        <v>0.12</v>
      </c>
      <c r="H49" s="270">
        <v>0.12</v>
      </c>
      <c r="I49" s="270">
        <v>0.12</v>
      </c>
      <c r="J49" s="270">
        <v>0.12</v>
      </c>
      <c r="K49" s="270">
        <v>0.12</v>
      </c>
    </row>
    <row r="50" spans="1:16" x14ac:dyDescent="0.2">
      <c r="A50" s="258"/>
      <c r="B50" s="259"/>
      <c r="C50" s="261"/>
      <c r="D50" s="261"/>
      <c r="E50" s="261"/>
      <c r="F50" s="261"/>
      <c r="G50" s="273"/>
      <c r="H50" s="273"/>
      <c r="I50" s="273"/>
      <c r="J50" s="273"/>
      <c r="K50" s="273"/>
    </row>
    <row r="51" spans="1:16" x14ac:dyDescent="0.2">
      <c r="A51" s="258"/>
      <c r="B51" s="259"/>
      <c r="C51" s="258" t="s">
        <v>428</v>
      </c>
      <c r="D51" s="259"/>
      <c r="E51" s="259"/>
      <c r="F51" s="259"/>
      <c r="G51" s="274"/>
      <c r="H51" s="274"/>
      <c r="I51" s="274"/>
      <c r="J51" s="274"/>
      <c r="K51" s="274"/>
    </row>
    <row r="52" spans="1:16" x14ac:dyDescent="0.2">
      <c r="A52" s="258"/>
      <c r="B52" s="259"/>
      <c r="C52" s="259"/>
      <c r="D52" s="259" t="s">
        <v>441</v>
      </c>
      <c r="E52" s="259"/>
      <c r="F52" s="259"/>
      <c r="G52" s="257">
        <v>4</v>
      </c>
      <c r="H52" s="257">
        <v>4</v>
      </c>
      <c r="I52" s="257">
        <v>4</v>
      </c>
      <c r="J52" s="257">
        <v>4</v>
      </c>
      <c r="K52" s="257">
        <v>4</v>
      </c>
    </row>
    <row r="53" spans="1:16" x14ac:dyDescent="0.2">
      <c r="A53" s="258"/>
      <c r="B53" s="259"/>
      <c r="C53" s="259"/>
      <c r="D53" s="259" t="s">
        <v>442</v>
      </c>
      <c r="E53" s="259"/>
      <c r="F53" s="259"/>
      <c r="G53" s="257">
        <v>2</v>
      </c>
      <c r="H53" s="257">
        <v>2</v>
      </c>
      <c r="I53" s="257">
        <v>2</v>
      </c>
      <c r="J53" s="257">
        <v>2</v>
      </c>
      <c r="K53" s="257">
        <v>2</v>
      </c>
    </row>
    <row r="54" spans="1:16" x14ac:dyDescent="0.2">
      <c r="A54" s="258"/>
      <c r="B54" s="259"/>
      <c r="C54" s="259"/>
      <c r="D54" s="259" t="s">
        <v>454</v>
      </c>
      <c r="E54" s="259"/>
      <c r="F54" s="259"/>
      <c r="G54" s="270">
        <v>0.12</v>
      </c>
      <c r="H54" s="270">
        <v>0.12</v>
      </c>
      <c r="I54" s="270">
        <v>0.12</v>
      </c>
      <c r="J54" s="270">
        <v>0.12</v>
      </c>
      <c r="K54" s="270">
        <v>0.12</v>
      </c>
    </row>
    <row r="56" spans="1:16" x14ac:dyDescent="0.2">
      <c r="C56" s="259" t="s">
        <v>432</v>
      </c>
      <c r="D56" s="271"/>
      <c r="E56" s="267"/>
      <c r="F56" s="267"/>
      <c r="G56" s="257">
        <v>4</v>
      </c>
      <c r="H56" s="257">
        <v>4</v>
      </c>
      <c r="I56" s="257">
        <v>4</v>
      </c>
      <c r="J56" s="257">
        <v>4</v>
      </c>
      <c r="K56" s="257">
        <v>4</v>
      </c>
    </row>
    <row r="57" spans="1:16" x14ac:dyDescent="0.2">
      <c r="C57" s="259" t="s">
        <v>433</v>
      </c>
      <c r="D57" s="267"/>
      <c r="E57" s="267"/>
      <c r="F57" s="267"/>
      <c r="G57" s="257">
        <v>8</v>
      </c>
      <c r="H57" s="257">
        <v>8</v>
      </c>
      <c r="I57" s="257">
        <v>8</v>
      </c>
      <c r="J57" s="257">
        <v>8</v>
      </c>
      <c r="K57" s="257">
        <v>8</v>
      </c>
    </row>
    <row r="58" spans="1:16" x14ac:dyDescent="0.2">
      <c r="C58" s="259" t="s">
        <v>434</v>
      </c>
      <c r="D58" s="267"/>
      <c r="E58" s="267"/>
      <c r="F58" s="267"/>
      <c r="G58" s="257">
        <v>8</v>
      </c>
      <c r="H58" s="257">
        <v>8</v>
      </c>
      <c r="I58" s="257">
        <v>8</v>
      </c>
      <c r="J58" s="257">
        <v>8</v>
      </c>
      <c r="K58" s="257">
        <v>8</v>
      </c>
    </row>
    <row r="62" spans="1:16" x14ac:dyDescent="0.2">
      <c r="B62" s="518"/>
      <c r="C62" s="518"/>
      <c r="D62" s="518"/>
      <c r="E62" s="518"/>
      <c r="F62" s="518"/>
      <c r="G62" s="518"/>
      <c r="H62" s="518"/>
      <c r="I62" s="518"/>
      <c r="J62" s="518"/>
      <c r="K62" s="2"/>
      <c r="L62" s="2"/>
      <c r="M62" s="2"/>
      <c r="N62" s="2"/>
      <c r="O62" s="2"/>
      <c r="P62" s="2"/>
    </row>
    <row r="63" spans="1:16" x14ac:dyDescent="0.2">
      <c r="B63" s="519"/>
      <c r="C63" s="519"/>
      <c r="D63" s="519"/>
      <c r="E63" s="519"/>
      <c r="F63" s="519"/>
      <c r="G63" s="519"/>
      <c r="H63" s="351"/>
      <c r="I63" s="351"/>
      <c r="J63" s="351"/>
      <c r="K63" s="2"/>
      <c r="L63" s="2"/>
      <c r="M63" s="2"/>
      <c r="N63" s="2"/>
      <c r="O63" s="2"/>
      <c r="P63" s="2"/>
    </row>
    <row r="64" spans="1:16" x14ac:dyDescent="0.2">
      <c r="B64" s="2"/>
      <c r="C64" s="298"/>
      <c r="D64" s="298"/>
      <c r="E64" s="298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2"/>
    </row>
    <row r="65" spans="2:16" x14ac:dyDescent="0.2">
      <c r="B65" s="2"/>
      <c r="C65" s="298"/>
      <c r="D65" s="298"/>
      <c r="E65" s="298"/>
      <c r="F65" s="353"/>
      <c r="G65" s="354"/>
      <c r="H65" s="355"/>
      <c r="I65" s="356"/>
      <c r="J65" s="356"/>
      <c r="K65" s="356"/>
      <c r="L65" s="2"/>
      <c r="M65" s="356"/>
      <c r="N65" s="356"/>
      <c r="O65" s="356"/>
      <c r="P65" s="2"/>
    </row>
    <row r="66" spans="2:16" x14ac:dyDescent="0.2">
      <c r="B66" s="2"/>
      <c r="C66" s="298"/>
      <c r="D66" s="357"/>
      <c r="E66" s="357"/>
      <c r="F66" s="353"/>
      <c r="G66" s="354"/>
      <c r="H66" s="355"/>
      <c r="I66" s="356"/>
      <c r="J66" s="356"/>
      <c r="K66" s="356"/>
      <c r="L66" s="2"/>
      <c r="M66" s="356"/>
      <c r="N66" s="356"/>
      <c r="O66" s="356"/>
      <c r="P66" s="2"/>
    </row>
    <row r="67" spans="2:16" x14ac:dyDescent="0.2">
      <c r="B67" s="2"/>
      <c r="C67" s="298"/>
      <c r="D67" s="357"/>
      <c r="E67" s="357"/>
      <c r="F67" s="353"/>
      <c r="G67" s="354"/>
      <c r="H67" s="355"/>
      <c r="I67" s="356"/>
      <c r="J67" s="356"/>
      <c r="K67" s="356"/>
      <c r="L67" s="2"/>
      <c r="M67" s="356"/>
      <c r="N67" s="356"/>
      <c r="O67" s="356"/>
      <c r="P67" s="2"/>
    </row>
    <row r="68" spans="2:16" x14ac:dyDescent="0.2">
      <c r="B68" s="2"/>
      <c r="C68" s="298"/>
      <c r="D68" s="357"/>
      <c r="E68" s="357"/>
      <c r="F68" s="353"/>
      <c r="G68" s="354"/>
      <c r="H68" s="355"/>
      <c r="I68" s="356"/>
      <c r="J68" s="356"/>
      <c r="K68" s="356"/>
      <c r="L68" s="2"/>
      <c r="M68" s="356"/>
      <c r="N68" s="356"/>
      <c r="O68" s="356"/>
      <c r="P68" s="2"/>
    </row>
    <row r="69" spans="2:16" x14ac:dyDescent="0.2">
      <c r="B69" s="2"/>
      <c r="C69" s="298"/>
      <c r="D69" s="357"/>
      <c r="E69" s="357"/>
      <c r="F69" s="353"/>
      <c r="G69" s="354"/>
      <c r="H69" s="355"/>
      <c r="I69" s="356"/>
      <c r="J69" s="356"/>
      <c r="K69" s="356"/>
      <c r="L69" s="2"/>
      <c r="M69" s="356"/>
      <c r="N69" s="356"/>
      <c r="O69" s="356"/>
      <c r="P69" s="2"/>
    </row>
    <row r="70" spans="2:16" x14ac:dyDescent="0.2">
      <c r="B70" s="2"/>
      <c r="C70" s="298"/>
      <c r="D70" s="357"/>
      <c r="E70" s="357"/>
      <c r="F70" s="353"/>
      <c r="G70" s="354"/>
      <c r="H70" s="355"/>
      <c r="I70" s="356"/>
      <c r="J70" s="356"/>
      <c r="K70" s="356"/>
      <c r="L70" s="2"/>
      <c r="M70" s="356"/>
      <c r="N70" s="356"/>
      <c r="O70" s="356"/>
      <c r="P70" s="2"/>
    </row>
    <row r="71" spans="2:16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58"/>
      <c r="N71" s="358"/>
      <c r="O71" s="358"/>
      <c r="P71" s="358"/>
    </row>
  </sheetData>
  <mergeCells count="17">
    <mergeCell ref="C41:F41"/>
    <mergeCell ref="H2:I2"/>
    <mergeCell ref="B62:J62"/>
    <mergeCell ref="B63:G63"/>
    <mergeCell ref="C42:F42"/>
    <mergeCell ref="C35:D35"/>
    <mergeCell ref="C36:D36"/>
    <mergeCell ref="C37:D37"/>
    <mergeCell ref="C40:F40"/>
    <mergeCell ref="A1:K1"/>
    <mergeCell ref="B31:J31"/>
    <mergeCell ref="B20:J20"/>
    <mergeCell ref="G22:J22"/>
    <mergeCell ref="C34:D34"/>
    <mergeCell ref="C32:F32"/>
    <mergeCell ref="D33:F33"/>
    <mergeCell ref="B21:G2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8"/>
  <sheetViews>
    <sheetView workbookViewId="0">
      <selection activeCell="F35" sqref="F35"/>
    </sheetView>
  </sheetViews>
  <sheetFormatPr defaultRowHeight="12.75" x14ac:dyDescent="0.2"/>
  <cols>
    <col min="1" max="1" width="22.7109375" customWidth="1"/>
    <col min="2" max="2" width="30" customWidth="1"/>
    <col min="3" max="3" width="29.140625" customWidth="1"/>
  </cols>
  <sheetData>
    <row r="1" spans="1:3" x14ac:dyDescent="0.2">
      <c r="A1" s="323" t="s">
        <v>77</v>
      </c>
      <c r="B1" s="323"/>
      <c r="C1" s="324"/>
    </row>
    <row r="2" spans="1:3" x14ac:dyDescent="0.2">
      <c r="A2" s="325" t="s">
        <v>482</v>
      </c>
      <c r="B2" s="325"/>
      <c r="C2" s="326" t="s">
        <v>79</v>
      </c>
    </row>
    <row r="3" spans="1:3" x14ac:dyDescent="0.2">
      <c r="A3" s="308" t="s">
        <v>469</v>
      </c>
      <c r="B3" s="308" t="s">
        <v>27</v>
      </c>
      <c r="C3" s="82"/>
    </row>
    <row r="4" spans="1:3" ht="13.5" x14ac:dyDescent="0.25">
      <c r="A4" s="307" t="s">
        <v>31</v>
      </c>
      <c r="B4" s="305"/>
      <c r="C4" s="306"/>
    </row>
    <row r="5" spans="1:3" ht="13.5" x14ac:dyDescent="0.25">
      <c r="A5" s="76"/>
      <c r="B5" s="77" t="s">
        <v>32</v>
      </c>
      <c r="C5" s="90">
        <v>1.0699999999999999E-2</v>
      </c>
    </row>
    <row r="6" spans="1:3" ht="13.5" x14ac:dyDescent="0.25">
      <c r="A6" s="79"/>
      <c r="B6" s="80" t="s">
        <v>33</v>
      </c>
      <c r="C6" s="81">
        <v>0.98899999999999999</v>
      </c>
    </row>
    <row r="7" spans="1:3" ht="13.5" x14ac:dyDescent="0.25">
      <c r="A7" s="304" t="s">
        <v>34</v>
      </c>
      <c r="B7" s="305"/>
      <c r="C7" s="306"/>
    </row>
    <row r="8" spans="1:3" ht="13.5" x14ac:dyDescent="0.25">
      <c r="A8" s="39"/>
      <c r="B8" s="40" t="s">
        <v>35</v>
      </c>
      <c r="C8" s="90">
        <v>9.1200000000000003E-2</v>
      </c>
    </row>
    <row r="9" spans="1:3" ht="13.5" x14ac:dyDescent="0.25">
      <c r="A9" s="39"/>
      <c r="B9" s="40" t="s">
        <v>36</v>
      </c>
      <c r="C9" s="90">
        <v>9.1200000000000003E-2</v>
      </c>
    </row>
    <row r="10" spans="1:3" ht="13.5" x14ac:dyDescent="0.25">
      <c r="A10" s="39"/>
      <c r="B10" s="40" t="s">
        <v>37</v>
      </c>
      <c r="C10" s="90">
        <v>9.1200000000000003E-2</v>
      </c>
    </row>
    <row r="11" spans="1:3" ht="13.5" x14ac:dyDescent="0.25">
      <c r="A11" s="39"/>
      <c r="B11" s="40" t="s">
        <v>38</v>
      </c>
      <c r="C11" s="90">
        <v>9.1200000000000003E-2</v>
      </c>
    </row>
    <row r="12" spans="1:3" ht="13.5" x14ac:dyDescent="0.25">
      <c r="A12" s="39"/>
      <c r="B12" s="40" t="s">
        <v>39</v>
      </c>
      <c r="C12" s="90">
        <v>9.1200000000000003E-2</v>
      </c>
    </row>
    <row r="13" spans="1:3" ht="13.5" x14ac:dyDescent="0.25">
      <c r="A13" s="39"/>
      <c r="B13" s="40" t="s">
        <v>40</v>
      </c>
      <c r="C13" s="90">
        <v>0.1714</v>
      </c>
    </row>
    <row r="14" spans="1:3" ht="13.5" x14ac:dyDescent="0.25">
      <c r="A14" s="39"/>
      <c r="B14" s="40" t="s">
        <v>41</v>
      </c>
      <c r="C14" s="90">
        <v>5.5999999999999999E-3</v>
      </c>
    </row>
    <row r="15" spans="1:3" ht="13.5" x14ac:dyDescent="0.25">
      <c r="A15" s="39"/>
      <c r="B15" s="40" t="s">
        <v>42</v>
      </c>
      <c r="C15" s="90">
        <v>1E-3</v>
      </c>
    </row>
    <row r="16" spans="1:3" ht="13.5" x14ac:dyDescent="0.25">
      <c r="A16" s="79"/>
      <c r="B16" s="80" t="s">
        <v>43</v>
      </c>
      <c r="C16" s="81">
        <v>0.36699999999999999</v>
      </c>
    </row>
    <row r="17" spans="1:3" ht="13.5" x14ac:dyDescent="0.25">
      <c r="A17" s="304" t="s">
        <v>44</v>
      </c>
      <c r="B17" s="305"/>
      <c r="C17" s="306"/>
    </row>
    <row r="18" spans="1:3" ht="15.75" customHeight="1" x14ac:dyDescent="0.25">
      <c r="A18" s="39"/>
      <c r="B18" s="52" t="s">
        <v>45</v>
      </c>
      <c r="C18" s="90">
        <v>0.91700000000000004</v>
      </c>
    </row>
    <row r="19" spans="1:3" ht="22.5" customHeight="1" x14ac:dyDescent="0.25">
      <c r="A19" s="79"/>
      <c r="B19" s="92" t="s">
        <v>46</v>
      </c>
      <c r="C19" s="81">
        <v>8.3000000000000004E-2</v>
      </c>
    </row>
    <row r="20" spans="1:3" ht="13.5" x14ac:dyDescent="0.25">
      <c r="A20" s="304" t="s">
        <v>47</v>
      </c>
      <c r="B20" s="305"/>
      <c r="C20" s="306"/>
    </row>
    <row r="21" spans="1:3" ht="13.5" x14ac:dyDescent="0.25">
      <c r="A21" s="39"/>
      <c r="B21" s="40" t="s">
        <v>48</v>
      </c>
      <c r="C21" s="90">
        <v>0.54830000000000001</v>
      </c>
    </row>
    <row r="22" spans="1:3" ht="13.5" x14ac:dyDescent="0.25">
      <c r="A22" s="39"/>
      <c r="B22" s="40" t="s">
        <v>49</v>
      </c>
      <c r="C22" s="90">
        <v>9.0399999999999994E-2</v>
      </c>
    </row>
    <row r="23" spans="1:3" ht="13.5" x14ac:dyDescent="0.25">
      <c r="A23" s="39"/>
      <c r="B23" s="40" t="s">
        <v>50</v>
      </c>
      <c r="C23" s="90">
        <v>0.25619999999999998</v>
      </c>
    </row>
    <row r="24" spans="1:3" ht="13.5" x14ac:dyDescent="0.25">
      <c r="A24" s="39"/>
      <c r="B24" s="40" t="s">
        <v>477</v>
      </c>
      <c r="C24" s="90">
        <v>5.7200000000000001E-2</v>
      </c>
    </row>
    <row r="25" spans="1:3" ht="13.5" x14ac:dyDescent="0.25">
      <c r="A25" s="39"/>
      <c r="B25" s="40" t="s">
        <v>52</v>
      </c>
      <c r="C25" s="90">
        <v>4.7899999999999998E-2</v>
      </c>
    </row>
    <row r="26" spans="1:3" ht="13.5" x14ac:dyDescent="0.25">
      <c r="A26" s="304" t="s">
        <v>54</v>
      </c>
      <c r="B26" s="305"/>
      <c r="C26" s="306"/>
    </row>
    <row r="27" spans="1:3" ht="13.5" x14ac:dyDescent="0.25">
      <c r="A27" s="39"/>
      <c r="B27" s="40" t="s">
        <v>55</v>
      </c>
      <c r="C27" s="90">
        <v>0.86899999999999999</v>
      </c>
    </row>
    <row r="28" spans="1:3" ht="13.5" x14ac:dyDescent="0.25">
      <c r="A28" s="79"/>
      <c r="B28" s="80" t="s">
        <v>56</v>
      </c>
      <c r="C28" s="81">
        <v>0.1305</v>
      </c>
    </row>
    <row r="29" spans="1:3" ht="13.5" x14ac:dyDescent="0.25">
      <c r="A29" s="304" t="s">
        <v>57</v>
      </c>
      <c r="B29" s="305"/>
      <c r="C29" s="306"/>
    </row>
    <row r="30" spans="1:3" ht="13.5" x14ac:dyDescent="0.25">
      <c r="A30" s="39"/>
      <c r="B30" s="40" t="s">
        <v>58</v>
      </c>
      <c r="C30" s="90">
        <v>0.28770000000000001</v>
      </c>
    </row>
    <row r="31" spans="1:3" ht="13.5" x14ac:dyDescent="0.25">
      <c r="A31" s="39"/>
      <c r="B31" s="40" t="s">
        <v>59</v>
      </c>
      <c r="C31" s="90">
        <v>8.3099999999999993E-2</v>
      </c>
    </row>
    <row r="32" spans="1:3" ht="13.5" x14ac:dyDescent="0.25">
      <c r="A32" s="39"/>
      <c r="B32" s="40" t="s">
        <v>60</v>
      </c>
      <c r="C32" s="90">
        <v>0.247</v>
      </c>
    </row>
    <row r="33" spans="1:3" ht="13.5" x14ac:dyDescent="0.25">
      <c r="A33" s="39"/>
      <c r="B33" s="40" t="s">
        <v>61</v>
      </c>
      <c r="C33" s="90">
        <v>9.9999999999999995E-7</v>
      </c>
    </row>
    <row r="34" spans="1:3" ht="13.5" x14ac:dyDescent="0.25">
      <c r="A34" s="79"/>
      <c r="B34" s="80" t="s">
        <v>62</v>
      </c>
      <c r="C34" s="81">
        <v>0.38190000000000002</v>
      </c>
    </row>
    <row r="35" spans="1:3" ht="13.5" x14ac:dyDescent="0.25">
      <c r="A35" s="304" t="s">
        <v>63</v>
      </c>
      <c r="B35" s="305"/>
      <c r="C35" s="306"/>
    </row>
    <row r="36" spans="1:3" ht="13.5" x14ac:dyDescent="0.25">
      <c r="A36" s="39"/>
      <c r="B36" s="40" t="s">
        <v>64</v>
      </c>
      <c r="C36" s="90">
        <v>0.23780000000000001</v>
      </c>
    </row>
    <row r="37" spans="1:3" ht="13.5" x14ac:dyDescent="0.25">
      <c r="A37" s="39"/>
      <c r="B37" s="40" t="s">
        <v>65</v>
      </c>
      <c r="C37" s="90">
        <v>0.22309999999999999</v>
      </c>
    </row>
    <row r="38" spans="1:3" ht="13.5" x14ac:dyDescent="0.25">
      <c r="A38" s="39"/>
      <c r="B38" s="40" t="s">
        <v>66</v>
      </c>
      <c r="C38" s="90">
        <v>0.38090000000000002</v>
      </c>
    </row>
    <row r="39" spans="1:3" ht="13.5" x14ac:dyDescent="0.25">
      <c r="A39" s="39"/>
      <c r="B39" s="40" t="s">
        <v>67</v>
      </c>
      <c r="C39" s="90">
        <v>0</v>
      </c>
    </row>
    <row r="40" spans="1:3" ht="13.5" x14ac:dyDescent="0.25">
      <c r="A40" s="79"/>
      <c r="B40" s="80" t="s">
        <v>68</v>
      </c>
      <c r="C40" s="81">
        <v>0.15820000000000001</v>
      </c>
    </row>
    <row r="41" spans="1:3" ht="13.5" x14ac:dyDescent="0.25">
      <c r="A41" s="304" t="s">
        <v>478</v>
      </c>
      <c r="B41" s="305"/>
      <c r="C41" s="306"/>
    </row>
    <row r="42" spans="1:3" ht="13.5" x14ac:dyDescent="0.25">
      <c r="A42" s="39"/>
      <c r="B42" s="40" t="s">
        <v>70</v>
      </c>
      <c r="C42" s="90">
        <v>0.26169999999999999</v>
      </c>
    </row>
    <row r="43" spans="1:3" ht="13.5" x14ac:dyDescent="0.25">
      <c r="A43" s="39"/>
      <c r="B43" s="40" t="s">
        <v>71</v>
      </c>
      <c r="C43" s="90">
        <v>2.8989999999999998E-2</v>
      </c>
    </row>
    <row r="44" spans="1:3" ht="13.5" x14ac:dyDescent="0.25">
      <c r="A44" s="39"/>
      <c r="B44" s="40" t="s">
        <v>72</v>
      </c>
      <c r="C44" s="90">
        <v>0.26119999999999999</v>
      </c>
    </row>
    <row r="45" spans="1:3" ht="13.5" x14ac:dyDescent="0.25">
      <c r="A45" s="39"/>
      <c r="B45" s="40" t="s">
        <v>73</v>
      </c>
      <c r="C45" s="90">
        <v>0.155</v>
      </c>
    </row>
    <row r="46" spans="1:3" ht="13.5" x14ac:dyDescent="0.25">
      <c r="A46" s="39"/>
      <c r="B46" s="40" t="s">
        <v>74</v>
      </c>
      <c r="C46" s="90">
        <v>0.13719999999999999</v>
      </c>
    </row>
    <row r="47" spans="1:3" ht="13.5" x14ac:dyDescent="0.25">
      <c r="A47" s="79"/>
      <c r="B47" s="80" t="s">
        <v>75</v>
      </c>
      <c r="C47" s="81">
        <v>0.1555</v>
      </c>
    </row>
    <row r="48" spans="1:3" x14ac:dyDescent="0.2">
      <c r="A48" s="94" t="s">
        <v>76</v>
      </c>
      <c r="B48" s="94"/>
      <c r="C48" s="309"/>
    </row>
  </sheetData>
  <conditionalFormatting sqref="C4:C48">
    <cfRule type="cellIs" dxfId="0" priority="1" stopIfTrue="1" operator="greaterThan">
      <formula>100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FD10"/>
  <sheetViews>
    <sheetView workbookViewId="0">
      <pane xSplit="21105" topLeftCell="N1"/>
      <selection activeCell="O10" sqref="O10"/>
      <selection pane="topRight" activeCell="N3" sqref="N3"/>
    </sheetView>
  </sheetViews>
  <sheetFormatPr defaultRowHeight="12.75" x14ac:dyDescent="0.2"/>
  <cols>
    <col min="1" max="1" width="25.42578125" customWidth="1"/>
    <col min="2" max="2" width="16" customWidth="1"/>
    <col min="3" max="3" width="11.85546875" customWidth="1"/>
    <col min="5" max="5" width="13.42578125" customWidth="1"/>
    <col min="6" max="6" width="22.28515625" customWidth="1"/>
    <col min="7" max="7" width="19" customWidth="1"/>
    <col min="8" max="8" width="17.140625" customWidth="1"/>
    <col min="9" max="9" width="15" customWidth="1"/>
    <col min="10" max="10" width="16.28515625" customWidth="1"/>
    <col min="11" max="12" width="19.42578125" customWidth="1"/>
    <col min="13" max="13" width="19.5703125" customWidth="1"/>
    <col min="14" max="14" width="20.5703125" customWidth="1"/>
    <col min="15" max="15" width="22.28515625" customWidth="1"/>
  </cols>
  <sheetData>
    <row r="1" spans="1:16384" x14ac:dyDescent="0.2">
      <c r="A1" s="511" t="s">
        <v>164</v>
      </c>
      <c r="B1" s="511"/>
      <c r="C1" s="511"/>
      <c r="D1" s="511"/>
      <c r="E1" s="511"/>
      <c r="F1" s="511"/>
      <c r="G1" s="511"/>
      <c r="H1" s="511"/>
      <c r="I1" s="511"/>
      <c r="P1" s="511"/>
      <c r="Q1" s="511"/>
      <c r="R1" s="511"/>
      <c r="S1" s="511"/>
      <c r="T1" s="511"/>
      <c r="U1" s="511"/>
      <c r="V1" s="511"/>
      <c r="W1" s="511"/>
      <c r="X1" s="511"/>
      <c r="AE1" s="511"/>
      <c r="AF1" s="511"/>
      <c r="AG1" s="511"/>
      <c r="AH1" s="511"/>
      <c r="AI1" s="511"/>
      <c r="AJ1" s="511"/>
      <c r="AK1" s="511"/>
      <c r="AL1" s="511"/>
      <c r="AM1" s="511"/>
      <c r="AT1" s="511"/>
      <c r="AU1" s="511"/>
      <c r="AV1" s="511"/>
      <c r="AW1" s="511"/>
      <c r="AX1" s="511"/>
      <c r="AY1" s="511"/>
      <c r="AZ1" s="511"/>
      <c r="BA1" s="511"/>
      <c r="BB1" s="511"/>
      <c r="BI1" s="511"/>
      <c r="BJ1" s="511"/>
      <c r="BK1" s="511"/>
      <c r="BL1" s="511"/>
      <c r="BM1" s="511"/>
      <c r="BN1" s="511"/>
      <c r="BO1" s="511"/>
      <c r="BP1" s="511"/>
      <c r="BQ1" s="511"/>
      <c r="BX1" s="511"/>
      <c r="BY1" s="511"/>
      <c r="BZ1" s="511"/>
      <c r="CA1" s="511"/>
      <c r="CB1" s="511"/>
      <c r="CC1" s="511"/>
      <c r="CD1" s="511"/>
      <c r="CE1" s="511"/>
      <c r="CF1" s="511"/>
      <c r="CM1" s="511"/>
      <c r="CN1" s="511"/>
      <c r="CO1" s="511"/>
      <c r="CP1" s="511"/>
      <c r="CQ1" s="511"/>
      <c r="CR1" s="511"/>
      <c r="CS1" s="511"/>
      <c r="CT1" s="511"/>
      <c r="CU1" s="511"/>
      <c r="DB1" s="511"/>
      <c r="DC1" s="511"/>
      <c r="DD1" s="511"/>
      <c r="DE1" s="511"/>
      <c r="DF1" s="511"/>
      <c r="DG1" s="511"/>
      <c r="DH1" s="511"/>
      <c r="DI1" s="511"/>
      <c r="DJ1" s="511"/>
      <c r="DQ1" s="511"/>
      <c r="DR1" s="511"/>
      <c r="DS1" s="511"/>
      <c r="DT1" s="511"/>
      <c r="DU1" s="511"/>
      <c r="DV1" s="511"/>
      <c r="DW1" s="511"/>
      <c r="DX1" s="511"/>
      <c r="DY1" s="511"/>
      <c r="EF1" s="511"/>
      <c r="EG1" s="511"/>
      <c r="EH1" s="511"/>
      <c r="EI1" s="511"/>
      <c r="EJ1" s="511"/>
      <c r="EK1" s="511"/>
      <c r="EL1" s="511"/>
      <c r="EM1" s="511"/>
      <c r="EN1" s="511"/>
      <c r="EU1" s="511"/>
      <c r="EV1" s="511"/>
      <c r="EW1" s="511"/>
      <c r="EX1" s="511"/>
      <c r="EY1" s="511"/>
      <c r="EZ1" s="511"/>
      <c r="FA1" s="511"/>
      <c r="FB1" s="511"/>
      <c r="FC1" s="511"/>
      <c r="FJ1" s="511"/>
      <c r="FK1" s="511"/>
      <c r="FL1" s="511"/>
      <c r="FM1" s="511"/>
      <c r="FN1" s="511"/>
      <c r="FO1" s="511"/>
      <c r="FP1" s="511"/>
      <c r="FQ1" s="511"/>
      <c r="FR1" s="511"/>
      <c r="FY1" s="511"/>
      <c r="FZ1" s="511"/>
      <c r="GA1" s="511"/>
      <c r="GB1" s="511"/>
      <c r="GC1" s="511"/>
      <c r="GD1" s="511"/>
      <c r="GE1" s="511"/>
      <c r="GF1" s="511"/>
      <c r="GG1" s="511"/>
      <c r="GN1" s="511"/>
      <c r="GO1" s="511"/>
      <c r="GP1" s="511"/>
      <c r="GQ1" s="511"/>
      <c r="GR1" s="511"/>
      <c r="GS1" s="511"/>
      <c r="GT1" s="511"/>
      <c r="GU1" s="511"/>
      <c r="GV1" s="511"/>
      <c r="HC1" s="511"/>
      <c r="HD1" s="511"/>
      <c r="HE1" s="511"/>
      <c r="HF1" s="511"/>
      <c r="HG1" s="511"/>
      <c r="HH1" s="511"/>
      <c r="HI1" s="511"/>
      <c r="HJ1" s="511"/>
      <c r="HK1" s="511"/>
      <c r="HR1" s="511"/>
      <c r="HS1" s="511"/>
      <c r="HT1" s="511"/>
      <c r="HU1" s="511"/>
      <c r="HV1" s="511"/>
      <c r="HW1" s="511"/>
      <c r="HX1" s="511"/>
      <c r="HY1" s="511"/>
      <c r="HZ1" s="511"/>
      <c r="IG1" s="511"/>
      <c r="IH1" s="511"/>
      <c r="II1" s="511"/>
      <c r="IJ1" s="511"/>
      <c r="IK1" s="511"/>
      <c r="IL1" s="511"/>
      <c r="IM1" s="511"/>
      <c r="IN1" s="511"/>
      <c r="IO1" s="511"/>
      <c r="IV1" s="511"/>
      <c r="IW1" s="511"/>
      <c r="IX1" s="511"/>
      <c r="IY1" s="511"/>
      <c r="IZ1" s="511"/>
      <c r="JA1" s="511"/>
      <c r="JB1" s="511"/>
      <c r="JC1" s="511"/>
      <c r="JD1" s="511"/>
      <c r="JK1" s="511"/>
      <c r="JL1" s="511"/>
      <c r="JM1" s="511"/>
      <c r="JN1" s="511"/>
      <c r="JO1" s="511"/>
      <c r="JP1" s="511"/>
      <c r="JQ1" s="511"/>
      <c r="JR1" s="511"/>
      <c r="JS1" s="511"/>
      <c r="JZ1" s="511"/>
      <c r="KA1" s="511"/>
      <c r="KB1" s="511"/>
      <c r="KC1" s="511"/>
      <c r="KD1" s="511"/>
      <c r="KE1" s="511"/>
      <c r="KF1" s="511"/>
      <c r="KG1" s="511"/>
      <c r="KH1" s="511"/>
      <c r="KO1" s="511"/>
      <c r="KP1" s="511"/>
      <c r="KQ1" s="511"/>
      <c r="KR1" s="511"/>
      <c r="KS1" s="511"/>
      <c r="KT1" s="511"/>
      <c r="KU1" s="511"/>
      <c r="KV1" s="511"/>
      <c r="KW1" s="511"/>
      <c r="LD1" s="511"/>
      <c r="LE1" s="511"/>
      <c r="LF1" s="511"/>
      <c r="LG1" s="511"/>
      <c r="LH1" s="511"/>
      <c r="LI1" s="511"/>
      <c r="LJ1" s="511"/>
      <c r="LK1" s="511"/>
      <c r="LL1" s="511"/>
      <c r="LS1" s="511"/>
      <c r="LT1" s="511"/>
      <c r="LU1" s="511"/>
      <c r="LV1" s="511"/>
      <c r="LW1" s="511"/>
      <c r="LX1" s="511"/>
      <c r="LY1" s="511"/>
      <c r="LZ1" s="511"/>
      <c r="MA1" s="511"/>
      <c r="MH1" s="511"/>
      <c r="MI1" s="511"/>
      <c r="MJ1" s="511"/>
      <c r="MK1" s="511"/>
      <c r="ML1" s="511"/>
      <c r="MM1" s="511"/>
      <c r="MN1" s="511"/>
      <c r="MO1" s="511"/>
      <c r="MP1" s="511"/>
      <c r="MW1" s="511"/>
      <c r="MX1" s="511"/>
      <c r="MY1" s="511"/>
      <c r="MZ1" s="511"/>
      <c r="NA1" s="511"/>
      <c r="NB1" s="511"/>
      <c r="NC1" s="511"/>
      <c r="ND1" s="511"/>
      <c r="NE1" s="511"/>
      <c r="NL1" s="511"/>
      <c r="NM1" s="511"/>
      <c r="NN1" s="511"/>
      <c r="NO1" s="511"/>
      <c r="NP1" s="511"/>
      <c r="NQ1" s="511"/>
      <c r="NR1" s="511"/>
      <c r="NS1" s="511"/>
      <c r="NT1" s="511"/>
      <c r="OA1" s="511"/>
      <c r="OB1" s="511"/>
      <c r="OC1" s="511"/>
      <c r="OD1" s="511"/>
      <c r="OE1" s="511"/>
      <c r="OF1" s="511"/>
      <c r="OG1" s="511"/>
      <c r="OH1" s="511"/>
      <c r="OI1" s="511"/>
      <c r="OP1" s="511"/>
      <c r="OQ1" s="511"/>
      <c r="OR1" s="511"/>
      <c r="OS1" s="511"/>
      <c r="OT1" s="511"/>
      <c r="OU1" s="511"/>
      <c r="OV1" s="511"/>
      <c r="OW1" s="511"/>
      <c r="OX1" s="511"/>
      <c r="PE1" s="511"/>
      <c r="PF1" s="511"/>
      <c r="PG1" s="511"/>
      <c r="PH1" s="511"/>
      <c r="PI1" s="511"/>
      <c r="PJ1" s="511"/>
      <c r="PK1" s="511"/>
      <c r="PL1" s="511"/>
      <c r="PM1" s="511"/>
      <c r="PT1" s="511"/>
      <c r="PU1" s="511"/>
      <c r="PV1" s="511"/>
      <c r="PW1" s="511"/>
      <c r="PX1" s="511"/>
      <c r="PY1" s="511"/>
      <c r="PZ1" s="511"/>
      <c r="QA1" s="511"/>
      <c r="QB1" s="511"/>
      <c r="QI1" s="511"/>
      <c r="QJ1" s="511"/>
      <c r="QK1" s="511"/>
      <c r="QL1" s="511"/>
      <c r="QM1" s="511"/>
      <c r="QN1" s="511"/>
      <c r="QO1" s="511"/>
      <c r="QP1" s="511"/>
      <c r="QQ1" s="511"/>
      <c r="QX1" s="511"/>
      <c r="QY1" s="511"/>
      <c r="QZ1" s="511"/>
      <c r="RA1" s="511"/>
      <c r="RB1" s="511"/>
      <c r="RC1" s="511"/>
      <c r="RD1" s="511"/>
      <c r="RE1" s="511"/>
      <c r="RF1" s="511"/>
      <c r="RM1" s="511"/>
      <c r="RN1" s="511"/>
      <c r="RO1" s="511"/>
      <c r="RP1" s="511"/>
      <c r="RQ1" s="511"/>
      <c r="RR1" s="511"/>
      <c r="RS1" s="511"/>
      <c r="RT1" s="511"/>
      <c r="RU1" s="511"/>
      <c r="SB1" s="511"/>
      <c r="SC1" s="511"/>
      <c r="SD1" s="511"/>
      <c r="SE1" s="511"/>
      <c r="SF1" s="511"/>
      <c r="SG1" s="511"/>
      <c r="SH1" s="511"/>
      <c r="SI1" s="511"/>
      <c r="SJ1" s="511"/>
      <c r="SQ1" s="511"/>
      <c r="SR1" s="511"/>
      <c r="SS1" s="511"/>
      <c r="ST1" s="511"/>
      <c r="SU1" s="511"/>
      <c r="SV1" s="511"/>
      <c r="SW1" s="511"/>
      <c r="SX1" s="511"/>
      <c r="SY1" s="511"/>
      <c r="TF1" s="511"/>
      <c r="TG1" s="511"/>
      <c r="TH1" s="511"/>
      <c r="TI1" s="511"/>
      <c r="TJ1" s="511"/>
      <c r="TK1" s="511"/>
      <c r="TL1" s="511"/>
      <c r="TM1" s="511"/>
      <c r="TN1" s="511"/>
      <c r="TU1" s="511"/>
      <c r="TV1" s="511"/>
      <c r="TW1" s="511"/>
      <c r="TX1" s="511"/>
      <c r="TY1" s="511"/>
      <c r="TZ1" s="511"/>
      <c r="UA1" s="511"/>
      <c r="UB1" s="511"/>
      <c r="UC1" s="511"/>
      <c r="UJ1" s="511"/>
      <c r="UK1" s="511"/>
      <c r="UL1" s="511"/>
      <c r="UM1" s="511"/>
      <c r="UN1" s="511"/>
      <c r="UO1" s="511"/>
      <c r="UP1" s="511"/>
      <c r="UQ1" s="511"/>
      <c r="UR1" s="511"/>
      <c r="UY1" s="511"/>
      <c r="UZ1" s="511"/>
      <c r="VA1" s="511"/>
      <c r="VB1" s="511"/>
      <c r="VC1" s="511"/>
      <c r="VD1" s="511"/>
      <c r="VE1" s="511"/>
      <c r="VF1" s="511"/>
      <c r="VG1" s="511"/>
      <c r="VN1" s="511"/>
      <c r="VO1" s="511"/>
      <c r="VP1" s="511"/>
      <c r="VQ1" s="511"/>
      <c r="VR1" s="511"/>
      <c r="VS1" s="511"/>
      <c r="VT1" s="511"/>
      <c r="VU1" s="511"/>
      <c r="VV1" s="511"/>
      <c r="WC1" s="511"/>
      <c r="WD1" s="511"/>
      <c r="WE1" s="511"/>
      <c r="WF1" s="511"/>
      <c r="WG1" s="511"/>
      <c r="WH1" s="511"/>
      <c r="WI1" s="511"/>
      <c r="WJ1" s="511"/>
      <c r="WK1" s="511"/>
      <c r="WR1" s="511"/>
      <c r="WS1" s="511"/>
      <c r="WT1" s="511"/>
      <c r="WU1" s="511"/>
      <c r="WV1" s="511"/>
      <c r="WW1" s="511"/>
      <c r="WX1" s="511"/>
      <c r="WY1" s="511"/>
      <c r="WZ1" s="511"/>
      <c r="XG1" s="511"/>
      <c r="XH1" s="511"/>
      <c r="XI1" s="511"/>
      <c r="XJ1" s="511"/>
      <c r="XK1" s="511"/>
      <c r="XL1" s="511"/>
      <c r="XM1" s="511"/>
      <c r="XN1" s="511"/>
      <c r="XO1" s="511"/>
      <c r="XV1" s="511"/>
      <c r="XW1" s="511"/>
      <c r="XX1" s="511"/>
      <c r="XY1" s="511"/>
      <c r="XZ1" s="511"/>
      <c r="YA1" s="511"/>
      <c r="YB1" s="511"/>
      <c r="YC1" s="511"/>
      <c r="YD1" s="511"/>
      <c r="YK1" s="511"/>
      <c r="YL1" s="511"/>
      <c r="YM1" s="511"/>
      <c r="YN1" s="511"/>
      <c r="YO1" s="511"/>
      <c r="YP1" s="511"/>
      <c r="YQ1" s="511"/>
      <c r="YR1" s="511"/>
      <c r="YS1" s="511"/>
      <c r="YZ1" s="511"/>
      <c r="ZA1" s="511"/>
      <c r="ZB1" s="511"/>
      <c r="ZC1" s="511"/>
      <c r="ZD1" s="511"/>
      <c r="ZE1" s="511"/>
      <c r="ZF1" s="511"/>
      <c r="ZG1" s="511"/>
      <c r="ZH1" s="511"/>
      <c r="ZO1" s="511"/>
      <c r="ZP1" s="511"/>
      <c r="ZQ1" s="511"/>
      <c r="ZR1" s="511"/>
      <c r="ZS1" s="511"/>
      <c r="ZT1" s="511"/>
      <c r="ZU1" s="511"/>
      <c r="ZV1" s="511"/>
      <c r="ZW1" s="511"/>
      <c r="AAD1" s="511"/>
      <c r="AAE1" s="511"/>
      <c r="AAF1" s="511"/>
      <c r="AAG1" s="511"/>
      <c r="AAH1" s="511"/>
      <c r="AAI1" s="511"/>
      <c r="AAJ1" s="511"/>
      <c r="AAK1" s="511"/>
      <c r="AAL1" s="511"/>
      <c r="AAS1" s="511"/>
      <c r="AAT1" s="511"/>
      <c r="AAU1" s="511"/>
      <c r="AAV1" s="511"/>
      <c r="AAW1" s="511"/>
      <c r="AAX1" s="511"/>
      <c r="AAY1" s="511"/>
      <c r="AAZ1" s="511"/>
      <c r="ABA1" s="511"/>
      <c r="ABH1" s="511"/>
      <c r="ABI1" s="511"/>
      <c r="ABJ1" s="511"/>
      <c r="ABK1" s="511"/>
      <c r="ABL1" s="511"/>
      <c r="ABM1" s="511"/>
      <c r="ABN1" s="511"/>
      <c r="ABO1" s="511"/>
      <c r="ABP1" s="511"/>
      <c r="ABW1" s="511"/>
      <c r="ABX1" s="511"/>
      <c r="ABY1" s="511"/>
      <c r="ABZ1" s="511"/>
      <c r="ACA1" s="511"/>
      <c r="ACB1" s="511"/>
      <c r="ACC1" s="511"/>
      <c r="ACD1" s="511"/>
      <c r="ACE1" s="511"/>
      <c r="ACL1" s="511"/>
      <c r="ACM1" s="511"/>
      <c r="ACN1" s="511"/>
      <c r="ACO1" s="511"/>
      <c r="ACP1" s="511"/>
      <c r="ACQ1" s="511"/>
      <c r="ACR1" s="511"/>
      <c r="ACS1" s="511"/>
      <c r="ACT1" s="511"/>
      <c r="ADA1" s="511"/>
      <c r="ADB1" s="511"/>
      <c r="ADC1" s="511"/>
      <c r="ADD1" s="511"/>
      <c r="ADE1" s="511"/>
      <c r="ADF1" s="511"/>
      <c r="ADG1" s="511"/>
      <c r="ADH1" s="511"/>
      <c r="ADI1" s="511"/>
      <c r="ADP1" s="511"/>
      <c r="ADQ1" s="511"/>
      <c r="ADR1" s="511"/>
      <c r="ADS1" s="511"/>
      <c r="ADT1" s="511"/>
      <c r="ADU1" s="511"/>
      <c r="ADV1" s="511"/>
      <c r="ADW1" s="511"/>
      <c r="ADX1" s="511"/>
      <c r="AEE1" s="511"/>
      <c r="AEF1" s="511"/>
      <c r="AEG1" s="511"/>
      <c r="AEH1" s="511"/>
      <c r="AEI1" s="511"/>
      <c r="AEJ1" s="511"/>
      <c r="AEK1" s="511"/>
      <c r="AEL1" s="511"/>
      <c r="AEM1" s="511"/>
      <c r="AET1" s="511"/>
      <c r="AEU1" s="511"/>
      <c r="AEV1" s="511"/>
      <c r="AEW1" s="511"/>
      <c r="AEX1" s="511"/>
      <c r="AEY1" s="511"/>
      <c r="AEZ1" s="511"/>
      <c r="AFA1" s="511"/>
      <c r="AFB1" s="511"/>
      <c r="AFI1" s="511"/>
      <c r="AFJ1" s="511"/>
      <c r="AFK1" s="511"/>
      <c r="AFL1" s="511"/>
      <c r="AFM1" s="511"/>
      <c r="AFN1" s="511"/>
      <c r="AFO1" s="511"/>
      <c r="AFP1" s="511"/>
      <c r="AFQ1" s="511"/>
      <c r="AFX1" s="511"/>
      <c r="AFY1" s="511"/>
      <c r="AFZ1" s="511"/>
      <c r="AGA1" s="511"/>
      <c r="AGB1" s="511"/>
      <c r="AGC1" s="511"/>
      <c r="AGD1" s="511"/>
      <c r="AGE1" s="511"/>
      <c r="AGF1" s="511"/>
      <c r="AGM1" s="511"/>
      <c r="AGN1" s="511"/>
      <c r="AGO1" s="511"/>
      <c r="AGP1" s="511"/>
      <c r="AGQ1" s="511"/>
      <c r="AGR1" s="511"/>
      <c r="AGS1" s="511"/>
      <c r="AGT1" s="511"/>
      <c r="AGU1" s="511"/>
      <c r="AHB1" s="511"/>
      <c r="AHC1" s="511"/>
      <c r="AHD1" s="511"/>
      <c r="AHE1" s="511"/>
      <c r="AHF1" s="511"/>
      <c r="AHG1" s="511"/>
      <c r="AHH1" s="511"/>
      <c r="AHI1" s="511"/>
      <c r="AHJ1" s="511"/>
      <c r="AHQ1" s="511"/>
      <c r="AHR1" s="511"/>
      <c r="AHS1" s="511"/>
      <c r="AHT1" s="511"/>
      <c r="AHU1" s="511"/>
      <c r="AHV1" s="511"/>
      <c r="AHW1" s="511"/>
      <c r="AHX1" s="511"/>
      <c r="AHY1" s="511"/>
      <c r="AIF1" s="511"/>
      <c r="AIG1" s="511"/>
      <c r="AIH1" s="511"/>
      <c r="AII1" s="511"/>
      <c r="AIJ1" s="511"/>
      <c r="AIK1" s="511"/>
      <c r="AIL1" s="511"/>
      <c r="AIM1" s="511"/>
      <c r="AIN1" s="511"/>
      <c r="AIU1" s="511"/>
      <c r="AIV1" s="511"/>
      <c r="AIW1" s="511"/>
      <c r="AIX1" s="511"/>
      <c r="AIY1" s="511"/>
      <c r="AIZ1" s="511"/>
      <c r="AJA1" s="511"/>
      <c r="AJB1" s="511"/>
      <c r="AJC1" s="511"/>
      <c r="AJJ1" s="511"/>
      <c r="AJK1" s="511"/>
      <c r="AJL1" s="511"/>
      <c r="AJM1" s="511"/>
      <c r="AJN1" s="511"/>
      <c r="AJO1" s="511"/>
      <c r="AJP1" s="511"/>
      <c r="AJQ1" s="511"/>
      <c r="AJR1" s="511"/>
      <c r="AJY1" s="511"/>
      <c r="AJZ1" s="511"/>
      <c r="AKA1" s="511"/>
      <c r="AKB1" s="511"/>
      <c r="AKC1" s="511"/>
      <c r="AKD1" s="511"/>
      <c r="AKE1" s="511"/>
      <c r="AKF1" s="511"/>
      <c r="AKG1" s="511"/>
      <c r="AKN1" s="511"/>
      <c r="AKO1" s="511"/>
      <c r="AKP1" s="511"/>
      <c r="AKQ1" s="511"/>
      <c r="AKR1" s="511"/>
      <c r="AKS1" s="511"/>
      <c r="AKT1" s="511"/>
      <c r="AKU1" s="511"/>
      <c r="AKV1" s="511"/>
      <c r="ALC1" s="511"/>
      <c r="ALD1" s="511"/>
      <c r="ALE1" s="511"/>
      <c r="ALF1" s="511"/>
      <c r="ALG1" s="511"/>
      <c r="ALH1" s="511"/>
      <c r="ALI1" s="511"/>
      <c r="ALJ1" s="511"/>
      <c r="ALK1" s="511"/>
      <c r="ALR1" s="511"/>
      <c r="ALS1" s="511"/>
      <c r="ALT1" s="511"/>
      <c r="ALU1" s="511"/>
      <c r="ALV1" s="511"/>
      <c r="ALW1" s="511"/>
      <c r="ALX1" s="511"/>
      <c r="ALY1" s="511"/>
      <c r="ALZ1" s="511"/>
      <c r="AMG1" s="511"/>
      <c r="AMH1" s="511"/>
      <c r="AMI1" s="511"/>
      <c r="AMJ1" s="511"/>
      <c r="AMK1" s="511"/>
      <c r="AML1" s="511"/>
      <c r="AMM1" s="511"/>
      <c r="AMN1" s="511"/>
      <c r="AMO1" s="511"/>
      <c r="AMV1" s="511"/>
      <c r="AMW1" s="511"/>
      <c r="AMX1" s="511"/>
      <c r="AMY1" s="511"/>
      <c r="AMZ1" s="511"/>
      <c r="ANA1" s="511"/>
      <c r="ANB1" s="511"/>
      <c r="ANC1" s="511"/>
      <c r="AND1" s="511"/>
      <c r="ANK1" s="511"/>
      <c r="ANL1" s="511"/>
      <c r="ANM1" s="511"/>
      <c r="ANN1" s="511"/>
      <c r="ANO1" s="511"/>
      <c r="ANP1" s="511"/>
      <c r="ANQ1" s="511"/>
      <c r="ANR1" s="511"/>
      <c r="ANS1" s="511"/>
      <c r="ANZ1" s="511"/>
      <c r="AOA1" s="511"/>
      <c r="AOB1" s="511"/>
      <c r="AOC1" s="511"/>
      <c r="AOD1" s="511"/>
      <c r="AOE1" s="511"/>
      <c r="AOF1" s="511"/>
      <c r="AOG1" s="511"/>
      <c r="AOH1" s="511"/>
      <c r="AOO1" s="511"/>
      <c r="AOP1" s="511"/>
      <c r="AOQ1" s="511"/>
      <c r="AOR1" s="511"/>
      <c r="AOS1" s="511"/>
      <c r="AOT1" s="511"/>
      <c r="AOU1" s="511"/>
      <c r="AOV1" s="511"/>
      <c r="AOW1" s="511"/>
      <c r="APD1" s="511"/>
      <c r="APE1" s="511"/>
      <c r="APF1" s="511"/>
      <c r="APG1" s="511"/>
      <c r="APH1" s="511"/>
      <c r="API1" s="511"/>
      <c r="APJ1" s="511"/>
      <c r="APK1" s="511"/>
      <c r="APL1" s="511"/>
      <c r="APS1" s="511"/>
      <c r="APT1" s="511"/>
      <c r="APU1" s="511"/>
      <c r="APV1" s="511"/>
      <c r="APW1" s="511"/>
      <c r="APX1" s="511"/>
      <c r="APY1" s="511"/>
      <c r="APZ1" s="511"/>
      <c r="AQA1" s="511"/>
      <c r="AQH1" s="511"/>
      <c r="AQI1" s="511"/>
      <c r="AQJ1" s="511"/>
      <c r="AQK1" s="511"/>
      <c r="AQL1" s="511"/>
      <c r="AQM1" s="511"/>
      <c r="AQN1" s="511"/>
      <c r="AQO1" s="511"/>
      <c r="AQP1" s="511"/>
      <c r="AQW1" s="511"/>
      <c r="AQX1" s="511"/>
      <c r="AQY1" s="511"/>
      <c r="AQZ1" s="511"/>
      <c r="ARA1" s="511"/>
      <c r="ARB1" s="511"/>
      <c r="ARC1" s="511"/>
      <c r="ARD1" s="511"/>
      <c r="ARE1" s="511"/>
      <c r="ARL1" s="511"/>
      <c r="ARM1" s="511"/>
      <c r="ARN1" s="511"/>
      <c r="ARO1" s="511"/>
      <c r="ARP1" s="511"/>
      <c r="ARQ1" s="511"/>
      <c r="ARR1" s="511"/>
      <c r="ARS1" s="511"/>
      <c r="ART1" s="511"/>
      <c r="ASA1" s="511"/>
      <c r="ASB1" s="511"/>
      <c r="ASC1" s="511"/>
      <c r="ASD1" s="511"/>
      <c r="ASE1" s="511"/>
      <c r="ASF1" s="511"/>
      <c r="ASG1" s="511"/>
      <c r="ASH1" s="511"/>
      <c r="ASI1" s="511"/>
      <c r="ASP1" s="511"/>
      <c r="ASQ1" s="511"/>
      <c r="ASR1" s="511"/>
      <c r="ASS1" s="511"/>
      <c r="AST1" s="511"/>
      <c r="ASU1" s="511"/>
      <c r="ASV1" s="511"/>
      <c r="ASW1" s="511"/>
      <c r="ASX1" s="511"/>
      <c r="ATE1" s="511"/>
      <c r="ATF1" s="511"/>
      <c r="ATG1" s="511"/>
      <c r="ATH1" s="511"/>
      <c r="ATI1" s="511"/>
      <c r="ATJ1" s="511"/>
      <c r="ATK1" s="511"/>
      <c r="ATL1" s="511"/>
      <c r="ATM1" s="511"/>
      <c r="ATT1" s="511"/>
      <c r="ATU1" s="511"/>
      <c r="ATV1" s="511"/>
      <c r="ATW1" s="511"/>
      <c r="ATX1" s="511"/>
      <c r="ATY1" s="511"/>
      <c r="ATZ1" s="511"/>
      <c r="AUA1" s="511"/>
      <c r="AUB1" s="511"/>
      <c r="AUI1" s="511"/>
      <c r="AUJ1" s="511"/>
      <c r="AUK1" s="511"/>
      <c r="AUL1" s="511"/>
      <c r="AUM1" s="511"/>
      <c r="AUN1" s="511"/>
      <c r="AUO1" s="511"/>
      <c r="AUP1" s="511"/>
      <c r="AUQ1" s="511"/>
      <c r="AUX1" s="511"/>
      <c r="AUY1" s="511"/>
      <c r="AUZ1" s="511"/>
      <c r="AVA1" s="511"/>
      <c r="AVB1" s="511"/>
      <c r="AVC1" s="511"/>
      <c r="AVD1" s="511"/>
      <c r="AVE1" s="511"/>
      <c r="AVF1" s="511"/>
      <c r="AVM1" s="511"/>
      <c r="AVN1" s="511"/>
      <c r="AVO1" s="511"/>
      <c r="AVP1" s="511"/>
      <c r="AVQ1" s="511"/>
      <c r="AVR1" s="511"/>
      <c r="AVS1" s="511"/>
      <c r="AVT1" s="511"/>
      <c r="AVU1" s="511"/>
      <c r="AWB1" s="511"/>
      <c r="AWC1" s="511"/>
      <c r="AWD1" s="511"/>
      <c r="AWE1" s="511"/>
      <c r="AWF1" s="511"/>
      <c r="AWG1" s="511"/>
      <c r="AWH1" s="511"/>
      <c r="AWI1" s="511"/>
      <c r="AWJ1" s="511"/>
      <c r="AWQ1" s="511"/>
      <c r="AWR1" s="511"/>
      <c r="AWS1" s="511"/>
      <c r="AWT1" s="511"/>
      <c r="AWU1" s="511"/>
      <c r="AWV1" s="511"/>
      <c r="AWW1" s="511"/>
      <c r="AWX1" s="511"/>
      <c r="AWY1" s="511"/>
      <c r="AXF1" s="511"/>
      <c r="AXG1" s="511"/>
      <c r="AXH1" s="511"/>
      <c r="AXI1" s="511"/>
      <c r="AXJ1" s="511"/>
      <c r="AXK1" s="511"/>
      <c r="AXL1" s="511"/>
      <c r="AXM1" s="511"/>
      <c r="AXN1" s="511"/>
      <c r="AXU1" s="511"/>
      <c r="AXV1" s="511"/>
      <c r="AXW1" s="511"/>
      <c r="AXX1" s="511"/>
      <c r="AXY1" s="511"/>
      <c r="AXZ1" s="511"/>
      <c r="AYA1" s="511"/>
      <c r="AYB1" s="511"/>
      <c r="AYC1" s="511"/>
      <c r="AYJ1" s="511"/>
      <c r="AYK1" s="511"/>
      <c r="AYL1" s="511"/>
      <c r="AYM1" s="511"/>
      <c r="AYN1" s="511"/>
      <c r="AYO1" s="511"/>
      <c r="AYP1" s="511"/>
      <c r="AYQ1" s="511"/>
      <c r="AYR1" s="511"/>
      <c r="AYY1" s="511"/>
      <c r="AYZ1" s="511"/>
      <c r="AZA1" s="511"/>
      <c r="AZB1" s="511"/>
      <c r="AZC1" s="511"/>
      <c r="AZD1" s="511"/>
      <c r="AZE1" s="511"/>
      <c r="AZF1" s="511"/>
      <c r="AZG1" s="511"/>
      <c r="AZN1" s="511"/>
      <c r="AZO1" s="511"/>
      <c r="AZP1" s="511"/>
      <c r="AZQ1" s="511"/>
      <c r="AZR1" s="511"/>
      <c r="AZS1" s="511"/>
      <c r="AZT1" s="511"/>
      <c r="AZU1" s="511"/>
      <c r="AZV1" s="511"/>
      <c r="BAC1" s="511"/>
      <c r="BAD1" s="511"/>
      <c r="BAE1" s="511"/>
      <c r="BAF1" s="511"/>
      <c r="BAG1" s="511"/>
      <c r="BAH1" s="511"/>
      <c r="BAI1" s="511"/>
      <c r="BAJ1" s="511"/>
      <c r="BAK1" s="511"/>
      <c r="BAR1" s="511"/>
      <c r="BAS1" s="511"/>
      <c r="BAT1" s="511"/>
      <c r="BAU1" s="511"/>
      <c r="BAV1" s="511"/>
      <c r="BAW1" s="511"/>
      <c r="BAX1" s="511"/>
      <c r="BAY1" s="511"/>
      <c r="BAZ1" s="511"/>
      <c r="BBG1" s="511"/>
      <c r="BBH1" s="511"/>
      <c r="BBI1" s="511"/>
      <c r="BBJ1" s="511"/>
      <c r="BBK1" s="511"/>
      <c r="BBL1" s="511"/>
      <c r="BBM1" s="511"/>
      <c r="BBN1" s="511"/>
      <c r="BBO1" s="511"/>
      <c r="BBV1" s="511"/>
      <c r="BBW1" s="511"/>
      <c r="BBX1" s="511"/>
      <c r="BBY1" s="511"/>
      <c r="BBZ1" s="511"/>
      <c r="BCA1" s="511"/>
      <c r="BCB1" s="511"/>
      <c r="BCC1" s="511"/>
      <c r="BCD1" s="511"/>
      <c r="BCK1" s="511"/>
      <c r="BCL1" s="511"/>
      <c r="BCM1" s="511"/>
      <c r="BCN1" s="511"/>
      <c r="BCO1" s="511"/>
      <c r="BCP1" s="511"/>
      <c r="BCQ1" s="511"/>
      <c r="BCR1" s="511"/>
      <c r="BCS1" s="511"/>
      <c r="BCZ1" s="511"/>
      <c r="BDA1" s="511"/>
      <c r="BDB1" s="511"/>
      <c r="BDC1" s="511"/>
      <c r="BDD1" s="511"/>
      <c r="BDE1" s="511"/>
      <c r="BDF1" s="511"/>
      <c r="BDG1" s="511"/>
      <c r="BDH1" s="511"/>
      <c r="BDO1" s="511"/>
      <c r="BDP1" s="511"/>
      <c r="BDQ1" s="511"/>
      <c r="BDR1" s="511"/>
      <c r="BDS1" s="511"/>
      <c r="BDT1" s="511"/>
      <c r="BDU1" s="511"/>
      <c r="BDV1" s="511"/>
      <c r="BDW1" s="511"/>
      <c r="BED1" s="511"/>
      <c r="BEE1" s="511"/>
      <c r="BEF1" s="511"/>
      <c r="BEG1" s="511"/>
      <c r="BEH1" s="511"/>
      <c r="BEI1" s="511"/>
      <c r="BEJ1" s="511"/>
      <c r="BEK1" s="511"/>
      <c r="BEL1" s="511"/>
      <c r="BES1" s="511"/>
      <c r="BET1" s="511"/>
      <c r="BEU1" s="511"/>
      <c r="BEV1" s="511"/>
      <c r="BEW1" s="511"/>
      <c r="BEX1" s="511"/>
      <c r="BEY1" s="511"/>
      <c r="BEZ1" s="511"/>
      <c r="BFA1" s="511"/>
      <c r="BFH1" s="511"/>
      <c r="BFI1" s="511"/>
      <c r="BFJ1" s="511"/>
      <c r="BFK1" s="511"/>
      <c r="BFL1" s="511"/>
      <c r="BFM1" s="511"/>
      <c r="BFN1" s="511"/>
      <c r="BFO1" s="511"/>
      <c r="BFP1" s="511"/>
      <c r="BFW1" s="511"/>
      <c r="BFX1" s="511"/>
      <c r="BFY1" s="511"/>
      <c r="BFZ1" s="511"/>
      <c r="BGA1" s="511"/>
      <c r="BGB1" s="511"/>
      <c r="BGC1" s="511"/>
      <c r="BGD1" s="511"/>
      <c r="BGE1" s="511"/>
      <c r="BGL1" s="511"/>
      <c r="BGM1" s="511"/>
      <c r="BGN1" s="511"/>
      <c r="BGO1" s="511"/>
      <c r="BGP1" s="511"/>
      <c r="BGQ1" s="511"/>
      <c r="BGR1" s="511"/>
      <c r="BGS1" s="511"/>
      <c r="BGT1" s="511"/>
      <c r="BHA1" s="511"/>
      <c r="BHB1" s="511"/>
      <c r="BHC1" s="511"/>
      <c r="BHD1" s="511"/>
      <c r="BHE1" s="511"/>
      <c r="BHF1" s="511"/>
      <c r="BHG1" s="511"/>
      <c r="BHH1" s="511"/>
      <c r="BHI1" s="511"/>
      <c r="BHP1" s="511"/>
      <c r="BHQ1" s="511"/>
      <c r="BHR1" s="511"/>
      <c r="BHS1" s="511"/>
      <c r="BHT1" s="511"/>
      <c r="BHU1" s="511"/>
      <c r="BHV1" s="511"/>
      <c r="BHW1" s="511"/>
      <c r="BHX1" s="511"/>
      <c r="BIE1" s="511"/>
      <c r="BIF1" s="511"/>
      <c r="BIG1" s="511"/>
      <c r="BIH1" s="511"/>
      <c r="BII1" s="511"/>
      <c r="BIJ1" s="511"/>
      <c r="BIK1" s="511"/>
      <c r="BIL1" s="511"/>
      <c r="BIM1" s="511"/>
      <c r="BIT1" s="511"/>
      <c r="BIU1" s="511"/>
      <c r="BIV1" s="511"/>
      <c r="BIW1" s="511"/>
      <c r="BIX1" s="511"/>
      <c r="BIY1" s="511"/>
      <c r="BIZ1" s="511"/>
      <c r="BJA1" s="511"/>
      <c r="BJB1" s="511"/>
      <c r="BJI1" s="511"/>
      <c r="BJJ1" s="511"/>
      <c r="BJK1" s="511"/>
      <c r="BJL1" s="511"/>
      <c r="BJM1" s="511"/>
      <c r="BJN1" s="511"/>
      <c r="BJO1" s="511"/>
      <c r="BJP1" s="511"/>
      <c r="BJQ1" s="511"/>
      <c r="BJX1" s="511"/>
      <c r="BJY1" s="511"/>
      <c r="BJZ1" s="511"/>
      <c r="BKA1" s="511"/>
      <c r="BKB1" s="511"/>
      <c r="BKC1" s="511"/>
      <c r="BKD1" s="511"/>
      <c r="BKE1" s="511"/>
      <c r="BKF1" s="511"/>
      <c r="BKM1" s="511"/>
      <c r="BKN1" s="511"/>
      <c r="BKO1" s="511"/>
      <c r="BKP1" s="511"/>
      <c r="BKQ1" s="511"/>
      <c r="BKR1" s="511"/>
      <c r="BKS1" s="511"/>
      <c r="BKT1" s="511"/>
      <c r="BKU1" s="511"/>
      <c r="BLB1" s="511"/>
      <c r="BLC1" s="511"/>
      <c r="BLD1" s="511"/>
      <c r="BLE1" s="511"/>
      <c r="BLF1" s="511"/>
      <c r="BLG1" s="511"/>
      <c r="BLH1" s="511"/>
      <c r="BLI1" s="511"/>
      <c r="BLJ1" s="511"/>
      <c r="BLQ1" s="511"/>
      <c r="BLR1" s="511"/>
      <c r="BLS1" s="511"/>
      <c r="BLT1" s="511"/>
      <c r="BLU1" s="511"/>
      <c r="BLV1" s="511"/>
      <c r="BLW1" s="511"/>
      <c r="BLX1" s="511"/>
      <c r="BLY1" s="511"/>
      <c r="BMF1" s="511"/>
      <c r="BMG1" s="511"/>
      <c r="BMH1" s="511"/>
      <c r="BMI1" s="511"/>
      <c r="BMJ1" s="511"/>
      <c r="BMK1" s="511"/>
      <c r="BML1" s="511"/>
      <c r="BMM1" s="511"/>
      <c r="BMN1" s="511"/>
      <c r="BMU1" s="511"/>
      <c r="BMV1" s="511"/>
      <c r="BMW1" s="511"/>
      <c r="BMX1" s="511"/>
      <c r="BMY1" s="511"/>
      <c r="BMZ1" s="511"/>
      <c r="BNA1" s="511"/>
      <c r="BNB1" s="511"/>
      <c r="BNC1" s="511"/>
      <c r="BNJ1" s="511"/>
      <c r="BNK1" s="511"/>
      <c r="BNL1" s="511"/>
      <c r="BNM1" s="511"/>
      <c r="BNN1" s="511"/>
      <c r="BNO1" s="511"/>
      <c r="BNP1" s="511"/>
      <c r="BNQ1" s="511"/>
      <c r="BNR1" s="511"/>
      <c r="BNY1" s="511"/>
      <c r="BNZ1" s="511"/>
      <c r="BOA1" s="511"/>
      <c r="BOB1" s="511"/>
      <c r="BOC1" s="511"/>
      <c r="BOD1" s="511"/>
      <c r="BOE1" s="511"/>
      <c r="BOF1" s="511"/>
      <c r="BOG1" s="511"/>
      <c r="BON1" s="511"/>
      <c r="BOO1" s="511"/>
      <c r="BOP1" s="511"/>
      <c r="BOQ1" s="511"/>
      <c r="BOR1" s="511"/>
      <c r="BOS1" s="511"/>
      <c r="BOT1" s="511"/>
      <c r="BOU1" s="511"/>
      <c r="BOV1" s="511"/>
      <c r="BPC1" s="511"/>
      <c r="BPD1" s="511"/>
      <c r="BPE1" s="511"/>
      <c r="BPF1" s="511"/>
      <c r="BPG1" s="511"/>
      <c r="BPH1" s="511"/>
      <c r="BPI1" s="511"/>
      <c r="BPJ1" s="511"/>
      <c r="BPK1" s="511"/>
      <c r="BPR1" s="511"/>
      <c r="BPS1" s="511"/>
      <c r="BPT1" s="511"/>
      <c r="BPU1" s="511"/>
      <c r="BPV1" s="511"/>
      <c r="BPW1" s="511"/>
      <c r="BPX1" s="511"/>
      <c r="BPY1" s="511"/>
      <c r="BPZ1" s="511"/>
      <c r="BQG1" s="511"/>
      <c r="BQH1" s="511"/>
      <c r="BQI1" s="511"/>
      <c r="BQJ1" s="511"/>
      <c r="BQK1" s="511"/>
      <c r="BQL1" s="511"/>
      <c r="BQM1" s="511"/>
      <c r="BQN1" s="511"/>
      <c r="BQO1" s="511"/>
      <c r="BQV1" s="511"/>
      <c r="BQW1" s="511"/>
      <c r="BQX1" s="511"/>
      <c r="BQY1" s="511"/>
      <c r="BQZ1" s="511"/>
      <c r="BRA1" s="511"/>
      <c r="BRB1" s="511"/>
      <c r="BRC1" s="511"/>
      <c r="BRD1" s="511"/>
      <c r="BRK1" s="511"/>
      <c r="BRL1" s="511"/>
      <c r="BRM1" s="511"/>
      <c r="BRN1" s="511"/>
      <c r="BRO1" s="511"/>
      <c r="BRP1" s="511"/>
      <c r="BRQ1" s="511"/>
      <c r="BRR1" s="511"/>
      <c r="BRS1" s="511"/>
      <c r="BRZ1" s="511"/>
      <c r="BSA1" s="511"/>
      <c r="BSB1" s="511"/>
      <c r="BSC1" s="511"/>
      <c r="BSD1" s="511"/>
      <c r="BSE1" s="511"/>
      <c r="BSF1" s="511"/>
      <c r="BSG1" s="511"/>
      <c r="BSH1" s="511"/>
      <c r="BSO1" s="511"/>
      <c r="BSP1" s="511"/>
      <c r="BSQ1" s="511"/>
      <c r="BSR1" s="511"/>
      <c r="BSS1" s="511"/>
      <c r="BST1" s="511"/>
      <c r="BSU1" s="511"/>
      <c r="BSV1" s="511"/>
      <c r="BSW1" s="511"/>
      <c r="BTD1" s="511"/>
      <c r="BTE1" s="511"/>
      <c r="BTF1" s="511"/>
      <c r="BTG1" s="511"/>
      <c r="BTH1" s="511"/>
      <c r="BTI1" s="511"/>
      <c r="BTJ1" s="511"/>
      <c r="BTK1" s="511"/>
      <c r="BTL1" s="511"/>
      <c r="BTS1" s="511"/>
      <c r="BTT1" s="511"/>
      <c r="BTU1" s="511"/>
      <c r="BTV1" s="511"/>
      <c r="BTW1" s="511"/>
      <c r="BTX1" s="511"/>
      <c r="BTY1" s="511"/>
      <c r="BTZ1" s="511"/>
      <c r="BUA1" s="511"/>
      <c r="BUH1" s="511"/>
      <c r="BUI1" s="511"/>
      <c r="BUJ1" s="511"/>
      <c r="BUK1" s="511"/>
      <c r="BUL1" s="511"/>
      <c r="BUM1" s="511"/>
      <c r="BUN1" s="511"/>
      <c r="BUO1" s="511"/>
      <c r="BUP1" s="511"/>
      <c r="BUW1" s="511"/>
      <c r="BUX1" s="511"/>
      <c r="BUY1" s="511"/>
      <c r="BUZ1" s="511"/>
      <c r="BVA1" s="511"/>
      <c r="BVB1" s="511"/>
      <c r="BVC1" s="511"/>
      <c r="BVD1" s="511"/>
      <c r="BVE1" s="511"/>
      <c r="BVL1" s="511"/>
      <c r="BVM1" s="511"/>
      <c r="BVN1" s="511"/>
      <c r="BVO1" s="511"/>
      <c r="BVP1" s="511"/>
      <c r="BVQ1" s="511"/>
      <c r="BVR1" s="511"/>
      <c r="BVS1" s="511"/>
      <c r="BVT1" s="511"/>
      <c r="BWA1" s="511"/>
      <c r="BWB1" s="511"/>
      <c r="BWC1" s="511"/>
      <c r="BWD1" s="511"/>
      <c r="BWE1" s="511"/>
      <c r="BWF1" s="511"/>
      <c r="BWG1" s="511"/>
      <c r="BWH1" s="511"/>
      <c r="BWI1" s="511"/>
      <c r="BWP1" s="511"/>
      <c r="BWQ1" s="511"/>
      <c r="BWR1" s="511"/>
      <c r="BWS1" s="511"/>
      <c r="BWT1" s="511"/>
      <c r="BWU1" s="511"/>
      <c r="BWV1" s="511"/>
      <c r="BWW1" s="511"/>
      <c r="BWX1" s="511"/>
      <c r="BXE1" s="511"/>
      <c r="BXF1" s="511"/>
      <c r="BXG1" s="511"/>
      <c r="BXH1" s="511"/>
      <c r="BXI1" s="511"/>
      <c r="BXJ1" s="511"/>
      <c r="BXK1" s="511"/>
      <c r="BXL1" s="511"/>
      <c r="BXM1" s="511"/>
      <c r="BXT1" s="511"/>
      <c r="BXU1" s="511"/>
      <c r="BXV1" s="511"/>
      <c r="BXW1" s="511"/>
      <c r="BXX1" s="511"/>
      <c r="BXY1" s="511"/>
      <c r="BXZ1" s="511"/>
      <c r="BYA1" s="511"/>
      <c r="BYB1" s="511"/>
      <c r="BYI1" s="511"/>
      <c r="BYJ1" s="511"/>
      <c r="BYK1" s="511"/>
      <c r="BYL1" s="511"/>
      <c r="BYM1" s="511"/>
      <c r="BYN1" s="511"/>
      <c r="BYO1" s="511"/>
      <c r="BYP1" s="511"/>
      <c r="BYQ1" s="511"/>
      <c r="BYX1" s="511"/>
      <c r="BYY1" s="511"/>
      <c r="BYZ1" s="511"/>
      <c r="BZA1" s="511"/>
      <c r="BZB1" s="511"/>
      <c r="BZC1" s="511"/>
      <c r="BZD1" s="511"/>
      <c r="BZE1" s="511"/>
      <c r="BZF1" s="511"/>
      <c r="BZM1" s="511"/>
      <c r="BZN1" s="511"/>
      <c r="BZO1" s="511"/>
      <c r="BZP1" s="511"/>
      <c r="BZQ1" s="511"/>
      <c r="BZR1" s="511"/>
      <c r="BZS1" s="511"/>
      <c r="BZT1" s="511"/>
      <c r="BZU1" s="511"/>
      <c r="CAB1" s="511"/>
      <c r="CAC1" s="511"/>
      <c r="CAD1" s="511"/>
      <c r="CAE1" s="511"/>
      <c r="CAF1" s="511"/>
      <c r="CAG1" s="511"/>
      <c r="CAH1" s="511"/>
      <c r="CAI1" s="511"/>
      <c r="CAJ1" s="511"/>
      <c r="CAQ1" s="511"/>
      <c r="CAR1" s="511"/>
      <c r="CAS1" s="511"/>
      <c r="CAT1" s="511"/>
      <c r="CAU1" s="511"/>
      <c r="CAV1" s="511"/>
      <c r="CAW1" s="511"/>
      <c r="CAX1" s="511"/>
      <c r="CAY1" s="511"/>
      <c r="CBF1" s="511"/>
      <c r="CBG1" s="511"/>
      <c r="CBH1" s="511"/>
      <c r="CBI1" s="511"/>
      <c r="CBJ1" s="511"/>
      <c r="CBK1" s="511"/>
      <c r="CBL1" s="511"/>
      <c r="CBM1" s="511"/>
      <c r="CBN1" s="511"/>
      <c r="CBU1" s="511"/>
      <c r="CBV1" s="511"/>
      <c r="CBW1" s="511"/>
      <c r="CBX1" s="511"/>
      <c r="CBY1" s="511"/>
      <c r="CBZ1" s="511"/>
      <c r="CCA1" s="511"/>
      <c r="CCB1" s="511"/>
      <c r="CCC1" s="511"/>
      <c r="CCJ1" s="511"/>
      <c r="CCK1" s="511"/>
      <c r="CCL1" s="511"/>
      <c r="CCM1" s="511"/>
      <c r="CCN1" s="511"/>
      <c r="CCO1" s="511"/>
      <c r="CCP1" s="511"/>
      <c r="CCQ1" s="511"/>
      <c r="CCR1" s="511"/>
      <c r="CCY1" s="511"/>
      <c r="CCZ1" s="511"/>
      <c r="CDA1" s="511"/>
      <c r="CDB1" s="511"/>
      <c r="CDC1" s="511"/>
      <c r="CDD1" s="511"/>
      <c r="CDE1" s="511"/>
      <c r="CDF1" s="511"/>
      <c r="CDG1" s="511"/>
      <c r="CDN1" s="511"/>
      <c r="CDO1" s="511"/>
      <c r="CDP1" s="511"/>
      <c r="CDQ1" s="511"/>
      <c r="CDR1" s="511"/>
      <c r="CDS1" s="511"/>
      <c r="CDT1" s="511"/>
      <c r="CDU1" s="511"/>
      <c r="CDV1" s="511"/>
      <c r="CEC1" s="511"/>
      <c r="CED1" s="511"/>
      <c r="CEE1" s="511"/>
      <c r="CEF1" s="511"/>
      <c r="CEG1" s="511"/>
      <c r="CEH1" s="511"/>
      <c r="CEI1" s="511"/>
      <c r="CEJ1" s="511"/>
      <c r="CEK1" s="511"/>
      <c r="CER1" s="511"/>
      <c r="CES1" s="511"/>
      <c r="CET1" s="511"/>
      <c r="CEU1" s="511"/>
      <c r="CEV1" s="511"/>
      <c r="CEW1" s="511"/>
      <c r="CEX1" s="511"/>
      <c r="CEY1" s="511"/>
      <c r="CEZ1" s="511"/>
      <c r="CFG1" s="511"/>
      <c r="CFH1" s="511"/>
      <c r="CFI1" s="511"/>
      <c r="CFJ1" s="511"/>
      <c r="CFK1" s="511"/>
      <c r="CFL1" s="511"/>
      <c r="CFM1" s="511"/>
      <c r="CFN1" s="511"/>
      <c r="CFO1" s="511"/>
      <c r="CFV1" s="511"/>
      <c r="CFW1" s="511"/>
      <c r="CFX1" s="511"/>
      <c r="CFY1" s="511"/>
      <c r="CFZ1" s="511"/>
      <c r="CGA1" s="511"/>
      <c r="CGB1" s="511"/>
      <c r="CGC1" s="511"/>
      <c r="CGD1" s="511"/>
      <c r="CGK1" s="511"/>
      <c r="CGL1" s="511"/>
      <c r="CGM1" s="511"/>
      <c r="CGN1" s="511"/>
      <c r="CGO1" s="511"/>
      <c r="CGP1" s="511"/>
      <c r="CGQ1" s="511"/>
      <c r="CGR1" s="511"/>
      <c r="CGS1" s="511"/>
      <c r="CGZ1" s="511"/>
      <c r="CHA1" s="511"/>
      <c r="CHB1" s="511"/>
      <c r="CHC1" s="511"/>
      <c r="CHD1" s="511"/>
      <c r="CHE1" s="511"/>
      <c r="CHF1" s="511"/>
      <c r="CHG1" s="511"/>
      <c r="CHH1" s="511"/>
      <c r="CHO1" s="511"/>
      <c r="CHP1" s="511"/>
      <c r="CHQ1" s="511"/>
      <c r="CHR1" s="511"/>
      <c r="CHS1" s="511"/>
      <c r="CHT1" s="511"/>
      <c r="CHU1" s="511"/>
      <c r="CHV1" s="511"/>
      <c r="CHW1" s="511"/>
      <c r="CID1" s="511"/>
      <c r="CIE1" s="511"/>
      <c r="CIF1" s="511"/>
      <c r="CIG1" s="511"/>
      <c r="CIH1" s="511"/>
      <c r="CII1" s="511"/>
      <c r="CIJ1" s="511"/>
      <c r="CIK1" s="511"/>
      <c r="CIL1" s="511"/>
      <c r="CIS1" s="511"/>
      <c r="CIT1" s="511"/>
      <c r="CIU1" s="511"/>
      <c r="CIV1" s="511"/>
      <c r="CIW1" s="511"/>
      <c r="CIX1" s="511"/>
      <c r="CIY1" s="511"/>
      <c r="CIZ1" s="511"/>
      <c r="CJA1" s="511"/>
      <c r="CJH1" s="511"/>
      <c r="CJI1" s="511"/>
      <c r="CJJ1" s="511"/>
      <c r="CJK1" s="511"/>
      <c r="CJL1" s="511"/>
      <c r="CJM1" s="511"/>
      <c r="CJN1" s="511"/>
      <c r="CJO1" s="511"/>
      <c r="CJP1" s="511"/>
      <c r="CJW1" s="511"/>
      <c r="CJX1" s="511"/>
      <c r="CJY1" s="511"/>
      <c r="CJZ1" s="511"/>
      <c r="CKA1" s="511"/>
      <c r="CKB1" s="511"/>
      <c r="CKC1" s="511"/>
      <c r="CKD1" s="511"/>
      <c r="CKE1" s="511"/>
      <c r="CKL1" s="511"/>
      <c r="CKM1" s="511"/>
      <c r="CKN1" s="511"/>
      <c r="CKO1" s="511"/>
      <c r="CKP1" s="511"/>
      <c r="CKQ1" s="511"/>
      <c r="CKR1" s="511"/>
      <c r="CKS1" s="511"/>
      <c r="CKT1" s="511"/>
      <c r="CLA1" s="511"/>
      <c r="CLB1" s="511"/>
      <c r="CLC1" s="511"/>
      <c r="CLD1" s="511"/>
      <c r="CLE1" s="511"/>
      <c r="CLF1" s="511"/>
      <c r="CLG1" s="511"/>
      <c r="CLH1" s="511"/>
      <c r="CLI1" s="511"/>
      <c r="CLP1" s="511"/>
      <c r="CLQ1" s="511"/>
      <c r="CLR1" s="511"/>
      <c r="CLS1" s="511"/>
      <c r="CLT1" s="511"/>
      <c r="CLU1" s="511"/>
      <c r="CLV1" s="511"/>
      <c r="CLW1" s="511"/>
      <c r="CLX1" s="511"/>
      <c r="CME1" s="511"/>
      <c r="CMF1" s="511"/>
      <c r="CMG1" s="511"/>
      <c r="CMH1" s="511"/>
      <c r="CMI1" s="511"/>
      <c r="CMJ1" s="511"/>
      <c r="CMK1" s="511"/>
      <c r="CML1" s="511"/>
      <c r="CMM1" s="511"/>
      <c r="CMT1" s="511"/>
      <c r="CMU1" s="511"/>
      <c r="CMV1" s="511"/>
      <c r="CMW1" s="511"/>
      <c r="CMX1" s="511"/>
      <c r="CMY1" s="511"/>
      <c r="CMZ1" s="511"/>
      <c r="CNA1" s="511"/>
      <c r="CNB1" s="511"/>
      <c r="CNI1" s="511"/>
      <c r="CNJ1" s="511"/>
      <c r="CNK1" s="511"/>
      <c r="CNL1" s="511"/>
      <c r="CNM1" s="511"/>
      <c r="CNN1" s="511"/>
      <c r="CNO1" s="511"/>
      <c r="CNP1" s="511"/>
      <c r="CNQ1" s="511"/>
      <c r="CNX1" s="511"/>
      <c r="CNY1" s="511"/>
      <c r="CNZ1" s="511"/>
      <c r="COA1" s="511"/>
      <c r="COB1" s="511"/>
      <c r="COC1" s="511"/>
      <c r="COD1" s="511"/>
      <c r="COE1" s="511"/>
      <c r="COF1" s="511"/>
      <c r="COM1" s="511"/>
      <c r="CON1" s="511"/>
      <c r="COO1" s="511"/>
      <c r="COP1" s="511"/>
      <c r="COQ1" s="511"/>
      <c r="COR1" s="511"/>
      <c r="COS1" s="511"/>
      <c r="COT1" s="511"/>
      <c r="COU1" s="511"/>
      <c r="CPB1" s="511"/>
      <c r="CPC1" s="511"/>
      <c r="CPD1" s="511"/>
      <c r="CPE1" s="511"/>
      <c r="CPF1" s="511"/>
      <c r="CPG1" s="511"/>
      <c r="CPH1" s="511"/>
      <c r="CPI1" s="511"/>
      <c r="CPJ1" s="511"/>
      <c r="CPQ1" s="511"/>
      <c r="CPR1" s="511"/>
      <c r="CPS1" s="511"/>
      <c r="CPT1" s="511"/>
      <c r="CPU1" s="511"/>
      <c r="CPV1" s="511"/>
      <c r="CPW1" s="511"/>
      <c r="CPX1" s="511"/>
      <c r="CPY1" s="511"/>
      <c r="CQF1" s="511"/>
      <c r="CQG1" s="511"/>
      <c r="CQH1" s="511"/>
      <c r="CQI1" s="511"/>
      <c r="CQJ1" s="511"/>
      <c r="CQK1" s="511"/>
      <c r="CQL1" s="511"/>
      <c r="CQM1" s="511"/>
      <c r="CQN1" s="511"/>
      <c r="CQU1" s="511"/>
      <c r="CQV1" s="511"/>
      <c r="CQW1" s="511"/>
      <c r="CQX1" s="511"/>
      <c r="CQY1" s="511"/>
      <c r="CQZ1" s="511"/>
      <c r="CRA1" s="511"/>
      <c r="CRB1" s="511"/>
      <c r="CRC1" s="511"/>
      <c r="CRJ1" s="511"/>
      <c r="CRK1" s="511"/>
      <c r="CRL1" s="511"/>
      <c r="CRM1" s="511"/>
      <c r="CRN1" s="511"/>
      <c r="CRO1" s="511"/>
      <c r="CRP1" s="511"/>
      <c r="CRQ1" s="511"/>
      <c r="CRR1" s="511"/>
      <c r="CRY1" s="511"/>
      <c r="CRZ1" s="511"/>
      <c r="CSA1" s="511"/>
      <c r="CSB1" s="511"/>
      <c r="CSC1" s="511"/>
      <c r="CSD1" s="511"/>
      <c r="CSE1" s="511"/>
      <c r="CSF1" s="511"/>
      <c r="CSG1" s="511"/>
      <c r="CSN1" s="511"/>
      <c r="CSO1" s="511"/>
      <c r="CSP1" s="511"/>
      <c r="CSQ1" s="511"/>
      <c r="CSR1" s="511"/>
      <c r="CSS1" s="511"/>
      <c r="CST1" s="511"/>
      <c r="CSU1" s="511"/>
      <c r="CSV1" s="511"/>
      <c r="CTC1" s="511"/>
      <c r="CTD1" s="511"/>
      <c r="CTE1" s="511"/>
      <c r="CTF1" s="511"/>
      <c r="CTG1" s="511"/>
      <c r="CTH1" s="511"/>
      <c r="CTI1" s="511"/>
      <c r="CTJ1" s="511"/>
      <c r="CTK1" s="511"/>
      <c r="CTR1" s="511"/>
      <c r="CTS1" s="511"/>
      <c r="CTT1" s="511"/>
      <c r="CTU1" s="511"/>
      <c r="CTV1" s="511"/>
      <c r="CTW1" s="511"/>
      <c r="CTX1" s="511"/>
      <c r="CTY1" s="511"/>
      <c r="CTZ1" s="511"/>
      <c r="CUG1" s="511"/>
      <c r="CUH1" s="511"/>
      <c r="CUI1" s="511"/>
      <c r="CUJ1" s="511"/>
      <c r="CUK1" s="511"/>
      <c r="CUL1" s="511"/>
      <c r="CUM1" s="511"/>
      <c r="CUN1" s="511"/>
      <c r="CUO1" s="511"/>
      <c r="CUV1" s="511"/>
      <c r="CUW1" s="511"/>
      <c r="CUX1" s="511"/>
      <c r="CUY1" s="511"/>
      <c r="CUZ1" s="511"/>
      <c r="CVA1" s="511"/>
      <c r="CVB1" s="511"/>
      <c r="CVC1" s="511"/>
      <c r="CVD1" s="511"/>
      <c r="CVK1" s="511"/>
      <c r="CVL1" s="511"/>
      <c r="CVM1" s="511"/>
      <c r="CVN1" s="511"/>
      <c r="CVO1" s="511"/>
      <c r="CVP1" s="511"/>
      <c r="CVQ1" s="511"/>
      <c r="CVR1" s="511"/>
      <c r="CVS1" s="511"/>
      <c r="CVZ1" s="511"/>
      <c r="CWA1" s="511"/>
      <c r="CWB1" s="511"/>
      <c r="CWC1" s="511"/>
      <c r="CWD1" s="511"/>
      <c r="CWE1" s="511"/>
      <c r="CWF1" s="511"/>
      <c r="CWG1" s="511"/>
      <c r="CWH1" s="511"/>
      <c r="CWO1" s="511"/>
      <c r="CWP1" s="511"/>
      <c r="CWQ1" s="511"/>
      <c r="CWR1" s="511"/>
      <c r="CWS1" s="511"/>
      <c r="CWT1" s="511"/>
      <c r="CWU1" s="511"/>
      <c r="CWV1" s="511"/>
      <c r="CWW1" s="511"/>
      <c r="CXD1" s="511"/>
      <c r="CXE1" s="511"/>
      <c r="CXF1" s="511"/>
      <c r="CXG1" s="511"/>
      <c r="CXH1" s="511"/>
      <c r="CXI1" s="511"/>
      <c r="CXJ1" s="511"/>
      <c r="CXK1" s="511"/>
      <c r="CXL1" s="511"/>
      <c r="CXS1" s="511"/>
      <c r="CXT1" s="511"/>
      <c r="CXU1" s="511"/>
      <c r="CXV1" s="511"/>
      <c r="CXW1" s="511"/>
      <c r="CXX1" s="511"/>
      <c r="CXY1" s="511"/>
      <c r="CXZ1" s="511"/>
      <c r="CYA1" s="511"/>
      <c r="CYH1" s="511"/>
      <c r="CYI1" s="511"/>
      <c r="CYJ1" s="511"/>
      <c r="CYK1" s="511"/>
      <c r="CYL1" s="511"/>
      <c r="CYM1" s="511"/>
      <c r="CYN1" s="511"/>
      <c r="CYO1" s="511"/>
      <c r="CYP1" s="511"/>
      <c r="CYW1" s="511"/>
      <c r="CYX1" s="511"/>
      <c r="CYY1" s="511"/>
      <c r="CYZ1" s="511"/>
      <c r="CZA1" s="511"/>
      <c r="CZB1" s="511"/>
      <c r="CZC1" s="511"/>
      <c r="CZD1" s="511"/>
      <c r="CZE1" s="511"/>
      <c r="CZL1" s="511"/>
      <c r="CZM1" s="511"/>
      <c r="CZN1" s="511"/>
      <c r="CZO1" s="511"/>
      <c r="CZP1" s="511"/>
      <c r="CZQ1" s="511"/>
      <c r="CZR1" s="511"/>
      <c r="CZS1" s="511"/>
      <c r="CZT1" s="511"/>
      <c r="DAA1" s="511"/>
      <c r="DAB1" s="511"/>
      <c r="DAC1" s="511"/>
      <c r="DAD1" s="511"/>
      <c r="DAE1" s="511"/>
      <c r="DAF1" s="511"/>
      <c r="DAG1" s="511"/>
      <c r="DAH1" s="511"/>
      <c r="DAI1" s="511"/>
      <c r="DAP1" s="511"/>
      <c r="DAQ1" s="511"/>
      <c r="DAR1" s="511"/>
      <c r="DAS1" s="511"/>
      <c r="DAT1" s="511"/>
      <c r="DAU1" s="511"/>
      <c r="DAV1" s="511"/>
      <c r="DAW1" s="511"/>
      <c r="DAX1" s="511"/>
      <c r="DBE1" s="511"/>
      <c r="DBF1" s="511"/>
      <c r="DBG1" s="511"/>
      <c r="DBH1" s="511"/>
      <c r="DBI1" s="511"/>
      <c r="DBJ1" s="511"/>
      <c r="DBK1" s="511"/>
      <c r="DBL1" s="511"/>
      <c r="DBM1" s="511"/>
      <c r="DBT1" s="511"/>
      <c r="DBU1" s="511"/>
      <c r="DBV1" s="511"/>
      <c r="DBW1" s="511"/>
      <c r="DBX1" s="511"/>
      <c r="DBY1" s="511"/>
      <c r="DBZ1" s="511"/>
      <c r="DCA1" s="511"/>
      <c r="DCB1" s="511"/>
      <c r="DCI1" s="511"/>
      <c r="DCJ1" s="511"/>
      <c r="DCK1" s="511"/>
      <c r="DCL1" s="511"/>
      <c r="DCM1" s="511"/>
      <c r="DCN1" s="511"/>
      <c r="DCO1" s="511"/>
      <c r="DCP1" s="511"/>
      <c r="DCQ1" s="511"/>
      <c r="DCX1" s="511"/>
      <c r="DCY1" s="511"/>
      <c r="DCZ1" s="511"/>
      <c r="DDA1" s="511"/>
      <c r="DDB1" s="511"/>
      <c r="DDC1" s="511"/>
      <c r="DDD1" s="511"/>
      <c r="DDE1" s="511"/>
      <c r="DDF1" s="511"/>
      <c r="DDM1" s="511"/>
      <c r="DDN1" s="511"/>
      <c r="DDO1" s="511"/>
      <c r="DDP1" s="511"/>
      <c r="DDQ1" s="511"/>
      <c r="DDR1" s="511"/>
      <c r="DDS1" s="511"/>
      <c r="DDT1" s="511"/>
      <c r="DDU1" s="511"/>
      <c r="DEB1" s="511"/>
      <c r="DEC1" s="511"/>
      <c r="DED1" s="511"/>
      <c r="DEE1" s="511"/>
      <c r="DEF1" s="511"/>
      <c r="DEG1" s="511"/>
      <c r="DEH1" s="511"/>
      <c r="DEI1" s="511"/>
      <c r="DEJ1" s="511"/>
      <c r="DEQ1" s="511"/>
      <c r="DER1" s="511"/>
      <c r="DES1" s="511"/>
      <c r="DET1" s="511"/>
      <c r="DEU1" s="511"/>
      <c r="DEV1" s="511"/>
      <c r="DEW1" s="511"/>
      <c r="DEX1" s="511"/>
      <c r="DEY1" s="511"/>
      <c r="DFF1" s="511"/>
      <c r="DFG1" s="511"/>
      <c r="DFH1" s="511"/>
      <c r="DFI1" s="511"/>
      <c r="DFJ1" s="511"/>
      <c r="DFK1" s="511"/>
      <c r="DFL1" s="511"/>
      <c r="DFM1" s="511"/>
      <c r="DFN1" s="511"/>
      <c r="DFU1" s="511"/>
      <c r="DFV1" s="511"/>
      <c r="DFW1" s="511"/>
      <c r="DFX1" s="511"/>
      <c r="DFY1" s="511"/>
      <c r="DFZ1" s="511"/>
      <c r="DGA1" s="511"/>
      <c r="DGB1" s="511"/>
      <c r="DGC1" s="511"/>
      <c r="DGJ1" s="511"/>
      <c r="DGK1" s="511"/>
      <c r="DGL1" s="511"/>
      <c r="DGM1" s="511"/>
      <c r="DGN1" s="511"/>
      <c r="DGO1" s="511"/>
      <c r="DGP1" s="511"/>
      <c r="DGQ1" s="511"/>
      <c r="DGR1" s="511"/>
      <c r="DGY1" s="511"/>
      <c r="DGZ1" s="511"/>
      <c r="DHA1" s="511"/>
      <c r="DHB1" s="511"/>
      <c r="DHC1" s="511"/>
      <c r="DHD1" s="511"/>
      <c r="DHE1" s="511"/>
      <c r="DHF1" s="511"/>
      <c r="DHG1" s="511"/>
      <c r="DHN1" s="511"/>
      <c r="DHO1" s="511"/>
      <c r="DHP1" s="511"/>
      <c r="DHQ1" s="511"/>
      <c r="DHR1" s="511"/>
      <c r="DHS1" s="511"/>
      <c r="DHT1" s="511"/>
      <c r="DHU1" s="511"/>
      <c r="DHV1" s="511"/>
      <c r="DIC1" s="511"/>
      <c r="DID1" s="511"/>
      <c r="DIE1" s="511"/>
      <c r="DIF1" s="511"/>
      <c r="DIG1" s="511"/>
      <c r="DIH1" s="511"/>
      <c r="DII1" s="511"/>
      <c r="DIJ1" s="511"/>
      <c r="DIK1" s="511"/>
      <c r="DIR1" s="511"/>
      <c r="DIS1" s="511"/>
      <c r="DIT1" s="511"/>
      <c r="DIU1" s="511"/>
      <c r="DIV1" s="511"/>
      <c r="DIW1" s="511"/>
      <c r="DIX1" s="511"/>
      <c r="DIY1" s="511"/>
      <c r="DIZ1" s="511"/>
      <c r="DJG1" s="511"/>
      <c r="DJH1" s="511"/>
      <c r="DJI1" s="511"/>
      <c r="DJJ1" s="511"/>
      <c r="DJK1" s="511"/>
      <c r="DJL1" s="511"/>
      <c r="DJM1" s="511"/>
      <c r="DJN1" s="511"/>
      <c r="DJO1" s="511"/>
      <c r="DJV1" s="511"/>
      <c r="DJW1" s="511"/>
      <c r="DJX1" s="511"/>
      <c r="DJY1" s="511"/>
      <c r="DJZ1" s="511"/>
      <c r="DKA1" s="511"/>
      <c r="DKB1" s="511"/>
      <c r="DKC1" s="511"/>
      <c r="DKD1" s="511"/>
      <c r="DKK1" s="511"/>
      <c r="DKL1" s="511"/>
      <c r="DKM1" s="511"/>
      <c r="DKN1" s="511"/>
      <c r="DKO1" s="511"/>
      <c r="DKP1" s="511"/>
      <c r="DKQ1" s="511"/>
      <c r="DKR1" s="511"/>
      <c r="DKS1" s="511"/>
      <c r="DKZ1" s="511"/>
      <c r="DLA1" s="511"/>
      <c r="DLB1" s="511"/>
      <c r="DLC1" s="511"/>
      <c r="DLD1" s="511"/>
      <c r="DLE1" s="511"/>
      <c r="DLF1" s="511"/>
      <c r="DLG1" s="511"/>
      <c r="DLH1" s="511"/>
      <c r="DLO1" s="511"/>
      <c r="DLP1" s="511"/>
      <c r="DLQ1" s="511"/>
      <c r="DLR1" s="511"/>
      <c r="DLS1" s="511"/>
      <c r="DLT1" s="511"/>
      <c r="DLU1" s="511"/>
      <c r="DLV1" s="511"/>
      <c r="DLW1" s="511"/>
      <c r="DMD1" s="511"/>
      <c r="DME1" s="511"/>
      <c r="DMF1" s="511"/>
      <c r="DMG1" s="511"/>
      <c r="DMH1" s="511"/>
      <c r="DMI1" s="511"/>
      <c r="DMJ1" s="511"/>
      <c r="DMK1" s="511"/>
      <c r="DML1" s="511"/>
      <c r="DMS1" s="511"/>
      <c r="DMT1" s="511"/>
      <c r="DMU1" s="511"/>
      <c r="DMV1" s="511"/>
      <c r="DMW1" s="511"/>
      <c r="DMX1" s="511"/>
      <c r="DMY1" s="511"/>
      <c r="DMZ1" s="511"/>
      <c r="DNA1" s="511"/>
      <c r="DNH1" s="511"/>
      <c r="DNI1" s="511"/>
      <c r="DNJ1" s="511"/>
      <c r="DNK1" s="511"/>
      <c r="DNL1" s="511"/>
      <c r="DNM1" s="511"/>
      <c r="DNN1" s="511"/>
      <c r="DNO1" s="511"/>
      <c r="DNP1" s="511"/>
      <c r="DNW1" s="511"/>
      <c r="DNX1" s="511"/>
      <c r="DNY1" s="511"/>
      <c r="DNZ1" s="511"/>
      <c r="DOA1" s="511"/>
      <c r="DOB1" s="511"/>
      <c r="DOC1" s="511"/>
      <c r="DOD1" s="511"/>
      <c r="DOE1" s="511"/>
      <c r="DOL1" s="511"/>
      <c r="DOM1" s="511"/>
      <c r="DON1" s="511"/>
      <c r="DOO1" s="511"/>
      <c r="DOP1" s="511"/>
      <c r="DOQ1" s="511"/>
      <c r="DOR1" s="511"/>
      <c r="DOS1" s="511"/>
      <c r="DOT1" s="511"/>
      <c r="DPA1" s="511"/>
      <c r="DPB1" s="511"/>
      <c r="DPC1" s="511"/>
      <c r="DPD1" s="511"/>
      <c r="DPE1" s="511"/>
      <c r="DPF1" s="511"/>
      <c r="DPG1" s="511"/>
      <c r="DPH1" s="511"/>
      <c r="DPI1" s="511"/>
      <c r="DPP1" s="511"/>
      <c r="DPQ1" s="511"/>
      <c r="DPR1" s="511"/>
      <c r="DPS1" s="511"/>
      <c r="DPT1" s="511"/>
      <c r="DPU1" s="511"/>
      <c r="DPV1" s="511"/>
      <c r="DPW1" s="511"/>
      <c r="DPX1" s="511"/>
      <c r="DQE1" s="511"/>
      <c r="DQF1" s="511"/>
      <c r="DQG1" s="511"/>
      <c r="DQH1" s="511"/>
      <c r="DQI1" s="511"/>
      <c r="DQJ1" s="511"/>
      <c r="DQK1" s="511"/>
      <c r="DQL1" s="511"/>
      <c r="DQM1" s="511"/>
      <c r="DQT1" s="511"/>
      <c r="DQU1" s="511"/>
      <c r="DQV1" s="511"/>
      <c r="DQW1" s="511"/>
      <c r="DQX1" s="511"/>
      <c r="DQY1" s="511"/>
      <c r="DQZ1" s="511"/>
      <c r="DRA1" s="511"/>
      <c r="DRB1" s="511"/>
      <c r="DRI1" s="511"/>
      <c r="DRJ1" s="511"/>
      <c r="DRK1" s="511"/>
      <c r="DRL1" s="511"/>
      <c r="DRM1" s="511"/>
      <c r="DRN1" s="511"/>
      <c r="DRO1" s="511"/>
      <c r="DRP1" s="511"/>
      <c r="DRQ1" s="511"/>
      <c r="DRX1" s="511"/>
      <c r="DRY1" s="511"/>
      <c r="DRZ1" s="511"/>
      <c r="DSA1" s="511"/>
      <c r="DSB1" s="511"/>
      <c r="DSC1" s="511"/>
      <c r="DSD1" s="511"/>
      <c r="DSE1" s="511"/>
      <c r="DSF1" s="511"/>
      <c r="DSM1" s="511"/>
      <c r="DSN1" s="511"/>
      <c r="DSO1" s="511"/>
      <c r="DSP1" s="511"/>
      <c r="DSQ1" s="511"/>
      <c r="DSR1" s="511"/>
      <c r="DSS1" s="511"/>
      <c r="DST1" s="511"/>
      <c r="DSU1" s="511"/>
      <c r="DTB1" s="511"/>
      <c r="DTC1" s="511"/>
      <c r="DTD1" s="511"/>
      <c r="DTE1" s="511"/>
      <c r="DTF1" s="511"/>
      <c r="DTG1" s="511"/>
      <c r="DTH1" s="511"/>
      <c r="DTI1" s="511"/>
      <c r="DTJ1" s="511"/>
      <c r="DTQ1" s="511"/>
      <c r="DTR1" s="511"/>
      <c r="DTS1" s="511"/>
      <c r="DTT1" s="511"/>
      <c r="DTU1" s="511"/>
      <c r="DTV1" s="511"/>
      <c r="DTW1" s="511"/>
      <c r="DTX1" s="511"/>
      <c r="DTY1" s="511"/>
      <c r="DUF1" s="511"/>
      <c r="DUG1" s="511"/>
      <c r="DUH1" s="511"/>
      <c r="DUI1" s="511"/>
      <c r="DUJ1" s="511"/>
      <c r="DUK1" s="511"/>
      <c r="DUL1" s="511"/>
      <c r="DUM1" s="511"/>
      <c r="DUN1" s="511"/>
      <c r="DUU1" s="511"/>
      <c r="DUV1" s="511"/>
      <c r="DUW1" s="511"/>
      <c r="DUX1" s="511"/>
      <c r="DUY1" s="511"/>
      <c r="DUZ1" s="511"/>
      <c r="DVA1" s="511"/>
      <c r="DVB1" s="511"/>
      <c r="DVC1" s="511"/>
      <c r="DVJ1" s="511"/>
      <c r="DVK1" s="511"/>
      <c r="DVL1" s="511"/>
      <c r="DVM1" s="511"/>
      <c r="DVN1" s="511"/>
      <c r="DVO1" s="511"/>
      <c r="DVP1" s="511"/>
      <c r="DVQ1" s="511"/>
      <c r="DVR1" s="511"/>
      <c r="DVY1" s="511"/>
      <c r="DVZ1" s="511"/>
      <c r="DWA1" s="511"/>
      <c r="DWB1" s="511"/>
      <c r="DWC1" s="511"/>
      <c r="DWD1" s="511"/>
      <c r="DWE1" s="511"/>
      <c r="DWF1" s="511"/>
      <c r="DWG1" s="511"/>
      <c r="DWN1" s="511"/>
      <c r="DWO1" s="511"/>
      <c r="DWP1" s="511"/>
      <c r="DWQ1" s="511"/>
      <c r="DWR1" s="511"/>
      <c r="DWS1" s="511"/>
      <c r="DWT1" s="511"/>
      <c r="DWU1" s="511"/>
      <c r="DWV1" s="511"/>
      <c r="DXC1" s="511"/>
      <c r="DXD1" s="511"/>
      <c r="DXE1" s="511"/>
      <c r="DXF1" s="511"/>
      <c r="DXG1" s="511"/>
      <c r="DXH1" s="511"/>
      <c r="DXI1" s="511"/>
      <c r="DXJ1" s="511"/>
      <c r="DXK1" s="511"/>
      <c r="DXR1" s="511"/>
      <c r="DXS1" s="511"/>
      <c r="DXT1" s="511"/>
      <c r="DXU1" s="511"/>
      <c r="DXV1" s="511"/>
      <c r="DXW1" s="511"/>
      <c r="DXX1" s="511"/>
      <c r="DXY1" s="511"/>
      <c r="DXZ1" s="511"/>
      <c r="DYG1" s="511"/>
      <c r="DYH1" s="511"/>
      <c r="DYI1" s="511"/>
      <c r="DYJ1" s="511"/>
      <c r="DYK1" s="511"/>
      <c r="DYL1" s="511"/>
      <c r="DYM1" s="511"/>
      <c r="DYN1" s="511"/>
      <c r="DYO1" s="511"/>
      <c r="DYV1" s="511"/>
      <c r="DYW1" s="511"/>
      <c r="DYX1" s="511"/>
      <c r="DYY1" s="511"/>
      <c r="DYZ1" s="511"/>
      <c r="DZA1" s="511"/>
      <c r="DZB1" s="511"/>
      <c r="DZC1" s="511"/>
      <c r="DZD1" s="511"/>
      <c r="DZK1" s="511"/>
      <c r="DZL1" s="511"/>
      <c r="DZM1" s="511"/>
      <c r="DZN1" s="511"/>
      <c r="DZO1" s="511"/>
      <c r="DZP1" s="511"/>
      <c r="DZQ1" s="511"/>
      <c r="DZR1" s="511"/>
      <c r="DZS1" s="511"/>
      <c r="DZZ1" s="511"/>
      <c r="EAA1" s="511"/>
      <c r="EAB1" s="511"/>
      <c r="EAC1" s="511"/>
      <c r="EAD1" s="511"/>
      <c r="EAE1" s="511"/>
      <c r="EAF1" s="511"/>
      <c r="EAG1" s="511"/>
      <c r="EAH1" s="511"/>
      <c r="EAO1" s="511"/>
      <c r="EAP1" s="511"/>
      <c r="EAQ1" s="511"/>
      <c r="EAR1" s="511"/>
      <c r="EAS1" s="511"/>
      <c r="EAT1" s="511"/>
      <c r="EAU1" s="511"/>
      <c r="EAV1" s="511"/>
      <c r="EAW1" s="511"/>
      <c r="EBD1" s="511"/>
      <c r="EBE1" s="511"/>
      <c r="EBF1" s="511"/>
      <c r="EBG1" s="511"/>
      <c r="EBH1" s="511"/>
      <c r="EBI1" s="511"/>
      <c r="EBJ1" s="511"/>
      <c r="EBK1" s="511"/>
      <c r="EBL1" s="511"/>
      <c r="EBS1" s="511"/>
      <c r="EBT1" s="511"/>
      <c r="EBU1" s="511"/>
      <c r="EBV1" s="511"/>
      <c r="EBW1" s="511"/>
      <c r="EBX1" s="511"/>
      <c r="EBY1" s="511"/>
      <c r="EBZ1" s="511"/>
      <c r="ECA1" s="511"/>
      <c r="ECH1" s="511"/>
      <c r="ECI1" s="511"/>
      <c r="ECJ1" s="511"/>
      <c r="ECK1" s="511"/>
      <c r="ECL1" s="511"/>
      <c r="ECM1" s="511"/>
      <c r="ECN1" s="511"/>
      <c r="ECO1" s="511"/>
      <c r="ECP1" s="511"/>
      <c r="ECW1" s="511"/>
      <c r="ECX1" s="511"/>
      <c r="ECY1" s="511"/>
      <c r="ECZ1" s="511"/>
      <c r="EDA1" s="511"/>
      <c r="EDB1" s="511"/>
      <c r="EDC1" s="511"/>
      <c r="EDD1" s="511"/>
      <c r="EDE1" s="511"/>
      <c r="EDL1" s="511"/>
      <c r="EDM1" s="511"/>
      <c r="EDN1" s="511"/>
      <c r="EDO1" s="511"/>
      <c r="EDP1" s="511"/>
      <c r="EDQ1" s="511"/>
      <c r="EDR1" s="511"/>
      <c r="EDS1" s="511"/>
      <c r="EDT1" s="511"/>
      <c r="EEA1" s="511"/>
      <c r="EEB1" s="511"/>
      <c r="EEC1" s="511"/>
      <c r="EED1" s="511"/>
      <c r="EEE1" s="511"/>
      <c r="EEF1" s="511"/>
      <c r="EEG1" s="511"/>
      <c r="EEH1" s="511"/>
      <c r="EEI1" s="511"/>
      <c r="EEP1" s="511"/>
      <c r="EEQ1" s="511"/>
      <c r="EER1" s="511"/>
      <c r="EES1" s="511"/>
      <c r="EET1" s="511"/>
      <c r="EEU1" s="511"/>
      <c r="EEV1" s="511"/>
      <c r="EEW1" s="511"/>
      <c r="EEX1" s="511"/>
      <c r="EFE1" s="511"/>
      <c r="EFF1" s="511"/>
      <c r="EFG1" s="511"/>
      <c r="EFH1" s="511"/>
      <c r="EFI1" s="511"/>
      <c r="EFJ1" s="511"/>
      <c r="EFK1" s="511"/>
      <c r="EFL1" s="511"/>
      <c r="EFM1" s="511"/>
      <c r="EFT1" s="511"/>
      <c r="EFU1" s="511"/>
      <c r="EFV1" s="511"/>
      <c r="EFW1" s="511"/>
      <c r="EFX1" s="511"/>
      <c r="EFY1" s="511"/>
      <c r="EFZ1" s="511"/>
      <c r="EGA1" s="511"/>
      <c r="EGB1" s="511"/>
      <c r="EGI1" s="511"/>
      <c r="EGJ1" s="511"/>
      <c r="EGK1" s="511"/>
      <c r="EGL1" s="511"/>
      <c r="EGM1" s="511"/>
      <c r="EGN1" s="511"/>
      <c r="EGO1" s="511"/>
      <c r="EGP1" s="511"/>
      <c r="EGQ1" s="511"/>
      <c r="EGX1" s="511"/>
      <c r="EGY1" s="511"/>
      <c r="EGZ1" s="511"/>
      <c r="EHA1" s="511"/>
      <c r="EHB1" s="511"/>
      <c r="EHC1" s="511"/>
      <c r="EHD1" s="511"/>
      <c r="EHE1" s="511"/>
      <c r="EHF1" s="511"/>
      <c r="EHM1" s="511"/>
      <c r="EHN1" s="511"/>
      <c r="EHO1" s="511"/>
      <c r="EHP1" s="511"/>
      <c r="EHQ1" s="511"/>
      <c r="EHR1" s="511"/>
      <c r="EHS1" s="511"/>
      <c r="EHT1" s="511"/>
      <c r="EHU1" s="511"/>
      <c r="EIB1" s="511"/>
      <c r="EIC1" s="511"/>
      <c r="EID1" s="511"/>
      <c r="EIE1" s="511"/>
      <c r="EIF1" s="511"/>
      <c r="EIG1" s="511"/>
      <c r="EIH1" s="511"/>
      <c r="EII1" s="511"/>
      <c r="EIJ1" s="511"/>
      <c r="EIQ1" s="511"/>
      <c r="EIR1" s="511"/>
      <c r="EIS1" s="511"/>
      <c r="EIT1" s="511"/>
      <c r="EIU1" s="511"/>
      <c r="EIV1" s="511"/>
      <c r="EIW1" s="511"/>
      <c r="EIX1" s="511"/>
      <c r="EIY1" s="511"/>
      <c r="EJF1" s="511"/>
      <c r="EJG1" s="511"/>
      <c r="EJH1" s="511"/>
      <c r="EJI1" s="511"/>
      <c r="EJJ1" s="511"/>
      <c r="EJK1" s="511"/>
      <c r="EJL1" s="511"/>
      <c r="EJM1" s="511"/>
      <c r="EJN1" s="511"/>
      <c r="EJU1" s="511"/>
      <c r="EJV1" s="511"/>
      <c r="EJW1" s="511"/>
      <c r="EJX1" s="511"/>
      <c r="EJY1" s="511"/>
      <c r="EJZ1" s="511"/>
      <c r="EKA1" s="511"/>
      <c r="EKB1" s="511"/>
      <c r="EKC1" s="511"/>
      <c r="EKJ1" s="511"/>
      <c r="EKK1" s="511"/>
      <c r="EKL1" s="511"/>
      <c r="EKM1" s="511"/>
      <c r="EKN1" s="511"/>
      <c r="EKO1" s="511"/>
      <c r="EKP1" s="511"/>
      <c r="EKQ1" s="511"/>
      <c r="EKR1" s="511"/>
      <c r="EKY1" s="511"/>
      <c r="EKZ1" s="511"/>
      <c r="ELA1" s="511"/>
      <c r="ELB1" s="511"/>
      <c r="ELC1" s="511"/>
      <c r="ELD1" s="511"/>
      <c r="ELE1" s="511"/>
      <c r="ELF1" s="511"/>
      <c r="ELG1" s="511"/>
      <c r="ELN1" s="511"/>
      <c r="ELO1" s="511"/>
      <c r="ELP1" s="511"/>
      <c r="ELQ1" s="511"/>
      <c r="ELR1" s="511"/>
      <c r="ELS1" s="511"/>
      <c r="ELT1" s="511"/>
      <c r="ELU1" s="511"/>
      <c r="ELV1" s="511"/>
      <c r="EMC1" s="511"/>
      <c r="EMD1" s="511"/>
      <c r="EME1" s="511"/>
      <c r="EMF1" s="511"/>
      <c r="EMG1" s="511"/>
      <c r="EMH1" s="511"/>
      <c r="EMI1" s="511"/>
      <c r="EMJ1" s="511"/>
      <c r="EMK1" s="511"/>
      <c r="EMR1" s="511"/>
      <c r="EMS1" s="511"/>
      <c r="EMT1" s="511"/>
      <c r="EMU1" s="511"/>
      <c r="EMV1" s="511"/>
      <c r="EMW1" s="511"/>
      <c r="EMX1" s="511"/>
      <c r="EMY1" s="511"/>
      <c r="EMZ1" s="511"/>
      <c r="ENG1" s="511"/>
      <c r="ENH1" s="511"/>
      <c r="ENI1" s="511"/>
      <c r="ENJ1" s="511"/>
      <c r="ENK1" s="511"/>
      <c r="ENL1" s="511"/>
      <c r="ENM1" s="511"/>
      <c r="ENN1" s="511"/>
      <c r="ENO1" s="511"/>
      <c r="ENV1" s="511"/>
      <c r="ENW1" s="511"/>
      <c r="ENX1" s="511"/>
      <c r="ENY1" s="511"/>
      <c r="ENZ1" s="511"/>
      <c r="EOA1" s="511"/>
      <c r="EOB1" s="511"/>
      <c r="EOC1" s="511"/>
      <c r="EOD1" s="511"/>
      <c r="EOK1" s="511"/>
      <c r="EOL1" s="511"/>
      <c r="EOM1" s="511"/>
      <c r="EON1" s="511"/>
      <c r="EOO1" s="511"/>
      <c r="EOP1" s="511"/>
      <c r="EOQ1" s="511"/>
      <c r="EOR1" s="511"/>
      <c r="EOS1" s="511"/>
      <c r="EOZ1" s="511"/>
      <c r="EPA1" s="511"/>
      <c r="EPB1" s="511"/>
      <c r="EPC1" s="511"/>
      <c r="EPD1" s="511"/>
      <c r="EPE1" s="511"/>
      <c r="EPF1" s="511"/>
      <c r="EPG1" s="511"/>
      <c r="EPH1" s="511"/>
      <c r="EPO1" s="511"/>
      <c r="EPP1" s="511"/>
      <c r="EPQ1" s="511"/>
      <c r="EPR1" s="511"/>
      <c r="EPS1" s="511"/>
      <c r="EPT1" s="511"/>
      <c r="EPU1" s="511"/>
      <c r="EPV1" s="511"/>
      <c r="EPW1" s="511"/>
      <c r="EQD1" s="511"/>
      <c r="EQE1" s="511"/>
      <c r="EQF1" s="511"/>
      <c r="EQG1" s="511"/>
      <c r="EQH1" s="511"/>
      <c r="EQI1" s="511"/>
      <c r="EQJ1" s="511"/>
      <c r="EQK1" s="511"/>
      <c r="EQL1" s="511"/>
      <c r="EQS1" s="511"/>
      <c r="EQT1" s="511"/>
      <c r="EQU1" s="511"/>
      <c r="EQV1" s="511"/>
      <c r="EQW1" s="511"/>
      <c r="EQX1" s="511"/>
      <c r="EQY1" s="511"/>
      <c r="EQZ1" s="511"/>
      <c r="ERA1" s="511"/>
      <c r="ERH1" s="511"/>
      <c r="ERI1" s="511"/>
      <c r="ERJ1" s="511"/>
      <c r="ERK1" s="511"/>
      <c r="ERL1" s="511"/>
      <c r="ERM1" s="511"/>
      <c r="ERN1" s="511"/>
      <c r="ERO1" s="511"/>
      <c r="ERP1" s="511"/>
      <c r="ERW1" s="511"/>
      <c r="ERX1" s="511"/>
      <c r="ERY1" s="511"/>
      <c r="ERZ1" s="511"/>
      <c r="ESA1" s="511"/>
      <c r="ESB1" s="511"/>
      <c r="ESC1" s="511"/>
      <c r="ESD1" s="511"/>
      <c r="ESE1" s="511"/>
      <c r="ESL1" s="511"/>
      <c r="ESM1" s="511"/>
      <c r="ESN1" s="511"/>
      <c r="ESO1" s="511"/>
      <c r="ESP1" s="511"/>
      <c r="ESQ1" s="511"/>
      <c r="ESR1" s="511"/>
      <c r="ESS1" s="511"/>
      <c r="EST1" s="511"/>
      <c r="ETA1" s="511"/>
      <c r="ETB1" s="511"/>
      <c r="ETC1" s="511"/>
      <c r="ETD1" s="511"/>
      <c r="ETE1" s="511"/>
      <c r="ETF1" s="511"/>
      <c r="ETG1" s="511"/>
      <c r="ETH1" s="511"/>
      <c r="ETI1" s="511"/>
      <c r="ETP1" s="511"/>
      <c r="ETQ1" s="511"/>
      <c r="ETR1" s="511"/>
      <c r="ETS1" s="511"/>
      <c r="ETT1" s="511"/>
      <c r="ETU1" s="511"/>
      <c r="ETV1" s="511"/>
      <c r="ETW1" s="511"/>
      <c r="ETX1" s="511"/>
      <c r="EUE1" s="511"/>
      <c r="EUF1" s="511"/>
      <c r="EUG1" s="511"/>
      <c r="EUH1" s="511"/>
      <c r="EUI1" s="511"/>
      <c r="EUJ1" s="511"/>
      <c r="EUK1" s="511"/>
      <c r="EUL1" s="511"/>
      <c r="EUM1" s="511"/>
      <c r="EUT1" s="511"/>
      <c r="EUU1" s="511"/>
      <c r="EUV1" s="511"/>
      <c r="EUW1" s="511"/>
      <c r="EUX1" s="511"/>
      <c r="EUY1" s="511"/>
      <c r="EUZ1" s="511"/>
      <c r="EVA1" s="511"/>
      <c r="EVB1" s="511"/>
      <c r="EVI1" s="511"/>
      <c r="EVJ1" s="511"/>
      <c r="EVK1" s="511"/>
      <c r="EVL1" s="511"/>
      <c r="EVM1" s="511"/>
      <c r="EVN1" s="511"/>
      <c r="EVO1" s="511"/>
      <c r="EVP1" s="511"/>
      <c r="EVQ1" s="511"/>
      <c r="EVX1" s="511"/>
      <c r="EVY1" s="511"/>
      <c r="EVZ1" s="511"/>
      <c r="EWA1" s="511"/>
      <c r="EWB1" s="511"/>
      <c r="EWC1" s="511"/>
      <c r="EWD1" s="511"/>
      <c r="EWE1" s="511"/>
      <c r="EWF1" s="511"/>
      <c r="EWM1" s="511"/>
      <c r="EWN1" s="511"/>
      <c r="EWO1" s="511"/>
      <c r="EWP1" s="511"/>
      <c r="EWQ1" s="511"/>
      <c r="EWR1" s="511"/>
      <c r="EWS1" s="511"/>
      <c r="EWT1" s="511"/>
      <c r="EWU1" s="511"/>
      <c r="EXB1" s="511"/>
      <c r="EXC1" s="511"/>
      <c r="EXD1" s="511"/>
      <c r="EXE1" s="511"/>
      <c r="EXF1" s="511"/>
      <c r="EXG1" s="511"/>
      <c r="EXH1" s="511"/>
      <c r="EXI1" s="511"/>
      <c r="EXJ1" s="511"/>
      <c r="EXQ1" s="511"/>
      <c r="EXR1" s="511"/>
      <c r="EXS1" s="511"/>
      <c r="EXT1" s="511"/>
      <c r="EXU1" s="511"/>
      <c r="EXV1" s="511"/>
      <c r="EXW1" s="511"/>
      <c r="EXX1" s="511"/>
      <c r="EXY1" s="511"/>
      <c r="EYF1" s="511"/>
      <c r="EYG1" s="511"/>
      <c r="EYH1" s="511"/>
      <c r="EYI1" s="511"/>
      <c r="EYJ1" s="511"/>
      <c r="EYK1" s="511"/>
      <c r="EYL1" s="511"/>
      <c r="EYM1" s="511"/>
      <c r="EYN1" s="511"/>
      <c r="EYU1" s="511"/>
      <c r="EYV1" s="511"/>
      <c r="EYW1" s="511"/>
      <c r="EYX1" s="511"/>
      <c r="EYY1" s="511"/>
      <c r="EYZ1" s="511"/>
      <c r="EZA1" s="511"/>
      <c r="EZB1" s="511"/>
      <c r="EZC1" s="511"/>
      <c r="EZJ1" s="511"/>
      <c r="EZK1" s="511"/>
      <c r="EZL1" s="511"/>
      <c r="EZM1" s="511"/>
      <c r="EZN1" s="511"/>
      <c r="EZO1" s="511"/>
      <c r="EZP1" s="511"/>
      <c r="EZQ1" s="511"/>
      <c r="EZR1" s="511"/>
      <c r="EZY1" s="511"/>
      <c r="EZZ1" s="511"/>
      <c r="FAA1" s="511"/>
      <c r="FAB1" s="511"/>
      <c r="FAC1" s="511"/>
      <c r="FAD1" s="511"/>
      <c r="FAE1" s="511"/>
      <c r="FAF1" s="511"/>
      <c r="FAG1" s="511"/>
      <c r="FAN1" s="511"/>
      <c r="FAO1" s="511"/>
      <c r="FAP1" s="511"/>
      <c r="FAQ1" s="511"/>
      <c r="FAR1" s="511"/>
      <c r="FAS1" s="511"/>
      <c r="FAT1" s="511"/>
      <c r="FAU1" s="511"/>
      <c r="FAV1" s="511"/>
      <c r="FBC1" s="511"/>
      <c r="FBD1" s="511"/>
      <c r="FBE1" s="511"/>
      <c r="FBF1" s="511"/>
      <c r="FBG1" s="511"/>
      <c r="FBH1" s="511"/>
      <c r="FBI1" s="511"/>
      <c r="FBJ1" s="511"/>
      <c r="FBK1" s="511"/>
      <c r="FBR1" s="511"/>
      <c r="FBS1" s="511"/>
      <c r="FBT1" s="511"/>
      <c r="FBU1" s="511"/>
      <c r="FBV1" s="511"/>
      <c r="FBW1" s="511"/>
      <c r="FBX1" s="511"/>
      <c r="FBY1" s="511"/>
      <c r="FBZ1" s="511"/>
      <c r="FCG1" s="511"/>
      <c r="FCH1" s="511"/>
      <c r="FCI1" s="511"/>
      <c r="FCJ1" s="511"/>
      <c r="FCK1" s="511"/>
      <c r="FCL1" s="511"/>
      <c r="FCM1" s="511"/>
      <c r="FCN1" s="511"/>
      <c r="FCO1" s="511"/>
      <c r="FCV1" s="511"/>
      <c r="FCW1" s="511"/>
      <c r="FCX1" s="511"/>
      <c r="FCY1" s="511"/>
      <c r="FCZ1" s="511"/>
      <c r="FDA1" s="511"/>
      <c r="FDB1" s="511"/>
      <c r="FDC1" s="511"/>
      <c r="FDD1" s="511"/>
      <c r="FDK1" s="511"/>
      <c r="FDL1" s="511"/>
      <c r="FDM1" s="511"/>
      <c r="FDN1" s="511"/>
      <c r="FDO1" s="511"/>
      <c r="FDP1" s="511"/>
      <c r="FDQ1" s="511"/>
      <c r="FDR1" s="511"/>
      <c r="FDS1" s="511"/>
      <c r="FDZ1" s="511"/>
      <c r="FEA1" s="511"/>
      <c r="FEB1" s="511"/>
      <c r="FEC1" s="511"/>
      <c r="FED1" s="511"/>
      <c r="FEE1" s="511"/>
      <c r="FEF1" s="511"/>
      <c r="FEG1" s="511"/>
      <c r="FEH1" s="511"/>
      <c r="FEO1" s="511"/>
      <c r="FEP1" s="511"/>
      <c r="FEQ1" s="511"/>
      <c r="FER1" s="511"/>
      <c r="FES1" s="511"/>
      <c r="FET1" s="511"/>
      <c r="FEU1" s="511"/>
      <c r="FEV1" s="511"/>
      <c r="FEW1" s="511"/>
      <c r="FFD1" s="511"/>
      <c r="FFE1" s="511"/>
      <c r="FFF1" s="511"/>
      <c r="FFG1" s="511"/>
      <c r="FFH1" s="511"/>
      <c r="FFI1" s="511"/>
      <c r="FFJ1" s="511"/>
      <c r="FFK1" s="511"/>
      <c r="FFL1" s="511"/>
      <c r="FFS1" s="511"/>
      <c r="FFT1" s="511"/>
      <c r="FFU1" s="511"/>
      <c r="FFV1" s="511"/>
      <c r="FFW1" s="511"/>
      <c r="FFX1" s="511"/>
      <c r="FFY1" s="511"/>
      <c r="FFZ1" s="511"/>
      <c r="FGA1" s="511"/>
      <c r="FGH1" s="511"/>
      <c r="FGI1" s="511"/>
      <c r="FGJ1" s="511"/>
      <c r="FGK1" s="511"/>
      <c r="FGL1" s="511"/>
      <c r="FGM1" s="511"/>
      <c r="FGN1" s="511"/>
      <c r="FGO1" s="511"/>
      <c r="FGP1" s="511"/>
      <c r="FGW1" s="511"/>
      <c r="FGX1" s="511"/>
      <c r="FGY1" s="511"/>
      <c r="FGZ1" s="511"/>
      <c r="FHA1" s="511"/>
      <c r="FHB1" s="511"/>
      <c r="FHC1" s="511"/>
      <c r="FHD1" s="511"/>
      <c r="FHE1" s="511"/>
      <c r="FHL1" s="511"/>
      <c r="FHM1" s="511"/>
      <c r="FHN1" s="511"/>
      <c r="FHO1" s="511"/>
      <c r="FHP1" s="511"/>
      <c r="FHQ1" s="511"/>
      <c r="FHR1" s="511"/>
      <c r="FHS1" s="511"/>
      <c r="FHT1" s="511"/>
      <c r="FIA1" s="511"/>
      <c r="FIB1" s="511"/>
      <c r="FIC1" s="511"/>
      <c r="FID1" s="511"/>
      <c r="FIE1" s="511"/>
      <c r="FIF1" s="511"/>
      <c r="FIG1" s="511"/>
      <c r="FIH1" s="511"/>
      <c r="FII1" s="511"/>
      <c r="FIP1" s="511"/>
      <c r="FIQ1" s="511"/>
      <c r="FIR1" s="511"/>
      <c r="FIS1" s="511"/>
      <c r="FIT1" s="511"/>
      <c r="FIU1" s="511"/>
      <c r="FIV1" s="511"/>
      <c r="FIW1" s="511"/>
      <c r="FIX1" s="511"/>
      <c r="FJE1" s="511"/>
      <c r="FJF1" s="511"/>
      <c r="FJG1" s="511"/>
      <c r="FJH1" s="511"/>
      <c r="FJI1" s="511"/>
      <c r="FJJ1" s="511"/>
      <c r="FJK1" s="511"/>
      <c r="FJL1" s="511"/>
      <c r="FJM1" s="511"/>
      <c r="FJT1" s="511"/>
      <c r="FJU1" s="511"/>
      <c r="FJV1" s="511"/>
      <c r="FJW1" s="511"/>
      <c r="FJX1" s="511"/>
      <c r="FJY1" s="511"/>
      <c r="FJZ1" s="511"/>
      <c r="FKA1" s="511"/>
      <c r="FKB1" s="511"/>
      <c r="FKI1" s="511"/>
      <c r="FKJ1" s="511"/>
      <c r="FKK1" s="511"/>
      <c r="FKL1" s="511"/>
      <c r="FKM1" s="511"/>
      <c r="FKN1" s="511"/>
      <c r="FKO1" s="511"/>
      <c r="FKP1" s="511"/>
      <c r="FKQ1" s="511"/>
      <c r="FKX1" s="511"/>
      <c r="FKY1" s="511"/>
      <c r="FKZ1" s="511"/>
      <c r="FLA1" s="511"/>
      <c r="FLB1" s="511"/>
      <c r="FLC1" s="511"/>
      <c r="FLD1" s="511"/>
      <c r="FLE1" s="511"/>
      <c r="FLF1" s="511"/>
      <c r="FLM1" s="511"/>
      <c r="FLN1" s="511"/>
      <c r="FLO1" s="511"/>
      <c r="FLP1" s="511"/>
      <c r="FLQ1" s="511"/>
      <c r="FLR1" s="511"/>
      <c r="FLS1" s="511"/>
      <c r="FLT1" s="511"/>
      <c r="FLU1" s="511"/>
      <c r="FMB1" s="511"/>
      <c r="FMC1" s="511"/>
      <c r="FMD1" s="511"/>
      <c r="FME1" s="511"/>
      <c r="FMF1" s="511"/>
      <c r="FMG1" s="511"/>
      <c r="FMH1" s="511"/>
      <c r="FMI1" s="511"/>
      <c r="FMJ1" s="511"/>
      <c r="FMQ1" s="511"/>
      <c r="FMR1" s="511"/>
      <c r="FMS1" s="511"/>
      <c r="FMT1" s="511"/>
      <c r="FMU1" s="511"/>
      <c r="FMV1" s="511"/>
      <c r="FMW1" s="511"/>
      <c r="FMX1" s="511"/>
      <c r="FMY1" s="511"/>
      <c r="FNF1" s="511"/>
      <c r="FNG1" s="511"/>
      <c r="FNH1" s="511"/>
      <c r="FNI1" s="511"/>
      <c r="FNJ1" s="511"/>
      <c r="FNK1" s="511"/>
      <c r="FNL1" s="511"/>
      <c r="FNM1" s="511"/>
      <c r="FNN1" s="511"/>
      <c r="FNU1" s="511"/>
      <c r="FNV1" s="511"/>
      <c r="FNW1" s="511"/>
      <c r="FNX1" s="511"/>
      <c r="FNY1" s="511"/>
      <c r="FNZ1" s="511"/>
      <c r="FOA1" s="511"/>
      <c r="FOB1" s="511"/>
      <c r="FOC1" s="511"/>
      <c r="FOJ1" s="511"/>
      <c r="FOK1" s="511"/>
      <c r="FOL1" s="511"/>
      <c r="FOM1" s="511"/>
      <c r="FON1" s="511"/>
      <c r="FOO1" s="511"/>
      <c r="FOP1" s="511"/>
      <c r="FOQ1" s="511"/>
      <c r="FOR1" s="511"/>
      <c r="FOY1" s="511"/>
      <c r="FOZ1" s="511"/>
      <c r="FPA1" s="511"/>
      <c r="FPB1" s="511"/>
      <c r="FPC1" s="511"/>
      <c r="FPD1" s="511"/>
      <c r="FPE1" s="511"/>
      <c r="FPF1" s="511"/>
      <c r="FPG1" s="511"/>
      <c r="FPN1" s="511"/>
      <c r="FPO1" s="511"/>
      <c r="FPP1" s="511"/>
      <c r="FPQ1" s="511"/>
      <c r="FPR1" s="511"/>
      <c r="FPS1" s="511"/>
      <c r="FPT1" s="511"/>
      <c r="FPU1" s="511"/>
      <c r="FPV1" s="511"/>
      <c r="FQC1" s="511"/>
      <c r="FQD1" s="511"/>
      <c r="FQE1" s="511"/>
      <c r="FQF1" s="511"/>
      <c r="FQG1" s="511"/>
      <c r="FQH1" s="511"/>
      <c r="FQI1" s="511"/>
      <c r="FQJ1" s="511"/>
      <c r="FQK1" s="511"/>
      <c r="FQR1" s="511"/>
      <c r="FQS1" s="511"/>
      <c r="FQT1" s="511"/>
      <c r="FQU1" s="511"/>
      <c r="FQV1" s="511"/>
      <c r="FQW1" s="511"/>
      <c r="FQX1" s="511"/>
      <c r="FQY1" s="511"/>
      <c r="FQZ1" s="511"/>
      <c r="FRG1" s="511"/>
      <c r="FRH1" s="511"/>
      <c r="FRI1" s="511"/>
      <c r="FRJ1" s="511"/>
      <c r="FRK1" s="511"/>
      <c r="FRL1" s="511"/>
      <c r="FRM1" s="511"/>
      <c r="FRN1" s="511"/>
      <c r="FRO1" s="511"/>
      <c r="FRV1" s="511"/>
      <c r="FRW1" s="511"/>
      <c r="FRX1" s="511"/>
      <c r="FRY1" s="511"/>
      <c r="FRZ1" s="511"/>
      <c r="FSA1" s="511"/>
      <c r="FSB1" s="511"/>
      <c r="FSC1" s="511"/>
      <c r="FSD1" s="511"/>
      <c r="FSK1" s="511"/>
      <c r="FSL1" s="511"/>
      <c r="FSM1" s="511"/>
      <c r="FSN1" s="511"/>
      <c r="FSO1" s="511"/>
      <c r="FSP1" s="511"/>
      <c r="FSQ1" s="511"/>
      <c r="FSR1" s="511"/>
      <c r="FSS1" s="511"/>
      <c r="FSZ1" s="511"/>
      <c r="FTA1" s="511"/>
      <c r="FTB1" s="511"/>
      <c r="FTC1" s="511"/>
      <c r="FTD1" s="511"/>
      <c r="FTE1" s="511"/>
      <c r="FTF1" s="511"/>
      <c r="FTG1" s="511"/>
      <c r="FTH1" s="511"/>
      <c r="FTO1" s="511"/>
      <c r="FTP1" s="511"/>
      <c r="FTQ1" s="511"/>
      <c r="FTR1" s="511"/>
      <c r="FTS1" s="511"/>
      <c r="FTT1" s="511"/>
      <c r="FTU1" s="511"/>
      <c r="FTV1" s="511"/>
      <c r="FTW1" s="511"/>
      <c r="FUD1" s="511"/>
      <c r="FUE1" s="511"/>
      <c r="FUF1" s="511"/>
      <c r="FUG1" s="511"/>
      <c r="FUH1" s="511"/>
      <c r="FUI1" s="511"/>
      <c r="FUJ1" s="511"/>
      <c r="FUK1" s="511"/>
      <c r="FUL1" s="511"/>
      <c r="FUS1" s="511"/>
      <c r="FUT1" s="511"/>
      <c r="FUU1" s="511"/>
      <c r="FUV1" s="511"/>
      <c r="FUW1" s="511"/>
      <c r="FUX1" s="511"/>
      <c r="FUY1" s="511"/>
      <c r="FUZ1" s="511"/>
      <c r="FVA1" s="511"/>
      <c r="FVH1" s="511"/>
      <c r="FVI1" s="511"/>
      <c r="FVJ1" s="511"/>
      <c r="FVK1" s="511"/>
      <c r="FVL1" s="511"/>
      <c r="FVM1" s="511"/>
      <c r="FVN1" s="511"/>
      <c r="FVO1" s="511"/>
      <c r="FVP1" s="511"/>
      <c r="FVW1" s="511"/>
      <c r="FVX1" s="511"/>
      <c r="FVY1" s="511"/>
      <c r="FVZ1" s="511"/>
      <c r="FWA1" s="511"/>
      <c r="FWB1" s="511"/>
      <c r="FWC1" s="511"/>
      <c r="FWD1" s="511"/>
      <c r="FWE1" s="511"/>
      <c r="FWL1" s="511"/>
      <c r="FWM1" s="511"/>
      <c r="FWN1" s="511"/>
      <c r="FWO1" s="511"/>
      <c r="FWP1" s="511"/>
      <c r="FWQ1" s="511"/>
      <c r="FWR1" s="511"/>
      <c r="FWS1" s="511"/>
      <c r="FWT1" s="511"/>
      <c r="FXA1" s="511"/>
      <c r="FXB1" s="511"/>
      <c r="FXC1" s="511"/>
      <c r="FXD1" s="511"/>
      <c r="FXE1" s="511"/>
      <c r="FXF1" s="511"/>
      <c r="FXG1" s="511"/>
      <c r="FXH1" s="511"/>
      <c r="FXI1" s="511"/>
      <c r="FXP1" s="511"/>
      <c r="FXQ1" s="511"/>
      <c r="FXR1" s="511"/>
      <c r="FXS1" s="511"/>
      <c r="FXT1" s="511"/>
      <c r="FXU1" s="511"/>
      <c r="FXV1" s="511"/>
      <c r="FXW1" s="511"/>
      <c r="FXX1" s="511"/>
      <c r="FYE1" s="511"/>
      <c r="FYF1" s="511"/>
      <c r="FYG1" s="511"/>
      <c r="FYH1" s="511"/>
      <c r="FYI1" s="511"/>
      <c r="FYJ1" s="511"/>
      <c r="FYK1" s="511"/>
      <c r="FYL1" s="511"/>
      <c r="FYM1" s="511"/>
      <c r="FYT1" s="511"/>
      <c r="FYU1" s="511"/>
      <c r="FYV1" s="511"/>
      <c r="FYW1" s="511"/>
      <c r="FYX1" s="511"/>
      <c r="FYY1" s="511"/>
      <c r="FYZ1" s="511"/>
      <c r="FZA1" s="511"/>
      <c r="FZB1" s="511"/>
      <c r="FZI1" s="511"/>
      <c r="FZJ1" s="511"/>
      <c r="FZK1" s="511"/>
      <c r="FZL1" s="511"/>
      <c r="FZM1" s="511"/>
      <c r="FZN1" s="511"/>
      <c r="FZO1" s="511"/>
      <c r="FZP1" s="511"/>
      <c r="FZQ1" s="511"/>
      <c r="FZX1" s="511"/>
      <c r="FZY1" s="511"/>
      <c r="FZZ1" s="511"/>
      <c r="GAA1" s="511"/>
      <c r="GAB1" s="511"/>
      <c r="GAC1" s="511"/>
      <c r="GAD1" s="511"/>
      <c r="GAE1" s="511"/>
      <c r="GAF1" s="511"/>
      <c r="GAM1" s="511"/>
      <c r="GAN1" s="511"/>
      <c r="GAO1" s="511"/>
      <c r="GAP1" s="511"/>
      <c r="GAQ1" s="511"/>
      <c r="GAR1" s="511"/>
      <c r="GAS1" s="511"/>
      <c r="GAT1" s="511"/>
      <c r="GAU1" s="511"/>
      <c r="GBB1" s="511"/>
      <c r="GBC1" s="511"/>
      <c r="GBD1" s="511"/>
      <c r="GBE1" s="511"/>
      <c r="GBF1" s="511"/>
      <c r="GBG1" s="511"/>
      <c r="GBH1" s="511"/>
      <c r="GBI1" s="511"/>
      <c r="GBJ1" s="511"/>
      <c r="GBQ1" s="511"/>
      <c r="GBR1" s="511"/>
      <c r="GBS1" s="511"/>
      <c r="GBT1" s="511"/>
      <c r="GBU1" s="511"/>
      <c r="GBV1" s="511"/>
      <c r="GBW1" s="511"/>
      <c r="GBX1" s="511"/>
      <c r="GBY1" s="511"/>
      <c r="GCF1" s="511"/>
      <c r="GCG1" s="511"/>
      <c r="GCH1" s="511"/>
      <c r="GCI1" s="511"/>
      <c r="GCJ1" s="511"/>
      <c r="GCK1" s="511"/>
      <c r="GCL1" s="511"/>
      <c r="GCM1" s="511"/>
      <c r="GCN1" s="511"/>
      <c r="GCU1" s="511"/>
      <c r="GCV1" s="511"/>
      <c r="GCW1" s="511"/>
      <c r="GCX1" s="511"/>
      <c r="GCY1" s="511"/>
      <c r="GCZ1" s="511"/>
      <c r="GDA1" s="511"/>
      <c r="GDB1" s="511"/>
      <c r="GDC1" s="511"/>
      <c r="GDJ1" s="511"/>
      <c r="GDK1" s="511"/>
      <c r="GDL1" s="511"/>
      <c r="GDM1" s="511"/>
      <c r="GDN1" s="511"/>
      <c r="GDO1" s="511"/>
      <c r="GDP1" s="511"/>
      <c r="GDQ1" s="511"/>
      <c r="GDR1" s="511"/>
      <c r="GDY1" s="511"/>
      <c r="GDZ1" s="511"/>
      <c r="GEA1" s="511"/>
      <c r="GEB1" s="511"/>
      <c r="GEC1" s="511"/>
      <c r="GED1" s="511"/>
      <c r="GEE1" s="511"/>
      <c r="GEF1" s="511"/>
      <c r="GEG1" s="511"/>
      <c r="GEN1" s="511"/>
      <c r="GEO1" s="511"/>
      <c r="GEP1" s="511"/>
      <c r="GEQ1" s="511"/>
      <c r="GER1" s="511"/>
      <c r="GES1" s="511"/>
      <c r="GET1" s="511"/>
      <c r="GEU1" s="511"/>
      <c r="GEV1" s="511"/>
      <c r="GFC1" s="511"/>
      <c r="GFD1" s="511"/>
      <c r="GFE1" s="511"/>
      <c r="GFF1" s="511"/>
      <c r="GFG1" s="511"/>
      <c r="GFH1" s="511"/>
      <c r="GFI1" s="511"/>
      <c r="GFJ1" s="511"/>
      <c r="GFK1" s="511"/>
      <c r="GFR1" s="511"/>
      <c r="GFS1" s="511"/>
      <c r="GFT1" s="511"/>
      <c r="GFU1" s="511"/>
      <c r="GFV1" s="511"/>
      <c r="GFW1" s="511"/>
      <c r="GFX1" s="511"/>
      <c r="GFY1" s="511"/>
      <c r="GFZ1" s="511"/>
      <c r="GGG1" s="511"/>
      <c r="GGH1" s="511"/>
      <c r="GGI1" s="511"/>
      <c r="GGJ1" s="511"/>
      <c r="GGK1" s="511"/>
      <c r="GGL1" s="511"/>
      <c r="GGM1" s="511"/>
      <c r="GGN1" s="511"/>
      <c r="GGO1" s="511"/>
      <c r="GGV1" s="511"/>
      <c r="GGW1" s="511"/>
      <c r="GGX1" s="511"/>
      <c r="GGY1" s="511"/>
      <c r="GGZ1" s="511"/>
      <c r="GHA1" s="511"/>
      <c r="GHB1" s="511"/>
      <c r="GHC1" s="511"/>
      <c r="GHD1" s="511"/>
      <c r="GHK1" s="511"/>
      <c r="GHL1" s="511"/>
      <c r="GHM1" s="511"/>
      <c r="GHN1" s="511"/>
      <c r="GHO1" s="511"/>
      <c r="GHP1" s="511"/>
      <c r="GHQ1" s="511"/>
      <c r="GHR1" s="511"/>
      <c r="GHS1" s="511"/>
      <c r="GHZ1" s="511"/>
      <c r="GIA1" s="511"/>
      <c r="GIB1" s="511"/>
      <c r="GIC1" s="511"/>
      <c r="GID1" s="511"/>
      <c r="GIE1" s="511"/>
      <c r="GIF1" s="511"/>
      <c r="GIG1" s="511"/>
      <c r="GIH1" s="511"/>
      <c r="GIO1" s="511"/>
      <c r="GIP1" s="511"/>
      <c r="GIQ1" s="511"/>
      <c r="GIR1" s="511"/>
      <c r="GIS1" s="511"/>
      <c r="GIT1" s="511"/>
      <c r="GIU1" s="511"/>
      <c r="GIV1" s="511"/>
      <c r="GIW1" s="511"/>
      <c r="GJD1" s="511"/>
      <c r="GJE1" s="511"/>
      <c r="GJF1" s="511"/>
      <c r="GJG1" s="511"/>
      <c r="GJH1" s="511"/>
      <c r="GJI1" s="511"/>
      <c r="GJJ1" s="511"/>
      <c r="GJK1" s="511"/>
      <c r="GJL1" s="511"/>
      <c r="GJS1" s="511"/>
      <c r="GJT1" s="511"/>
      <c r="GJU1" s="511"/>
      <c r="GJV1" s="511"/>
      <c r="GJW1" s="511"/>
      <c r="GJX1" s="511"/>
      <c r="GJY1" s="511"/>
      <c r="GJZ1" s="511"/>
      <c r="GKA1" s="511"/>
      <c r="GKH1" s="511"/>
      <c r="GKI1" s="511"/>
      <c r="GKJ1" s="511"/>
      <c r="GKK1" s="511"/>
      <c r="GKL1" s="511"/>
      <c r="GKM1" s="511"/>
      <c r="GKN1" s="511"/>
      <c r="GKO1" s="511"/>
      <c r="GKP1" s="511"/>
      <c r="GKW1" s="511"/>
      <c r="GKX1" s="511"/>
      <c r="GKY1" s="511"/>
      <c r="GKZ1" s="511"/>
      <c r="GLA1" s="511"/>
      <c r="GLB1" s="511"/>
      <c r="GLC1" s="511"/>
      <c r="GLD1" s="511"/>
      <c r="GLE1" s="511"/>
      <c r="GLL1" s="511"/>
      <c r="GLM1" s="511"/>
      <c r="GLN1" s="511"/>
      <c r="GLO1" s="511"/>
      <c r="GLP1" s="511"/>
      <c r="GLQ1" s="511"/>
      <c r="GLR1" s="511"/>
      <c r="GLS1" s="511"/>
      <c r="GLT1" s="511"/>
      <c r="GMA1" s="511"/>
      <c r="GMB1" s="511"/>
      <c r="GMC1" s="511"/>
      <c r="GMD1" s="511"/>
      <c r="GME1" s="511"/>
      <c r="GMF1" s="511"/>
      <c r="GMG1" s="511"/>
      <c r="GMH1" s="511"/>
      <c r="GMI1" s="511"/>
      <c r="GMP1" s="511"/>
      <c r="GMQ1" s="511"/>
      <c r="GMR1" s="511"/>
      <c r="GMS1" s="511"/>
      <c r="GMT1" s="511"/>
      <c r="GMU1" s="511"/>
      <c r="GMV1" s="511"/>
      <c r="GMW1" s="511"/>
      <c r="GMX1" s="511"/>
      <c r="GNE1" s="511"/>
      <c r="GNF1" s="511"/>
      <c r="GNG1" s="511"/>
      <c r="GNH1" s="511"/>
      <c r="GNI1" s="511"/>
      <c r="GNJ1" s="511"/>
      <c r="GNK1" s="511"/>
      <c r="GNL1" s="511"/>
      <c r="GNM1" s="511"/>
      <c r="GNT1" s="511"/>
      <c r="GNU1" s="511"/>
      <c r="GNV1" s="511"/>
      <c r="GNW1" s="511"/>
      <c r="GNX1" s="511"/>
      <c r="GNY1" s="511"/>
      <c r="GNZ1" s="511"/>
      <c r="GOA1" s="511"/>
      <c r="GOB1" s="511"/>
      <c r="GOI1" s="511"/>
      <c r="GOJ1" s="511"/>
      <c r="GOK1" s="511"/>
      <c r="GOL1" s="511"/>
      <c r="GOM1" s="511"/>
      <c r="GON1" s="511"/>
      <c r="GOO1" s="511"/>
      <c r="GOP1" s="511"/>
      <c r="GOQ1" s="511"/>
      <c r="GOX1" s="511"/>
      <c r="GOY1" s="511"/>
      <c r="GOZ1" s="511"/>
      <c r="GPA1" s="511"/>
      <c r="GPB1" s="511"/>
      <c r="GPC1" s="511"/>
      <c r="GPD1" s="511"/>
      <c r="GPE1" s="511"/>
      <c r="GPF1" s="511"/>
      <c r="GPM1" s="511"/>
      <c r="GPN1" s="511"/>
      <c r="GPO1" s="511"/>
      <c r="GPP1" s="511"/>
      <c r="GPQ1" s="511"/>
      <c r="GPR1" s="511"/>
      <c r="GPS1" s="511"/>
      <c r="GPT1" s="511"/>
      <c r="GPU1" s="511"/>
      <c r="GQB1" s="511"/>
      <c r="GQC1" s="511"/>
      <c r="GQD1" s="511"/>
      <c r="GQE1" s="511"/>
      <c r="GQF1" s="511"/>
      <c r="GQG1" s="511"/>
      <c r="GQH1" s="511"/>
      <c r="GQI1" s="511"/>
      <c r="GQJ1" s="511"/>
      <c r="GQQ1" s="511"/>
      <c r="GQR1" s="511"/>
      <c r="GQS1" s="511"/>
      <c r="GQT1" s="511"/>
      <c r="GQU1" s="511"/>
      <c r="GQV1" s="511"/>
      <c r="GQW1" s="511"/>
      <c r="GQX1" s="511"/>
      <c r="GQY1" s="511"/>
      <c r="GRF1" s="511"/>
      <c r="GRG1" s="511"/>
      <c r="GRH1" s="511"/>
      <c r="GRI1" s="511"/>
      <c r="GRJ1" s="511"/>
      <c r="GRK1" s="511"/>
      <c r="GRL1" s="511"/>
      <c r="GRM1" s="511"/>
      <c r="GRN1" s="511"/>
      <c r="GRU1" s="511"/>
      <c r="GRV1" s="511"/>
      <c r="GRW1" s="511"/>
      <c r="GRX1" s="511"/>
      <c r="GRY1" s="511"/>
      <c r="GRZ1" s="511"/>
      <c r="GSA1" s="511"/>
      <c r="GSB1" s="511"/>
      <c r="GSC1" s="511"/>
      <c r="GSJ1" s="511"/>
      <c r="GSK1" s="511"/>
      <c r="GSL1" s="511"/>
      <c r="GSM1" s="511"/>
      <c r="GSN1" s="511"/>
      <c r="GSO1" s="511"/>
      <c r="GSP1" s="511"/>
      <c r="GSQ1" s="511"/>
      <c r="GSR1" s="511"/>
      <c r="GSY1" s="511"/>
      <c r="GSZ1" s="511"/>
      <c r="GTA1" s="511"/>
      <c r="GTB1" s="511"/>
      <c r="GTC1" s="511"/>
      <c r="GTD1" s="511"/>
      <c r="GTE1" s="511"/>
      <c r="GTF1" s="511"/>
      <c r="GTG1" s="511"/>
      <c r="GTN1" s="511"/>
      <c r="GTO1" s="511"/>
      <c r="GTP1" s="511"/>
      <c r="GTQ1" s="511"/>
      <c r="GTR1" s="511"/>
      <c r="GTS1" s="511"/>
      <c r="GTT1" s="511"/>
      <c r="GTU1" s="511"/>
      <c r="GTV1" s="511"/>
      <c r="GUC1" s="511"/>
      <c r="GUD1" s="511"/>
      <c r="GUE1" s="511"/>
      <c r="GUF1" s="511"/>
      <c r="GUG1" s="511"/>
      <c r="GUH1" s="511"/>
      <c r="GUI1" s="511"/>
      <c r="GUJ1" s="511"/>
      <c r="GUK1" s="511"/>
      <c r="GUR1" s="511"/>
      <c r="GUS1" s="511"/>
      <c r="GUT1" s="511"/>
      <c r="GUU1" s="511"/>
      <c r="GUV1" s="511"/>
      <c r="GUW1" s="511"/>
      <c r="GUX1" s="511"/>
      <c r="GUY1" s="511"/>
      <c r="GUZ1" s="511"/>
      <c r="GVG1" s="511"/>
      <c r="GVH1" s="511"/>
      <c r="GVI1" s="511"/>
      <c r="GVJ1" s="511"/>
      <c r="GVK1" s="511"/>
      <c r="GVL1" s="511"/>
      <c r="GVM1" s="511"/>
      <c r="GVN1" s="511"/>
      <c r="GVO1" s="511"/>
      <c r="GVV1" s="511"/>
      <c r="GVW1" s="511"/>
      <c r="GVX1" s="511"/>
      <c r="GVY1" s="511"/>
      <c r="GVZ1" s="511"/>
      <c r="GWA1" s="511"/>
      <c r="GWB1" s="511"/>
      <c r="GWC1" s="511"/>
      <c r="GWD1" s="511"/>
      <c r="GWK1" s="511"/>
      <c r="GWL1" s="511"/>
      <c r="GWM1" s="511"/>
      <c r="GWN1" s="511"/>
      <c r="GWO1" s="511"/>
      <c r="GWP1" s="511"/>
      <c r="GWQ1" s="511"/>
      <c r="GWR1" s="511"/>
      <c r="GWS1" s="511"/>
      <c r="GWZ1" s="511"/>
      <c r="GXA1" s="511"/>
      <c r="GXB1" s="511"/>
      <c r="GXC1" s="511"/>
      <c r="GXD1" s="511"/>
      <c r="GXE1" s="511"/>
      <c r="GXF1" s="511"/>
      <c r="GXG1" s="511"/>
      <c r="GXH1" s="511"/>
      <c r="GXO1" s="511"/>
      <c r="GXP1" s="511"/>
      <c r="GXQ1" s="511"/>
      <c r="GXR1" s="511"/>
      <c r="GXS1" s="511"/>
      <c r="GXT1" s="511"/>
      <c r="GXU1" s="511"/>
      <c r="GXV1" s="511"/>
      <c r="GXW1" s="511"/>
      <c r="GYD1" s="511"/>
      <c r="GYE1" s="511"/>
      <c r="GYF1" s="511"/>
      <c r="GYG1" s="511"/>
      <c r="GYH1" s="511"/>
      <c r="GYI1" s="511"/>
      <c r="GYJ1" s="511"/>
      <c r="GYK1" s="511"/>
      <c r="GYL1" s="511"/>
      <c r="GYS1" s="511"/>
      <c r="GYT1" s="511"/>
      <c r="GYU1" s="511"/>
      <c r="GYV1" s="511"/>
      <c r="GYW1" s="511"/>
      <c r="GYX1" s="511"/>
      <c r="GYY1" s="511"/>
      <c r="GYZ1" s="511"/>
      <c r="GZA1" s="511"/>
      <c r="GZH1" s="511"/>
      <c r="GZI1" s="511"/>
      <c r="GZJ1" s="511"/>
      <c r="GZK1" s="511"/>
      <c r="GZL1" s="511"/>
      <c r="GZM1" s="511"/>
      <c r="GZN1" s="511"/>
      <c r="GZO1" s="511"/>
      <c r="GZP1" s="511"/>
      <c r="GZW1" s="511"/>
      <c r="GZX1" s="511"/>
      <c r="GZY1" s="511"/>
      <c r="GZZ1" s="511"/>
      <c r="HAA1" s="511"/>
      <c r="HAB1" s="511"/>
      <c r="HAC1" s="511"/>
      <c r="HAD1" s="511"/>
      <c r="HAE1" s="511"/>
      <c r="HAL1" s="511"/>
      <c r="HAM1" s="511"/>
      <c r="HAN1" s="511"/>
      <c r="HAO1" s="511"/>
      <c r="HAP1" s="511"/>
      <c r="HAQ1" s="511"/>
      <c r="HAR1" s="511"/>
      <c r="HAS1" s="511"/>
      <c r="HAT1" s="511"/>
      <c r="HBA1" s="511"/>
      <c r="HBB1" s="511"/>
      <c r="HBC1" s="511"/>
      <c r="HBD1" s="511"/>
      <c r="HBE1" s="511"/>
      <c r="HBF1" s="511"/>
      <c r="HBG1" s="511"/>
      <c r="HBH1" s="511"/>
      <c r="HBI1" s="511"/>
      <c r="HBP1" s="511"/>
      <c r="HBQ1" s="511"/>
      <c r="HBR1" s="511"/>
      <c r="HBS1" s="511"/>
      <c r="HBT1" s="511"/>
      <c r="HBU1" s="511"/>
      <c r="HBV1" s="511"/>
      <c r="HBW1" s="511"/>
      <c r="HBX1" s="511"/>
      <c r="HCE1" s="511"/>
      <c r="HCF1" s="511"/>
      <c r="HCG1" s="511"/>
      <c r="HCH1" s="511"/>
      <c r="HCI1" s="511"/>
      <c r="HCJ1" s="511"/>
      <c r="HCK1" s="511"/>
      <c r="HCL1" s="511"/>
      <c r="HCM1" s="511"/>
      <c r="HCT1" s="511"/>
      <c r="HCU1" s="511"/>
      <c r="HCV1" s="511"/>
      <c r="HCW1" s="511"/>
      <c r="HCX1" s="511"/>
      <c r="HCY1" s="511"/>
      <c r="HCZ1" s="511"/>
      <c r="HDA1" s="511"/>
      <c r="HDB1" s="511"/>
      <c r="HDI1" s="511"/>
      <c r="HDJ1" s="511"/>
      <c r="HDK1" s="511"/>
      <c r="HDL1" s="511"/>
      <c r="HDM1" s="511"/>
      <c r="HDN1" s="511"/>
      <c r="HDO1" s="511"/>
      <c r="HDP1" s="511"/>
      <c r="HDQ1" s="511"/>
      <c r="HDX1" s="511"/>
      <c r="HDY1" s="511"/>
      <c r="HDZ1" s="511"/>
      <c r="HEA1" s="511"/>
      <c r="HEB1" s="511"/>
      <c r="HEC1" s="511"/>
      <c r="HED1" s="511"/>
      <c r="HEE1" s="511"/>
      <c r="HEF1" s="511"/>
      <c r="HEM1" s="511"/>
      <c r="HEN1" s="511"/>
      <c r="HEO1" s="511"/>
      <c r="HEP1" s="511"/>
      <c r="HEQ1" s="511"/>
      <c r="HER1" s="511"/>
      <c r="HES1" s="511"/>
      <c r="HET1" s="511"/>
      <c r="HEU1" s="511"/>
      <c r="HFB1" s="511"/>
      <c r="HFC1" s="511"/>
      <c r="HFD1" s="511"/>
      <c r="HFE1" s="511"/>
      <c r="HFF1" s="511"/>
      <c r="HFG1" s="511"/>
      <c r="HFH1" s="511"/>
      <c r="HFI1" s="511"/>
      <c r="HFJ1" s="511"/>
      <c r="HFQ1" s="511"/>
      <c r="HFR1" s="511"/>
      <c r="HFS1" s="511"/>
      <c r="HFT1" s="511"/>
      <c r="HFU1" s="511"/>
      <c r="HFV1" s="511"/>
      <c r="HFW1" s="511"/>
      <c r="HFX1" s="511"/>
      <c r="HFY1" s="511"/>
      <c r="HGF1" s="511"/>
      <c r="HGG1" s="511"/>
      <c r="HGH1" s="511"/>
      <c r="HGI1" s="511"/>
      <c r="HGJ1" s="511"/>
      <c r="HGK1" s="511"/>
      <c r="HGL1" s="511"/>
      <c r="HGM1" s="511"/>
      <c r="HGN1" s="511"/>
      <c r="HGU1" s="511"/>
      <c r="HGV1" s="511"/>
      <c r="HGW1" s="511"/>
      <c r="HGX1" s="511"/>
      <c r="HGY1" s="511"/>
      <c r="HGZ1" s="511"/>
      <c r="HHA1" s="511"/>
      <c r="HHB1" s="511"/>
      <c r="HHC1" s="511"/>
      <c r="HHJ1" s="511"/>
      <c r="HHK1" s="511"/>
      <c r="HHL1" s="511"/>
      <c r="HHM1" s="511"/>
      <c r="HHN1" s="511"/>
      <c r="HHO1" s="511"/>
      <c r="HHP1" s="511"/>
      <c r="HHQ1" s="511"/>
      <c r="HHR1" s="511"/>
      <c r="HHY1" s="511"/>
      <c r="HHZ1" s="511"/>
      <c r="HIA1" s="511"/>
      <c r="HIB1" s="511"/>
      <c r="HIC1" s="511"/>
      <c r="HID1" s="511"/>
      <c r="HIE1" s="511"/>
      <c r="HIF1" s="511"/>
      <c r="HIG1" s="511"/>
      <c r="HIN1" s="511"/>
      <c r="HIO1" s="511"/>
      <c r="HIP1" s="511"/>
      <c r="HIQ1" s="511"/>
      <c r="HIR1" s="511"/>
      <c r="HIS1" s="511"/>
      <c r="HIT1" s="511"/>
      <c r="HIU1" s="511"/>
      <c r="HIV1" s="511"/>
      <c r="HJC1" s="511"/>
      <c r="HJD1" s="511"/>
      <c r="HJE1" s="511"/>
      <c r="HJF1" s="511"/>
      <c r="HJG1" s="511"/>
      <c r="HJH1" s="511"/>
      <c r="HJI1" s="511"/>
      <c r="HJJ1" s="511"/>
      <c r="HJK1" s="511"/>
      <c r="HJR1" s="511"/>
      <c r="HJS1" s="511"/>
      <c r="HJT1" s="511"/>
      <c r="HJU1" s="511"/>
      <c r="HJV1" s="511"/>
      <c r="HJW1" s="511"/>
      <c r="HJX1" s="511"/>
      <c r="HJY1" s="511"/>
      <c r="HJZ1" s="511"/>
      <c r="HKG1" s="511"/>
      <c r="HKH1" s="511"/>
      <c r="HKI1" s="511"/>
      <c r="HKJ1" s="511"/>
      <c r="HKK1" s="511"/>
      <c r="HKL1" s="511"/>
      <c r="HKM1" s="511"/>
      <c r="HKN1" s="511"/>
      <c r="HKO1" s="511"/>
      <c r="HKV1" s="511"/>
      <c r="HKW1" s="511"/>
      <c r="HKX1" s="511"/>
      <c r="HKY1" s="511"/>
      <c r="HKZ1" s="511"/>
      <c r="HLA1" s="511"/>
      <c r="HLB1" s="511"/>
      <c r="HLC1" s="511"/>
      <c r="HLD1" s="511"/>
      <c r="HLK1" s="511"/>
      <c r="HLL1" s="511"/>
      <c r="HLM1" s="511"/>
      <c r="HLN1" s="511"/>
      <c r="HLO1" s="511"/>
      <c r="HLP1" s="511"/>
      <c r="HLQ1" s="511"/>
      <c r="HLR1" s="511"/>
      <c r="HLS1" s="511"/>
      <c r="HLZ1" s="511"/>
      <c r="HMA1" s="511"/>
      <c r="HMB1" s="511"/>
      <c r="HMC1" s="511"/>
      <c r="HMD1" s="511"/>
      <c r="HME1" s="511"/>
      <c r="HMF1" s="511"/>
      <c r="HMG1" s="511"/>
      <c r="HMH1" s="511"/>
      <c r="HMO1" s="511"/>
      <c r="HMP1" s="511"/>
      <c r="HMQ1" s="511"/>
      <c r="HMR1" s="511"/>
      <c r="HMS1" s="511"/>
      <c r="HMT1" s="511"/>
      <c r="HMU1" s="511"/>
      <c r="HMV1" s="511"/>
      <c r="HMW1" s="511"/>
      <c r="HND1" s="511"/>
      <c r="HNE1" s="511"/>
      <c r="HNF1" s="511"/>
      <c r="HNG1" s="511"/>
      <c r="HNH1" s="511"/>
      <c r="HNI1" s="511"/>
      <c r="HNJ1" s="511"/>
      <c r="HNK1" s="511"/>
      <c r="HNL1" s="511"/>
      <c r="HNS1" s="511"/>
      <c r="HNT1" s="511"/>
      <c r="HNU1" s="511"/>
      <c r="HNV1" s="511"/>
      <c r="HNW1" s="511"/>
      <c r="HNX1" s="511"/>
      <c r="HNY1" s="511"/>
      <c r="HNZ1" s="511"/>
      <c r="HOA1" s="511"/>
      <c r="HOH1" s="511"/>
      <c r="HOI1" s="511"/>
      <c r="HOJ1" s="511"/>
      <c r="HOK1" s="511"/>
      <c r="HOL1" s="511"/>
      <c r="HOM1" s="511"/>
      <c r="HON1" s="511"/>
      <c r="HOO1" s="511"/>
      <c r="HOP1" s="511"/>
      <c r="HOW1" s="511"/>
      <c r="HOX1" s="511"/>
      <c r="HOY1" s="511"/>
      <c r="HOZ1" s="511"/>
      <c r="HPA1" s="511"/>
      <c r="HPB1" s="511"/>
      <c r="HPC1" s="511"/>
      <c r="HPD1" s="511"/>
      <c r="HPE1" s="511"/>
      <c r="HPL1" s="511"/>
      <c r="HPM1" s="511"/>
      <c r="HPN1" s="511"/>
      <c r="HPO1" s="511"/>
      <c r="HPP1" s="511"/>
      <c r="HPQ1" s="511"/>
      <c r="HPR1" s="511"/>
      <c r="HPS1" s="511"/>
      <c r="HPT1" s="511"/>
      <c r="HQA1" s="511"/>
      <c r="HQB1" s="511"/>
      <c r="HQC1" s="511"/>
      <c r="HQD1" s="511"/>
      <c r="HQE1" s="511"/>
      <c r="HQF1" s="511"/>
      <c r="HQG1" s="511"/>
      <c r="HQH1" s="511"/>
      <c r="HQI1" s="511"/>
      <c r="HQP1" s="511"/>
      <c r="HQQ1" s="511"/>
      <c r="HQR1" s="511"/>
      <c r="HQS1" s="511"/>
      <c r="HQT1" s="511"/>
      <c r="HQU1" s="511"/>
      <c r="HQV1" s="511"/>
      <c r="HQW1" s="511"/>
      <c r="HQX1" s="511"/>
      <c r="HRE1" s="511"/>
      <c r="HRF1" s="511"/>
      <c r="HRG1" s="511"/>
      <c r="HRH1" s="511"/>
      <c r="HRI1" s="511"/>
      <c r="HRJ1" s="511"/>
      <c r="HRK1" s="511"/>
      <c r="HRL1" s="511"/>
      <c r="HRM1" s="511"/>
      <c r="HRT1" s="511"/>
      <c r="HRU1" s="511"/>
      <c r="HRV1" s="511"/>
      <c r="HRW1" s="511"/>
      <c r="HRX1" s="511"/>
      <c r="HRY1" s="511"/>
      <c r="HRZ1" s="511"/>
      <c r="HSA1" s="511"/>
      <c r="HSB1" s="511"/>
      <c r="HSI1" s="511"/>
      <c r="HSJ1" s="511"/>
      <c r="HSK1" s="511"/>
      <c r="HSL1" s="511"/>
      <c r="HSM1" s="511"/>
      <c r="HSN1" s="511"/>
      <c r="HSO1" s="511"/>
      <c r="HSP1" s="511"/>
      <c r="HSQ1" s="511"/>
      <c r="HSX1" s="511"/>
      <c r="HSY1" s="511"/>
      <c r="HSZ1" s="511"/>
      <c r="HTA1" s="511"/>
      <c r="HTB1" s="511"/>
      <c r="HTC1" s="511"/>
      <c r="HTD1" s="511"/>
      <c r="HTE1" s="511"/>
      <c r="HTF1" s="511"/>
      <c r="HTM1" s="511"/>
      <c r="HTN1" s="511"/>
      <c r="HTO1" s="511"/>
      <c r="HTP1" s="511"/>
      <c r="HTQ1" s="511"/>
      <c r="HTR1" s="511"/>
      <c r="HTS1" s="511"/>
      <c r="HTT1" s="511"/>
      <c r="HTU1" s="511"/>
      <c r="HUB1" s="511"/>
      <c r="HUC1" s="511"/>
      <c r="HUD1" s="511"/>
      <c r="HUE1" s="511"/>
      <c r="HUF1" s="511"/>
      <c r="HUG1" s="511"/>
      <c r="HUH1" s="511"/>
      <c r="HUI1" s="511"/>
      <c r="HUJ1" s="511"/>
      <c r="HUQ1" s="511"/>
      <c r="HUR1" s="511"/>
      <c r="HUS1" s="511"/>
      <c r="HUT1" s="511"/>
      <c r="HUU1" s="511"/>
      <c r="HUV1" s="511"/>
      <c r="HUW1" s="511"/>
      <c r="HUX1" s="511"/>
      <c r="HUY1" s="511"/>
      <c r="HVF1" s="511"/>
      <c r="HVG1" s="511"/>
      <c r="HVH1" s="511"/>
      <c r="HVI1" s="511"/>
      <c r="HVJ1" s="511"/>
      <c r="HVK1" s="511"/>
      <c r="HVL1" s="511"/>
      <c r="HVM1" s="511"/>
      <c r="HVN1" s="511"/>
      <c r="HVU1" s="511"/>
      <c r="HVV1" s="511"/>
      <c r="HVW1" s="511"/>
      <c r="HVX1" s="511"/>
      <c r="HVY1" s="511"/>
      <c r="HVZ1" s="511"/>
      <c r="HWA1" s="511"/>
      <c r="HWB1" s="511"/>
      <c r="HWC1" s="511"/>
      <c r="HWJ1" s="511"/>
      <c r="HWK1" s="511"/>
      <c r="HWL1" s="511"/>
      <c r="HWM1" s="511"/>
      <c r="HWN1" s="511"/>
      <c r="HWO1" s="511"/>
      <c r="HWP1" s="511"/>
      <c r="HWQ1" s="511"/>
      <c r="HWR1" s="511"/>
      <c r="HWY1" s="511"/>
      <c r="HWZ1" s="511"/>
      <c r="HXA1" s="511"/>
      <c r="HXB1" s="511"/>
      <c r="HXC1" s="511"/>
      <c r="HXD1" s="511"/>
      <c r="HXE1" s="511"/>
      <c r="HXF1" s="511"/>
      <c r="HXG1" s="511"/>
      <c r="HXN1" s="511"/>
      <c r="HXO1" s="511"/>
      <c r="HXP1" s="511"/>
      <c r="HXQ1" s="511"/>
      <c r="HXR1" s="511"/>
      <c r="HXS1" s="511"/>
      <c r="HXT1" s="511"/>
      <c r="HXU1" s="511"/>
      <c r="HXV1" s="511"/>
      <c r="HYC1" s="511"/>
      <c r="HYD1" s="511"/>
      <c r="HYE1" s="511"/>
      <c r="HYF1" s="511"/>
      <c r="HYG1" s="511"/>
      <c r="HYH1" s="511"/>
      <c r="HYI1" s="511"/>
      <c r="HYJ1" s="511"/>
      <c r="HYK1" s="511"/>
      <c r="HYR1" s="511"/>
      <c r="HYS1" s="511"/>
      <c r="HYT1" s="511"/>
      <c r="HYU1" s="511"/>
      <c r="HYV1" s="511"/>
      <c r="HYW1" s="511"/>
      <c r="HYX1" s="511"/>
      <c r="HYY1" s="511"/>
      <c r="HYZ1" s="511"/>
      <c r="HZG1" s="511"/>
      <c r="HZH1" s="511"/>
      <c r="HZI1" s="511"/>
      <c r="HZJ1" s="511"/>
      <c r="HZK1" s="511"/>
      <c r="HZL1" s="511"/>
      <c r="HZM1" s="511"/>
      <c r="HZN1" s="511"/>
      <c r="HZO1" s="511"/>
      <c r="HZV1" s="511"/>
      <c r="HZW1" s="511"/>
      <c r="HZX1" s="511"/>
      <c r="HZY1" s="511"/>
      <c r="HZZ1" s="511"/>
      <c r="IAA1" s="511"/>
      <c r="IAB1" s="511"/>
      <c r="IAC1" s="511"/>
      <c r="IAD1" s="511"/>
      <c r="IAK1" s="511"/>
      <c r="IAL1" s="511"/>
      <c r="IAM1" s="511"/>
      <c r="IAN1" s="511"/>
      <c r="IAO1" s="511"/>
      <c r="IAP1" s="511"/>
      <c r="IAQ1" s="511"/>
      <c r="IAR1" s="511"/>
      <c r="IAS1" s="511"/>
      <c r="IAZ1" s="511"/>
      <c r="IBA1" s="511"/>
      <c r="IBB1" s="511"/>
      <c r="IBC1" s="511"/>
      <c r="IBD1" s="511"/>
      <c r="IBE1" s="511"/>
      <c r="IBF1" s="511"/>
      <c r="IBG1" s="511"/>
      <c r="IBH1" s="511"/>
      <c r="IBO1" s="511"/>
      <c r="IBP1" s="511"/>
      <c r="IBQ1" s="511"/>
      <c r="IBR1" s="511"/>
      <c r="IBS1" s="511"/>
      <c r="IBT1" s="511"/>
      <c r="IBU1" s="511"/>
      <c r="IBV1" s="511"/>
      <c r="IBW1" s="511"/>
      <c r="ICD1" s="511"/>
      <c r="ICE1" s="511"/>
      <c r="ICF1" s="511"/>
      <c r="ICG1" s="511"/>
      <c r="ICH1" s="511"/>
      <c r="ICI1" s="511"/>
      <c r="ICJ1" s="511"/>
      <c r="ICK1" s="511"/>
      <c r="ICL1" s="511"/>
      <c r="ICS1" s="511"/>
      <c r="ICT1" s="511"/>
      <c r="ICU1" s="511"/>
      <c r="ICV1" s="511"/>
      <c r="ICW1" s="511"/>
      <c r="ICX1" s="511"/>
      <c r="ICY1" s="511"/>
      <c r="ICZ1" s="511"/>
      <c r="IDA1" s="511"/>
      <c r="IDH1" s="511"/>
      <c r="IDI1" s="511"/>
      <c r="IDJ1" s="511"/>
      <c r="IDK1" s="511"/>
      <c r="IDL1" s="511"/>
      <c r="IDM1" s="511"/>
      <c r="IDN1" s="511"/>
      <c r="IDO1" s="511"/>
      <c r="IDP1" s="511"/>
      <c r="IDW1" s="511"/>
      <c r="IDX1" s="511"/>
      <c r="IDY1" s="511"/>
      <c r="IDZ1" s="511"/>
      <c r="IEA1" s="511"/>
      <c r="IEB1" s="511"/>
      <c r="IEC1" s="511"/>
      <c r="IED1" s="511"/>
      <c r="IEE1" s="511"/>
      <c r="IEL1" s="511"/>
      <c r="IEM1" s="511"/>
      <c r="IEN1" s="511"/>
      <c r="IEO1" s="511"/>
      <c r="IEP1" s="511"/>
      <c r="IEQ1" s="511"/>
      <c r="IER1" s="511"/>
      <c r="IES1" s="511"/>
      <c r="IET1" s="511"/>
      <c r="IFA1" s="511"/>
      <c r="IFB1" s="511"/>
      <c r="IFC1" s="511"/>
      <c r="IFD1" s="511"/>
      <c r="IFE1" s="511"/>
      <c r="IFF1" s="511"/>
      <c r="IFG1" s="511"/>
      <c r="IFH1" s="511"/>
      <c r="IFI1" s="511"/>
      <c r="IFP1" s="511"/>
      <c r="IFQ1" s="511"/>
      <c r="IFR1" s="511"/>
      <c r="IFS1" s="511"/>
      <c r="IFT1" s="511"/>
      <c r="IFU1" s="511"/>
      <c r="IFV1" s="511"/>
      <c r="IFW1" s="511"/>
      <c r="IFX1" s="511"/>
      <c r="IGE1" s="511"/>
      <c r="IGF1" s="511"/>
      <c r="IGG1" s="511"/>
      <c r="IGH1" s="511"/>
      <c r="IGI1" s="511"/>
      <c r="IGJ1" s="511"/>
      <c r="IGK1" s="511"/>
      <c r="IGL1" s="511"/>
      <c r="IGM1" s="511"/>
      <c r="IGT1" s="511"/>
      <c r="IGU1" s="511"/>
      <c r="IGV1" s="511"/>
      <c r="IGW1" s="511"/>
      <c r="IGX1" s="511"/>
      <c r="IGY1" s="511"/>
      <c r="IGZ1" s="511"/>
      <c r="IHA1" s="511"/>
      <c r="IHB1" s="511"/>
      <c r="IHI1" s="511"/>
      <c r="IHJ1" s="511"/>
      <c r="IHK1" s="511"/>
      <c r="IHL1" s="511"/>
      <c r="IHM1" s="511"/>
      <c r="IHN1" s="511"/>
      <c r="IHO1" s="511"/>
      <c r="IHP1" s="511"/>
      <c r="IHQ1" s="511"/>
      <c r="IHX1" s="511"/>
      <c r="IHY1" s="511"/>
      <c r="IHZ1" s="511"/>
      <c r="IIA1" s="511"/>
      <c r="IIB1" s="511"/>
      <c r="IIC1" s="511"/>
      <c r="IID1" s="511"/>
      <c r="IIE1" s="511"/>
      <c r="IIF1" s="511"/>
      <c r="IIM1" s="511"/>
      <c r="IIN1" s="511"/>
      <c r="IIO1" s="511"/>
      <c r="IIP1" s="511"/>
      <c r="IIQ1" s="511"/>
      <c r="IIR1" s="511"/>
      <c r="IIS1" s="511"/>
      <c r="IIT1" s="511"/>
      <c r="IIU1" s="511"/>
      <c r="IJB1" s="511"/>
      <c r="IJC1" s="511"/>
      <c r="IJD1" s="511"/>
      <c r="IJE1" s="511"/>
      <c r="IJF1" s="511"/>
      <c r="IJG1" s="511"/>
      <c r="IJH1" s="511"/>
      <c r="IJI1" s="511"/>
      <c r="IJJ1" s="511"/>
      <c r="IJQ1" s="511"/>
      <c r="IJR1" s="511"/>
      <c r="IJS1" s="511"/>
      <c r="IJT1" s="511"/>
      <c r="IJU1" s="511"/>
      <c r="IJV1" s="511"/>
      <c r="IJW1" s="511"/>
      <c r="IJX1" s="511"/>
      <c r="IJY1" s="511"/>
      <c r="IKF1" s="511"/>
      <c r="IKG1" s="511"/>
      <c r="IKH1" s="511"/>
      <c r="IKI1" s="511"/>
      <c r="IKJ1" s="511"/>
      <c r="IKK1" s="511"/>
      <c r="IKL1" s="511"/>
      <c r="IKM1" s="511"/>
      <c r="IKN1" s="511"/>
      <c r="IKU1" s="511"/>
      <c r="IKV1" s="511"/>
      <c r="IKW1" s="511"/>
      <c r="IKX1" s="511"/>
      <c r="IKY1" s="511"/>
      <c r="IKZ1" s="511"/>
      <c r="ILA1" s="511"/>
      <c r="ILB1" s="511"/>
      <c r="ILC1" s="511"/>
      <c r="ILJ1" s="511"/>
      <c r="ILK1" s="511"/>
      <c r="ILL1" s="511"/>
      <c r="ILM1" s="511"/>
      <c r="ILN1" s="511"/>
      <c r="ILO1" s="511"/>
      <c r="ILP1" s="511"/>
      <c r="ILQ1" s="511"/>
      <c r="ILR1" s="511"/>
      <c r="ILY1" s="511"/>
      <c r="ILZ1" s="511"/>
      <c r="IMA1" s="511"/>
      <c r="IMB1" s="511"/>
      <c r="IMC1" s="511"/>
      <c r="IMD1" s="511"/>
      <c r="IME1" s="511"/>
      <c r="IMF1" s="511"/>
      <c r="IMG1" s="511"/>
      <c r="IMN1" s="511"/>
      <c r="IMO1" s="511"/>
      <c r="IMP1" s="511"/>
      <c r="IMQ1" s="511"/>
      <c r="IMR1" s="511"/>
      <c r="IMS1" s="511"/>
      <c r="IMT1" s="511"/>
      <c r="IMU1" s="511"/>
      <c r="IMV1" s="511"/>
      <c r="INC1" s="511"/>
      <c r="IND1" s="511"/>
      <c r="INE1" s="511"/>
      <c r="INF1" s="511"/>
      <c r="ING1" s="511"/>
      <c r="INH1" s="511"/>
      <c r="INI1" s="511"/>
      <c r="INJ1" s="511"/>
      <c r="INK1" s="511"/>
      <c r="INR1" s="511"/>
      <c r="INS1" s="511"/>
      <c r="INT1" s="511"/>
      <c r="INU1" s="511"/>
      <c r="INV1" s="511"/>
      <c r="INW1" s="511"/>
      <c r="INX1" s="511"/>
      <c r="INY1" s="511"/>
      <c r="INZ1" s="511"/>
      <c r="IOG1" s="511"/>
      <c r="IOH1" s="511"/>
      <c r="IOI1" s="511"/>
      <c r="IOJ1" s="511"/>
      <c r="IOK1" s="511"/>
      <c r="IOL1" s="511"/>
      <c r="IOM1" s="511"/>
      <c r="ION1" s="511"/>
      <c r="IOO1" s="511"/>
      <c r="IOV1" s="511"/>
      <c r="IOW1" s="511"/>
      <c r="IOX1" s="511"/>
      <c r="IOY1" s="511"/>
      <c r="IOZ1" s="511"/>
      <c r="IPA1" s="511"/>
      <c r="IPB1" s="511"/>
      <c r="IPC1" s="511"/>
      <c r="IPD1" s="511"/>
      <c r="IPK1" s="511"/>
      <c r="IPL1" s="511"/>
      <c r="IPM1" s="511"/>
      <c r="IPN1" s="511"/>
      <c r="IPO1" s="511"/>
      <c r="IPP1" s="511"/>
      <c r="IPQ1" s="511"/>
      <c r="IPR1" s="511"/>
      <c r="IPS1" s="511"/>
      <c r="IPZ1" s="511"/>
      <c r="IQA1" s="511"/>
      <c r="IQB1" s="511"/>
      <c r="IQC1" s="511"/>
      <c r="IQD1" s="511"/>
      <c r="IQE1" s="511"/>
      <c r="IQF1" s="511"/>
      <c r="IQG1" s="511"/>
      <c r="IQH1" s="511"/>
      <c r="IQO1" s="511"/>
      <c r="IQP1" s="511"/>
      <c r="IQQ1" s="511"/>
      <c r="IQR1" s="511"/>
      <c r="IQS1" s="511"/>
      <c r="IQT1" s="511"/>
      <c r="IQU1" s="511"/>
      <c r="IQV1" s="511"/>
      <c r="IQW1" s="511"/>
      <c r="IRD1" s="511"/>
      <c r="IRE1" s="511"/>
      <c r="IRF1" s="511"/>
      <c r="IRG1" s="511"/>
      <c r="IRH1" s="511"/>
      <c r="IRI1" s="511"/>
      <c r="IRJ1" s="511"/>
      <c r="IRK1" s="511"/>
      <c r="IRL1" s="511"/>
      <c r="IRS1" s="511"/>
      <c r="IRT1" s="511"/>
      <c r="IRU1" s="511"/>
      <c r="IRV1" s="511"/>
      <c r="IRW1" s="511"/>
      <c r="IRX1" s="511"/>
      <c r="IRY1" s="511"/>
      <c r="IRZ1" s="511"/>
      <c r="ISA1" s="511"/>
      <c r="ISH1" s="511"/>
      <c r="ISI1" s="511"/>
      <c r="ISJ1" s="511"/>
      <c r="ISK1" s="511"/>
      <c r="ISL1" s="511"/>
      <c r="ISM1" s="511"/>
      <c r="ISN1" s="511"/>
      <c r="ISO1" s="511"/>
      <c r="ISP1" s="511"/>
      <c r="ISW1" s="511"/>
      <c r="ISX1" s="511"/>
      <c r="ISY1" s="511"/>
      <c r="ISZ1" s="511"/>
      <c r="ITA1" s="511"/>
      <c r="ITB1" s="511"/>
      <c r="ITC1" s="511"/>
      <c r="ITD1" s="511"/>
      <c r="ITE1" s="511"/>
      <c r="ITL1" s="511"/>
      <c r="ITM1" s="511"/>
      <c r="ITN1" s="511"/>
      <c r="ITO1" s="511"/>
      <c r="ITP1" s="511"/>
      <c r="ITQ1" s="511"/>
      <c r="ITR1" s="511"/>
      <c r="ITS1" s="511"/>
      <c r="ITT1" s="511"/>
      <c r="IUA1" s="511"/>
      <c r="IUB1" s="511"/>
      <c r="IUC1" s="511"/>
      <c r="IUD1" s="511"/>
      <c r="IUE1" s="511"/>
      <c r="IUF1" s="511"/>
      <c r="IUG1" s="511"/>
      <c r="IUH1" s="511"/>
      <c r="IUI1" s="511"/>
      <c r="IUP1" s="511"/>
      <c r="IUQ1" s="511"/>
      <c r="IUR1" s="511"/>
      <c r="IUS1" s="511"/>
      <c r="IUT1" s="511"/>
      <c r="IUU1" s="511"/>
      <c r="IUV1" s="511"/>
      <c r="IUW1" s="511"/>
      <c r="IUX1" s="511"/>
      <c r="IVE1" s="511"/>
      <c r="IVF1" s="511"/>
      <c r="IVG1" s="511"/>
      <c r="IVH1" s="511"/>
      <c r="IVI1" s="511"/>
      <c r="IVJ1" s="511"/>
      <c r="IVK1" s="511"/>
      <c r="IVL1" s="511"/>
      <c r="IVM1" s="511"/>
      <c r="IVT1" s="511"/>
      <c r="IVU1" s="511"/>
      <c r="IVV1" s="511"/>
      <c r="IVW1" s="511"/>
      <c r="IVX1" s="511"/>
      <c r="IVY1" s="511"/>
      <c r="IVZ1" s="511"/>
      <c r="IWA1" s="511"/>
      <c r="IWB1" s="511"/>
      <c r="IWI1" s="511"/>
      <c r="IWJ1" s="511"/>
      <c r="IWK1" s="511"/>
      <c r="IWL1" s="511"/>
      <c r="IWM1" s="511"/>
      <c r="IWN1" s="511"/>
      <c r="IWO1" s="511"/>
      <c r="IWP1" s="511"/>
      <c r="IWQ1" s="511"/>
      <c r="IWX1" s="511"/>
      <c r="IWY1" s="511"/>
      <c r="IWZ1" s="511"/>
      <c r="IXA1" s="511"/>
      <c r="IXB1" s="511"/>
      <c r="IXC1" s="511"/>
      <c r="IXD1" s="511"/>
      <c r="IXE1" s="511"/>
      <c r="IXF1" s="511"/>
      <c r="IXM1" s="511"/>
      <c r="IXN1" s="511"/>
      <c r="IXO1" s="511"/>
      <c r="IXP1" s="511"/>
      <c r="IXQ1" s="511"/>
      <c r="IXR1" s="511"/>
      <c r="IXS1" s="511"/>
      <c r="IXT1" s="511"/>
      <c r="IXU1" s="511"/>
      <c r="IYB1" s="511"/>
      <c r="IYC1" s="511"/>
      <c r="IYD1" s="511"/>
      <c r="IYE1" s="511"/>
      <c r="IYF1" s="511"/>
      <c r="IYG1" s="511"/>
      <c r="IYH1" s="511"/>
      <c r="IYI1" s="511"/>
      <c r="IYJ1" s="511"/>
      <c r="IYQ1" s="511"/>
      <c r="IYR1" s="511"/>
      <c r="IYS1" s="511"/>
      <c r="IYT1" s="511"/>
      <c r="IYU1" s="511"/>
      <c r="IYV1" s="511"/>
      <c r="IYW1" s="511"/>
      <c r="IYX1" s="511"/>
      <c r="IYY1" s="511"/>
      <c r="IZF1" s="511"/>
      <c r="IZG1" s="511"/>
      <c r="IZH1" s="511"/>
      <c r="IZI1" s="511"/>
      <c r="IZJ1" s="511"/>
      <c r="IZK1" s="511"/>
      <c r="IZL1" s="511"/>
      <c r="IZM1" s="511"/>
      <c r="IZN1" s="511"/>
      <c r="IZU1" s="511"/>
      <c r="IZV1" s="511"/>
      <c r="IZW1" s="511"/>
      <c r="IZX1" s="511"/>
      <c r="IZY1" s="511"/>
      <c r="IZZ1" s="511"/>
      <c r="JAA1" s="511"/>
      <c r="JAB1" s="511"/>
      <c r="JAC1" s="511"/>
      <c r="JAJ1" s="511"/>
      <c r="JAK1" s="511"/>
      <c r="JAL1" s="511"/>
      <c r="JAM1" s="511"/>
      <c r="JAN1" s="511"/>
      <c r="JAO1" s="511"/>
      <c r="JAP1" s="511"/>
      <c r="JAQ1" s="511"/>
      <c r="JAR1" s="511"/>
      <c r="JAY1" s="511"/>
      <c r="JAZ1" s="511"/>
      <c r="JBA1" s="511"/>
      <c r="JBB1" s="511"/>
      <c r="JBC1" s="511"/>
      <c r="JBD1" s="511"/>
      <c r="JBE1" s="511"/>
      <c r="JBF1" s="511"/>
      <c r="JBG1" s="511"/>
      <c r="JBN1" s="511"/>
      <c r="JBO1" s="511"/>
      <c r="JBP1" s="511"/>
      <c r="JBQ1" s="511"/>
      <c r="JBR1" s="511"/>
      <c r="JBS1" s="511"/>
      <c r="JBT1" s="511"/>
      <c r="JBU1" s="511"/>
      <c r="JBV1" s="511"/>
      <c r="JCC1" s="511"/>
      <c r="JCD1" s="511"/>
      <c r="JCE1" s="511"/>
      <c r="JCF1" s="511"/>
      <c r="JCG1" s="511"/>
      <c r="JCH1" s="511"/>
      <c r="JCI1" s="511"/>
      <c r="JCJ1" s="511"/>
      <c r="JCK1" s="511"/>
      <c r="JCR1" s="511"/>
      <c r="JCS1" s="511"/>
      <c r="JCT1" s="511"/>
      <c r="JCU1" s="511"/>
      <c r="JCV1" s="511"/>
      <c r="JCW1" s="511"/>
      <c r="JCX1" s="511"/>
      <c r="JCY1" s="511"/>
      <c r="JCZ1" s="511"/>
      <c r="JDG1" s="511"/>
      <c r="JDH1" s="511"/>
      <c r="JDI1" s="511"/>
      <c r="JDJ1" s="511"/>
      <c r="JDK1" s="511"/>
      <c r="JDL1" s="511"/>
      <c r="JDM1" s="511"/>
      <c r="JDN1" s="511"/>
      <c r="JDO1" s="511"/>
      <c r="JDV1" s="511"/>
      <c r="JDW1" s="511"/>
      <c r="JDX1" s="511"/>
      <c r="JDY1" s="511"/>
      <c r="JDZ1" s="511"/>
      <c r="JEA1" s="511"/>
      <c r="JEB1" s="511"/>
      <c r="JEC1" s="511"/>
      <c r="JED1" s="511"/>
      <c r="JEK1" s="511"/>
      <c r="JEL1" s="511"/>
      <c r="JEM1" s="511"/>
      <c r="JEN1" s="511"/>
      <c r="JEO1" s="511"/>
      <c r="JEP1" s="511"/>
      <c r="JEQ1" s="511"/>
      <c r="JER1" s="511"/>
      <c r="JES1" s="511"/>
      <c r="JEZ1" s="511"/>
      <c r="JFA1" s="511"/>
      <c r="JFB1" s="511"/>
      <c r="JFC1" s="511"/>
      <c r="JFD1" s="511"/>
      <c r="JFE1" s="511"/>
      <c r="JFF1" s="511"/>
      <c r="JFG1" s="511"/>
      <c r="JFH1" s="511"/>
      <c r="JFO1" s="511"/>
      <c r="JFP1" s="511"/>
      <c r="JFQ1" s="511"/>
      <c r="JFR1" s="511"/>
      <c r="JFS1" s="511"/>
      <c r="JFT1" s="511"/>
      <c r="JFU1" s="511"/>
      <c r="JFV1" s="511"/>
      <c r="JFW1" s="511"/>
      <c r="JGD1" s="511"/>
      <c r="JGE1" s="511"/>
      <c r="JGF1" s="511"/>
      <c r="JGG1" s="511"/>
      <c r="JGH1" s="511"/>
      <c r="JGI1" s="511"/>
      <c r="JGJ1" s="511"/>
      <c r="JGK1" s="511"/>
      <c r="JGL1" s="511"/>
      <c r="JGS1" s="511"/>
      <c r="JGT1" s="511"/>
      <c r="JGU1" s="511"/>
      <c r="JGV1" s="511"/>
      <c r="JGW1" s="511"/>
      <c r="JGX1" s="511"/>
      <c r="JGY1" s="511"/>
      <c r="JGZ1" s="511"/>
      <c r="JHA1" s="511"/>
      <c r="JHH1" s="511"/>
      <c r="JHI1" s="511"/>
      <c r="JHJ1" s="511"/>
      <c r="JHK1" s="511"/>
      <c r="JHL1" s="511"/>
      <c r="JHM1" s="511"/>
      <c r="JHN1" s="511"/>
      <c r="JHO1" s="511"/>
      <c r="JHP1" s="511"/>
      <c r="JHW1" s="511"/>
      <c r="JHX1" s="511"/>
      <c r="JHY1" s="511"/>
      <c r="JHZ1" s="511"/>
      <c r="JIA1" s="511"/>
      <c r="JIB1" s="511"/>
      <c r="JIC1" s="511"/>
      <c r="JID1" s="511"/>
      <c r="JIE1" s="511"/>
      <c r="JIL1" s="511"/>
      <c r="JIM1" s="511"/>
      <c r="JIN1" s="511"/>
      <c r="JIO1" s="511"/>
      <c r="JIP1" s="511"/>
      <c r="JIQ1" s="511"/>
      <c r="JIR1" s="511"/>
      <c r="JIS1" s="511"/>
      <c r="JIT1" s="511"/>
      <c r="JJA1" s="511"/>
      <c r="JJB1" s="511"/>
      <c r="JJC1" s="511"/>
      <c r="JJD1" s="511"/>
      <c r="JJE1" s="511"/>
      <c r="JJF1" s="511"/>
      <c r="JJG1" s="511"/>
      <c r="JJH1" s="511"/>
      <c r="JJI1" s="511"/>
      <c r="JJP1" s="511"/>
      <c r="JJQ1" s="511"/>
      <c r="JJR1" s="511"/>
      <c r="JJS1" s="511"/>
      <c r="JJT1" s="511"/>
      <c r="JJU1" s="511"/>
      <c r="JJV1" s="511"/>
      <c r="JJW1" s="511"/>
      <c r="JJX1" s="511"/>
      <c r="JKE1" s="511"/>
      <c r="JKF1" s="511"/>
      <c r="JKG1" s="511"/>
      <c r="JKH1" s="511"/>
      <c r="JKI1" s="511"/>
      <c r="JKJ1" s="511"/>
      <c r="JKK1" s="511"/>
      <c r="JKL1" s="511"/>
      <c r="JKM1" s="511"/>
      <c r="JKT1" s="511"/>
      <c r="JKU1" s="511"/>
      <c r="JKV1" s="511"/>
      <c r="JKW1" s="511"/>
      <c r="JKX1" s="511"/>
      <c r="JKY1" s="511"/>
      <c r="JKZ1" s="511"/>
      <c r="JLA1" s="511"/>
      <c r="JLB1" s="511"/>
      <c r="JLI1" s="511"/>
      <c r="JLJ1" s="511"/>
      <c r="JLK1" s="511"/>
      <c r="JLL1" s="511"/>
      <c r="JLM1" s="511"/>
      <c r="JLN1" s="511"/>
      <c r="JLO1" s="511"/>
      <c r="JLP1" s="511"/>
      <c r="JLQ1" s="511"/>
      <c r="JLX1" s="511"/>
      <c r="JLY1" s="511"/>
      <c r="JLZ1" s="511"/>
      <c r="JMA1" s="511"/>
      <c r="JMB1" s="511"/>
      <c r="JMC1" s="511"/>
      <c r="JMD1" s="511"/>
      <c r="JME1" s="511"/>
      <c r="JMF1" s="511"/>
      <c r="JMM1" s="511"/>
      <c r="JMN1" s="511"/>
      <c r="JMO1" s="511"/>
      <c r="JMP1" s="511"/>
      <c r="JMQ1" s="511"/>
      <c r="JMR1" s="511"/>
      <c r="JMS1" s="511"/>
      <c r="JMT1" s="511"/>
      <c r="JMU1" s="511"/>
      <c r="JNB1" s="511"/>
      <c r="JNC1" s="511"/>
      <c r="JND1" s="511"/>
      <c r="JNE1" s="511"/>
      <c r="JNF1" s="511"/>
      <c r="JNG1" s="511"/>
      <c r="JNH1" s="511"/>
      <c r="JNI1" s="511"/>
      <c r="JNJ1" s="511"/>
      <c r="JNQ1" s="511"/>
      <c r="JNR1" s="511"/>
      <c r="JNS1" s="511"/>
      <c r="JNT1" s="511"/>
      <c r="JNU1" s="511"/>
      <c r="JNV1" s="511"/>
      <c r="JNW1" s="511"/>
      <c r="JNX1" s="511"/>
      <c r="JNY1" s="511"/>
      <c r="JOF1" s="511"/>
      <c r="JOG1" s="511"/>
      <c r="JOH1" s="511"/>
      <c r="JOI1" s="511"/>
      <c r="JOJ1" s="511"/>
      <c r="JOK1" s="511"/>
      <c r="JOL1" s="511"/>
      <c r="JOM1" s="511"/>
      <c r="JON1" s="511"/>
      <c r="JOU1" s="511"/>
      <c r="JOV1" s="511"/>
      <c r="JOW1" s="511"/>
      <c r="JOX1" s="511"/>
      <c r="JOY1" s="511"/>
      <c r="JOZ1" s="511"/>
      <c r="JPA1" s="511"/>
      <c r="JPB1" s="511"/>
      <c r="JPC1" s="511"/>
      <c r="JPJ1" s="511"/>
      <c r="JPK1" s="511"/>
      <c r="JPL1" s="511"/>
      <c r="JPM1" s="511"/>
      <c r="JPN1" s="511"/>
      <c r="JPO1" s="511"/>
      <c r="JPP1" s="511"/>
      <c r="JPQ1" s="511"/>
      <c r="JPR1" s="511"/>
      <c r="JPY1" s="511"/>
      <c r="JPZ1" s="511"/>
      <c r="JQA1" s="511"/>
      <c r="JQB1" s="511"/>
      <c r="JQC1" s="511"/>
      <c r="JQD1" s="511"/>
      <c r="JQE1" s="511"/>
      <c r="JQF1" s="511"/>
      <c r="JQG1" s="511"/>
      <c r="JQN1" s="511"/>
      <c r="JQO1" s="511"/>
      <c r="JQP1" s="511"/>
      <c r="JQQ1" s="511"/>
      <c r="JQR1" s="511"/>
      <c r="JQS1" s="511"/>
      <c r="JQT1" s="511"/>
      <c r="JQU1" s="511"/>
      <c r="JQV1" s="511"/>
      <c r="JRC1" s="511"/>
      <c r="JRD1" s="511"/>
      <c r="JRE1" s="511"/>
      <c r="JRF1" s="511"/>
      <c r="JRG1" s="511"/>
      <c r="JRH1" s="511"/>
      <c r="JRI1" s="511"/>
      <c r="JRJ1" s="511"/>
      <c r="JRK1" s="511"/>
      <c r="JRR1" s="511"/>
      <c r="JRS1" s="511"/>
      <c r="JRT1" s="511"/>
      <c r="JRU1" s="511"/>
      <c r="JRV1" s="511"/>
      <c r="JRW1" s="511"/>
      <c r="JRX1" s="511"/>
      <c r="JRY1" s="511"/>
      <c r="JRZ1" s="511"/>
      <c r="JSG1" s="511"/>
      <c r="JSH1" s="511"/>
      <c r="JSI1" s="511"/>
      <c r="JSJ1" s="511"/>
      <c r="JSK1" s="511"/>
      <c r="JSL1" s="511"/>
      <c r="JSM1" s="511"/>
      <c r="JSN1" s="511"/>
      <c r="JSO1" s="511"/>
      <c r="JSV1" s="511"/>
      <c r="JSW1" s="511"/>
      <c r="JSX1" s="511"/>
      <c r="JSY1" s="511"/>
      <c r="JSZ1" s="511"/>
      <c r="JTA1" s="511"/>
      <c r="JTB1" s="511"/>
      <c r="JTC1" s="511"/>
      <c r="JTD1" s="511"/>
      <c r="JTK1" s="511"/>
      <c r="JTL1" s="511"/>
      <c r="JTM1" s="511"/>
      <c r="JTN1" s="511"/>
      <c r="JTO1" s="511"/>
      <c r="JTP1" s="511"/>
      <c r="JTQ1" s="511"/>
      <c r="JTR1" s="511"/>
      <c r="JTS1" s="511"/>
      <c r="JTZ1" s="511"/>
      <c r="JUA1" s="511"/>
      <c r="JUB1" s="511"/>
      <c r="JUC1" s="511"/>
      <c r="JUD1" s="511"/>
      <c r="JUE1" s="511"/>
      <c r="JUF1" s="511"/>
      <c r="JUG1" s="511"/>
      <c r="JUH1" s="511"/>
      <c r="JUO1" s="511"/>
      <c r="JUP1" s="511"/>
      <c r="JUQ1" s="511"/>
      <c r="JUR1" s="511"/>
      <c r="JUS1" s="511"/>
      <c r="JUT1" s="511"/>
      <c r="JUU1" s="511"/>
      <c r="JUV1" s="511"/>
      <c r="JUW1" s="511"/>
      <c r="JVD1" s="511"/>
      <c r="JVE1" s="511"/>
      <c r="JVF1" s="511"/>
      <c r="JVG1" s="511"/>
      <c r="JVH1" s="511"/>
      <c r="JVI1" s="511"/>
      <c r="JVJ1" s="511"/>
      <c r="JVK1" s="511"/>
      <c r="JVL1" s="511"/>
      <c r="JVS1" s="511"/>
      <c r="JVT1" s="511"/>
      <c r="JVU1" s="511"/>
      <c r="JVV1" s="511"/>
      <c r="JVW1" s="511"/>
      <c r="JVX1" s="511"/>
      <c r="JVY1" s="511"/>
      <c r="JVZ1" s="511"/>
      <c r="JWA1" s="511"/>
      <c r="JWH1" s="511"/>
      <c r="JWI1" s="511"/>
      <c r="JWJ1" s="511"/>
      <c r="JWK1" s="511"/>
      <c r="JWL1" s="511"/>
      <c r="JWM1" s="511"/>
      <c r="JWN1" s="511"/>
      <c r="JWO1" s="511"/>
      <c r="JWP1" s="511"/>
      <c r="JWW1" s="511"/>
      <c r="JWX1" s="511"/>
      <c r="JWY1" s="511"/>
      <c r="JWZ1" s="511"/>
      <c r="JXA1" s="511"/>
      <c r="JXB1" s="511"/>
      <c r="JXC1" s="511"/>
      <c r="JXD1" s="511"/>
      <c r="JXE1" s="511"/>
      <c r="JXL1" s="511"/>
      <c r="JXM1" s="511"/>
      <c r="JXN1" s="511"/>
      <c r="JXO1" s="511"/>
      <c r="JXP1" s="511"/>
      <c r="JXQ1" s="511"/>
      <c r="JXR1" s="511"/>
      <c r="JXS1" s="511"/>
      <c r="JXT1" s="511"/>
      <c r="JYA1" s="511"/>
      <c r="JYB1" s="511"/>
      <c r="JYC1" s="511"/>
      <c r="JYD1" s="511"/>
      <c r="JYE1" s="511"/>
      <c r="JYF1" s="511"/>
      <c r="JYG1" s="511"/>
      <c r="JYH1" s="511"/>
      <c r="JYI1" s="511"/>
      <c r="JYP1" s="511"/>
      <c r="JYQ1" s="511"/>
      <c r="JYR1" s="511"/>
      <c r="JYS1" s="511"/>
      <c r="JYT1" s="511"/>
      <c r="JYU1" s="511"/>
      <c r="JYV1" s="511"/>
      <c r="JYW1" s="511"/>
      <c r="JYX1" s="511"/>
      <c r="JZE1" s="511"/>
      <c r="JZF1" s="511"/>
      <c r="JZG1" s="511"/>
      <c r="JZH1" s="511"/>
      <c r="JZI1" s="511"/>
      <c r="JZJ1" s="511"/>
      <c r="JZK1" s="511"/>
      <c r="JZL1" s="511"/>
      <c r="JZM1" s="511"/>
      <c r="JZT1" s="511"/>
      <c r="JZU1" s="511"/>
      <c r="JZV1" s="511"/>
      <c r="JZW1" s="511"/>
      <c r="JZX1" s="511"/>
      <c r="JZY1" s="511"/>
      <c r="JZZ1" s="511"/>
      <c r="KAA1" s="511"/>
      <c r="KAB1" s="511"/>
      <c r="KAI1" s="511"/>
      <c r="KAJ1" s="511"/>
      <c r="KAK1" s="511"/>
      <c r="KAL1" s="511"/>
      <c r="KAM1" s="511"/>
      <c r="KAN1" s="511"/>
      <c r="KAO1" s="511"/>
      <c r="KAP1" s="511"/>
      <c r="KAQ1" s="511"/>
      <c r="KAX1" s="511"/>
      <c r="KAY1" s="511"/>
      <c r="KAZ1" s="511"/>
      <c r="KBA1" s="511"/>
      <c r="KBB1" s="511"/>
      <c r="KBC1" s="511"/>
      <c r="KBD1" s="511"/>
      <c r="KBE1" s="511"/>
      <c r="KBF1" s="511"/>
      <c r="KBM1" s="511"/>
      <c r="KBN1" s="511"/>
      <c r="KBO1" s="511"/>
      <c r="KBP1" s="511"/>
      <c r="KBQ1" s="511"/>
      <c r="KBR1" s="511"/>
      <c r="KBS1" s="511"/>
      <c r="KBT1" s="511"/>
      <c r="KBU1" s="511"/>
      <c r="KCB1" s="511"/>
      <c r="KCC1" s="511"/>
      <c r="KCD1" s="511"/>
      <c r="KCE1" s="511"/>
      <c r="KCF1" s="511"/>
      <c r="KCG1" s="511"/>
      <c r="KCH1" s="511"/>
      <c r="KCI1" s="511"/>
      <c r="KCJ1" s="511"/>
      <c r="KCQ1" s="511"/>
      <c r="KCR1" s="511"/>
      <c r="KCS1" s="511"/>
      <c r="KCT1" s="511"/>
      <c r="KCU1" s="511"/>
      <c r="KCV1" s="511"/>
      <c r="KCW1" s="511"/>
      <c r="KCX1" s="511"/>
      <c r="KCY1" s="511"/>
      <c r="KDF1" s="511"/>
      <c r="KDG1" s="511"/>
      <c r="KDH1" s="511"/>
      <c r="KDI1" s="511"/>
      <c r="KDJ1" s="511"/>
      <c r="KDK1" s="511"/>
      <c r="KDL1" s="511"/>
      <c r="KDM1" s="511"/>
      <c r="KDN1" s="511"/>
      <c r="KDU1" s="511"/>
      <c r="KDV1" s="511"/>
      <c r="KDW1" s="511"/>
      <c r="KDX1" s="511"/>
      <c r="KDY1" s="511"/>
      <c r="KDZ1" s="511"/>
      <c r="KEA1" s="511"/>
      <c r="KEB1" s="511"/>
      <c r="KEC1" s="511"/>
      <c r="KEJ1" s="511"/>
      <c r="KEK1" s="511"/>
      <c r="KEL1" s="511"/>
      <c r="KEM1" s="511"/>
      <c r="KEN1" s="511"/>
      <c r="KEO1" s="511"/>
      <c r="KEP1" s="511"/>
      <c r="KEQ1" s="511"/>
      <c r="KER1" s="511"/>
      <c r="KEY1" s="511"/>
      <c r="KEZ1" s="511"/>
      <c r="KFA1" s="511"/>
      <c r="KFB1" s="511"/>
      <c r="KFC1" s="511"/>
      <c r="KFD1" s="511"/>
      <c r="KFE1" s="511"/>
      <c r="KFF1" s="511"/>
      <c r="KFG1" s="511"/>
      <c r="KFN1" s="511"/>
      <c r="KFO1" s="511"/>
      <c r="KFP1" s="511"/>
      <c r="KFQ1" s="511"/>
      <c r="KFR1" s="511"/>
      <c r="KFS1" s="511"/>
      <c r="KFT1" s="511"/>
      <c r="KFU1" s="511"/>
      <c r="KFV1" s="511"/>
      <c r="KGC1" s="511"/>
      <c r="KGD1" s="511"/>
      <c r="KGE1" s="511"/>
      <c r="KGF1" s="511"/>
      <c r="KGG1" s="511"/>
      <c r="KGH1" s="511"/>
      <c r="KGI1" s="511"/>
      <c r="KGJ1" s="511"/>
      <c r="KGK1" s="511"/>
      <c r="KGR1" s="511"/>
      <c r="KGS1" s="511"/>
      <c r="KGT1" s="511"/>
      <c r="KGU1" s="511"/>
      <c r="KGV1" s="511"/>
      <c r="KGW1" s="511"/>
      <c r="KGX1" s="511"/>
      <c r="KGY1" s="511"/>
      <c r="KGZ1" s="511"/>
      <c r="KHG1" s="511"/>
      <c r="KHH1" s="511"/>
      <c r="KHI1" s="511"/>
      <c r="KHJ1" s="511"/>
      <c r="KHK1" s="511"/>
      <c r="KHL1" s="511"/>
      <c r="KHM1" s="511"/>
      <c r="KHN1" s="511"/>
      <c r="KHO1" s="511"/>
      <c r="KHV1" s="511"/>
      <c r="KHW1" s="511"/>
      <c r="KHX1" s="511"/>
      <c r="KHY1" s="511"/>
      <c r="KHZ1" s="511"/>
      <c r="KIA1" s="511"/>
      <c r="KIB1" s="511"/>
      <c r="KIC1" s="511"/>
      <c r="KID1" s="511"/>
      <c r="KIK1" s="511"/>
      <c r="KIL1" s="511"/>
      <c r="KIM1" s="511"/>
      <c r="KIN1" s="511"/>
      <c r="KIO1" s="511"/>
      <c r="KIP1" s="511"/>
      <c r="KIQ1" s="511"/>
      <c r="KIR1" s="511"/>
      <c r="KIS1" s="511"/>
      <c r="KIZ1" s="511"/>
      <c r="KJA1" s="511"/>
      <c r="KJB1" s="511"/>
      <c r="KJC1" s="511"/>
      <c r="KJD1" s="511"/>
      <c r="KJE1" s="511"/>
      <c r="KJF1" s="511"/>
      <c r="KJG1" s="511"/>
      <c r="KJH1" s="511"/>
      <c r="KJO1" s="511"/>
      <c r="KJP1" s="511"/>
      <c r="KJQ1" s="511"/>
      <c r="KJR1" s="511"/>
      <c r="KJS1" s="511"/>
      <c r="KJT1" s="511"/>
      <c r="KJU1" s="511"/>
      <c r="KJV1" s="511"/>
      <c r="KJW1" s="511"/>
      <c r="KKD1" s="511"/>
      <c r="KKE1" s="511"/>
      <c r="KKF1" s="511"/>
      <c r="KKG1" s="511"/>
      <c r="KKH1" s="511"/>
      <c r="KKI1" s="511"/>
      <c r="KKJ1" s="511"/>
      <c r="KKK1" s="511"/>
      <c r="KKL1" s="511"/>
      <c r="KKS1" s="511"/>
      <c r="KKT1" s="511"/>
      <c r="KKU1" s="511"/>
      <c r="KKV1" s="511"/>
      <c r="KKW1" s="511"/>
      <c r="KKX1" s="511"/>
      <c r="KKY1" s="511"/>
      <c r="KKZ1" s="511"/>
      <c r="KLA1" s="511"/>
      <c r="KLH1" s="511"/>
      <c r="KLI1" s="511"/>
      <c r="KLJ1" s="511"/>
      <c r="KLK1" s="511"/>
      <c r="KLL1" s="511"/>
      <c r="KLM1" s="511"/>
      <c r="KLN1" s="511"/>
      <c r="KLO1" s="511"/>
      <c r="KLP1" s="511"/>
      <c r="KLW1" s="511"/>
      <c r="KLX1" s="511"/>
      <c r="KLY1" s="511"/>
      <c r="KLZ1" s="511"/>
      <c r="KMA1" s="511"/>
      <c r="KMB1" s="511"/>
      <c r="KMC1" s="511"/>
      <c r="KMD1" s="511"/>
      <c r="KME1" s="511"/>
      <c r="KML1" s="511"/>
      <c r="KMM1" s="511"/>
      <c r="KMN1" s="511"/>
      <c r="KMO1" s="511"/>
      <c r="KMP1" s="511"/>
      <c r="KMQ1" s="511"/>
      <c r="KMR1" s="511"/>
      <c r="KMS1" s="511"/>
      <c r="KMT1" s="511"/>
      <c r="KNA1" s="511"/>
      <c r="KNB1" s="511"/>
      <c r="KNC1" s="511"/>
      <c r="KND1" s="511"/>
      <c r="KNE1" s="511"/>
      <c r="KNF1" s="511"/>
      <c r="KNG1" s="511"/>
      <c r="KNH1" s="511"/>
      <c r="KNI1" s="511"/>
      <c r="KNP1" s="511"/>
      <c r="KNQ1" s="511"/>
      <c r="KNR1" s="511"/>
      <c r="KNS1" s="511"/>
      <c r="KNT1" s="511"/>
      <c r="KNU1" s="511"/>
      <c r="KNV1" s="511"/>
      <c r="KNW1" s="511"/>
      <c r="KNX1" s="511"/>
      <c r="KOE1" s="511"/>
      <c r="KOF1" s="511"/>
      <c r="KOG1" s="511"/>
      <c r="KOH1" s="511"/>
      <c r="KOI1" s="511"/>
      <c r="KOJ1" s="511"/>
      <c r="KOK1" s="511"/>
      <c r="KOL1" s="511"/>
      <c r="KOM1" s="511"/>
      <c r="KOT1" s="511"/>
      <c r="KOU1" s="511"/>
      <c r="KOV1" s="511"/>
      <c r="KOW1" s="511"/>
      <c r="KOX1" s="511"/>
      <c r="KOY1" s="511"/>
      <c r="KOZ1" s="511"/>
      <c r="KPA1" s="511"/>
      <c r="KPB1" s="511"/>
      <c r="KPI1" s="511"/>
      <c r="KPJ1" s="511"/>
      <c r="KPK1" s="511"/>
      <c r="KPL1" s="511"/>
      <c r="KPM1" s="511"/>
      <c r="KPN1" s="511"/>
      <c r="KPO1" s="511"/>
      <c r="KPP1" s="511"/>
      <c r="KPQ1" s="511"/>
      <c r="KPX1" s="511"/>
      <c r="KPY1" s="511"/>
      <c r="KPZ1" s="511"/>
      <c r="KQA1" s="511"/>
      <c r="KQB1" s="511"/>
      <c r="KQC1" s="511"/>
      <c r="KQD1" s="511"/>
      <c r="KQE1" s="511"/>
      <c r="KQF1" s="511"/>
      <c r="KQM1" s="511"/>
      <c r="KQN1" s="511"/>
      <c r="KQO1" s="511"/>
      <c r="KQP1" s="511"/>
      <c r="KQQ1" s="511"/>
      <c r="KQR1" s="511"/>
      <c r="KQS1" s="511"/>
      <c r="KQT1" s="511"/>
      <c r="KQU1" s="511"/>
      <c r="KRB1" s="511"/>
      <c r="KRC1" s="511"/>
      <c r="KRD1" s="511"/>
      <c r="KRE1" s="511"/>
      <c r="KRF1" s="511"/>
      <c r="KRG1" s="511"/>
      <c r="KRH1" s="511"/>
      <c r="KRI1" s="511"/>
      <c r="KRJ1" s="511"/>
      <c r="KRQ1" s="511"/>
      <c r="KRR1" s="511"/>
      <c r="KRS1" s="511"/>
      <c r="KRT1" s="511"/>
      <c r="KRU1" s="511"/>
      <c r="KRV1" s="511"/>
      <c r="KRW1" s="511"/>
      <c r="KRX1" s="511"/>
      <c r="KRY1" s="511"/>
      <c r="KSF1" s="511"/>
      <c r="KSG1" s="511"/>
      <c r="KSH1" s="511"/>
      <c r="KSI1" s="511"/>
      <c r="KSJ1" s="511"/>
      <c r="KSK1" s="511"/>
      <c r="KSL1" s="511"/>
      <c r="KSM1" s="511"/>
      <c r="KSN1" s="511"/>
      <c r="KSU1" s="511"/>
      <c r="KSV1" s="511"/>
      <c r="KSW1" s="511"/>
      <c r="KSX1" s="511"/>
      <c r="KSY1" s="511"/>
      <c r="KSZ1" s="511"/>
      <c r="KTA1" s="511"/>
      <c r="KTB1" s="511"/>
      <c r="KTC1" s="511"/>
      <c r="KTJ1" s="511"/>
      <c r="KTK1" s="511"/>
      <c r="KTL1" s="511"/>
      <c r="KTM1" s="511"/>
      <c r="KTN1" s="511"/>
      <c r="KTO1" s="511"/>
      <c r="KTP1" s="511"/>
      <c r="KTQ1" s="511"/>
      <c r="KTR1" s="511"/>
      <c r="KTY1" s="511"/>
      <c r="KTZ1" s="511"/>
      <c r="KUA1" s="511"/>
      <c r="KUB1" s="511"/>
      <c r="KUC1" s="511"/>
      <c r="KUD1" s="511"/>
      <c r="KUE1" s="511"/>
      <c r="KUF1" s="511"/>
      <c r="KUG1" s="511"/>
      <c r="KUN1" s="511"/>
      <c r="KUO1" s="511"/>
      <c r="KUP1" s="511"/>
      <c r="KUQ1" s="511"/>
      <c r="KUR1" s="511"/>
      <c r="KUS1" s="511"/>
      <c r="KUT1" s="511"/>
      <c r="KUU1" s="511"/>
      <c r="KUV1" s="511"/>
      <c r="KVC1" s="511"/>
      <c r="KVD1" s="511"/>
      <c r="KVE1" s="511"/>
      <c r="KVF1" s="511"/>
      <c r="KVG1" s="511"/>
      <c r="KVH1" s="511"/>
      <c r="KVI1" s="511"/>
      <c r="KVJ1" s="511"/>
      <c r="KVK1" s="511"/>
      <c r="KVR1" s="511"/>
      <c r="KVS1" s="511"/>
      <c r="KVT1" s="511"/>
      <c r="KVU1" s="511"/>
      <c r="KVV1" s="511"/>
      <c r="KVW1" s="511"/>
      <c r="KVX1" s="511"/>
      <c r="KVY1" s="511"/>
      <c r="KVZ1" s="511"/>
      <c r="KWG1" s="511"/>
      <c r="KWH1" s="511"/>
      <c r="KWI1" s="511"/>
      <c r="KWJ1" s="511"/>
      <c r="KWK1" s="511"/>
      <c r="KWL1" s="511"/>
      <c r="KWM1" s="511"/>
      <c r="KWN1" s="511"/>
      <c r="KWO1" s="511"/>
      <c r="KWV1" s="511"/>
      <c r="KWW1" s="511"/>
      <c r="KWX1" s="511"/>
      <c r="KWY1" s="511"/>
      <c r="KWZ1" s="511"/>
      <c r="KXA1" s="511"/>
      <c r="KXB1" s="511"/>
      <c r="KXC1" s="511"/>
      <c r="KXD1" s="511"/>
      <c r="KXK1" s="511"/>
      <c r="KXL1" s="511"/>
      <c r="KXM1" s="511"/>
      <c r="KXN1" s="511"/>
      <c r="KXO1" s="511"/>
      <c r="KXP1" s="511"/>
      <c r="KXQ1" s="511"/>
      <c r="KXR1" s="511"/>
      <c r="KXS1" s="511"/>
      <c r="KXZ1" s="511"/>
      <c r="KYA1" s="511"/>
      <c r="KYB1" s="511"/>
      <c r="KYC1" s="511"/>
      <c r="KYD1" s="511"/>
      <c r="KYE1" s="511"/>
      <c r="KYF1" s="511"/>
      <c r="KYG1" s="511"/>
      <c r="KYH1" s="511"/>
      <c r="KYO1" s="511"/>
      <c r="KYP1" s="511"/>
      <c r="KYQ1" s="511"/>
      <c r="KYR1" s="511"/>
      <c r="KYS1" s="511"/>
      <c r="KYT1" s="511"/>
      <c r="KYU1" s="511"/>
      <c r="KYV1" s="511"/>
      <c r="KYW1" s="511"/>
      <c r="KZD1" s="511"/>
      <c r="KZE1" s="511"/>
      <c r="KZF1" s="511"/>
      <c r="KZG1" s="511"/>
      <c r="KZH1" s="511"/>
      <c r="KZI1" s="511"/>
      <c r="KZJ1" s="511"/>
      <c r="KZK1" s="511"/>
      <c r="KZL1" s="511"/>
      <c r="KZS1" s="511"/>
      <c r="KZT1" s="511"/>
      <c r="KZU1" s="511"/>
      <c r="KZV1" s="511"/>
      <c r="KZW1" s="511"/>
      <c r="KZX1" s="511"/>
      <c r="KZY1" s="511"/>
      <c r="KZZ1" s="511"/>
      <c r="LAA1" s="511"/>
      <c r="LAH1" s="511"/>
      <c r="LAI1" s="511"/>
      <c r="LAJ1" s="511"/>
      <c r="LAK1" s="511"/>
      <c r="LAL1" s="511"/>
      <c r="LAM1" s="511"/>
      <c r="LAN1" s="511"/>
      <c r="LAO1" s="511"/>
      <c r="LAP1" s="511"/>
      <c r="LAW1" s="511"/>
      <c r="LAX1" s="511"/>
      <c r="LAY1" s="511"/>
      <c r="LAZ1" s="511"/>
      <c r="LBA1" s="511"/>
      <c r="LBB1" s="511"/>
      <c r="LBC1" s="511"/>
      <c r="LBD1" s="511"/>
      <c r="LBE1" s="511"/>
      <c r="LBL1" s="511"/>
      <c r="LBM1" s="511"/>
      <c r="LBN1" s="511"/>
      <c r="LBO1" s="511"/>
      <c r="LBP1" s="511"/>
      <c r="LBQ1" s="511"/>
      <c r="LBR1" s="511"/>
      <c r="LBS1" s="511"/>
      <c r="LBT1" s="511"/>
      <c r="LCA1" s="511"/>
      <c r="LCB1" s="511"/>
      <c r="LCC1" s="511"/>
      <c r="LCD1" s="511"/>
      <c r="LCE1" s="511"/>
      <c r="LCF1" s="511"/>
      <c r="LCG1" s="511"/>
      <c r="LCH1" s="511"/>
      <c r="LCI1" s="511"/>
      <c r="LCP1" s="511"/>
      <c r="LCQ1" s="511"/>
      <c r="LCR1" s="511"/>
      <c r="LCS1" s="511"/>
      <c r="LCT1" s="511"/>
      <c r="LCU1" s="511"/>
      <c r="LCV1" s="511"/>
      <c r="LCW1" s="511"/>
      <c r="LCX1" s="511"/>
      <c r="LDE1" s="511"/>
      <c r="LDF1" s="511"/>
      <c r="LDG1" s="511"/>
      <c r="LDH1" s="511"/>
      <c r="LDI1" s="511"/>
      <c r="LDJ1" s="511"/>
      <c r="LDK1" s="511"/>
      <c r="LDL1" s="511"/>
      <c r="LDM1" s="511"/>
      <c r="LDT1" s="511"/>
      <c r="LDU1" s="511"/>
      <c r="LDV1" s="511"/>
      <c r="LDW1" s="511"/>
      <c r="LDX1" s="511"/>
      <c r="LDY1" s="511"/>
      <c r="LDZ1" s="511"/>
      <c r="LEA1" s="511"/>
      <c r="LEB1" s="511"/>
      <c r="LEI1" s="511"/>
      <c r="LEJ1" s="511"/>
      <c r="LEK1" s="511"/>
      <c r="LEL1" s="511"/>
      <c r="LEM1" s="511"/>
      <c r="LEN1" s="511"/>
      <c r="LEO1" s="511"/>
      <c r="LEP1" s="511"/>
      <c r="LEQ1" s="511"/>
      <c r="LEX1" s="511"/>
      <c r="LEY1" s="511"/>
      <c r="LEZ1" s="511"/>
      <c r="LFA1" s="511"/>
      <c r="LFB1" s="511"/>
      <c r="LFC1" s="511"/>
      <c r="LFD1" s="511"/>
      <c r="LFE1" s="511"/>
      <c r="LFF1" s="511"/>
      <c r="LFM1" s="511"/>
      <c r="LFN1" s="511"/>
      <c r="LFO1" s="511"/>
      <c r="LFP1" s="511"/>
      <c r="LFQ1" s="511"/>
      <c r="LFR1" s="511"/>
      <c r="LFS1" s="511"/>
      <c r="LFT1" s="511"/>
      <c r="LFU1" s="511"/>
      <c r="LGB1" s="511"/>
      <c r="LGC1" s="511"/>
      <c r="LGD1" s="511"/>
      <c r="LGE1" s="511"/>
      <c r="LGF1" s="511"/>
      <c r="LGG1" s="511"/>
      <c r="LGH1" s="511"/>
      <c r="LGI1" s="511"/>
      <c r="LGJ1" s="511"/>
      <c r="LGQ1" s="511"/>
      <c r="LGR1" s="511"/>
      <c r="LGS1" s="511"/>
      <c r="LGT1" s="511"/>
      <c r="LGU1" s="511"/>
      <c r="LGV1" s="511"/>
      <c r="LGW1" s="511"/>
      <c r="LGX1" s="511"/>
      <c r="LGY1" s="511"/>
      <c r="LHF1" s="511"/>
      <c r="LHG1" s="511"/>
      <c r="LHH1" s="511"/>
      <c r="LHI1" s="511"/>
      <c r="LHJ1" s="511"/>
      <c r="LHK1" s="511"/>
      <c r="LHL1" s="511"/>
      <c r="LHM1" s="511"/>
      <c r="LHN1" s="511"/>
      <c r="LHU1" s="511"/>
      <c r="LHV1" s="511"/>
      <c r="LHW1" s="511"/>
      <c r="LHX1" s="511"/>
      <c r="LHY1" s="511"/>
      <c r="LHZ1" s="511"/>
      <c r="LIA1" s="511"/>
      <c r="LIB1" s="511"/>
      <c r="LIC1" s="511"/>
      <c r="LIJ1" s="511"/>
      <c r="LIK1" s="511"/>
      <c r="LIL1" s="511"/>
      <c r="LIM1" s="511"/>
      <c r="LIN1" s="511"/>
      <c r="LIO1" s="511"/>
      <c r="LIP1" s="511"/>
      <c r="LIQ1" s="511"/>
      <c r="LIR1" s="511"/>
      <c r="LIY1" s="511"/>
      <c r="LIZ1" s="511"/>
      <c r="LJA1" s="511"/>
      <c r="LJB1" s="511"/>
      <c r="LJC1" s="511"/>
      <c r="LJD1" s="511"/>
      <c r="LJE1" s="511"/>
      <c r="LJF1" s="511"/>
      <c r="LJG1" s="511"/>
      <c r="LJN1" s="511"/>
      <c r="LJO1" s="511"/>
      <c r="LJP1" s="511"/>
      <c r="LJQ1" s="511"/>
      <c r="LJR1" s="511"/>
      <c r="LJS1" s="511"/>
      <c r="LJT1" s="511"/>
      <c r="LJU1" s="511"/>
      <c r="LJV1" s="511"/>
      <c r="LKC1" s="511"/>
      <c r="LKD1" s="511"/>
      <c r="LKE1" s="511"/>
      <c r="LKF1" s="511"/>
      <c r="LKG1" s="511"/>
      <c r="LKH1" s="511"/>
      <c r="LKI1" s="511"/>
      <c r="LKJ1" s="511"/>
      <c r="LKK1" s="511"/>
      <c r="LKR1" s="511"/>
      <c r="LKS1" s="511"/>
      <c r="LKT1" s="511"/>
      <c r="LKU1" s="511"/>
      <c r="LKV1" s="511"/>
      <c r="LKW1" s="511"/>
      <c r="LKX1" s="511"/>
      <c r="LKY1" s="511"/>
      <c r="LKZ1" s="511"/>
      <c r="LLG1" s="511"/>
      <c r="LLH1" s="511"/>
      <c r="LLI1" s="511"/>
      <c r="LLJ1" s="511"/>
      <c r="LLK1" s="511"/>
      <c r="LLL1" s="511"/>
      <c r="LLM1" s="511"/>
      <c r="LLN1" s="511"/>
      <c r="LLO1" s="511"/>
      <c r="LLV1" s="511"/>
      <c r="LLW1" s="511"/>
      <c r="LLX1" s="511"/>
      <c r="LLY1" s="511"/>
      <c r="LLZ1" s="511"/>
      <c r="LMA1" s="511"/>
      <c r="LMB1" s="511"/>
      <c r="LMC1" s="511"/>
      <c r="LMD1" s="511"/>
      <c r="LMK1" s="511"/>
      <c r="LML1" s="511"/>
      <c r="LMM1" s="511"/>
      <c r="LMN1" s="511"/>
      <c r="LMO1" s="511"/>
      <c r="LMP1" s="511"/>
      <c r="LMQ1" s="511"/>
      <c r="LMR1" s="511"/>
      <c r="LMS1" s="511"/>
      <c r="LMZ1" s="511"/>
      <c r="LNA1" s="511"/>
      <c r="LNB1" s="511"/>
      <c r="LNC1" s="511"/>
      <c r="LND1" s="511"/>
      <c r="LNE1" s="511"/>
      <c r="LNF1" s="511"/>
      <c r="LNG1" s="511"/>
      <c r="LNH1" s="511"/>
      <c r="LNO1" s="511"/>
      <c r="LNP1" s="511"/>
      <c r="LNQ1" s="511"/>
      <c r="LNR1" s="511"/>
      <c r="LNS1" s="511"/>
      <c r="LNT1" s="511"/>
      <c r="LNU1" s="511"/>
      <c r="LNV1" s="511"/>
      <c r="LNW1" s="511"/>
      <c r="LOD1" s="511"/>
      <c r="LOE1" s="511"/>
      <c r="LOF1" s="511"/>
      <c r="LOG1" s="511"/>
      <c r="LOH1" s="511"/>
      <c r="LOI1" s="511"/>
      <c r="LOJ1" s="511"/>
      <c r="LOK1" s="511"/>
      <c r="LOL1" s="511"/>
      <c r="LOS1" s="511"/>
      <c r="LOT1" s="511"/>
      <c r="LOU1" s="511"/>
      <c r="LOV1" s="511"/>
      <c r="LOW1" s="511"/>
      <c r="LOX1" s="511"/>
      <c r="LOY1" s="511"/>
      <c r="LOZ1" s="511"/>
      <c r="LPA1" s="511"/>
      <c r="LPH1" s="511"/>
      <c r="LPI1" s="511"/>
      <c r="LPJ1" s="511"/>
      <c r="LPK1" s="511"/>
      <c r="LPL1" s="511"/>
      <c r="LPM1" s="511"/>
      <c r="LPN1" s="511"/>
      <c r="LPO1" s="511"/>
      <c r="LPP1" s="511"/>
      <c r="LPW1" s="511"/>
      <c r="LPX1" s="511"/>
      <c r="LPY1" s="511"/>
      <c r="LPZ1" s="511"/>
      <c r="LQA1" s="511"/>
      <c r="LQB1" s="511"/>
      <c r="LQC1" s="511"/>
      <c r="LQD1" s="511"/>
      <c r="LQE1" s="511"/>
      <c r="LQL1" s="511"/>
      <c r="LQM1" s="511"/>
      <c r="LQN1" s="511"/>
      <c r="LQO1" s="511"/>
      <c r="LQP1" s="511"/>
      <c r="LQQ1" s="511"/>
      <c r="LQR1" s="511"/>
      <c r="LQS1" s="511"/>
      <c r="LQT1" s="511"/>
      <c r="LRA1" s="511"/>
      <c r="LRB1" s="511"/>
      <c r="LRC1" s="511"/>
      <c r="LRD1" s="511"/>
      <c r="LRE1" s="511"/>
      <c r="LRF1" s="511"/>
      <c r="LRG1" s="511"/>
      <c r="LRH1" s="511"/>
      <c r="LRI1" s="511"/>
      <c r="LRP1" s="511"/>
      <c r="LRQ1" s="511"/>
      <c r="LRR1" s="511"/>
      <c r="LRS1" s="511"/>
      <c r="LRT1" s="511"/>
      <c r="LRU1" s="511"/>
      <c r="LRV1" s="511"/>
      <c r="LRW1" s="511"/>
      <c r="LRX1" s="511"/>
      <c r="LSE1" s="511"/>
      <c r="LSF1" s="511"/>
      <c r="LSG1" s="511"/>
      <c r="LSH1" s="511"/>
      <c r="LSI1" s="511"/>
      <c r="LSJ1" s="511"/>
      <c r="LSK1" s="511"/>
      <c r="LSL1" s="511"/>
      <c r="LSM1" s="511"/>
      <c r="LST1" s="511"/>
      <c r="LSU1" s="511"/>
      <c r="LSV1" s="511"/>
      <c r="LSW1" s="511"/>
      <c r="LSX1" s="511"/>
      <c r="LSY1" s="511"/>
      <c r="LSZ1" s="511"/>
      <c r="LTA1" s="511"/>
      <c r="LTB1" s="511"/>
      <c r="LTI1" s="511"/>
      <c r="LTJ1" s="511"/>
      <c r="LTK1" s="511"/>
      <c r="LTL1" s="511"/>
      <c r="LTM1" s="511"/>
      <c r="LTN1" s="511"/>
      <c r="LTO1" s="511"/>
      <c r="LTP1" s="511"/>
      <c r="LTQ1" s="511"/>
      <c r="LTX1" s="511"/>
      <c r="LTY1" s="511"/>
      <c r="LTZ1" s="511"/>
      <c r="LUA1" s="511"/>
      <c r="LUB1" s="511"/>
      <c r="LUC1" s="511"/>
      <c r="LUD1" s="511"/>
      <c r="LUE1" s="511"/>
      <c r="LUF1" s="511"/>
      <c r="LUM1" s="511"/>
      <c r="LUN1" s="511"/>
      <c r="LUO1" s="511"/>
      <c r="LUP1" s="511"/>
      <c r="LUQ1" s="511"/>
      <c r="LUR1" s="511"/>
      <c r="LUS1" s="511"/>
      <c r="LUT1" s="511"/>
      <c r="LUU1" s="511"/>
      <c r="LVB1" s="511"/>
      <c r="LVC1" s="511"/>
      <c r="LVD1" s="511"/>
      <c r="LVE1" s="511"/>
      <c r="LVF1" s="511"/>
      <c r="LVG1" s="511"/>
      <c r="LVH1" s="511"/>
      <c r="LVI1" s="511"/>
      <c r="LVJ1" s="511"/>
      <c r="LVQ1" s="511"/>
      <c r="LVR1" s="511"/>
      <c r="LVS1" s="511"/>
      <c r="LVT1" s="511"/>
      <c r="LVU1" s="511"/>
      <c r="LVV1" s="511"/>
      <c r="LVW1" s="511"/>
      <c r="LVX1" s="511"/>
      <c r="LVY1" s="511"/>
      <c r="LWF1" s="511"/>
      <c r="LWG1" s="511"/>
      <c r="LWH1" s="511"/>
      <c r="LWI1" s="511"/>
      <c r="LWJ1" s="511"/>
      <c r="LWK1" s="511"/>
      <c r="LWL1" s="511"/>
      <c r="LWM1" s="511"/>
      <c r="LWN1" s="511"/>
      <c r="LWU1" s="511"/>
      <c r="LWV1" s="511"/>
      <c r="LWW1" s="511"/>
      <c r="LWX1" s="511"/>
      <c r="LWY1" s="511"/>
      <c r="LWZ1" s="511"/>
      <c r="LXA1" s="511"/>
      <c r="LXB1" s="511"/>
      <c r="LXC1" s="511"/>
      <c r="LXJ1" s="511"/>
      <c r="LXK1" s="511"/>
      <c r="LXL1" s="511"/>
      <c r="LXM1" s="511"/>
      <c r="LXN1" s="511"/>
      <c r="LXO1" s="511"/>
      <c r="LXP1" s="511"/>
      <c r="LXQ1" s="511"/>
      <c r="LXR1" s="511"/>
      <c r="LXY1" s="511"/>
      <c r="LXZ1" s="511"/>
      <c r="LYA1" s="511"/>
      <c r="LYB1" s="511"/>
      <c r="LYC1" s="511"/>
      <c r="LYD1" s="511"/>
      <c r="LYE1" s="511"/>
      <c r="LYF1" s="511"/>
      <c r="LYG1" s="511"/>
      <c r="LYN1" s="511"/>
      <c r="LYO1" s="511"/>
      <c r="LYP1" s="511"/>
      <c r="LYQ1" s="511"/>
      <c r="LYR1" s="511"/>
      <c r="LYS1" s="511"/>
      <c r="LYT1" s="511"/>
      <c r="LYU1" s="511"/>
      <c r="LYV1" s="511"/>
      <c r="LZC1" s="511"/>
      <c r="LZD1" s="511"/>
      <c r="LZE1" s="511"/>
      <c r="LZF1" s="511"/>
      <c r="LZG1" s="511"/>
      <c r="LZH1" s="511"/>
      <c r="LZI1" s="511"/>
      <c r="LZJ1" s="511"/>
      <c r="LZK1" s="511"/>
      <c r="LZR1" s="511"/>
      <c r="LZS1" s="511"/>
      <c r="LZT1" s="511"/>
      <c r="LZU1" s="511"/>
      <c r="LZV1" s="511"/>
      <c r="LZW1" s="511"/>
      <c r="LZX1" s="511"/>
      <c r="LZY1" s="511"/>
      <c r="LZZ1" s="511"/>
      <c r="MAG1" s="511"/>
      <c r="MAH1" s="511"/>
      <c r="MAI1" s="511"/>
      <c r="MAJ1" s="511"/>
      <c r="MAK1" s="511"/>
      <c r="MAL1" s="511"/>
      <c r="MAM1" s="511"/>
      <c r="MAN1" s="511"/>
      <c r="MAO1" s="511"/>
      <c r="MAV1" s="511"/>
      <c r="MAW1" s="511"/>
      <c r="MAX1" s="511"/>
      <c r="MAY1" s="511"/>
      <c r="MAZ1" s="511"/>
      <c r="MBA1" s="511"/>
      <c r="MBB1" s="511"/>
      <c r="MBC1" s="511"/>
      <c r="MBD1" s="511"/>
      <c r="MBK1" s="511"/>
      <c r="MBL1" s="511"/>
      <c r="MBM1" s="511"/>
      <c r="MBN1" s="511"/>
      <c r="MBO1" s="511"/>
      <c r="MBP1" s="511"/>
      <c r="MBQ1" s="511"/>
      <c r="MBR1" s="511"/>
      <c r="MBS1" s="511"/>
      <c r="MBZ1" s="511"/>
      <c r="MCA1" s="511"/>
      <c r="MCB1" s="511"/>
      <c r="MCC1" s="511"/>
      <c r="MCD1" s="511"/>
      <c r="MCE1" s="511"/>
      <c r="MCF1" s="511"/>
      <c r="MCG1" s="511"/>
      <c r="MCH1" s="511"/>
      <c r="MCO1" s="511"/>
      <c r="MCP1" s="511"/>
      <c r="MCQ1" s="511"/>
      <c r="MCR1" s="511"/>
      <c r="MCS1" s="511"/>
      <c r="MCT1" s="511"/>
      <c r="MCU1" s="511"/>
      <c r="MCV1" s="511"/>
      <c r="MCW1" s="511"/>
      <c r="MDD1" s="511"/>
      <c r="MDE1" s="511"/>
      <c r="MDF1" s="511"/>
      <c r="MDG1" s="511"/>
      <c r="MDH1" s="511"/>
      <c r="MDI1" s="511"/>
      <c r="MDJ1" s="511"/>
      <c r="MDK1" s="511"/>
      <c r="MDL1" s="511"/>
      <c r="MDS1" s="511"/>
      <c r="MDT1" s="511"/>
      <c r="MDU1" s="511"/>
      <c r="MDV1" s="511"/>
      <c r="MDW1" s="511"/>
      <c r="MDX1" s="511"/>
      <c r="MDY1" s="511"/>
      <c r="MDZ1" s="511"/>
      <c r="MEA1" s="511"/>
      <c r="MEH1" s="511"/>
      <c r="MEI1" s="511"/>
      <c r="MEJ1" s="511"/>
      <c r="MEK1" s="511"/>
      <c r="MEL1" s="511"/>
      <c r="MEM1" s="511"/>
      <c r="MEN1" s="511"/>
      <c r="MEO1" s="511"/>
      <c r="MEP1" s="511"/>
      <c r="MEW1" s="511"/>
      <c r="MEX1" s="511"/>
      <c r="MEY1" s="511"/>
      <c r="MEZ1" s="511"/>
      <c r="MFA1" s="511"/>
      <c r="MFB1" s="511"/>
      <c r="MFC1" s="511"/>
      <c r="MFD1" s="511"/>
      <c r="MFE1" s="511"/>
      <c r="MFL1" s="511"/>
      <c r="MFM1" s="511"/>
      <c r="MFN1" s="511"/>
      <c r="MFO1" s="511"/>
      <c r="MFP1" s="511"/>
      <c r="MFQ1" s="511"/>
      <c r="MFR1" s="511"/>
      <c r="MFS1" s="511"/>
      <c r="MFT1" s="511"/>
      <c r="MGA1" s="511"/>
      <c r="MGB1" s="511"/>
      <c r="MGC1" s="511"/>
      <c r="MGD1" s="511"/>
      <c r="MGE1" s="511"/>
      <c r="MGF1" s="511"/>
      <c r="MGG1" s="511"/>
      <c r="MGH1" s="511"/>
      <c r="MGI1" s="511"/>
      <c r="MGP1" s="511"/>
      <c r="MGQ1" s="511"/>
      <c r="MGR1" s="511"/>
      <c r="MGS1" s="511"/>
      <c r="MGT1" s="511"/>
      <c r="MGU1" s="511"/>
      <c r="MGV1" s="511"/>
      <c r="MGW1" s="511"/>
      <c r="MGX1" s="511"/>
      <c r="MHE1" s="511"/>
      <c r="MHF1" s="511"/>
      <c r="MHG1" s="511"/>
      <c r="MHH1" s="511"/>
      <c r="MHI1" s="511"/>
      <c r="MHJ1" s="511"/>
      <c r="MHK1" s="511"/>
      <c r="MHL1" s="511"/>
      <c r="MHM1" s="511"/>
      <c r="MHT1" s="511"/>
      <c r="MHU1" s="511"/>
      <c r="MHV1" s="511"/>
      <c r="MHW1" s="511"/>
      <c r="MHX1" s="511"/>
      <c r="MHY1" s="511"/>
      <c r="MHZ1" s="511"/>
      <c r="MIA1" s="511"/>
      <c r="MIB1" s="511"/>
      <c r="MII1" s="511"/>
      <c r="MIJ1" s="511"/>
      <c r="MIK1" s="511"/>
      <c r="MIL1" s="511"/>
      <c r="MIM1" s="511"/>
      <c r="MIN1" s="511"/>
      <c r="MIO1" s="511"/>
      <c r="MIP1" s="511"/>
      <c r="MIQ1" s="511"/>
      <c r="MIX1" s="511"/>
      <c r="MIY1" s="511"/>
      <c r="MIZ1" s="511"/>
      <c r="MJA1" s="511"/>
      <c r="MJB1" s="511"/>
      <c r="MJC1" s="511"/>
      <c r="MJD1" s="511"/>
      <c r="MJE1" s="511"/>
      <c r="MJF1" s="511"/>
      <c r="MJM1" s="511"/>
      <c r="MJN1" s="511"/>
      <c r="MJO1" s="511"/>
      <c r="MJP1" s="511"/>
      <c r="MJQ1" s="511"/>
      <c r="MJR1" s="511"/>
      <c r="MJS1" s="511"/>
      <c r="MJT1" s="511"/>
      <c r="MJU1" s="511"/>
      <c r="MKB1" s="511"/>
      <c r="MKC1" s="511"/>
      <c r="MKD1" s="511"/>
      <c r="MKE1" s="511"/>
      <c r="MKF1" s="511"/>
      <c r="MKG1" s="511"/>
      <c r="MKH1" s="511"/>
      <c r="MKI1" s="511"/>
      <c r="MKJ1" s="511"/>
      <c r="MKQ1" s="511"/>
      <c r="MKR1" s="511"/>
      <c r="MKS1" s="511"/>
      <c r="MKT1" s="511"/>
      <c r="MKU1" s="511"/>
      <c r="MKV1" s="511"/>
      <c r="MKW1" s="511"/>
      <c r="MKX1" s="511"/>
      <c r="MKY1" s="511"/>
      <c r="MLF1" s="511"/>
      <c r="MLG1" s="511"/>
      <c r="MLH1" s="511"/>
      <c r="MLI1" s="511"/>
      <c r="MLJ1" s="511"/>
      <c r="MLK1" s="511"/>
      <c r="MLL1" s="511"/>
      <c r="MLM1" s="511"/>
      <c r="MLN1" s="511"/>
      <c r="MLU1" s="511"/>
      <c r="MLV1" s="511"/>
      <c r="MLW1" s="511"/>
      <c r="MLX1" s="511"/>
      <c r="MLY1" s="511"/>
      <c r="MLZ1" s="511"/>
      <c r="MMA1" s="511"/>
      <c r="MMB1" s="511"/>
      <c r="MMC1" s="511"/>
      <c r="MMJ1" s="511"/>
      <c r="MMK1" s="511"/>
      <c r="MML1" s="511"/>
      <c r="MMM1" s="511"/>
      <c r="MMN1" s="511"/>
      <c r="MMO1" s="511"/>
      <c r="MMP1" s="511"/>
      <c r="MMQ1" s="511"/>
      <c r="MMR1" s="511"/>
      <c r="MMY1" s="511"/>
      <c r="MMZ1" s="511"/>
      <c r="MNA1" s="511"/>
      <c r="MNB1" s="511"/>
      <c r="MNC1" s="511"/>
      <c r="MND1" s="511"/>
      <c r="MNE1" s="511"/>
      <c r="MNF1" s="511"/>
      <c r="MNG1" s="511"/>
      <c r="MNN1" s="511"/>
      <c r="MNO1" s="511"/>
      <c r="MNP1" s="511"/>
      <c r="MNQ1" s="511"/>
      <c r="MNR1" s="511"/>
      <c r="MNS1" s="511"/>
      <c r="MNT1" s="511"/>
      <c r="MNU1" s="511"/>
      <c r="MNV1" s="511"/>
      <c r="MOC1" s="511"/>
      <c r="MOD1" s="511"/>
      <c r="MOE1" s="511"/>
      <c r="MOF1" s="511"/>
      <c r="MOG1" s="511"/>
      <c r="MOH1" s="511"/>
      <c r="MOI1" s="511"/>
      <c r="MOJ1" s="511"/>
      <c r="MOK1" s="511"/>
      <c r="MOR1" s="511"/>
      <c r="MOS1" s="511"/>
      <c r="MOT1" s="511"/>
      <c r="MOU1" s="511"/>
      <c r="MOV1" s="511"/>
      <c r="MOW1" s="511"/>
      <c r="MOX1" s="511"/>
      <c r="MOY1" s="511"/>
      <c r="MOZ1" s="511"/>
      <c r="MPG1" s="511"/>
      <c r="MPH1" s="511"/>
      <c r="MPI1" s="511"/>
      <c r="MPJ1" s="511"/>
      <c r="MPK1" s="511"/>
      <c r="MPL1" s="511"/>
      <c r="MPM1" s="511"/>
      <c r="MPN1" s="511"/>
      <c r="MPO1" s="511"/>
      <c r="MPV1" s="511"/>
      <c r="MPW1" s="511"/>
      <c r="MPX1" s="511"/>
      <c r="MPY1" s="511"/>
      <c r="MPZ1" s="511"/>
      <c r="MQA1" s="511"/>
      <c r="MQB1" s="511"/>
      <c r="MQC1" s="511"/>
      <c r="MQD1" s="511"/>
      <c r="MQK1" s="511"/>
      <c r="MQL1" s="511"/>
      <c r="MQM1" s="511"/>
      <c r="MQN1" s="511"/>
      <c r="MQO1" s="511"/>
      <c r="MQP1" s="511"/>
      <c r="MQQ1" s="511"/>
      <c r="MQR1" s="511"/>
      <c r="MQS1" s="511"/>
      <c r="MQZ1" s="511"/>
      <c r="MRA1" s="511"/>
      <c r="MRB1" s="511"/>
      <c r="MRC1" s="511"/>
      <c r="MRD1" s="511"/>
      <c r="MRE1" s="511"/>
      <c r="MRF1" s="511"/>
      <c r="MRG1" s="511"/>
      <c r="MRH1" s="511"/>
      <c r="MRO1" s="511"/>
      <c r="MRP1" s="511"/>
      <c r="MRQ1" s="511"/>
      <c r="MRR1" s="511"/>
      <c r="MRS1" s="511"/>
      <c r="MRT1" s="511"/>
      <c r="MRU1" s="511"/>
      <c r="MRV1" s="511"/>
      <c r="MRW1" s="511"/>
      <c r="MSD1" s="511"/>
      <c r="MSE1" s="511"/>
      <c r="MSF1" s="511"/>
      <c r="MSG1" s="511"/>
      <c r="MSH1" s="511"/>
      <c r="MSI1" s="511"/>
      <c r="MSJ1" s="511"/>
      <c r="MSK1" s="511"/>
      <c r="MSL1" s="511"/>
      <c r="MSS1" s="511"/>
      <c r="MST1" s="511"/>
      <c r="MSU1" s="511"/>
      <c r="MSV1" s="511"/>
      <c r="MSW1" s="511"/>
      <c r="MSX1" s="511"/>
      <c r="MSY1" s="511"/>
      <c r="MSZ1" s="511"/>
      <c r="MTA1" s="511"/>
      <c r="MTH1" s="511"/>
      <c r="MTI1" s="511"/>
      <c r="MTJ1" s="511"/>
      <c r="MTK1" s="511"/>
      <c r="MTL1" s="511"/>
      <c r="MTM1" s="511"/>
      <c r="MTN1" s="511"/>
      <c r="MTO1" s="511"/>
      <c r="MTP1" s="511"/>
      <c r="MTW1" s="511"/>
      <c r="MTX1" s="511"/>
      <c r="MTY1" s="511"/>
      <c r="MTZ1" s="511"/>
      <c r="MUA1" s="511"/>
      <c r="MUB1" s="511"/>
      <c r="MUC1" s="511"/>
      <c r="MUD1" s="511"/>
      <c r="MUE1" s="511"/>
      <c r="MUL1" s="511"/>
      <c r="MUM1" s="511"/>
      <c r="MUN1" s="511"/>
      <c r="MUO1" s="511"/>
      <c r="MUP1" s="511"/>
      <c r="MUQ1" s="511"/>
      <c r="MUR1" s="511"/>
      <c r="MUS1" s="511"/>
      <c r="MUT1" s="511"/>
      <c r="MVA1" s="511"/>
      <c r="MVB1" s="511"/>
      <c r="MVC1" s="511"/>
      <c r="MVD1" s="511"/>
      <c r="MVE1" s="511"/>
      <c r="MVF1" s="511"/>
      <c r="MVG1" s="511"/>
      <c r="MVH1" s="511"/>
      <c r="MVI1" s="511"/>
      <c r="MVP1" s="511"/>
      <c r="MVQ1" s="511"/>
      <c r="MVR1" s="511"/>
      <c r="MVS1" s="511"/>
      <c r="MVT1" s="511"/>
      <c r="MVU1" s="511"/>
      <c r="MVV1" s="511"/>
      <c r="MVW1" s="511"/>
      <c r="MVX1" s="511"/>
      <c r="MWE1" s="511"/>
      <c r="MWF1" s="511"/>
      <c r="MWG1" s="511"/>
      <c r="MWH1" s="511"/>
      <c r="MWI1" s="511"/>
      <c r="MWJ1" s="511"/>
      <c r="MWK1" s="511"/>
      <c r="MWL1" s="511"/>
      <c r="MWM1" s="511"/>
      <c r="MWT1" s="511"/>
      <c r="MWU1" s="511"/>
      <c r="MWV1" s="511"/>
      <c r="MWW1" s="511"/>
      <c r="MWX1" s="511"/>
      <c r="MWY1" s="511"/>
      <c r="MWZ1" s="511"/>
      <c r="MXA1" s="511"/>
      <c r="MXB1" s="511"/>
      <c r="MXI1" s="511"/>
      <c r="MXJ1" s="511"/>
      <c r="MXK1" s="511"/>
      <c r="MXL1" s="511"/>
      <c r="MXM1" s="511"/>
      <c r="MXN1" s="511"/>
      <c r="MXO1" s="511"/>
      <c r="MXP1" s="511"/>
      <c r="MXQ1" s="511"/>
      <c r="MXX1" s="511"/>
      <c r="MXY1" s="511"/>
      <c r="MXZ1" s="511"/>
      <c r="MYA1" s="511"/>
      <c r="MYB1" s="511"/>
      <c r="MYC1" s="511"/>
      <c r="MYD1" s="511"/>
      <c r="MYE1" s="511"/>
      <c r="MYF1" s="511"/>
      <c r="MYM1" s="511"/>
      <c r="MYN1" s="511"/>
      <c r="MYO1" s="511"/>
      <c r="MYP1" s="511"/>
      <c r="MYQ1" s="511"/>
      <c r="MYR1" s="511"/>
      <c r="MYS1" s="511"/>
      <c r="MYT1" s="511"/>
      <c r="MYU1" s="511"/>
      <c r="MZB1" s="511"/>
      <c r="MZC1" s="511"/>
      <c r="MZD1" s="511"/>
      <c r="MZE1" s="511"/>
      <c r="MZF1" s="511"/>
      <c r="MZG1" s="511"/>
      <c r="MZH1" s="511"/>
      <c r="MZI1" s="511"/>
      <c r="MZJ1" s="511"/>
      <c r="MZQ1" s="511"/>
      <c r="MZR1" s="511"/>
      <c r="MZS1" s="511"/>
      <c r="MZT1" s="511"/>
      <c r="MZU1" s="511"/>
      <c r="MZV1" s="511"/>
      <c r="MZW1" s="511"/>
      <c r="MZX1" s="511"/>
      <c r="MZY1" s="511"/>
      <c r="NAF1" s="511"/>
      <c r="NAG1" s="511"/>
      <c r="NAH1" s="511"/>
      <c r="NAI1" s="511"/>
      <c r="NAJ1" s="511"/>
      <c r="NAK1" s="511"/>
      <c r="NAL1" s="511"/>
      <c r="NAM1" s="511"/>
      <c r="NAN1" s="511"/>
      <c r="NAU1" s="511"/>
      <c r="NAV1" s="511"/>
      <c r="NAW1" s="511"/>
      <c r="NAX1" s="511"/>
      <c r="NAY1" s="511"/>
      <c r="NAZ1" s="511"/>
      <c r="NBA1" s="511"/>
      <c r="NBB1" s="511"/>
      <c r="NBC1" s="511"/>
      <c r="NBJ1" s="511"/>
      <c r="NBK1" s="511"/>
      <c r="NBL1" s="511"/>
      <c r="NBM1" s="511"/>
      <c r="NBN1" s="511"/>
      <c r="NBO1" s="511"/>
      <c r="NBP1" s="511"/>
      <c r="NBQ1" s="511"/>
      <c r="NBR1" s="511"/>
      <c r="NBY1" s="511"/>
      <c r="NBZ1" s="511"/>
      <c r="NCA1" s="511"/>
      <c r="NCB1" s="511"/>
      <c r="NCC1" s="511"/>
      <c r="NCD1" s="511"/>
      <c r="NCE1" s="511"/>
      <c r="NCF1" s="511"/>
      <c r="NCG1" s="511"/>
      <c r="NCN1" s="511"/>
      <c r="NCO1" s="511"/>
      <c r="NCP1" s="511"/>
      <c r="NCQ1" s="511"/>
      <c r="NCR1" s="511"/>
      <c r="NCS1" s="511"/>
      <c r="NCT1" s="511"/>
      <c r="NCU1" s="511"/>
      <c r="NCV1" s="511"/>
      <c r="NDC1" s="511"/>
      <c r="NDD1" s="511"/>
      <c r="NDE1" s="511"/>
      <c r="NDF1" s="511"/>
      <c r="NDG1" s="511"/>
      <c r="NDH1" s="511"/>
      <c r="NDI1" s="511"/>
      <c r="NDJ1" s="511"/>
      <c r="NDK1" s="511"/>
      <c r="NDR1" s="511"/>
      <c r="NDS1" s="511"/>
      <c r="NDT1" s="511"/>
      <c r="NDU1" s="511"/>
      <c r="NDV1" s="511"/>
      <c r="NDW1" s="511"/>
      <c r="NDX1" s="511"/>
      <c r="NDY1" s="511"/>
      <c r="NDZ1" s="511"/>
      <c r="NEG1" s="511"/>
      <c r="NEH1" s="511"/>
      <c r="NEI1" s="511"/>
      <c r="NEJ1" s="511"/>
      <c r="NEK1" s="511"/>
      <c r="NEL1" s="511"/>
      <c r="NEM1" s="511"/>
      <c r="NEN1" s="511"/>
      <c r="NEO1" s="511"/>
      <c r="NEV1" s="511"/>
      <c r="NEW1" s="511"/>
      <c r="NEX1" s="511"/>
      <c r="NEY1" s="511"/>
      <c r="NEZ1" s="511"/>
      <c r="NFA1" s="511"/>
      <c r="NFB1" s="511"/>
      <c r="NFC1" s="511"/>
      <c r="NFD1" s="511"/>
      <c r="NFK1" s="511"/>
      <c r="NFL1" s="511"/>
      <c r="NFM1" s="511"/>
      <c r="NFN1" s="511"/>
      <c r="NFO1" s="511"/>
      <c r="NFP1" s="511"/>
      <c r="NFQ1" s="511"/>
      <c r="NFR1" s="511"/>
      <c r="NFS1" s="511"/>
      <c r="NFZ1" s="511"/>
      <c r="NGA1" s="511"/>
      <c r="NGB1" s="511"/>
      <c r="NGC1" s="511"/>
      <c r="NGD1" s="511"/>
      <c r="NGE1" s="511"/>
      <c r="NGF1" s="511"/>
      <c r="NGG1" s="511"/>
      <c r="NGH1" s="511"/>
      <c r="NGO1" s="511"/>
      <c r="NGP1" s="511"/>
      <c r="NGQ1" s="511"/>
      <c r="NGR1" s="511"/>
      <c r="NGS1" s="511"/>
      <c r="NGT1" s="511"/>
      <c r="NGU1" s="511"/>
      <c r="NGV1" s="511"/>
      <c r="NGW1" s="511"/>
      <c r="NHD1" s="511"/>
      <c r="NHE1" s="511"/>
      <c r="NHF1" s="511"/>
      <c r="NHG1" s="511"/>
      <c r="NHH1" s="511"/>
      <c r="NHI1" s="511"/>
      <c r="NHJ1" s="511"/>
      <c r="NHK1" s="511"/>
      <c r="NHL1" s="511"/>
      <c r="NHS1" s="511"/>
      <c r="NHT1" s="511"/>
      <c r="NHU1" s="511"/>
      <c r="NHV1" s="511"/>
      <c r="NHW1" s="511"/>
      <c r="NHX1" s="511"/>
      <c r="NHY1" s="511"/>
      <c r="NHZ1" s="511"/>
      <c r="NIA1" s="511"/>
      <c r="NIH1" s="511"/>
      <c r="NII1" s="511"/>
      <c r="NIJ1" s="511"/>
      <c r="NIK1" s="511"/>
      <c r="NIL1" s="511"/>
      <c r="NIM1" s="511"/>
      <c r="NIN1" s="511"/>
      <c r="NIO1" s="511"/>
      <c r="NIP1" s="511"/>
      <c r="NIW1" s="511"/>
      <c r="NIX1" s="511"/>
      <c r="NIY1" s="511"/>
      <c r="NIZ1" s="511"/>
      <c r="NJA1" s="511"/>
      <c r="NJB1" s="511"/>
      <c r="NJC1" s="511"/>
      <c r="NJD1" s="511"/>
      <c r="NJE1" s="511"/>
      <c r="NJL1" s="511"/>
      <c r="NJM1" s="511"/>
      <c r="NJN1" s="511"/>
      <c r="NJO1" s="511"/>
      <c r="NJP1" s="511"/>
      <c r="NJQ1" s="511"/>
      <c r="NJR1" s="511"/>
      <c r="NJS1" s="511"/>
      <c r="NJT1" s="511"/>
      <c r="NKA1" s="511"/>
      <c r="NKB1" s="511"/>
      <c r="NKC1" s="511"/>
      <c r="NKD1" s="511"/>
      <c r="NKE1" s="511"/>
      <c r="NKF1" s="511"/>
      <c r="NKG1" s="511"/>
      <c r="NKH1" s="511"/>
      <c r="NKI1" s="511"/>
      <c r="NKP1" s="511"/>
      <c r="NKQ1" s="511"/>
      <c r="NKR1" s="511"/>
      <c r="NKS1" s="511"/>
      <c r="NKT1" s="511"/>
      <c r="NKU1" s="511"/>
      <c r="NKV1" s="511"/>
      <c r="NKW1" s="511"/>
      <c r="NKX1" s="511"/>
      <c r="NLE1" s="511"/>
      <c r="NLF1" s="511"/>
      <c r="NLG1" s="511"/>
      <c r="NLH1" s="511"/>
      <c r="NLI1" s="511"/>
      <c r="NLJ1" s="511"/>
      <c r="NLK1" s="511"/>
      <c r="NLL1" s="511"/>
      <c r="NLM1" s="511"/>
      <c r="NLT1" s="511"/>
      <c r="NLU1" s="511"/>
      <c r="NLV1" s="511"/>
      <c r="NLW1" s="511"/>
      <c r="NLX1" s="511"/>
      <c r="NLY1" s="511"/>
      <c r="NLZ1" s="511"/>
      <c r="NMA1" s="511"/>
      <c r="NMB1" s="511"/>
      <c r="NMI1" s="511"/>
      <c r="NMJ1" s="511"/>
      <c r="NMK1" s="511"/>
      <c r="NML1" s="511"/>
      <c r="NMM1" s="511"/>
      <c r="NMN1" s="511"/>
      <c r="NMO1" s="511"/>
      <c r="NMP1" s="511"/>
      <c r="NMQ1" s="511"/>
      <c r="NMX1" s="511"/>
      <c r="NMY1" s="511"/>
      <c r="NMZ1" s="511"/>
      <c r="NNA1" s="511"/>
      <c r="NNB1" s="511"/>
      <c r="NNC1" s="511"/>
      <c r="NND1" s="511"/>
      <c r="NNE1" s="511"/>
      <c r="NNF1" s="511"/>
      <c r="NNM1" s="511"/>
      <c r="NNN1" s="511"/>
      <c r="NNO1" s="511"/>
      <c r="NNP1" s="511"/>
      <c r="NNQ1" s="511"/>
      <c r="NNR1" s="511"/>
      <c r="NNS1" s="511"/>
      <c r="NNT1" s="511"/>
      <c r="NNU1" s="511"/>
      <c r="NOB1" s="511"/>
      <c r="NOC1" s="511"/>
      <c r="NOD1" s="511"/>
      <c r="NOE1" s="511"/>
      <c r="NOF1" s="511"/>
      <c r="NOG1" s="511"/>
      <c r="NOH1" s="511"/>
      <c r="NOI1" s="511"/>
      <c r="NOJ1" s="511"/>
      <c r="NOQ1" s="511"/>
      <c r="NOR1" s="511"/>
      <c r="NOS1" s="511"/>
      <c r="NOT1" s="511"/>
      <c r="NOU1" s="511"/>
      <c r="NOV1" s="511"/>
      <c r="NOW1" s="511"/>
      <c r="NOX1" s="511"/>
      <c r="NOY1" s="511"/>
      <c r="NPF1" s="511"/>
      <c r="NPG1" s="511"/>
      <c r="NPH1" s="511"/>
      <c r="NPI1" s="511"/>
      <c r="NPJ1" s="511"/>
      <c r="NPK1" s="511"/>
      <c r="NPL1" s="511"/>
      <c r="NPM1" s="511"/>
      <c r="NPN1" s="511"/>
      <c r="NPU1" s="511"/>
      <c r="NPV1" s="511"/>
      <c r="NPW1" s="511"/>
      <c r="NPX1" s="511"/>
      <c r="NPY1" s="511"/>
      <c r="NPZ1" s="511"/>
      <c r="NQA1" s="511"/>
      <c r="NQB1" s="511"/>
      <c r="NQC1" s="511"/>
      <c r="NQJ1" s="511"/>
      <c r="NQK1" s="511"/>
      <c r="NQL1" s="511"/>
      <c r="NQM1" s="511"/>
      <c r="NQN1" s="511"/>
      <c r="NQO1" s="511"/>
      <c r="NQP1" s="511"/>
      <c r="NQQ1" s="511"/>
      <c r="NQR1" s="511"/>
      <c r="NQY1" s="511"/>
      <c r="NQZ1" s="511"/>
      <c r="NRA1" s="511"/>
      <c r="NRB1" s="511"/>
      <c r="NRC1" s="511"/>
      <c r="NRD1" s="511"/>
      <c r="NRE1" s="511"/>
      <c r="NRF1" s="511"/>
      <c r="NRG1" s="511"/>
      <c r="NRN1" s="511"/>
      <c r="NRO1" s="511"/>
      <c r="NRP1" s="511"/>
      <c r="NRQ1" s="511"/>
      <c r="NRR1" s="511"/>
      <c r="NRS1" s="511"/>
      <c r="NRT1" s="511"/>
      <c r="NRU1" s="511"/>
      <c r="NRV1" s="511"/>
      <c r="NSC1" s="511"/>
      <c r="NSD1" s="511"/>
      <c r="NSE1" s="511"/>
      <c r="NSF1" s="511"/>
      <c r="NSG1" s="511"/>
      <c r="NSH1" s="511"/>
      <c r="NSI1" s="511"/>
      <c r="NSJ1" s="511"/>
      <c r="NSK1" s="511"/>
      <c r="NSR1" s="511"/>
      <c r="NSS1" s="511"/>
      <c r="NST1" s="511"/>
      <c r="NSU1" s="511"/>
      <c r="NSV1" s="511"/>
      <c r="NSW1" s="511"/>
      <c r="NSX1" s="511"/>
      <c r="NSY1" s="511"/>
      <c r="NSZ1" s="511"/>
      <c r="NTG1" s="511"/>
      <c r="NTH1" s="511"/>
      <c r="NTI1" s="511"/>
      <c r="NTJ1" s="511"/>
      <c r="NTK1" s="511"/>
      <c r="NTL1" s="511"/>
      <c r="NTM1" s="511"/>
      <c r="NTN1" s="511"/>
      <c r="NTO1" s="511"/>
      <c r="NTV1" s="511"/>
      <c r="NTW1" s="511"/>
      <c r="NTX1" s="511"/>
      <c r="NTY1" s="511"/>
      <c r="NTZ1" s="511"/>
      <c r="NUA1" s="511"/>
      <c r="NUB1" s="511"/>
      <c r="NUC1" s="511"/>
      <c r="NUD1" s="511"/>
      <c r="NUK1" s="511"/>
      <c r="NUL1" s="511"/>
      <c r="NUM1" s="511"/>
      <c r="NUN1" s="511"/>
      <c r="NUO1" s="511"/>
      <c r="NUP1" s="511"/>
      <c r="NUQ1" s="511"/>
      <c r="NUR1" s="511"/>
      <c r="NUS1" s="511"/>
      <c r="NUZ1" s="511"/>
      <c r="NVA1" s="511"/>
      <c r="NVB1" s="511"/>
      <c r="NVC1" s="511"/>
      <c r="NVD1" s="511"/>
      <c r="NVE1" s="511"/>
      <c r="NVF1" s="511"/>
      <c r="NVG1" s="511"/>
      <c r="NVH1" s="511"/>
      <c r="NVO1" s="511"/>
      <c r="NVP1" s="511"/>
      <c r="NVQ1" s="511"/>
      <c r="NVR1" s="511"/>
      <c r="NVS1" s="511"/>
      <c r="NVT1" s="511"/>
      <c r="NVU1" s="511"/>
      <c r="NVV1" s="511"/>
      <c r="NVW1" s="511"/>
      <c r="NWD1" s="511"/>
      <c r="NWE1" s="511"/>
      <c r="NWF1" s="511"/>
      <c r="NWG1" s="511"/>
      <c r="NWH1" s="511"/>
      <c r="NWI1" s="511"/>
      <c r="NWJ1" s="511"/>
      <c r="NWK1" s="511"/>
      <c r="NWL1" s="511"/>
      <c r="NWS1" s="511"/>
      <c r="NWT1" s="511"/>
      <c r="NWU1" s="511"/>
      <c r="NWV1" s="511"/>
      <c r="NWW1" s="511"/>
      <c r="NWX1" s="511"/>
      <c r="NWY1" s="511"/>
      <c r="NWZ1" s="511"/>
      <c r="NXA1" s="511"/>
      <c r="NXH1" s="511"/>
      <c r="NXI1" s="511"/>
      <c r="NXJ1" s="511"/>
      <c r="NXK1" s="511"/>
      <c r="NXL1" s="511"/>
      <c r="NXM1" s="511"/>
      <c r="NXN1" s="511"/>
      <c r="NXO1" s="511"/>
      <c r="NXP1" s="511"/>
      <c r="NXW1" s="511"/>
      <c r="NXX1" s="511"/>
      <c r="NXY1" s="511"/>
      <c r="NXZ1" s="511"/>
      <c r="NYA1" s="511"/>
      <c r="NYB1" s="511"/>
      <c r="NYC1" s="511"/>
      <c r="NYD1" s="511"/>
      <c r="NYE1" s="511"/>
      <c r="NYL1" s="511"/>
      <c r="NYM1" s="511"/>
      <c r="NYN1" s="511"/>
      <c r="NYO1" s="511"/>
      <c r="NYP1" s="511"/>
      <c r="NYQ1" s="511"/>
      <c r="NYR1" s="511"/>
      <c r="NYS1" s="511"/>
      <c r="NYT1" s="511"/>
      <c r="NZA1" s="511"/>
      <c r="NZB1" s="511"/>
      <c r="NZC1" s="511"/>
      <c r="NZD1" s="511"/>
      <c r="NZE1" s="511"/>
      <c r="NZF1" s="511"/>
      <c r="NZG1" s="511"/>
      <c r="NZH1" s="511"/>
      <c r="NZI1" s="511"/>
      <c r="NZP1" s="511"/>
      <c r="NZQ1" s="511"/>
      <c r="NZR1" s="511"/>
      <c r="NZS1" s="511"/>
      <c r="NZT1" s="511"/>
      <c r="NZU1" s="511"/>
      <c r="NZV1" s="511"/>
      <c r="NZW1" s="511"/>
      <c r="NZX1" s="511"/>
      <c r="OAE1" s="511"/>
      <c r="OAF1" s="511"/>
      <c r="OAG1" s="511"/>
      <c r="OAH1" s="511"/>
      <c r="OAI1" s="511"/>
      <c r="OAJ1" s="511"/>
      <c r="OAK1" s="511"/>
      <c r="OAL1" s="511"/>
      <c r="OAM1" s="511"/>
      <c r="OAT1" s="511"/>
      <c r="OAU1" s="511"/>
      <c r="OAV1" s="511"/>
      <c r="OAW1" s="511"/>
      <c r="OAX1" s="511"/>
      <c r="OAY1" s="511"/>
      <c r="OAZ1" s="511"/>
      <c r="OBA1" s="511"/>
      <c r="OBB1" s="511"/>
      <c r="OBI1" s="511"/>
      <c r="OBJ1" s="511"/>
      <c r="OBK1" s="511"/>
      <c r="OBL1" s="511"/>
      <c r="OBM1" s="511"/>
      <c r="OBN1" s="511"/>
      <c r="OBO1" s="511"/>
      <c r="OBP1" s="511"/>
      <c r="OBQ1" s="511"/>
      <c r="OBX1" s="511"/>
      <c r="OBY1" s="511"/>
      <c r="OBZ1" s="511"/>
      <c r="OCA1" s="511"/>
      <c r="OCB1" s="511"/>
      <c r="OCC1" s="511"/>
      <c r="OCD1" s="511"/>
      <c r="OCE1" s="511"/>
      <c r="OCF1" s="511"/>
      <c r="OCM1" s="511"/>
      <c r="OCN1" s="511"/>
      <c r="OCO1" s="511"/>
      <c r="OCP1" s="511"/>
      <c r="OCQ1" s="511"/>
      <c r="OCR1" s="511"/>
      <c r="OCS1" s="511"/>
      <c r="OCT1" s="511"/>
      <c r="OCU1" s="511"/>
      <c r="ODB1" s="511"/>
      <c r="ODC1" s="511"/>
      <c r="ODD1" s="511"/>
      <c r="ODE1" s="511"/>
      <c r="ODF1" s="511"/>
      <c r="ODG1" s="511"/>
      <c r="ODH1" s="511"/>
      <c r="ODI1" s="511"/>
      <c r="ODJ1" s="511"/>
      <c r="ODQ1" s="511"/>
      <c r="ODR1" s="511"/>
      <c r="ODS1" s="511"/>
      <c r="ODT1" s="511"/>
      <c r="ODU1" s="511"/>
      <c r="ODV1" s="511"/>
      <c r="ODW1" s="511"/>
      <c r="ODX1" s="511"/>
      <c r="ODY1" s="511"/>
      <c r="OEF1" s="511"/>
      <c r="OEG1" s="511"/>
      <c r="OEH1" s="511"/>
      <c r="OEI1" s="511"/>
      <c r="OEJ1" s="511"/>
      <c r="OEK1" s="511"/>
      <c r="OEL1" s="511"/>
      <c r="OEM1" s="511"/>
      <c r="OEN1" s="511"/>
      <c r="OEU1" s="511"/>
      <c r="OEV1" s="511"/>
      <c r="OEW1" s="511"/>
      <c r="OEX1" s="511"/>
      <c r="OEY1" s="511"/>
      <c r="OEZ1" s="511"/>
      <c r="OFA1" s="511"/>
      <c r="OFB1" s="511"/>
      <c r="OFC1" s="511"/>
      <c r="OFJ1" s="511"/>
      <c r="OFK1" s="511"/>
      <c r="OFL1" s="511"/>
      <c r="OFM1" s="511"/>
      <c r="OFN1" s="511"/>
      <c r="OFO1" s="511"/>
      <c r="OFP1" s="511"/>
      <c r="OFQ1" s="511"/>
      <c r="OFR1" s="511"/>
      <c r="OFY1" s="511"/>
      <c r="OFZ1" s="511"/>
      <c r="OGA1" s="511"/>
      <c r="OGB1" s="511"/>
      <c r="OGC1" s="511"/>
      <c r="OGD1" s="511"/>
      <c r="OGE1" s="511"/>
      <c r="OGF1" s="511"/>
      <c r="OGG1" s="511"/>
      <c r="OGN1" s="511"/>
      <c r="OGO1" s="511"/>
      <c r="OGP1" s="511"/>
      <c r="OGQ1" s="511"/>
      <c r="OGR1" s="511"/>
      <c r="OGS1" s="511"/>
      <c r="OGT1" s="511"/>
      <c r="OGU1" s="511"/>
      <c r="OGV1" s="511"/>
      <c r="OHC1" s="511"/>
      <c r="OHD1" s="511"/>
      <c r="OHE1" s="511"/>
      <c r="OHF1" s="511"/>
      <c r="OHG1" s="511"/>
      <c r="OHH1" s="511"/>
      <c r="OHI1" s="511"/>
      <c r="OHJ1" s="511"/>
      <c r="OHK1" s="511"/>
      <c r="OHR1" s="511"/>
      <c r="OHS1" s="511"/>
      <c r="OHT1" s="511"/>
      <c r="OHU1" s="511"/>
      <c r="OHV1" s="511"/>
      <c r="OHW1" s="511"/>
      <c r="OHX1" s="511"/>
      <c r="OHY1" s="511"/>
      <c r="OHZ1" s="511"/>
      <c r="OIG1" s="511"/>
      <c r="OIH1" s="511"/>
      <c r="OII1" s="511"/>
      <c r="OIJ1" s="511"/>
      <c r="OIK1" s="511"/>
      <c r="OIL1" s="511"/>
      <c r="OIM1" s="511"/>
      <c r="OIN1" s="511"/>
      <c r="OIO1" s="511"/>
      <c r="OIV1" s="511"/>
      <c r="OIW1" s="511"/>
      <c r="OIX1" s="511"/>
      <c r="OIY1" s="511"/>
      <c r="OIZ1" s="511"/>
      <c r="OJA1" s="511"/>
      <c r="OJB1" s="511"/>
      <c r="OJC1" s="511"/>
      <c r="OJD1" s="511"/>
      <c r="OJK1" s="511"/>
      <c r="OJL1" s="511"/>
      <c r="OJM1" s="511"/>
      <c r="OJN1" s="511"/>
      <c r="OJO1" s="511"/>
      <c r="OJP1" s="511"/>
      <c r="OJQ1" s="511"/>
      <c r="OJR1" s="511"/>
      <c r="OJS1" s="511"/>
      <c r="OJZ1" s="511"/>
      <c r="OKA1" s="511"/>
      <c r="OKB1" s="511"/>
      <c r="OKC1" s="511"/>
      <c r="OKD1" s="511"/>
      <c r="OKE1" s="511"/>
      <c r="OKF1" s="511"/>
      <c r="OKG1" s="511"/>
      <c r="OKH1" s="511"/>
      <c r="OKO1" s="511"/>
      <c r="OKP1" s="511"/>
      <c r="OKQ1" s="511"/>
      <c r="OKR1" s="511"/>
      <c r="OKS1" s="511"/>
      <c r="OKT1" s="511"/>
      <c r="OKU1" s="511"/>
      <c r="OKV1" s="511"/>
      <c r="OKW1" s="511"/>
      <c r="OLD1" s="511"/>
      <c r="OLE1" s="511"/>
      <c r="OLF1" s="511"/>
      <c r="OLG1" s="511"/>
      <c r="OLH1" s="511"/>
      <c r="OLI1" s="511"/>
      <c r="OLJ1" s="511"/>
      <c r="OLK1" s="511"/>
      <c r="OLL1" s="511"/>
      <c r="OLS1" s="511"/>
      <c r="OLT1" s="511"/>
      <c r="OLU1" s="511"/>
      <c r="OLV1" s="511"/>
      <c r="OLW1" s="511"/>
      <c r="OLX1" s="511"/>
      <c r="OLY1" s="511"/>
      <c r="OLZ1" s="511"/>
      <c r="OMA1" s="511"/>
      <c r="OMH1" s="511"/>
      <c r="OMI1" s="511"/>
      <c r="OMJ1" s="511"/>
      <c r="OMK1" s="511"/>
      <c r="OML1" s="511"/>
      <c r="OMM1" s="511"/>
      <c r="OMN1" s="511"/>
      <c r="OMO1" s="511"/>
      <c r="OMP1" s="511"/>
      <c r="OMW1" s="511"/>
      <c r="OMX1" s="511"/>
      <c r="OMY1" s="511"/>
      <c r="OMZ1" s="511"/>
      <c r="ONA1" s="511"/>
      <c r="ONB1" s="511"/>
      <c r="ONC1" s="511"/>
      <c r="OND1" s="511"/>
      <c r="ONE1" s="511"/>
      <c r="ONL1" s="511"/>
      <c r="ONM1" s="511"/>
      <c r="ONN1" s="511"/>
      <c r="ONO1" s="511"/>
      <c r="ONP1" s="511"/>
      <c r="ONQ1" s="511"/>
      <c r="ONR1" s="511"/>
      <c r="ONS1" s="511"/>
      <c r="ONT1" s="511"/>
      <c r="OOA1" s="511"/>
      <c r="OOB1" s="511"/>
      <c r="OOC1" s="511"/>
      <c r="OOD1" s="511"/>
      <c r="OOE1" s="511"/>
      <c r="OOF1" s="511"/>
      <c r="OOG1" s="511"/>
      <c r="OOH1" s="511"/>
      <c r="OOI1" s="511"/>
      <c r="OOP1" s="511"/>
      <c r="OOQ1" s="511"/>
      <c r="OOR1" s="511"/>
      <c r="OOS1" s="511"/>
      <c r="OOT1" s="511"/>
      <c r="OOU1" s="511"/>
      <c r="OOV1" s="511"/>
      <c r="OOW1" s="511"/>
      <c r="OOX1" s="511"/>
      <c r="OPE1" s="511"/>
      <c r="OPF1" s="511"/>
      <c r="OPG1" s="511"/>
      <c r="OPH1" s="511"/>
      <c r="OPI1" s="511"/>
      <c r="OPJ1" s="511"/>
      <c r="OPK1" s="511"/>
      <c r="OPL1" s="511"/>
      <c r="OPM1" s="511"/>
      <c r="OPT1" s="511"/>
      <c r="OPU1" s="511"/>
      <c r="OPV1" s="511"/>
      <c r="OPW1" s="511"/>
      <c r="OPX1" s="511"/>
      <c r="OPY1" s="511"/>
      <c r="OPZ1" s="511"/>
      <c r="OQA1" s="511"/>
      <c r="OQB1" s="511"/>
      <c r="OQI1" s="511"/>
      <c r="OQJ1" s="511"/>
      <c r="OQK1" s="511"/>
      <c r="OQL1" s="511"/>
      <c r="OQM1" s="511"/>
      <c r="OQN1" s="511"/>
      <c r="OQO1" s="511"/>
      <c r="OQP1" s="511"/>
      <c r="OQQ1" s="511"/>
      <c r="OQX1" s="511"/>
      <c r="OQY1" s="511"/>
      <c r="OQZ1" s="511"/>
      <c r="ORA1" s="511"/>
      <c r="ORB1" s="511"/>
      <c r="ORC1" s="511"/>
      <c r="ORD1" s="511"/>
      <c r="ORE1" s="511"/>
      <c r="ORF1" s="511"/>
      <c r="ORM1" s="511"/>
      <c r="ORN1" s="511"/>
      <c r="ORO1" s="511"/>
      <c r="ORP1" s="511"/>
      <c r="ORQ1" s="511"/>
      <c r="ORR1" s="511"/>
      <c r="ORS1" s="511"/>
      <c r="ORT1" s="511"/>
      <c r="ORU1" s="511"/>
      <c r="OSB1" s="511"/>
      <c r="OSC1" s="511"/>
      <c r="OSD1" s="511"/>
      <c r="OSE1" s="511"/>
      <c r="OSF1" s="511"/>
      <c r="OSG1" s="511"/>
      <c r="OSH1" s="511"/>
      <c r="OSI1" s="511"/>
      <c r="OSJ1" s="511"/>
      <c r="OSQ1" s="511"/>
      <c r="OSR1" s="511"/>
      <c r="OSS1" s="511"/>
      <c r="OST1" s="511"/>
      <c r="OSU1" s="511"/>
      <c r="OSV1" s="511"/>
      <c r="OSW1" s="511"/>
      <c r="OSX1" s="511"/>
      <c r="OSY1" s="511"/>
      <c r="OTF1" s="511"/>
      <c r="OTG1" s="511"/>
      <c r="OTH1" s="511"/>
      <c r="OTI1" s="511"/>
      <c r="OTJ1" s="511"/>
      <c r="OTK1" s="511"/>
      <c r="OTL1" s="511"/>
      <c r="OTM1" s="511"/>
      <c r="OTN1" s="511"/>
      <c r="OTU1" s="511"/>
      <c r="OTV1" s="511"/>
      <c r="OTW1" s="511"/>
      <c r="OTX1" s="511"/>
      <c r="OTY1" s="511"/>
      <c r="OTZ1" s="511"/>
      <c r="OUA1" s="511"/>
      <c r="OUB1" s="511"/>
      <c r="OUC1" s="511"/>
      <c r="OUJ1" s="511"/>
      <c r="OUK1" s="511"/>
      <c r="OUL1" s="511"/>
      <c r="OUM1" s="511"/>
      <c r="OUN1" s="511"/>
      <c r="OUO1" s="511"/>
      <c r="OUP1" s="511"/>
      <c r="OUQ1" s="511"/>
      <c r="OUR1" s="511"/>
      <c r="OUY1" s="511"/>
      <c r="OUZ1" s="511"/>
      <c r="OVA1" s="511"/>
      <c r="OVB1" s="511"/>
      <c r="OVC1" s="511"/>
      <c r="OVD1" s="511"/>
      <c r="OVE1" s="511"/>
      <c r="OVF1" s="511"/>
      <c r="OVG1" s="511"/>
      <c r="OVN1" s="511"/>
      <c r="OVO1" s="511"/>
      <c r="OVP1" s="511"/>
      <c r="OVQ1" s="511"/>
      <c r="OVR1" s="511"/>
      <c r="OVS1" s="511"/>
      <c r="OVT1" s="511"/>
      <c r="OVU1" s="511"/>
      <c r="OVV1" s="511"/>
      <c r="OWC1" s="511"/>
      <c r="OWD1" s="511"/>
      <c r="OWE1" s="511"/>
      <c r="OWF1" s="511"/>
      <c r="OWG1" s="511"/>
      <c r="OWH1" s="511"/>
      <c r="OWI1" s="511"/>
      <c r="OWJ1" s="511"/>
      <c r="OWK1" s="511"/>
      <c r="OWR1" s="511"/>
      <c r="OWS1" s="511"/>
      <c r="OWT1" s="511"/>
      <c r="OWU1" s="511"/>
      <c r="OWV1" s="511"/>
      <c r="OWW1" s="511"/>
      <c r="OWX1" s="511"/>
      <c r="OWY1" s="511"/>
      <c r="OWZ1" s="511"/>
      <c r="OXG1" s="511"/>
      <c r="OXH1" s="511"/>
      <c r="OXI1" s="511"/>
      <c r="OXJ1" s="511"/>
      <c r="OXK1" s="511"/>
      <c r="OXL1" s="511"/>
      <c r="OXM1" s="511"/>
      <c r="OXN1" s="511"/>
      <c r="OXO1" s="511"/>
      <c r="OXV1" s="511"/>
      <c r="OXW1" s="511"/>
      <c r="OXX1" s="511"/>
      <c r="OXY1" s="511"/>
      <c r="OXZ1" s="511"/>
      <c r="OYA1" s="511"/>
      <c r="OYB1" s="511"/>
      <c r="OYC1" s="511"/>
      <c r="OYD1" s="511"/>
      <c r="OYK1" s="511"/>
      <c r="OYL1" s="511"/>
      <c r="OYM1" s="511"/>
      <c r="OYN1" s="511"/>
      <c r="OYO1" s="511"/>
      <c r="OYP1" s="511"/>
      <c r="OYQ1" s="511"/>
      <c r="OYR1" s="511"/>
      <c r="OYS1" s="511"/>
      <c r="OYZ1" s="511"/>
      <c r="OZA1" s="511"/>
      <c r="OZB1" s="511"/>
      <c r="OZC1" s="511"/>
      <c r="OZD1" s="511"/>
      <c r="OZE1" s="511"/>
      <c r="OZF1" s="511"/>
      <c r="OZG1" s="511"/>
      <c r="OZH1" s="511"/>
      <c r="OZO1" s="511"/>
      <c r="OZP1" s="511"/>
      <c r="OZQ1" s="511"/>
      <c r="OZR1" s="511"/>
      <c r="OZS1" s="511"/>
      <c r="OZT1" s="511"/>
      <c r="OZU1" s="511"/>
      <c r="OZV1" s="511"/>
      <c r="OZW1" s="511"/>
      <c r="PAD1" s="511"/>
      <c r="PAE1" s="511"/>
      <c r="PAF1" s="511"/>
      <c r="PAG1" s="511"/>
      <c r="PAH1" s="511"/>
      <c r="PAI1" s="511"/>
      <c r="PAJ1" s="511"/>
      <c r="PAK1" s="511"/>
      <c r="PAL1" s="511"/>
      <c r="PAS1" s="511"/>
      <c r="PAT1" s="511"/>
      <c r="PAU1" s="511"/>
      <c r="PAV1" s="511"/>
      <c r="PAW1" s="511"/>
      <c r="PAX1" s="511"/>
      <c r="PAY1" s="511"/>
      <c r="PAZ1" s="511"/>
      <c r="PBA1" s="511"/>
      <c r="PBH1" s="511"/>
      <c r="PBI1" s="511"/>
      <c r="PBJ1" s="511"/>
      <c r="PBK1" s="511"/>
      <c r="PBL1" s="511"/>
      <c r="PBM1" s="511"/>
      <c r="PBN1" s="511"/>
      <c r="PBO1" s="511"/>
      <c r="PBP1" s="511"/>
      <c r="PBW1" s="511"/>
      <c r="PBX1" s="511"/>
      <c r="PBY1" s="511"/>
      <c r="PBZ1" s="511"/>
      <c r="PCA1" s="511"/>
      <c r="PCB1" s="511"/>
      <c r="PCC1" s="511"/>
      <c r="PCD1" s="511"/>
      <c r="PCE1" s="511"/>
      <c r="PCL1" s="511"/>
      <c r="PCM1" s="511"/>
      <c r="PCN1" s="511"/>
      <c r="PCO1" s="511"/>
      <c r="PCP1" s="511"/>
      <c r="PCQ1" s="511"/>
      <c r="PCR1" s="511"/>
      <c r="PCS1" s="511"/>
      <c r="PCT1" s="511"/>
      <c r="PDA1" s="511"/>
      <c r="PDB1" s="511"/>
      <c r="PDC1" s="511"/>
      <c r="PDD1" s="511"/>
      <c r="PDE1" s="511"/>
      <c r="PDF1" s="511"/>
      <c r="PDG1" s="511"/>
      <c r="PDH1" s="511"/>
      <c r="PDI1" s="511"/>
      <c r="PDP1" s="511"/>
      <c r="PDQ1" s="511"/>
      <c r="PDR1" s="511"/>
      <c r="PDS1" s="511"/>
      <c r="PDT1" s="511"/>
      <c r="PDU1" s="511"/>
      <c r="PDV1" s="511"/>
      <c r="PDW1" s="511"/>
      <c r="PDX1" s="511"/>
      <c r="PEE1" s="511"/>
      <c r="PEF1" s="511"/>
      <c r="PEG1" s="511"/>
      <c r="PEH1" s="511"/>
      <c r="PEI1" s="511"/>
      <c r="PEJ1" s="511"/>
      <c r="PEK1" s="511"/>
      <c r="PEL1" s="511"/>
      <c r="PEM1" s="511"/>
      <c r="PET1" s="511"/>
      <c r="PEU1" s="511"/>
      <c r="PEV1" s="511"/>
      <c r="PEW1" s="511"/>
      <c r="PEX1" s="511"/>
      <c r="PEY1" s="511"/>
      <c r="PEZ1" s="511"/>
      <c r="PFA1" s="511"/>
      <c r="PFB1" s="511"/>
      <c r="PFI1" s="511"/>
      <c r="PFJ1" s="511"/>
      <c r="PFK1" s="511"/>
      <c r="PFL1" s="511"/>
      <c r="PFM1" s="511"/>
      <c r="PFN1" s="511"/>
      <c r="PFO1" s="511"/>
      <c r="PFP1" s="511"/>
      <c r="PFQ1" s="511"/>
      <c r="PFX1" s="511"/>
      <c r="PFY1" s="511"/>
      <c r="PFZ1" s="511"/>
      <c r="PGA1" s="511"/>
      <c r="PGB1" s="511"/>
      <c r="PGC1" s="511"/>
      <c r="PGD1" s="511"/>
      <c r="PGE1" s="511"/>
      <c r="PGF1" s="511"/>
      <c r="PGM1" s="511"/>
      <c r="PGN1" s="511"/>
      <c r="PGO1" s="511"/>
      <c r="PGP1" s="511"/>
      <c r="PGQ1" s="511"/>
      <c r="PGR1" s="511"/>
      <c r="PGS1" s="511"/>
      <c r="PGT1" s="511"/>
      <c r="PGU1" s="511"/>
      <c r="PHB1" s="511"/>
      <c r="PHC1" s="511"/>
      <c r="PHD1" s="511"/>
      <c r="PHE1" s="511"/>
      <c r="PHF1" s="511"/>
      <c r="PHG1" s="511"/>
      <c r="PHH1" s="511"/>
      <c r="PHI1" s="511"/>
      <c r="PHJ1" s="511"/>
      <c r="PHQ1" s="511"/>
      <c r="PHR1" s="511"/>
      <c r="PHS1" s="511"/>
      <c r="PHT1" s="511"/>
      <c r="PHU1" s="511"/>
      <c r="PHV1" s="511"/>
      <c r="PHW1" s="511"/>
      <c r="PHX1" s="511"/>
      <c r="PHY1" s="511"/>
      <c r="PIF1" s="511"/>
      <c r="PIG1" s="511"/>
      <c r="PIH1" s="511"/>
      <c r="PII1" s="511"/>
      <c r="PIJ1" s="511"/>
      <c r="PIK1" s="511"/>
      <c r="PIL1" s="511"/>
      <c r="PIM1" s="511"/>
      <c r="PIN1" s="511"/>
      <c r="PIU1" s="511"/>
      <c r="PIV1" s="511"/>
      <c r="PIW1" s="511"/>
      <c r="PIX1" s="511"/>
      <c r="PIY1" s="511"/>
      <c r="PIZ1" s="511"/>
      <c r="PJA1" s="511"/>
      <c r="PJB1" s="511"/>
      <c r="PJC1" s="511"/>
      <c r="PJJ1" s="511"/>
      <c r="PJK1" s="511"/>
      <c r="PJL1" s="511"/>
      <c r="PJM1" s="511"/>
      <c r="PJN1" s="511"/>
      <c r="PJO1" s="511"/>
      <c r="PJP1" s="511"/>
      <c r="PJQ1" s="511"/>
      <c r="PJR1" s="511"/>
      <c r="PJY1" s="511"/>
      <c r="PJZ1" s="511"/>
      <c r="PKA1" s="511"/>
      <c r="PKB1" s="511"/>
      <c r="PKC1" s="511"/>
      <c r="PKD1" s="511"/>
      <c r="PKE1" s="511"/>
      <c r="PKF1" s="511"/>
      <c r="PKG1" s="511"/>
      <c r="PKN1" s="511"/>
      <c r="PKO1" s="511"/>
      <c r="PKP1" s="511"/>
      <c r="PKQ1" s="511"/>
      <c r="PKR1" s="511"/>
      <c r="PKS1" s="511"/>
      <c r="PKT1" s="511"/>
      <c r="PKU1" s="511"/>
      <c r="PKV1" s="511"/>
      <c r="PLC1" s="511"/>
      <c r="PLD1" s="511"/>
      <c r="PLE1" s="511"/>
      <c r="PLF1" s="511"/>
      <c r="PLG1" s="511"/>
      <c r="PLH1" s="511"/>
      <c r="PLI1" s="511"/>
      <c r="PLJ1" s="511"/>
      <c r="PLK1" s="511"/>
      <c r="PLR1" s="511"/>
      <c r="PLS1" s="511"/>
      <c r="PLT1" s="511"/>
      <c r="PLU1" s="511"/>
      <c r="PLV1" s="511"/>
      <c r="PLW1" s="511"/>
      <c r="PLX1" s="511"/>
      <c r="PLY1" s="511"/>
      <c r="PLZ1" s="511"/>
      <c r="PMG1" s="511"/>
      <c r="PMH1" s="511"/>
      <c r="PMI1" s="511"/>
      <c r="PMJ1" s="511"/>
      <c r="PMK1" s="511"/>
      <c r="PML1" s="511"/>
      <c r="PMM1" s="511"/>
      <c r="PMN1" s="511"/>
      <c r="PMO1" s="511"/>
      <c r="PMV1" s="511"/>
      <c r="PMW1" s="511"/>
      <c r="PMX1" s="511"/>
      <c r="PMY1" s="511"/>
      <c r="PMZ1" s="511"/>
      <c r="PNA1" s="511"/>
      <c r="PNB1" s="511"/>
      <c r="PNC1" s="511"/>
      <c r="PND1" s="511"/>
      <c r="PNK1" s="511"/>
      <c r="PNL1" s="511"/>
      <c r="PNM1" s="511"/>
      <c r="PNN1" s="511"/>
      <c r="PNO1" s="511"/>
      <c r="PNP1" s="511"/>
      <c r="PNQ1" s="511"/>
      <c r="PNR1" s="511"/>
      <c r="PNS1" s="511"/>
      <c r="PNZ1" s="511"/>
      <c r="POA1" s="511"/>
      <c r="POB1" s="511"/>
      <c r="POC1" s="511"/>
      <c r="POD1" s="511"/>
      <c r="POE1" s="511"/>
      <c r="POF1" s="511"/>
      <c r="POG1" s="511"/>
      <c r="POH1" s="511"/>
      <c r="POO1" s="511"/>
      <c r="POP1" s="511"/>
      <c r="POQ1" s="511"/>
      <c r="POR1" s="511"/>
      <c r="POS1" s="511"/>
      <c r="POT1" s="511"/>
      <c r="POU1" s="511"/>
      <c r="POV1" s="511"/>
      <c r="POW1" s="511"/>
      <c r="PPD1" s="511"/>
      <c r="PPE1" s="511"/>
      <c r="PPF1" s="511"/>
      <c r="PPG1" s="511"/>
      <c r="PPH1" s="511"/>
      <c r="PPI1" s="511"/>
      <c r="PPJ1" s="511"/>
      <c r="PPK1" s="511"/>
      <c r="PPL1" s="511"/>
      <c r="PPS1" s="511"/>
      <c r="PPT1" s="511"/>
      <c r="PPU1" s="511"/>
      <c r="PPV1" s="511"/>
      <c r="PPW1" s="511"/>
      <c r="PPX1" s="511"/>
      <c r="PPY1" s="511"/>
      <c r="PPZ1" s="511"/>
      <c r="PQA1" s="511"/>
      <c r="PQH1" s="511"/>
      <c r="PQI1" s="511"/>
      <c r="PQJ1" s="511"/>
      <c r="PQK1" s="511"/>
      <c r="PQL1" s="511"/>
      <c r="PQM1" s="511"/>
      <c r="PQN1" s="511"/>
      <c r="PQO1" s="511"/>
      <c r="PQP1" s="511"/>
      <c r="PQW1" s="511"/>
      <c r="PQX1" s="511"/>
      <c r="PQY1" s="511"/>
      <c r="PQZ1" s="511"/>
      <c r="PRA1" s="511"/>
      <c r="PRB1" s="511"/>
      <c r="PRC1" s="511"/>
      <c r="PRD1" s="511"/>
      <c r="PRE1" s="511"/>
      <c r="PRL1" s="511"/>
      <c r="PRM1" s="511"/>
      <c r="PRN1" s="511"/>
      <c r="PRO1" s="511"/>
      <c r="PRP1" s="511"/>
      <c r="PRQ1" s="511"/>
      <c r="PRR1" s="511"/>
      <c r="PRS1" s="511"/>
      <c r="PRT1" s="511"/>
      <c r="PSA1" s="511"/>
      <c r="PSB1" s="511"/>
      <c r="PSC1" s="511"/>
      <c r="PSD1" s="511"/>
      <c r="PSE1" s="511"/>
      <c r="PSF1" s="511"/>
      <c r="PSG1" s="511"/>
      <c r="PSH1" s="511"/>
      <c r="PSI1" s="511"/>
      <c r="PSP1" s="511"/>
      <c r="PSQ1" s="511"/>
      <c r="PSR1" s="511"/>
      <c r="PSS1" s="511"/>
      <c r="PST1" s="511"/>
      <c r="PSU1" s="511"/>
      <c r="PSV1" s="511"/>
      <c r="PSW1" s="511"/>
      <c r="PSX1" s="511"/>
      <c r="PTE1" s="511"/>
      <c r="PTF1" s="511"/>
      <c r="PTG1" s="511"/>
      <c r="PTH1" s="511"/>
      <c r="PTI1" s="511"/>
      <c r="PTJ1" s="511"/>
      <c r="PTK1" s="511"/>
      <c r="PTL1" s="511"/>
      <c r="PTM1" s="511"/>
      <c r="PTT1" s="511"/>
      <c r="PTU1" s="511"/>
      <c r="PTV1" s="511"/>
      <c r="PTW1" s="511"/>
      <c r="PTX1" s="511"/>
      <c r="PTY1" s="511"/>
      <c r="PTZ1" s="511"/>
      <c r="PUA1" s="511"/>
      <c r="PUB1" s="511"/>
      <c r="PUI1" s="511"/>
      <c r="PUJ1" s="511"/>
      <c r="PUK1" s="511"/>
      <c r="PUL1" s="511"/>
      <c r="PUM1" s="511"/>
      <c r="PUN1" s="511"/>
      <c r="PUO1" s="511"/>
      <c r="PUP1" s="511"/>
      <c r="PUQ1" s="511"/>
      <c r="PUX1" s="511"/>
      <c r="PUY1" s="511"/>
      <c r="PUZ1" s="511"/>
      <c r="PVA1" s="511"/>
      <c r="PVB1" s="511"/>
      <c r="PVC1" s="511"/>
      <c r="PVD1" s="511"/>
      <c r="PVE1" s="511"/>
      <c r="PVF1" s="511"/>
      <c r="PVM1" s="511"/>
      <c r="PVN1" s="511"/>
      <c r="PVO1" s="511"/>
      <c r="PVP1" s="511"/>
      <c r="PVQ1" s="511"/>
      <c r="PVR1" s="511"/>
      <c r="PVS1" s="511"/>
      <c r="PVT1" s="511"/>
      <c r="PVU1" s="511"/>
      <c r="PWB1" s="511"/>
      <c r="PWC1" s="511"/>
      <c r="PWD1" s="511"/>
      <c r="PWE1" s="511"/>
      <c r="PWF1" s="511"/>
      <c r="PWG1" s="511"/>
      <c r="PWH1" s="511"/>
      <c r="PWI1" s="511"/>
      <c r="PWJ1" s="511"/>
      <c r="PWQ1" s="511"/>
      <c r="PWR1" s="511"/>
      <c r="PWS1" s="511"/>
      <c r="PWT1" s="511"/>
      <c r="PWU1" s="511"/>
      <c r="PWV1" s="511"/>
      <c r="PWW1" s="511"/>
      <c r="PWX1" s="511"/>
      <c r="PWY1" s="511"/>
      <c r="PXF1" s="511"/>
      <c r="PXG1" s="511"/>
      <c r="PXH1" s="511"/>
      <c r="PXI1" s="511"/>
      <c r="PXJ1" s="511"/>
      <c r="PXK1" s="511"/>
      <c r="PXL1" s="511"/>
      <c r="PXM1" s="511"/>
      <c r="PXN1" s="511"/>
      <c r="PXU1" s="511"/>
      <c r="PXV1" s="511"/>
      <c r="PXW1" s="511"/>
      <c r="PXX1" s="511"/>
      <c r="PXY1" s="511"/>
      <c r="PXZ1" s="511"/>
      <c r="PYA1" s="511"/>
      <c r="PYB1" s="511"/>
      <c r="PYC1" s="511"/>
      <c r="PYJ1" s="511"/>
      <c r="PYK1" s="511"/>
      <c r="PYL1" s="511"/>
      <c r="PYM1" s="511"/>
      <c r="PYN1" s="511"/>
      <c r="PYO1" s="511"/>
      <c r="PYP1" s="511"/>
      <c r="PYQ1" s="511"/>
      <c r="PYR1" s="511"/>
      <c r="PYY1" s="511"/>
      <c r="PYZ1" s="511"/>
      <c r="PZA1" s="511"/>
      <c r="PZB1" s="511"/>
      <c r="PZC1" s="511"/>
      <c r="PZD1" s="511"/>
      <c r="PZE1" s="511"/>
      <c r="PZF1" s="511"/>
      <c r="PZG1" s="511"/>
      <c r="PZN1" s="511"/>
      <c r="PZO1" s="511"/>
      <c r="PZP1" s="511"/>
      <c r="PZQ1" s="511"/>
      <c r="PZR1" s="511"/>
      <c r="PZS1" s="511"/>
      <c r="PZT1" s="511"/>
      <c r="PZU1" s="511"/>
      <c r="PZV1" s="511"/>
      <c r="QAC1" s="511"/>
      <c r="QAD1" s="511"/>
      <c r="QAE1" s="511"/>
      <c r="QAF1" s="511"/>
      <c r="QAG1" s="511"/>
      <c r="QAH1" s="511"/>
      <c r="QAI1" s="511"/>
      <c r="QAJ1" s="511"/>
      <c r="QAK1" s="511"/>
      <c r="QAR1" s="511"/>
      <c r="QAS1" s="511"/>
      <c r="QAT1" s="511"/>
      <c r="QAU1" s="511"/>
      <c r="QAV1" s="511"/>
      <c r="QAW1" s="511"/>
      <c r="QAX1" s="511"/>
      <c r="QAY1" s="511"/>
      <c r="QAZ1" s="511"/>
      <c r="QBG1" s="511"/>
      <c r="QBH1" s="511"/>
      <c r="QBI1" s="511"/>
      <c r="QBJ1" s="511"/>
      <c r="QBK1" s="511"/>
      <c r="QBL1" s="511"/>
      <c r="QBM1" s="511"/>
      <c r="QBN1" s="511"/>
      <c r="QBO1" s="511"/>
      <c r="QBV1" s="511"/>
      <c r="QBW1" s="511"/>
      <c r="QBX1" s="511"/>
      <c r="QBY1" s="511"/>
      <c r="QBZ1" s="511"/>
      <c r="QCA1" s="511"/>
      <c r="QCB1" s="511"/>
      <c r="QCC1" s="511"/>
      <c r="QCD1" s="511"/>
      <c r="QCK1" s="511"/>
      <c r="QCL1" s="511"/>
      <c r="QCM1" s="511"/>
      <c r="QCN1" s="511"/>
      <c r="QCO1" s="511"/>
      <c r="QCP1" s="511"/>
      <c r="QCQ1" s="511"/>
      <c r="QCR1" s="511"/>
      <c r="QCS1" s="511"/>
      <c r="QCZ1" s="511"/>
      <c r="QDA1" s="511"/>
      <c r="QDB1" s="511"/>
      <c r="QDC1" s="511"/>
      <c r="QDD1" s="511"/>
      <c r="QDE1" s="511"/>
      <c r="QDF1" s="511"/>
      <c r="QDG1" s="511"/>
      <c r="QDH1" s="511"/>
      <c r="QDO1" s="511"/>
      <c r="QDP1" s="511"/>
      <c r="QDQ1" s="511"/>
      <c r="QDR1" s="511"/>
      <c r="QDS1" s="511"/>
      <c r="QDT1" s="511"/>
      <c r="QDU1" s="511"/>
      <c r="QDV1" s="511"/>
      <c r="QDW1" s="511"/>
      <c r="QED1" s="511"/>
      <c r="QEE1" s="511"/>
      <c r="QEF1" s="511"/>
      <c r="QEG1" s="511"/>
      <c r="QEH1" s="511"/>
      <c r="QEI1" s="511"/>
      <c r="QEJ1" s="511"/>
      <c r="QEK1" s="511"/>
      <c r="QEL1" s="511"/>
      <c r="QES1" s="511"/>
      <c r="QET1" s="511"/>
      <c r="QEU1" s="511"/>
      <c r="QEV1" s="511"/>
      <c r="QEW1" s="511"/>
      <c r="QEX1" s="511"/>
      <c r="QEY1" s="511"/>
      <c r="QEZ1" s="511"/>
      <c r="QFA1" s="511"/>
      <c r="QFH1" s="511"/>
      <c r="QFI1" s="511"/>
      <c r="QFJ1" s="511"/>
      <c r="QFK1" s="511"/>
      <c r="QFL1" s="511"/>
      <c r="QFM1" s="511"/>
      <c r="QFN1" s="511"/>
      <c r="QFO1" s="511"/>
      <c r="QFP1" s="511"/>
      <c r="QFW1" s="511"/>
      <c r="QFX1" s="511"/>
      <c r="QFY1" s="511"/>
      <c r="QFZ1" s="511"/>
      <c r="QGA1" s="511"/>
      <c r="QGB1" s="511"/>
      <c r="QGC1" s="511"/>
      <c r="QGD1" s="511"/>
      <c r="QGE1" s="511"/>
      <c r="QGL1" s="511"/>
      <c r="QGM1" s="511"/>
      <c r="QGN1" s="511"/>
      <c r="QGO1" s="511"/>
      <c r="QGP1" s="511"/>
      <c r="QGQ1" s="511"/>
      <c r="QGR1" s="511"/>
      <c r="QGS1" s="511"/>
      <c r="QGT1" s="511"/>
      <c r="QHA1" s="511"/>
      <c r="QHB1" s="511"/>
      <c r="QHC1" s="511"/>
      <c r="QHD1" s="511"/>
      <c r="QHE1" s="511"/>
      <c r="QHF1" s="511"/>
      <c r="QHG1" s="511"/>
      <c r="QHH1" s="511"/>
      <c r="QHI1" s="511"/>
      <c r="QHP1" s="511"/>
      <c r="QHQ1" s="511"/>
      <c r="QHR1" s="511"/>
      <c r="QHS1" s="511"/>
      <c r="QHT1" s="511"/>
      <c r="QHU1" s="511"/>
      <c r="QHV1" s="511"/>
      <c r="QHW1" s="511"/>
      <c r="QHX1" s="511"/>
      <c r="QIE1" s="511"/>
      <c r="QIF1" s="511"/>
      <c r="QIG1" s="511"/>
      <c r="QIH1" s="511"/>
      <c r="QII1" s="511"/>
      <c r="QIJ1" s="511"/>
      <c r="QIK1" s="511"/>
      <c r="QIL1" s="511"/>
      <c r="QIM1" s="511"/>
      <c r="QIT1" s="511"/>
      <c r="QIU1" s="511"/>
      <c r="QIV1" s="511"/>
      <c r="QIW1" s="511"/>
      <c r="QIX1" s="511"/>
      <c r="QIY1" s="511"/>
      <c r="QIZ1" s="511"/>
      <c r="QJA1" s="511"/>
      <c r="QJB1" s="511"/>
      <c r="QJI1" s="511"/>
      <c r="QJJ1" s="511"/>
      <c r="QJK1" s="511"/>
      <c r="QJL1" s="511"/>
      <c r="QJM1" s="511"/>
      <c r="QJN1" s="511"/>
      <c r="QJO1" s="511"/>
      <c r="QJP1" s="511"/>
      <c r="QJQ1" s="511"/>
      <c r="QJX1" s="511"/>
      <c r="QJY1" s="511"/>
      <c r="QJZ1" s="511"/>
      <c r="QKA1" s="511"/>
      <c r="QKB1" s="511"/>
      <c r="QKC1" s="511"/>
      <c r="QKD1" s="511"/>
      <c r="QKE1" s="511"/>
      <c r="QKF1" s="511"/>
      <c r="QKM1" s="511"/>
      <c r="QKN1" s="511"/>
      <c r="QKO1" s="511"/>
      <c r="QKP1" s="511"/>
      <c r="QKQ1" s="511"/>
      <c r="QKR1" s="511"/>
      <c r="QKS1" s="511"/>
      <c r="QKT1" s="511"/>
      <c r="QKU1" s="511"/>
      <c r="QLB1" s="511"/>
      <c r="QLC1" s="511"/>
      <c r="QLD1" s="511"/>
      <c r="QLE1" s="511"/>
      <c r="QLF1" s="511"/>
      <c r="QLG1" s="511"/>
      <c r="QLH1" s="511"/>
      <c r="QLI1" s="511"/>
      <c r="QLJ1" s="511"/>
      <c r="QLQ1" s="511"/>
      <c r="QLR1" s="511"/>
      <c r="QLS1" s="511"/>
      <c r="QLT1" s="511"/>
      <c r="QLU1" s="511"/>
      <c r="QLV1" s="511"/>
      <c r="QLW1" s="511"/>
      <c r="QLX1" s="511"/>
      <c r="QLY1" s="511"/>
      <c r="QMF1" s="511"/>
      <c r="QMG1" s="511"/>
      <c r="QMH1" s="511"/>
      <c r="QMI1" s="511"/>
      <c r="QMJ1" s="511"/>
      <c r="QMK1" s="511"/>
      <c r="QML1" s="511"/>
      <c r="QMM1" s="511"/>
      <c r="QMN1" s="511"/>
      <c r="QMU1" s="511"/>
      <c r="QMV1" s="511"/>
      <c r="QMW1" s="511"/>
      <c r="QMX1" s="511"/>
      <c r="QMY1" s="511"/>
      <c r="QMZ1" s="511"/>
      <c r="QNA1" s="511"/>
      <c r="QNB1" s="511"/>
      <c r="QNC1" s="511"/>
      <c r="QNJ1" s="511"/>
      <c r="QNK1" s="511"/>
      <c r="QNL1" s="511"/>
      <c r="QNM1" s="511"/>
      <c r="QNN1" s="511"/>
      <c r="QNO1" s="511"/>
      <c r="QNP1" s="511"/>
      <c r="QNQ1" s="511"/>
      <c r="QNR1" s="511"/>
      <c r="QNY1" s="511"/>
      <c r="QNZ1" s="511"/>
      <c r="QOA1" s="511"/>
      <c r="QOB1" s="511"/>
      <c r="QOC1" s="511"/>
      <c r="QOD1" s="511"/>
      <c r="QOE1" s="511"/>
      <c r="QOF1" s="511"/>
      <c r="QOG1" s="511"/>
      <c r="QON1" s="511"/>
      <c r="QOO1" s="511"/>
      <c r="QOP1" s="511"/>
      <c r="QOQ1" s="511"/>
      <c r="QOR1" s="511"/>
      <c r="QOS1" s="511"/>
      <c r="QOT1" s="511"/>
      <c r="QOU1" s="511"/>
      <c r="QOV1" s="511"/>
      <c r="QPC1" s="511"/>
      <c r="QPD1" s="511"/>
      <c r="QPE1" s="511"/>
      <c r="QPF1" s="511"/>
      <c r="QPG1" s="511"/>
      <c r="QPH1" s="511"/>
      <c r="QPI1" s="511"/>
      <c r="QPJ1" s="511"/>
      <c r="QPK1" s="511"/>
      <c r="QPR1" s="511"/>
      <c r="QPS1" s="511"/>
      <c r="QPT1" s="511"/>
      <c r="QPU1" s="511"/>
      <c r="QPV1" s="511"/>
      <c r="QPW1" s="511"/>
      <c r="QPX1" s="511"/>
      <c r="QPY1" s="511"/>
      <c r="QPZ1" s="511"/>
      <c r="QQG1" s="511"/>
      <c r="QQH1" s="511"/>
      <c r="QQI1" s="511"/>
      <c r="QQJ1" s="511"/>
      <c r="QQK1" s="511"/>
      <c r="QQL1" s="511"/>
      <c r="QQM1" s="511"/>
      <c r="QQN1" s="511"/>
      <c r="QQO1" s="511"/>
      <c r="QQV1" s="511"/>
      <c r="QQW1" s="511"/>
      <c r="QQX1" s="511"/>
      <c r="QQY1" s="511"/>
      <c r="QQZ1" s="511"/>
      <c r="QRA1" s="511"/>
      <c r="QRB1" s="511"/>
      <c r="QRC1" s="511"/>
      <c r="QRD1" s="511"/>
      <c r="QRK1" s="511"/>
      <c r="QRL1" s="511"/>
      <c r="QRM1" s="511"/>
      <c r="QRN1" s="511"/>
      <c r="QRO1" s="511"/>
      <c r="QRP1" s="511"/>
      <c r="QRQ1" s="511"/>
      <c r="QRR1" s="511"/>
      <c r="QRS1" s="511"/>
      <c r="QRZ1" s="511"/>
      <c r="QSA1" s="511"/>
      <c r="QSB1" s="511"/>
      <c r="QSC1" s="511"/>
      <c r="QSD1" s="511"/>
      <c r="QSE1" s="511"/>
      <c r="QSF1" s="511"/>
      <c r="QSG1" s="511"/>
      <c r="QSH1" s="511"/>
      <c r="QSO1" s="511"/>
      <c r="QSP1" s="511"/>
      <c r="QSQ1" s="511"/>
      <c r="QSR1" s="511"/>
      <c r="QSS1" s="511"/>
      <c r="QST1" s="511"/>
      <c r="QSU1" s="511"/>
      <c r="QSV1" s="511"/>
      <c r="QSW1" s="511"/>
      <c r="QTD1" s="511"/>
      <c r="QTE1" s="511"/>
      <c r="QTF1" s="511"/>
      <c r="QTG1" s="511"/>
      <c r="QTH1" s="511"/>
      <c r="QTI1" s="511"/>
      <c r="QTJ1" s="511"/>
      <c r="QTK1" s="511"/>
      <c r="QTL1" s="511"/>
      <c r="QTS1" s="511"/>
      <c r="QTT1" s="511"/>
      <c r="QTU1" s="511"/>
      <c r="QTV1" s="511"/>
      <c r="QTW1" s="511"/>
      <c r="QTX1" s="511"/>
      <c r="QTY1" s="511"/>
      <c r="QTZ1" s="511"/>
      <c r="QUA1" s="511"/>
      <c r="QUH1" s="511"/>
      <c r="QUI1" s="511"/>
      <c r="QUJ1" s="511"/>
      <c r="QUK1" s="511"/>
      <c r="QUL1" s="511"/>
      <c r="QUM1" s="511"/>
      <c r="QUN1" s="511"/>
      <c r="QUO1" s="511"/>
      <c r="QUP1" s="511"/>
      <c r="QUW1" s="511"/>
      <c r="QUX1" s="511"/>
      <c r="QUY1" s="511"/>
      <c r="QUZ1" s="511"/>
      <c r="QVA1" s="511"/>
      <c r="QVB1" s="511"/>
      <c r="QVC1" s="511"/>
      <c r="QVD1" s="511"/>
      <c r="QVE1" s="511"/>
      <c r="QVL1" s="511"/>
      <c r="QVM1" s="511"/>
      <c r="QVN1" s="511"/>
      <c r="QVO1" s="511"/>
      <c r="QVP1" s="511"/>
      <c r="QVQ1" s="511"/>
      <c r="QVR1" s="511"/>
      <c r="QVS1" s="511"/>
      <c r="QVT1" s="511"/>
      <c r="QWA1" s="511"/>
      <c r="QWB1" s="511"/>
      <c r="QWC1" s="511"/>
      <c r="QWD1" s="511"/>
      <c r="QWE1" s="511"/>
      <c r="QWF1" s="511"/>
      <c r="QWG1" s="511"/>
      <c r="QWH1" s="511"/>
      <c r="QWI1" s="511"/>
      <c r="QWP1" s="511"/>
      <c r="QWQ1" s="511"/>
      <c r="QWR1" s="511"/>
      <c r="QWS1" s="511"/>
      <c r="QWT1" s="511"/>
      <c r="QWU1" s="511"/>
      <c r="QWV1" s="511"/>
      <c r="QWW1" s="511"/>
      <c r="QWX1" s="511"/>
      <c r="QXE1" s="511"/>
      <c r="QXF1" s="511"/>
      <c r="QXG1" s="511"/>
      <c r="QXH1" s="511"/>
      <c r="QXI1" s="511"/>
      <c r="QXJ1" s="511"/>
      <c r="QXK1" s="511"/>
      <c r="QXL1" s="511"/>
      <c r="QXM1" s="511"/>
      <c r="QXT1" s="511"/>
      <c r="QXU1" s="511"/>
      <c r="QXV1" s="511"/>
      <c r="QXW1" s="511"/>
      <c r="QXX1" s="511"/>
      <c r="QXY1" s="511"/>
      <c r="QXZ1" s="511"/>
      <c r="QYA1" s="511"/>
      <c r="QYB1" s="511"/>
      <c r="QYI1" s="511"/>
      <c r="QYJ1" s="511"/>
      <c r="QYK1" s="511"/>
      <c r="QYL1" s="511"/>
      <c r="QYM1" s="511"/>
      <c r="QYN1" s="511"/>
      <c r="QYO1" s="511"/>
      <c r="QYP1" s="511"/>
      <c r="QYQ1" s="511"/>
      <c r="QYX1" s="511"/>
      <c r="QYY1" s="511"/>
      <c r="QYZ1" s="511"/>
      <c r="QZA1" s="511"/>
      <c r="QZB1" s="511"/>
      <c r="QZC1" s="511"/>
      <c r="QZD1" s="511"/>
      <c r="QZE1" s="511"/>
      <c r="QZF1" s="511"/>
      <c r="QZM1" s="511"/>
      <c r="QZN1" s="511"/>
      <c r="QZO1" s="511"/>
      <c r="QZP1" s="511"/>
      <c r="QZQ1" s="511"/>
      <c r="QZR1" s="511"/>
      <c r="QZS1" s="511"/>
      <c r="QZT1" s="511"/>
      <c r="QZU1" s="511"/>
      <c r="RAB1" s="511"/>
      <c r="RAC1" s="511"/>
      <c r="RAD1" s="511"/>
      <c r="RAE1" s="511"/>
      <c r="RAF1" s="511"/>
      <c r="RAG1" s="511"/>
      <c r="RAH1" s="511"/>
      <c r="RAI1" s="511"/>
      <c r="RAJ1" s="511"/>
      <c r="RAQ1" s="511"/>
      <c r="RAR1" s="511"/>
      <c r="RAS1" s="511"/>
      <c r="RAT1" s="511"/>
      <c r="RAU1" s="511"/>
      <c r="RAV1" s="511"/>
      <c r="RAW1" s="511"/>
      <c r="RAX1" s="511"/>
      <c r="RAY1" s="511"/>
      <c r="RBF1" s="511"/>
      <c r="RBG1" s="511"/>
      <c r="RBH1" s="511"/>
      <c r="RBI1" s="511"/>
      <c r="RBJ1" s="511"/>
      <c r="RBK1" s="511"/>
      <c r="RBL1" s="511"/>
      <c r="RBM1" s="511"/>
      <c r="RBN1" s="511"/>
      <c r="RBU1" s="511"/>
      <c r="RBV1" s="511"/>
      <c r="RBW1" s="511"/>
      <c r="RBX1" s="511"/>
      <c r="RBY1" s="511"/>
      <c r="RBZ1" s="511"/>
      <c r="RCA1" s="511"/>
      <c r="RCB1" s="511"/>
      <c r="RCC1" s="511"/>
      <c r="RCJ1" s="511"/>
      <c r="RCK1" s="511"/>
      <c r="RCL1" s="511"/>
      <c r="RCM1" s="511"/>
      <c r="RCN1" s="511"/>
      <c r="RCO1" s="511"/>
      <c r="RCP1" s="511"/>
      <c r="RCQ1" s="511"/>
      <c r="RCR1" s="511"/>
      <c r="RCY1" s="511"/>
      <c r="RCZ1" s="511"/>
      <c r="RDA1" s="511"/>
      <c r="RDB1" s="511"/>
      <c r="RDC1" s="511"/>
      <c r="RDD1" s="511"/>
      <c r="RDE1" s="511"/>
      <c r="RDF1" s="511"/>
      <c r="RDG1" s="511"/>
      <c r="RDN1" s="511"/>
      <c r="RDO1" s="511"/>
      <c r="RDP1" s="511"/>
      <c r="RDQ1" s="511"/>
      <c r="RDR1" s="511"/>
      <c r="RDS1" s="511"/>
      <c r="RDT1" s="511"/>
      <c r="RDU1" s="511"/>
      <c r="RDV1" s="511"/>
      <c r="REC1" s="511"/>
      <c r="RED1" s="511"/>
      <c r="REE1" s="511"/>
      <c r="REF1" s="511"/>
      <c r="REG1" s="511"/>
      <c r="REH1" s="511"/>
      <c r="REI1" s="511"/>
      <c r="REJ1" s="511"/>
      <c r="REK1" s="511"/>
      <c r="RER1" s="511"/>
      <c r="RES1" s="511"/>
      <c r="RET1" s="511"/>
      <c r="REU1" s="511"/>
      <c r="REV1" s="511"/>
      <c r="REW1" s="511"/>
      <c r="REX1" s="511"/>
      <c r="REY1" s="511"/>
      <c r="REZ1" s="511"/>
      <c r="RFG1" s="511"/>
      <c r="RFH1" s="511"/>
      <c r="RFI1" s="511"/>
      <c r="RFJ1" s="511"/>
      <c r="RFK1" s="511"/>
      <c r="RFL1" s="511"/>
      <c r="RFM1" s="511"/>
      <c r="RFN1" s="511"/>
      <c r="RFO1" s="511"/>
      <c r="RFV1" s="511"/>
      <c r="RFW1" s="511"/>
      <c r="RFX1" s="511"/>
      <c r="RFY1" s="511"/>
      <c r="RFZ1" s="511"/>
      <c r="RGA1" s="511"/>
      <c r="RGB1" s="511"/>
      <c r="RGC1" s="511"/>
      <c r="RGD1" s="511"/>
      <c r="RGK1" s="511"/>
      <c r="RGL1" s="511"/>
      <c r="RGM1" s="511"/>
      <c r="RGN1" s="511"/>
      <c r="RGO1" s="511"/>
      <c r="RGP1" s="511"/>
      <c r="RGQ1" s="511"/>
      <c r="RGR1" s="511"/>
      <c r="RGS1" s="511"/>
      <c r="RGZ1" s="511"/>
      <c r="RHA1" s="511"/>
      <c r="RHB1" s="511"/>
      <c r="RHC1" s="511"/>
      <c r="RHD1" s="511"/>
      <c r="RHE1" s="511"/>
      <c r="RHF1" s="511"/>
      <c r="RHG1" s="511"/>
      <c r="RHH1" s="511"/>
      <c r="RHO1" s="511"/>
      <c r="RHP1" s="511"/>
      <c r="RHQ1" s="511"/>
      <c r="RHR1" s="511"/>
      <c r="RHS1" s="511"/>
      <c r="RHT1" s="511"/>
      <c r="RHU1" s="511"/>
      <c r="RHV1" s="511"/>
      <c r="RHW1" s="511"/>
      <c r="RID1" s="511"/>
      <c r="RIE1" s="511"/>
      <c r="RIF1" s="511"/>
      <c r="RIG1" s="511"/>
      <c r="RIH1" s="511"/>
      <c r="RII1" s="511"/>
      <c r="RIJ1" s="511"/>
      <c r="RIK1" s="511"/>
      <c r="RIL1" s="511"/>
      <c r="RIS1" s="511"/>
      <c r="RIT1" s="511"/>
      <c r="RIU1" s="511"/>
      <c r="RIV1" s="511"/>
      <c r="RIW1" s="511"/>
      <c r="RIX1" s="511"/>
      <c r="RIY1" s="511"/>
      <c r="RIZ1" s="511"/>
      <c r="RJA1" s="511"/>
      <c r="RJH1" s="511"/>
      <c r="RJI1" s="511"/>
      <c r="RJJ1" s="511"/>
      <c r="RJK1" s="511"/>
      <c r="RJL1" s="511"/>
      <c r="RJM1" s="511"/>
      <c r="RJN1" s="511"/>
      <c r="RJO1" s="511"/>
      <c r="RJP1" s="511"/>
      <c r="RJW1" s="511"/>
      <c r="RJX1" s="511"/>
      <c r="RJY1" s="511"/>
      <c r="RJZ1" s="511"/>
      <c r="RKA1" s="511"/>
      <c r="RKB1" s="511"/>
      <c r="RKC1" s="511"/>
      <c r="RKD1" s="511"/>
      <c r="RKE1" s="511"/>
      <c r="RKL1" s="511"/>
      <c r="RKM1" s="511"/>
      <c r="RKN1" s="511"/>
      <c r="RKO1" s="511"/>
      <c r="RKP1" s="511"/>
      <c r="RKQ1" s="511"/>
      <c r="RKR1" s="511"/>
      <c r="RKS1" s="511"/>
      <c r="RKT1" s="511"/>
      <c r="RLA1" s="511"/>
      <c r="RLB1" s="511"/>
      <c r="RLC1" s="511"/>
      <c r="RLD1" s="511"/>
      <c r="RLE1" s="511"/>
      <c r="RLF1" s="511"/>
      <c r="RLG1" s="511"/>
      <c r="RLH1" s="511"/>
      <c r="RLI1" s="511"/>
      <c r="RLP1" s="511"/>
      <c r="RLQ1" s="511"/>
      <c r="RLR1" s="511"/>
      <c r="RLS1" s="511"/>
      <c r="RLT1" s="511"/>
      <c r="RLU1" s="511"/>
      <c r="RLV1" s="511"/>
      <c r="RLW1" s="511"/>
      <c r="RLX1" s="511"/>
      <c r="RME1" s="511"/>
      <c r="RMF1" s="511"/>
      <c r="RMG1" s="511"/>
      <c r="RMH1" s="511"/>
      <c r="RMI1" s="511"/>
      <c r="RMJ1" s="511"/>
      <c r="RMK1" s="511"/>
      <c r="RML1" s="511"/>
      <c r="RMM1" s="511"/>
      <c r="RMT1" s="511"/>
      <c r="RMU1" s="511"/>
      <c r="RMV1" s="511"/>
      <c r="RMW1" s="511"/>
      <c r="RMX1" s="511"/>
      <c r="RMY1" s="511"/>
      <c r="RMZ1" s="511"/>
      <c r="RNA1" s="511"/>
      <c r="RNB1" s="511"/>
      <c r="RNI1" s="511"/>
      <c r="RNJ1" s="511"/>
      <c r="RNK1" s="511"/>
      <c r="RNL1" s="511"/>
      <c r="RNM1" s="511"/>
      <c r="RNN1" s="511"/>
      <c r="RNO1" s="511"/>
      <c r="RNP1" s="511"/>
      <c r="RNQ1" s="511"/>
      <c r="RNX1" s="511"/>
      <c r="RNY1" s="511"/>
      <c r="RNZ1" s="511"/>
      <c r="ROA1" s="511"/>
      <c r="ROB1" s="511"/>
      <c r="ROC1" s="511"/>
      <c r="ROD1" s="511"/>
      <c r="ROE1" s="511"/>
      <c r="ROF1" s="511"/>
      <c r="ROM1" s="511"/>
      <c r="RON1" s="511"/>
      <c r="ROO1" s="511"/>
      <c r="ROP1" s="511"/>
      <c r="ROQ1" s="511"/>
      <c r="ROR1" s="511"/>
      <c r="ROS1" s="511"/>
      <c r="ROT1" s="511"/>
      <c r="ROU1" s="511"/>
      <c r="RPB1" s="511"/>
      <c r="RPC1" s="511"/>
      <c r="RPD1" s="511"/>
      <c r="RPE1" s="511"/>
      <c r="RPF1" s="511"/>
      <c r="RPG1" s="511"/>
      <c r="RPH1" s="511"/>
      <c r="RPI1" s="511"/>
      <c r="RPJ1" s="511"/>
      <c r="RPQ1" s="511"/>
      <c r="RPR1" s="511"/>
      <c r="RPS1" s="511"/>
      <c r="RPT1" s="511"/>
      <c r="RPU1" s="511"/>
      <c r="RPV1" s="511"/>
      <c r="RPW1" s="511"/>
      <c r="RPX1" s="511"/>
      <c r="RPY1" s="511"/>
      <c r="RQF1" s="511"/>
      <c r="RQG1" s="511"/>
      <c r="RQH1" s="511"/>
      <c r="RQI1" s="511"/>
      <c r="RQJ1" s="511"/>
      <c r="RQK1" s="511"/>
      <c r="RQL1" s="511"/>
      <c r="RQM1" s="511"/>
      <c r="RQN1" s="511"/>
      <c r="RQU1" s="511"/>
      <c r="RQV1" s="511"/>
      <c r="RQW1" s="511"/>
      <c r="RQX1" s="511"/>
      <c r="RQY1" s="511"/>
      <c r="RQZ1" s="511"/>
      <c r="RRA1" s="511"/>
      <c r="RRB1" s="511"/>
      <c r="RRC1" s="511"/>
      <c r="RRJ1" s="511"/>
      <c r="RRK1" s="511"/>
      <c r="RRL1" s="511"/>
      <c r="RRM1" s="511"/>
      <c r="RRN1" s="511"/>
      <c r="RRO1" s="511"/>
      <c r="RRP1" s="511"/>
      <c r="RRQ1" s="511"/>
      <c r="RRR1" s="511"/>
      <c r="RRY1" s="511"/>
      <c r="RRZ1" s="511"/>
      <c r="RSA1" s="511"/>
      <c r="RSB1" s="511"/>
      <c r="RSC1" s="511"/>
      <c r="RSD1" s="511"/>
      <c r="RSE1" s="511"/>
      <c r="RSF1" s="511"/>
      <c r="RSG1" s="511"/>
      <c r="RSN1" s="511"/>
      <c r="RSO1" s="511"/>
      <c r="RSP1" s="511"/>
      <c r="RSQ1" s="511"/>
      <c r="RSR1" s="511"/>
      <c r="RSS1" s="511"/>
      <c r="RST1" s="511"/>
      <c r="RSU1" s="511"/>
      <c r="RSV1" s="511"/>
      <c r="RTC1" s="511"/>
      <c r="RTD1" s="511"/>
      <c r="RTE1" s="511"/>
      <c r="RTF1" s="511"/>
      <c r="RTG1" s="511"/>
      <c r="RTH1" s="511"/>
      <c r="RTI1" s="511"/>
      <c r="RTJ1" s="511"/>
      <c r="RTK1" s="511"/>
      <c r="RTR1" s="511"/>
      <c r="RTS1" s="511"/>
      <c r="RTT1" s="511"/>
      <c r="RTU1" s="511"/>
      <c r="RTV1" s="511"/>
      <c r="RTW1" s="511"/>
      <c r="RTX1" s="511"/>
      <c r="RTY1" s="511"/>
      <c r="RTZ1" s="511"/>
      <c r="RUG1" s="511"/>
      <c r="RUH1" s="511"/>
      <c r="RUI1" s="511"/>
      <c r="RUJ1" s="511"/>
      <c r="RUK1" s="511"/>
      <c r="RUL1" s="511"/>
      <c r="RUM1" s="511"/>
      <c r="RUN1" s="511"/>
      <c r="RUO1" s="511"/>
      <c r="RUV1" s="511"/>
      <c r="RUW1" s="511"/>
      <c r="RUX1" s="511"/>
      <c r="RUY1" s="511"/>
      <c r="RUZ1" s="511"/>
      <c r="RVA1" s="511"/>
      <c r="RVB1" s="511"/>
      <c r="RVC1" s="511"/>
      <c r="RVD1" s="511"/>
      <c r="RVK1" s="511"/>
      <c r="RVL1" s="511"/>
      <c r="RVM1" s="511"/>
      <c r="RVN1" s="511"/>
      <c r="RVO1" s="511"/>
      <c r="RVP1" s="511"/>
      <c r="RVQ1" s="511"/>
      <c r="RVR1" s="511"/>
      <c r="RVS1" s="511"/>
      <c r="RVZ1" s="511"/>
      <c r="RWA1" s="511"/>
      <c r="RWB1" s="511"/>
      <c r="RWC1" s="511"/>
      <c r="RWD1" s="511"/>
      <c r="RWE1" s="511"/>
      <c r="RWF1" s="511"/>
      <c r="RWG1" s="511"/>
      <c r="RWH1" s="511"/>
      <c r="RWO1" s="511"/>
      <c r="RWP1" s="511"/>
      <c r="RWQ1" s="511"/>
      <c r="RWR1" s="511"/>
      <c r="RWS1" s="511"/>
      <c r="RWT1" s="511"/>
      <c r="RWU1" s="511"/>
      <c r="RWV1" s="511"/>
      <c r="RWW1" s="511"/>
      <c r="RXD1" s="511"/>
      <c r="RXE1" s="511"/>
      <c r="RXF1" s="511"/>
      <c r="RXG1" s="511"/>
      <c r="RXH1" s="511"/>
      <c r="RXI1" s="511"/>
      <c r="RXJ1" s="511"/>
      <c r="RXK1" s="511"/>
      <c r="RXL1" s="511"/>
      <c r="RXS1" s="511"/>
      <c r="RXT1" s="511"/>
      <c r="RXU1" s="511"/>
      <c r="RXV1" s="511"/>
      <c r="RXW1" s="511"/>
      <c r="RXX1" s="511"/>
      <c r="RXY1" s="511"/>
      <c r="RXZ1" s="511"/>
      <c r="RYA1" s="511"/>
      <c r="RYH1" s="511"/>
      <c r="RYI1" s="511"/>
      <c r="RYJ1" s="511"/>
      <c r="RYK1" s="511"/>
      <c r="RYL1" s="511"/>
      <c r="RYM1" s="511"/>
      <c r="RYN1" s="511"/>
      <c r="RYO1" s="511"/>
      <c r="RYP1" s="511"/>
      <c r="RYW1" s="511"/>
      <c r="RYX1" s="511"/>
      <c r="RYY1" s="511"/>
      <c r="RYZ1" s="511"/>
      <c r="RZA1" s="511"/>
      <c r="RZB1" s="511"/>
      <c r="RZC1" s="511"/>
      <c r="RZD1" s="511"/>
      <c r="RZE1" s="511"/>
      <c r="RZL1" s="511"/>
      <c r="RZM1" s="511"/>
      <c r="RZN1" s="511"/>
      <c r="RZO1" s="511"/>
      <c r="RZP1" s="511"/>
      <c r="RZQ1" s="511"/>
      <c r="RZR1" s="511"/>
      <c r="RZS1" s="511"/>
      <c r="RZT1" s="511"/>
      <c r="SAA1" s="511"/>
      <c r="SAB1" s="511"/>
      <c r="SAC1" s="511"/>
      <c r="SAD1" s="511"/>
      <c r="SAE1" s="511"/>
      <c r="SAF1" s="511"/>
      <c r="SAG1" s="511"/>
      <c r="SAH1" s="511"/>
      <c r="SAI1" s="511"/>
      <c r="SAP1" s="511"/>
      <c r="SAQ1" s="511"/>
      <c r="SAR1" s="511"/>
      <c r="SAS1" s="511"/>
      <c r="SAT1" s="511"/>
      <c r="SAU1" s="511"/>
      <c r="SAV1" s="511"/>
      <c r="SAW1" s="511"/>
      <c r="SAX1" s="511"/>
      <c r="SBE1" s="511"/>
      <c r="SBF1" s="511"/>
      <c r="SBG1" s="511"/>
      <c r="SBH1" s="511"/>
      <c r="SBI1" s="511"/>
      <c r="SBJ1" s="511"/>
      <c r="SBK1" s="511"/>
      <c r="SBL1" s="511"/>
      <c r="SBM1" s="511"/>
      <c r="SBT1" s="511"/>
      <c r="SBU1" s="511"/>
      <c r="SBV1" s="511"/>
      <c r="SBW1" s="511"/>
      <c r="SBX1" s="511"/>
      <c r="SBY1" s="511"/>
      <c r="SBZ1" s="511"/>
      <c r="SCA1" s="511"/>
      <c r="SCB1" s="511"/>
      <c r="SCI1" s="511"/>
      <c r="SCJ1" s="511"/>
      <c r="SCK1" s="511"/>
      <c r="SCL1" s="511"/>
      <c r="SCM1" s="511"/>
      <c r="SCN1" s="511"/>
      <c r="SCO1" s="511"/>
      <c r="SCP1" s="511"/>
      <c r="SCQ1" s="511"/>
      <c r="SCX1" s="511"/>
      <c r="SCY1" s="511"/>
      <c r="SCZ1" s="511"/>
      <c r="SDA1" s="511"/>
      <c r="SDB1" s="511"/>
      <c r="SDC1" s="511"/>
      <c r="SDD1" s="511"/>
      <c r="SDE1" s="511"/>
      <c r="SDF1" s="511"/>
      <c r="SDM1" s="511"/>
      <c r="SDN1" s="511"/>
      <c r="SDO1" s="511"/>
      <c r="SDP1" s="511"/>
      <c r="SDQ1" s="511"/>
      <c r="SDR1" s="511"/>
      <c r="SDS1" s="511"/>
      <c r="SDT1" s="511"/>
      <c r="SDU1" s="511"/>
      <c r="SEB1" s="511"/>
      <c r="SEC1" s="511"/>
      <c r="SED1" s="511"/>
      <c r="SEE1" s="511"/>
      <c r="SEF1" s="511"/>
      <c r="SEG1" s="511"/>
      <c r="SEH1" s="511"/>
      <c r="SEI1" s="511"/>
      <c r="SEJ1" s="511"/>
      <c r="SEQ1" s="511"/>
      <c r="SER1" s="511"/>
      <c r="SES1" s="511"/>
      <c r="SET1" s="511"/>
      <c r="SEU1" s="511"/>
      <c r="SEV1" s="511"/>
      <c r="SEW1" s="511"/>
      <c r="SEX1" s="511"/>
      <c r="SEY1" s="511"/>
      <c r="SFF1" s="511"/>
      <c r="SFG1" s="511"/>
      <c r="SFH1" s="511"/>
      <c r="SFI1" s="511"/>
      <c r="SFJ1" s="511"/>
      <c r="SFK1" s="511"/>
      <c r="SFL1" s="511"/>
      <c r="SFM1" s="511"/>
      <c r="SFN1" s="511"/>
      <c r="SFU1" s="511"/>
      <c r="SFV1" s="511"/>
      <c r="SFW1" s="511"/>
      <c r="SFX1" s="511"/>
      <c r="SFY1" s="511"/>
      <c r="SFZ1" s="511"/>
      <c r="SGA1" s="511"/>
      <c r="SGB1" s="511"/>
      <c r="SGC1" s="511"/>
      <c r="SGJ1" s="511"/>
      <c r="SGK1" s="511"/>
      <c r="SGL1" s="511"/>
      <c r="SGM1" s="511"/>
      <c r="SGN1" s="511"/>
      <c r="SGO1" s="511"/>
      <c r="SGP1" s="511"/>
      <c r="SGQ1" s="511"/>
      <c r="SGR1" s="511"/>
      <c r="SGY1" s="511"/>
      <c r="SGZ1" s="511"/>
      <c r="SHA1" s="511"/>
      <c r="SHB1" s="511"/>
      <c r="SHC1" s="511"/>
      <c r="SHD1" s="511"/>
      <c r="SHE1" s="511"/>
      <c r="SHF1" s="511"/>
      <c r="SHG1" s="511"/>
      <c r="SHN1" s="511"/>
      <c r="SHO1" s="511"/>
      <c r="SHP1" s="511"/>
      <c r="SHQ1" s="511"/>
      <c r="SHR1" s="511"/>
      <c r="SHS1" s="511"/>
      <c r="SHT1" s="511"/>
      <c r="SHU1" s="511"/>
      <c r="SHV1" s="511"/>
      <c r="SIC1" s="511"/>
      <c r="SID1" s="511"/>
      <c r="SIE1" s="511"/>
      <c r="SIF1" s="511"/>
      <c r="SIG1" s="511"/>
      <c r="SIH1" s="511"/>
      <c r="SII1" s="511"/>
      <c r="SIJ1" s="511"/>
      <c r="SIK1" s="511"/>
      <c r="SIR1" s="511"/>
      <c r="SIS1" s="511"/>
      <c r="SIT1" s="511"/>
      <c r="SIU1" s="511"/>
      <c r="SIV1" s="511"/>
      <c r="SIW1" s="511"/>
      <c r="SIX1" s="511"/>
      <c r="SIY1" s="511"/>
      <c r="SIZ1" s="511"/>
      <c r="SJG1" s="511"/>
      <c r="SJH1" s="511"/>
      <c r="SJI1" s="511"/>
      <c r="SJJ1" s="511"/>
      <c r="SJK1" s="511"/>
      <c r="SJL1" s="511"/>
      <c r="SJM1" s="511"/>
      <c r="SJN1" s="511"/>
      <c r="SJO1" s="511"/>
      <c r="SJV1" s="511"/>
      <c r="SJW1" s="511"/>
      <c r="SJX1" s="511"/>
      <c r="SJY1" s="511"/>
      <c r="SJZ1" s="511"/>
      <c r="SKA1" s="511"/>
      <c r="SKB1" s="511"/>
      <c r="SKC1" s="511"/>
      <c r="SKD1" s="511"/>
      <c r="SKK1" s="511"/>
      <c r="SKL1" s="511"/>
      <c r="SKM1" s="511"/>
      <c r="SKN1" s="511"/>
      <c r="SKO1" s="511"/>
      <c r="SKP1" s="511"/>
      <c r="SKQ1" s="511"/>
      <c r="SKR1" s="511"/>
      <c r="SKS1" s="511"/>
      <c r="SKZ1" s="511"/>
      <c r="SLA1" s="511"/>
      <c r="SLB1" s="511"/>
      <c r="SLC1" s="511"/>
      <c r="SLD1" s="511"/>
      <c r="SLE1" s="511"/>
      <c r="SLF1" s="511"/>
      <c r="SLG1" s="511"/>
      <c r="SLH1" s="511"/>
      <c r="SLO1" s="511"/>
      <c r="SLP1" s="511"/>
      <c r="SLQ1" s="511"/>
      <c r="SLR1" s="511"/>
      <c r="SLS1" s="511"/>
      <c r="SLT1" s="511"/>
      <c r="SLU1" s="511"/>
      <c r="SLV1" s="511"/>
      <c r="SLW1" s="511"/>
      <c r="SMD1" s="511"/>
      <c r="SME1" s="511"/>
      <c r="SMF1" s="511"/>
      <c r="SMG1" s="511"/>
      <c r="SMH1" s="511"/>
      <c r="SMI1" s="511"/>
      <c r="SMJ1" s="511"/>
      <c r="SMK1" s="511"/>
      <c r="SML1" s="511"/>
      <c r="SMS1" s="511"/>
      <c r="SMT1" s="511"/>
      <c r="SMU1" s="511"/>
      <c r="SMV1" s="511"/>
      <c r="SMW1" s="511"/>
      <c r="SMX1" s="511"/>
      <c r="SMY1" s="511"/>
      <c r="SMZ1" s="511"/>
      <c r="SNA1" s="511"/>
      <c r="SNH1" s="511"/>
      <c r="SNI1" s="511"/>
      <c r="SNJ1" s="511"/>
      <c r="SNK1" s="511"/>
      <c r="SNL1" s="511"/>
      <c r="SNM1" s="511"/>
      <c r="SNN1" s="511"/>
      <c r="SNO1" s="511"/>
      <c r="SNP1" s="511"/>
      <c r="SNW1" s="511"/>
      <c r="SNX1" s="511"/>
      <c r="SNY1" s="511"/>
      <c r="SNZ1" s="511"/>
      <c r="SOA1" s="511"/>
      <c r="SOB1" s="511"/>
      <c r="SOC1" s="511"/>
      <c r="SOD1" s="511"/>
      <c r="SOE1" s="511"/>
      <c r="SOL1" s="511"/>
      <c r="SOM1" s="511"/>
      <c r="SON1" s="511"/>
      <c r="SOO1" s="511"/>
      <c r="SOP1" s="511"/>
      <c r="SOQ1" s="511"/>
      <c r="SOR1" s="511"/>
      <c r="SOS1" s="511"/>
      <c r="SOT1" s="511"/>
      <c r="SPA1" s="511"/>
      <c r="SPB1" s="511"/>
      <c r="SPC1" s="511"/>
      <c r="SPD1" s="511"/>
      <c r="SPE1" s="511"/>
      <c r="SPF1" s="511"/>
      <c r="SPG1" s="511"/>
      <c r="SPH1" s="511"/>
      <c r="SPI1" s="511"/>
      <c r="SPP1" s="511"/>
      <c r="SPQ1" s="511"/>
      <c r="SPR1" s="511"/>
      <c r="SPS1" s="511"/>
      <c r="SPT1" s="511"/>
      <c r="SPU1" s="511"/>
      <c r="SPV1" s="511"/>
      <c r="SPW1" s="511"/>
      <c r="SPX1" s="511"/>
      <c r="SQE1" s="511"/>
      <c r="SQF1" s="511"/>
      <c r="SQG1" s="511"/>
      <c r="SQH1" s="511"/>
      <c r="SQI1" s="511"/>
      <c r="SQJ1" s="511"/>
      <c r="SQK1" s="511"/>
      <c r="SQL1" s="511"/>
      <c r="SQM1" s="511"/>
      <c r="SQT1" s="511"/>
      <c r="SQU1" s="511"/>
      <c r="SQV1" s="511"/>
      <c r="SQW1" s="511"/>
      <c r="SQX1" s="511"/>
      <c r="SQY1" s="511"/>
      <c r="SQZ1" s="511"/>
      <c r="SRA1" s="511"/>
      <c r="SRB1" s="511"/>
      <c r="SRI1" s="511"/>
      <c r="SRJ1" s="511"/>
      <c r="SRK1" s="511"/>
      <c r="SRL1" s="511"/>
      <c r="SRM1" s="511"/>
      <c r="SRN1" s="511"/>
      <c r="SRO1" s="511"/>
      <c r="SRP1" s="511"/>
      <c r="SRQ1" s="511"/>
      <c r="SRX1" s="511"/>
      <c r="SRY1" s="511"/>
      <c r="SRZ1" s="511"/>
      <c r="SSA1" s="511"/>
      <c r="SSB1" s="511"/>
      <c r="SSC1" s="511"/>
      <c r="SSD1" s="511"/>
      <c r="SSE1" s="511"/>
      <c r="SSF1" s="511"/>
      <c r="SSM1" s="511"/>
      <c r="SSN1" s="511"/>
      <c r="SSO1" s="511"/>
      <c r="SSP1" s="511"/>
      <c r="SSQ1" s="511"/>
      <c r="SSR1" s="511"/>
      <c r="SSS1" s="511"/>
      <c r="SST1" s="511"/>
      <c r="SSU1" s="511"/>
      <c r="STB1" s="511"/>
      <c r="STC1" s="511"/>
      <c r="STD1" s="511"/>
      <c r="STE1" s="511"/>
      <c r="STF1" s="511"/>
      <c r="STG1" s="511"/>
      <c r="STH1" s="511"/>
      <c r="STI1" s="511"/>
      <c r="STJ1" s="511"/>
      <c r="STQ1" s="511"/>
      <c r="STR1" s="511"/>
      <c r="STS1" s="511"/>
      <c r="STT1" s="511"/>
      <c r="STU1" s="511"/>
      <c r="STV1" s="511"/>
      <c r="STW1" s="511"/>
      <c r="STX1" s="511"/>
      <c r="STY1" s="511"/>
      <c r="SUF1" s="511"/>
      <c r="SUG1" s="511"/>
      <c r="SUH1" s="511"/>
      <c r="SUI1" s="511"/>
      <c r="SUJ1" s="511"/>
      <c r="SUK1" s="511"/>
      <c r="SUL1" s="511"/>
      <c r="SUM1" s="511"/>
      <c r="SUN1" s="511"/>
      <c r="SUU1" s="511"/>
      <c r="SUV1" s="511"/>
      <c r="SUW1" s="511"/>
      <c r="SUX1" s="511"/>
      <c r="SUY1" s="511"/>
      <c r="SUZ1" s="511"/>
      <c r="SVA1" s="511"/>
      <c r="SVB1" s="511"/>
      <c r="SVC1" s="511"/>
      <c r="SVJ1" s="511"/>
      <c r="SVK1" s="511"/>
      <c r="SVL1" s="511"/>
      <c r="SVM1" s="511"/>
      <c r="SVN1" s="511"/>
      <c r="SVO1" s="511"/>
      <c r="SVP1" s="511"/>
      <c r="SVQ1" s="511"/>
      <c r="SVR1" s="511"/>
      <c r="SVY1" s="511"/>
      <c r="SVZ1" s="511"/>
      <c r="SWA1" s="511"/>
      <c r="SWB1" s="511"/>
      <c r="SWC1" s="511"/>
      <c r="SWD1" s="511"/>
      <c r="SWE1" s="511"/>
      <c r="SWF1" s="511"/>
      <c r="SWG1" s="511"/>
      <c r="SWN1" s="511"/>
      <c r="SWO1" s="511"/>
      <c r="SWP1" s="511"/>
      <c r="SWQ1" s="511"/>
      <c r="SWR1" s="511"/>
      <c r="SWS1" s="511"/>
      <c r="SWT1" s="511"/>
      <c r="SWU1" s="511"/>
      <c r="SWV1" s="511"/>
      <c r="SXC1" s="511"/>
      <c r="SXD1" s="511"/>
      <c r="SXE1" s="511"/>
      <c r="SXF1" s="511"/>
      <c r="SXG1" s="511"/>
      <c r="SXH1" s="511"/>
      <c r="SXI1" s="511"/>
      <c r="SXJ1" s="511"/>
      <c r="SXK1" s="511"/>
      <c r="SXR1" s="511"/>
      <c r="SXS1" s="511"/>
      <c r="SXT1" s="511"/>
      <c r="SXU1" s="511"/>
      <c r="SXV1" s="511"/>
      <c r="SXW1" s="511"/>
      <c r="SXX1" s="511"/>
      <c r="SXY1" s="511"/>
      <c r="SXZ1" s="511"/>
      <c r="SYG1" s="511"/>
      <c r="SYH1" s="511"/>
      <c r="SYI1" s="511"/>
      <c r="SYJ1" s="511"/>
      <c r="SYK1" s="511"/>
      <c r="SYL1" s="511"/>
      <c r="SYM1" s="511"/>
      <c r="SYN1" s="511"/>
      <c r="SYO1" s="511"/>
      <c r="SYV1" s="511"/>
      <c r="SYW1" s="511"/>
      <c r="SYX1" s="511"/>
      <c r="SYY1" s="511"/>
      <c r="SYZ1" s="511"/>
      <c r="SZA1" s="511"/>
      <c r="SZB1" s="511"/>
      <c r="SZC1" s="511"/>
      <c r="SZD1" s="511"/>
      <c r="SZK1" s="511"/>
      <c r="SZL1" s="511"/>
      <c r="SZM1" s="511"/>
      <c r="SZN1" s="511"/>
      <c r="SZO1" s="511"/>
      <c r="SZP1" s="511"/>
      <c r="SZQ1" s="511"/>
      <c r="SZR1" s="511"/>
      <c r="SZS1" s="511"/>
      <c r="SZZ1" s="511"/>
      <c r="TAA1" s="511"/>
      <c r="TAB1" s="511"/>
      <c r="TAC1" s="511"/>
      <c r="TAD1" s="511"/>
      <c r="TAE1" s="511"/>
      <c r="TAF1" s="511"/>
      <c r="TAG1" s="511"/>
      <c r="TAH1" s="511"/>
      <c r="TAO1" s="511"/>
      <c r="TAP1" s="511"/>
      <c r="TAQ1" s="511"/>
      <c r="TAR1" s="511"/>
      <c r="TAS1" s="511"/>
      <c r="TAT1" s="511"/>
      <c r="TAU1" s="511"/>
      <c r="TAV1" s="511"/>
      <c r="TAW1" s="511"/>
      <c r="TBD1" s="511"/>
      <c r="TBE1" s="511"/>
      <c r="TBF1" s="511"/>
      <c r="TBG1" s="511"/>
      <c r="TBH1" s="511"/>
      <c r="TBI1" s="511"/>
      <c r="TBJ1" s="511"/>
      <c r="TBK1" s="511"/>
      <c r="TBL1" s="511"/>
      <c r="TBS1" s="511"/>
      <c r="TBT1" s="511"/>
      <c r="TBU1" s="511"/>
      <c r="TBV1" s="511"/>
      <c r="TBW1" s="511"/>
      <c r="TBX1" s="511"/>
      <c r="TBY1" s="511"/>
      <c r="TBZ1" s="511"/>
      <c r="TCA1" s="511"/>
      <c r="TCH1" s="511"/>
      <c r="TCI1" s="511"/>
      <c r="TCJ1" s="511"/>
      <c r="TCK1" s="511"/>
      <c r="TCL1" s="511"/>
      <c r="TCM1" s="511"/>
      <c r="TCN1" s="511"/>
      <c r="TCO1" s="511"/>
      <c r="TCP1" s="511"/>
      <c r="TCW1" s="511"/>
      <c r="TCX1" s="511"/>
      <c r="TCY1" s="511"/>
      <c r="TCZ1" s="511"/>
      <c r="TDA1" s="511"/>
      <c r="TDB1" s="511"/>
      <c r="TDC1" s="511"/>
      <c r="TDD1" s="511"/>
      <c r="TDE1" s="511"/>
      <c r="TDL1" s="511"/>
      <c r="TDM1" s="511"/>
      <c r="TDN1" s="511"/>
      <c r="TDO1" s="511"/>
      <c r="TDP1" s="511"/>
      <c r="TDQ1" s="511"/>
      <c r="TDR1" s="511"/>
      <c r="TDS1" s="511"/>
      <c r="TDT1" s="511"/>
      <c r="TEA1" s="511"/>
      <c r="TEB1" s="511"/>
      <c r="TEC1" s="511"/>
      <c r="TED1" s="511"/>
      <c r="TEE1" s="511"/>
      <c r="TEF1" s="511"/>
      <c r="TEG1" s="511"/>
      <c r="TEH1" s="511"/>
      <c r="TEI1" s="511"/>
      <c r="TEP1" s="511"/>
      <c r="TEQ1" s="511"/>
      <c r="TER1" s="511"/>
      <c r="TES1" s="511"/>
      <c r="TET1" s="511"/>
      <c r="TEU1" s="511"/>
      <c r="TEV1" s="511"/>
      <c r="TEW1" s="511"/>
      <c r="TEX1" s="511"/>
      <c r="TFE1" s="511"/>
      <c r="TFF1" s="511"/>
      <c r="TFG1" s="511"/>
      <c r="TFH1" s="511"/>
      <c r="TFI1" s="511"/>
      <c r="TFJ1" s="511"/>
      <c r="TFK1" s="511"/>
      <c r="TFL1" s="511"/>
      <c r="TFM1" s="511"/>
      <c r="TFT1" s="511"/>
      <c r="TFU1" s="511"/>
      <c r="TFV1" s="511"/>
      <c r="TFW1" s="511"/>
      <c r="TFX1" s="511"/>
      <c r="TFY1" s="511"/>
      <c r="TFZ1" s="511"/>
      <c r="TGA1" s="511"/>
      <c r="TGB1" s="511"/>
      <c r="TGI1" s="511"/>
      <c r="TGJ1" s="511"/>
      <c r="TGK1" s="511"/>
      <c r="TGL1" s="511"/>
      <c r="TGM1" s="511"/>
      <c r="TGN1" s="511"/>
      <c r="TGO1" s="511"/>
      <c r="TGP1" s="511"/>
      <c r="TGQ1" s="511"/>
      <c r="TGX1" s="511"/>
      <c r="TGY1" s="511"/>
      <c r="TGZ1" s="511"/>
      <c r="THA1" s="511"/>
      <c r="THB1" s="511"/>
      <c r="THC1" s="511"/>
      <c r="THD1" s="511"/>
      <c r="THE1" s="511"/>
      <c r="THF1" s="511"/>
      <c r="THM1" s="511"/>
      <c r="THN1" s="511"/>
      <c r="THO1" s="511"/>
      <c r="THP1" s="511"/>
      <c r="THQ1" s="511"/>
      <c r="THR1" s="511"/>
      <c r="THS1" s="511"/>
      <c r="THT1" s="511"/>
      <c r="THU1" s="511"/>
      <c r="TIB1" s="511"/>
      <c r="TIC1" s="511"/>
      <c r="TID1" s="511"/>
      <c r="TIE1" s="511"/>
      <c r="TIF1" s="511"/>
      <c r="TIG1" s="511"/>
      <c r="TIH1" s="511"/>
      <c r="TII1" s="511"/>
      <c r="TIJ1" s="511"/>
      <c r="TIQ1" s="511"/>
      <c r="TIR1" s="511"/>
      <c r="TIS1" s="511"/>
      <c r="TIT1" s="511"/>
      <c r="TIU1" s="511"/>
      <c r="TIV1" s="511"/>
      <c r="TIW1" s="511"/>
      <c r="TIX1" s="511"/>
      <c r="TIY1" s="511"/>
      <c r="TJF1" s="511"/>
      <c r="TJG1" s="511"/>
      <c r="TJH1" s="511"/>
      <c r="TJI1" s="511"/>
      <c r="TJJ1" s="511"/>
      <c r="TJK1" s="511"/>
      <c r="TJL1" s="511"/>
      <c r="TJM1" s="511"/>
      <c r="TJN1" s="511"/>
      <c r="TJU1" s="511"/>
      <c r="TJV1" s="511"/>
      <c r="TJW1" s="511"/>
      <c r="TJX1" s="511"/>
      <c r="TJY1" s="511"/>
      <c r="TJZ1" s="511"/>
      <c r="TKA1" s="511"/>
      <c r="TKB1" s="511"/>
      <c r="TKC1" s="511"/>
      <c r="TKJ1" s="511"/>
      <c r="TKK1" s="511"/>
      <c r="TKL1" s="511"/>
      <c r="TKM1" s="511"/>
      <c r="TKN1" s="511"/>
      <c r="TKO1" s="511"/>
      <c r="TKP1" s="511"/>
      <c r="TKQ1" s="511"/>
      <c r="TKR1" s="511"/>
      <c r="TKY1" s="511"/>
      <c r="TKZ1" s="511"/>
      <c r="TLA1" s="511"/>
      <c r="TLB1" s="511"/>
      <c r="TLC1" s="511"/>
      <c r="TLD1" s="511"/>
      <c r="TLE1" s="511"/>
      <c r="TLF1" s="511"/>
      <c r="TLG1" s="511"/>
      <c r="TLN1" s="511"/>
      <c r="TLO1" s="511"/>
      <c r="TLP1" s="511"/>
      <c r="TLQ1" s="511"/>
      <c r="TLR1" s="511"/>
      <c r="TLS1" s="511"/>
      <c r="TLT1" s="511"/>
      <c r="TLU1" s="511"/>
      <c r="TLV1" s="511"/>
      <c r="TMC1" s="511"/>
      <c r="TMD1" s="511"/>
      <c r="TME1" s="511"/>
      <c r="TMF1" s="511"/>
      <c r="TMG1" s="511"/>
      <c r="TMH1" s="511"/>
      <c r="TMI1" s="511"/>
      <c r="TMJ1" s="511"/>
      <c r="TMK1" s="511"/>
      <c r="TMR1" s="511"/>
      <c r="TMS1" s="511"/>
      <c r="TMT1" s="511"/>
      <c r="TMU1" s="511"/>
      <c r="TMV1" s="511"/>
      <c r="TMW1" s="511"/>
      <c r="TMX1" s="511"/>
      <c r="TMY1" s="511"/>
      <c r="TMZ1" s="511"/>
      <c r="TNG1" s="511"/>
      <c r="TNH1" s="511"/>
      <c r="TNI1" s="511"/>
      <c r="TNJ1" s="511"/>
      <c r="TNK1" s="511"/>
      <c r="TNL1" s="511"/>
      <c r="TNM1" s="511"/>
      <c r="TNN1" s="511"/>
      <c r="TNO1" s="511"/>
      <c r="TNV1" s="511"/>
      <c r="TNW1" s="511"/>
      <c r="TNX1" s="511"/>
      <c r="TNY1" s="511"/>
      <c r="TNZ1" s="511"/>
      <c r="TOA1" s="511"/>
      <c r="TOB1" s="511"/>
      <c r="TOC1" s="511"/>
      <c r="TOD1" s="511"/>
      <c r="TOK1" s="511"/>
      <c r="TOL1" s="511"/>
      <c r="TOM1" s="511"/>
      <c r="TON1" s="511"/>
      <c r="TOO1" s="511"/>
      <c r="TOP1" s="511"/>
      <c r="TOQ1" s="511"/>
      <c r="TOR1" s="511"/>
      <c r="TOS1" s="511"/>
      <c r="TOZ1" s="511"/>
      <c r="TPA1" s="511"/>
      <c r="TPB1" s="511"/>
      <c r="TPC1" s="511"/>
      <c r="TPD1" s="511"/>
      <c r="TPE1" s="511"/>
      <c r="TPF1" s="511"/>
      <c r="TPG1" s="511"/>
      <c r="TPH1" s="511"/>
      <c r="TPO1" s="511"/>
      <c r="TPP1" s="511"/>
      <c r="TPQ1" s="511"/>
      <c r="TPR1" s="511"/>
      <c r="TPS1" s="511"/>
      <c r="TPT1" s="511"/>
      <c r="TPU1" s="511"/>
      <c r="TPV1" s="511"/>
      <c r="TPW1" s="511"/>
      <c r="TQD1" s="511"/>
      <c r="TQE1" s="511"/>
      <c r="TQF1" s="511"/>
      <c r="TQG1" s="511"/>
      <c r="TQH1" s="511"/>
      <c r="TQI1" s="511"/>
      <c r="TQJ1" s="511"/>
      <c r="TQK1" s="511"/>
      <c r="TQL1" s="511"/>
      <c r="TQS1" s="511"/>
      <c r="TQT1" s="511"/>
      <c r="TQU1" s="511"/>
      <c r="TQV1" s="511"/>
      <c r="TQW1" s="511"/>
      <c r="TQX1" s="511"/>
      <c r="TQY1" s="511"/>
      <c r="TQZ1" s="511"/>
      <c r="TRA1" s="511"/>
      <c r="TRH1" s="511"/>
      <c r="TRI1" s="511"/>
      <c r="TRJ1" s="511"/>
      <c r="TRK1" s="511"/>
      <c r="TRL1" s="511"/>
      <c r="TRM1" s="511"/>
      <c r="TRN1" s="511"/>
      <c r="TRO1" s="511"/>
      <c r="TRP1" s="511"/>
      <c r="TRW1" s="511"/>
      <c r="TRX1" s="511"/>
      <c r="TRY1" s="511"/>
      <c r="TRZ1" s="511"/>
      <c r="TSA1" s="511"/>
      <c r="TSB1" s="511"/>
      <c r="TSC1" s="511"/>
      <c r="TSD1" s="511"/>
      <c r="TSE1" s="511"/>
      <c r="TSL1" s="511"/>
      <c r="TSM1" s="511"/>
      <c r="TSN1" s="511"/>
      <c r="TSO1" s="511"/>
      <c r="TSP1" s="511"/>
      <c r="TSQ1" s="511"/>
      <c r="TSR1" s="511"/>
      <c r="TSS1" s="511"/>
      <c r="TST1" s="511"/>
      <c r="TTA1" s="511"/>
      <c r="TTB1" s="511"/>
      <c r="TTC1" s="511"/>
      <c r="TTD1" s="511"/>
      <c r="TTE1" s="511"/>
      <c r="TTF1" s="511"/>
      <c r="TTG1" s="511"/>
      <c r="TTH1" s="511"/>
      <c r="TTI1" s="511"/>
      <c r="TTP1" s="511"/>
      <c r="TTQ1" s="511"/>
      <c r="TTR1" s="511"/>
      <c r="TTS1" s="511"/>
      <c r="TTT1" s="511"/>
      <c r="TTU1" s="511"/>
      <c r="TTV1" s="511"/>
      <c r="TTW1" s="511"/>
      <c r="TTX1" s="511"/>
      <c r="TUE1" s="511"/>
      <c r="TUF1" s="511"/>
      <c r="TUG1" s="511"/>
      <c r="TUH1" s="511"/>
      <c r="TUI1" s="511"/>
      <c r="TUJ1" s="511"/>
      <c r="TUK1" s="511"/>
      <c r="TUL1" s="511"/>
      <c r="TUM1" s="511"/>
      <c r="TUT1" s="511"/>
      <c r="TUU1" s="511"/>
      <c r="TUV1" s="511"/>
      <c r="TUW1" s="511"/>
      <c r="TUX1" s="511"/>
      <c r="TUY1" s="511"/>
      <c r="TUZ1" s="511"/>
      <c r="TVA1" s="511"/>
      <c r="TVB1" s="511"/>
      <c r="TVI1" s="511"/>
      <c r="TVJ1" s="511"/>
      <c r="TVK1" s="511"/>
      <c r="TVL1" s="511"/>
      <c r="TVM1" s="511"/>
      <c r="TVN1" s="511"/>
      <c r="TVO1" s="511"/>
      <c r="TVP1" s="511"/>
      <c r="TVQ1" s="511"/>
      <c r="TVX1" s="511"/>
      <c r="TVY1" s="511"/>
      <c r="TVZ1" s="511"/>
      <c r="TWA1" s="511"/>
      <c r="TWB1" s="511"/>
      <c r="TWC1" s="511"/>
      <c r="TWD1" s="511"/>
      <c r="TWE1" s="511"/>
      <c r="TWF1" s="511"/>
      <c r="TWM1" s="511"/>
      <c r="TWN1" s="511"/>
      <c r="TWO1" s="511"/>
      <c r="TWP1" s="511"/>
      <c r="TWQ1" s="511"/>
      <c r="TWR1" s="511"/>
      <c r="TWS1" s="511"/>
      <c r="TWT1" s="511"/>
      <c r="TWU1" s="511"/>
      <c r="TXB1" s="511"/>
      <c r="TXC1" s="511"/>
      <c r="TXD1" s="511"/>
      <c r="TXE1" s="511"/>
      <c r="TXF1" s="511"/>
      <c r="TXG1" s="511"/>
      <c r="TXH1" s="511"/>
      <c r="TXI1" s="511"/>
      <c r="TXJ1" s="511"/>
      <c r="TXQ1" s="511"/>
      <c r="TXR1" s="511"/>
      <c r="TXS1" s="511"/>
      <c r="TXT1" s="511"/>
      <c r="TXU1" s="511"/>
      <c r="TXV1" s="511"/>
      <c r="TXW1" s="511"/>
      <c r="TXX1" s="511"/>
      <c r="TXY1" s="511"/>
      <c r="TYF1" s="511"/>
      <c r="TYG1" s="511"/>
      <c r="TYH1" s="511"/>
      <c r="TYI1" s="511"/>
      <c r="TYJ1" s="511"/>
      <c r="TYK1" s="511"/>
      <c r="TYL1" s="511"/>
      <c r="TYM1" s="511"/>
      <c r="TYN1" s="511"/>
      <c r="TYU1" s="511"/>
      <c r="TYV1" s="511"/>
      <c r="TYW1" s="511"/>
      <c r="TYX1" s="511"/>
      <c r="TYY1" s="511"/>
      <c r="TYZ1" s="511"/>
      <c r="TZA1" s="511"/>
      <c r="TZB1" s="511"/>
      <c r="TZC1" s="511"/>
      <c r="TZJ1" s="511"/>
      <c r="TZK1" s="511"/>
      <c r="TZL1" s="511"/>
      <c r="TZM1" s="511"/>
      <c r="TZN1" s="511"/>
      <c r="TZO1" s="511"/>
      <c r="TZP1" s="511"/>
      <c r="TZQ1" s="511"/>
      <c r="TZR1" s="511"/>
      <c r="TZY1" s="511"/>
      <c r="TZZ1" s="511"/>
      <c r="UAA1" s="511"/>
      <c r="UAB1" s="511"/>
      <c r="UAC1" s="511"/>
      <c r="UAD1" s="511"/>
      <c r="UAE1" s="511"/>
      <c r="UAF1" s="511"/>
      <c r="UAG1" s="511"/>
      <c r="UAN1" s="511"/>
      <c r="UAO1" s="511"/>
      <c r="UAP1" s="511"/>
      <c r="UAQ1" s="511"/>
      <c r="UAR1" s="511"/>
      <c r="UAS1" s="511"/>
      <c r="UAT1" s="511"/>
      <c r="UAU1" s="511"/>
      <c r="UAV1" s="511"/>
      <c r="UBC1" s="511"/>
      <c r="UBD1" s="511"/>
      <c r="UBE1" s="511"/>
      <c r="UBF1" s="511"/>
      <c r="UBG1" s="511"/>
      <c r="UBH1" s="511"/>
      <c r="UBI1" s="511"/>
      <c r="UBJ1" s="511"/>
      <c r="UBK1" s="511"/>
      <c r="UBR1" s="511"/>
      <c r="UBS1" s="511"/>
      <c r="UBT1" s="511"/>
      <c r="UBU1" s="511"/>
      <c r="UBV1" s="511"/>
      <c r="UBW1" s="511"/>
      <c r="UBX1" s="511"/>
      <c r="UBY1" s="511"/>
      <c r="UBZ1" s="511"/>
      <c r="UCG1" s="511"/>
      <c r="UCH1" s="511"/>
      <c r="UCI1" s="511"/>
      <c r="UCJ1" s="511"/>
      <c r="UCK1" s="511"/>
      <c r="UCL1" s="511"/>
      <c r="UCM1" s="511"/>
      <c r="UCN1" s="511"/>
      <c r="UCO1" s="511"/>
      <c r="UCV1" s="511"/>
      <c r="UCW1" s="511"/>
      <c r="UCX1" s="511"/>
      <c r="UCY1" s="511"/>
      <c r="UCZ1" s="511"/>
      <c r="UDA1" s="511"/>
      <c r="UDB1" s="511"/>
      <c r="UDC1" s="511"/>
      <c r="UDD1" s="511"/>
      <c r="UDK1" s="511"/>
      <c r="UDL1" s="511"/>
      <c r="UDM1" s="511"/>
      <c r="UDN1" s="511"/>
      <c r="UDO1" s="511"/>
      <c r="UDP1" s="511"/>
      <c r="UDQ1" s="511"/>
      <c r="UDR1" s="511"/>
      <c r="UDS1" s="511"/>
      <c r="UDZ1" s="511"/>
      <c r="UEA1" s="511"/>
      <c r="UEB1" s="511"/>
      <c r="UEC1" s="511"/>
      <c r="UED1" s="511"/>
      <c r="UEE1" s="511"/>
      <c r="UEF1" s="511"/>
      <c r="UEG1" s="511"/>
      <c r="UEH1" s="511"/>
      <c r="UEO1" s="511"/>
      <c r="UEP1" s="511"/>
      <c r="UEQ1" s="511"/>
      <c r="UER1" s="511"/>
      <c r="UES1" s="511"/>
      <c r="UET1" s="511"/>
      <c r="UEU1" s="511"/>
      <c r="UEV1" s="511"/>
      <c r="UEW1" s="511"/>
      <c r="UFD1" s="511"/>
      <c r="UFE1" s="511"/>
      <c r="UFF1" s="511"/>
      <c r="UFG1" s="511"/>
      <c r="UFH1" s="511"/>
      <c r="UFI1" s="511"/>
      <c r="UFJ1" s="511"/>
      <c r="UFK1" s="511"/>
      <c r="UFL1" s="511"/>
      <c r="UFS1" s="511"/>
      <c r="UFT1" s="511"/>
      <c r="UFU1" s="511"/>
      <c r="UFV1" s="511"/>
      <c r="UFW1" s="511"/>
      <c r="UFX1" s="511"/>
      <c r="UFY1" s="511"/>
      <c r="UFZ1" s="511"/>
      <c r="UGA1" s="511"/>
      <c r="UGH1" s="511"/>
      <c r="UGI1" s="511"/>
      <c r="UGJ1" s="511"/>
      <c r="UGK1" s="511"/>
      <c r="UGL1" s="511"/>
      <c r="UGM1" s="511"/>
      <c r="UGN1" s="511"/>
      <c r="UGO1" s="511"/>
      <c r="UGP1" s="511"/>
      <c r="UGW1" s="511"/>
      <c r="UGX1" s="511"/>
      <c r="UGY1" s="511"/>
      <c r="UGZ1" s="511"/>
      <c r="UHA1" s="511"/>
      <c r="UHB1" s="511"/>
      <c r="UHC1" s="511"/>
      <c r="UHD1" s="511"/>
      <c r="UHE1" s="511"/>
      <c r="UHL1" s="511"/>
      <c r="UHM1" s="511"/>
      <c r="UHN1" s="511"/>
      <c r="UHO1" s="511"/>
      <c r="UHP1" s="511"/>
      <c r="UHQ1" s="511"/>
      <c r="UHR1" s="511"/>
      <c r="UHS1" s="511"/>
      <c r="UHT1" s="511"/>
      <c r="UIA1" s="511"/>
      <c r="UIB1" s="511"/>
      <c r="UIC1" s="511"/>
      <c r="UID1" s="511"/>
      <c r="UIE1" s="511"/>
      <c r="UIF1" s="511"/>
      <c r="UIG1" s="511"/>
      <c r="UIH1" s="511"/>
      <c r="UII1" s="511"/>
      <c r="UIP1" s="511"/>
      <c r="UIQ1" s="511"/>
      <c r="UIR1" s="511"/>
      <c r="UIS1" s="511"/>
      <c r="UIT1" s="511"/>
      <c r="UIU1" s="511"/>
      <c r="UIV1" s="511"/>
      <c r="UIW1" s="511"/>
      <c r="UIX1" s="511"/>
      <c r="UJE1" s="511"/>
      <c r="UJF1" s="511"/>
      <c r="UJG1" s="511"/>
      <c r="UJH1" s="511"/>
      <c r="UJI1" s="511"/>
      <c r="UJJ1" s="511"/>
      <c r="UJK1" s="511"/>
      <c r="UJL1" s="511"/>
      <c r="UJM1" s="511"/>
      <c r="UJT1" s="511"/>
      <c r="UJU1" s="511"/>
      <c r="UJV1" s="511"/>
      <c r="UJW1" s="511"/>
      <c r="UJX1" s="511"/>
      <c r="UJY1" s="511"/>
      <c r="UJZ1" s="511"/>
      <c r="UKA1" s="511"/>
      <c r="UKB1" s="511"/>
      <c r="UKI1" s="511"/>
      <c r="UKJ1" s="511"/>
      <c r="UKK1" s="511"/>
      <c r="UKL1" s="511"/>
      <c r="UKM1" s="511"/>
      <c r="UKN1" s="511"/>
      <c r="UKO1" s="511"/>
      <c r="UKP1" s="511"/>
      <c r="UKQ1" s="511"/>
      <c r="UKX1" s="511"/>
      <c r="UKY1" s="511"/>
      <c r="UKZ1" s="511"/>
      <c r="ULA1" s="511"/>
      <c r="ULB1" s="511"/>
      <c r="ULC1" s="511"/>
      <c r="ULD1" s="511"/>
      <c r="ULE1" s="511"/>
      <c r="ULF1" s="511"/>
      <c r="ULM1" s="511"/>
      <c r="ULN1" s="511"/>
      <c r="ULO1" s="511"/>
      <c r="ULP1" s="511"/>
      <c r="ULQ1" s="511"/>
      <c r="ULR1" s="511"/>
      <c r="ULS1" s="511"/>
      <c r="ULT1" s="511"/>
      <c r="ULU1" s="511"/>
      <c r="UMB1" s="511"/>
      <c r="UMC1" s="511"/>
      <c r="UMD1" s="511"/>
      <c r="UME1" s="511"/>
      <c r="UMF1" s="511"/>
      <c r="UMG1" s="511"/>
      <c r="UMH1" s="511"/>
      <c r="UMI1" s="511"/>
      <c r="UMJ1" s="511"/>
      <c r="UMQ1" s="511"/>
      <c r="UMR1" s="511"/>
      <c r="UMS1" s="511"/>
      <c r="UMT1" s="511"/>
      <c r="UMU1" s="511"/>
      <c r="UMV1" s="511"/>
      <c r="UMW1" s="511"/>
      <c r="UMX1" s="511"/>
      <c r="UMY1" s="511"/>
      <c r="UNF1" s="511"/>
      <c r="UNG1" s="511"/>
      <c r="UNH1" s="511"/>
      <c r="UNI1" s="511"/>
      <c r="UNJ1" s="511"/>
      <c r="UNK1" s="511"/>
      <c r="UNL1" s="511"/>
      <c r="UNM1" s="511"/>
      <c r="UNN1" s="511"/>
      <c r="UNU1" s="511"/>
      <c r="UNV1" s="511"/>
      <c r="UNW1" s="511"/>
      <c r="UNX1" s="511"/>
      <c r="UNY1" s="511"/>
      <c r="UNZ1" s="511"/>
      <c r="UOA1" s="511"/>
      <c r="UOB1" s="511"/>
      <c r="UOC1" s="511"/>
      <c r="UOJ1" s="511"/>
      <c r="UOK1" s="511"/>
      <c r="UOL1" s="511"/>
      <c r="UOM1" s="511"/>
      <c r="UON1" s="511"/>
      <c r="UOO1" s="511"/>
      <c r="UOP1" s="511"/>
      <c r="UOQ1" s="511"/>
      <c r="UOR1" s="511"/>
      <c r="UOY1" s="511"/>
      <c r="UOZ1" s="511"/>
      <c r="UPA1" s="511"/>
      <c r="UPB1" s="511"/>
      <c r="UPC1" s="511"/>
      <c r="UPD1" s="511"/>
      <c r="UPE1" s="511"/>
      <c r="UPF1" s="511"/>
      <c r="UPG1" s="511"/>
      <c r="UPN1" s="511"/>
      <c r="UPO1" s="511"/>
      <c r="UPP1" s="511"/>
      <c r="UPQ1" s="511"/>
      <c r="UPR1" s="511"/>
      <c r="UPS1" s="511"/>
      <c r="UPT1" s="511"/>
      <c r="UPU1" s="511"/>
      <c r="UPV1" s="511"/>
      <c r="UQC1" s="511"/>
      <c r="UQD1" s="511"/>
      <c r="UQE1" s="511"/>
      <c r="UQF1" s="511"/>
      <c r="UQG1" s="511"/>
      <c r="UQH1" s="511"/>
      <c r="UQI1" s="511"/>
      <c r="UQJ1" s="511"/>
      <c r="UQK1" s="511"/>
      <c r="UQR1" s="511"/>
      <c r="UQS1" s="511"/>
      <c r="UQT1" s="511"/>
      <c r="UQU1" s="511"/>
      <c r="UQV1" s="511"/>
      <c r="UQW1" s="511"/>
      <c r="UQX1" s="511"/>
      <c r="UQY1" s="511"/>
      <c r="UQZ1" s="511"/>
      <c r="URG1" s="511"/>
      <c r="URH1" s="511"/>
      <c r="URI1" s="511"/>
      <c r="URJ1" s="511"/>
      <c r="URK1" s="511"/>
      <c r="URL1" s="511"/>
      <c r="URM1" s="511"/>
      <c r="URN1" s="511"/>
      <c r="URO1" s="511"/>
      <c r="URV1" s="511"/>
      <c r="URW1" s="511"/>
      <c r="URX1" s="511"/>
      <c r="URY1" s="511"/>
      <c r="URZ1" s="511"/>
      <c r="USA1" s="511"/>
      <c r="USB1" s="511"/>
      <c r="USC1" s="511"/>
      <c r="USD1" s="511"/>
      <c r="USK1" s="511"/>
      <c r="USL1" s="511"/>
      <c r="USM1" s="511"/>
      <c r="USN1" s="511"/>
      <c r="USO1" s="511"/>
      <c r="USP1" s="511"/>
      <c r="USQ1" s="511"/>
      <c r="USR1" s="511"/>
      <c r="USS1" s="511"/>
      <c r="USZ1" s="511"/>
      <c r="UTA1" s="511"/>
      <c r="UTB1" s="511"/>
      <c r="UTC1" s="511"/>
      <c r="UTD1" s="511"/>
      <c r="UTE1" s="511"/>
      <c r="UTF1" s="511"/>
      <c r="UTG1" s="511"/>
      <c r="UTH1" s="511"/>
      <c r="UTO1" s="511"/>
      <c r="UTP1" s="511"/>
      <c r="UTQ1" s="511"/>
      <c r="UTR1" s="511"/>
      <c r="UTS1" s="511"/>
      <c r="UTT1" s="511"/>
      <c r="UTU1" s="511"/>
      <c r="UTV1" s="511"/>
      <c r="UTW1" s="511"/>
      <c r="UUD1" s="511"/>
      <c r="UUE1" s="511"/>
      <c r="UUF1" s="511"/>
      <c r="UUG1" s="511"/>
      <c r="UUH1" s="511"/>
      <c r="UUI1" s="511"/>
      <c r="UUJ1" s="511"/>
      <c r="UUK1" s="511"/>
      <c r="UUL1" s="511"/>
      <c r="UUS1" s="511"/>
      <c r="UUT1" s="511"/>
      <c r="UUU1" s="511"/>
      <c r="UUV1" s="511"/>
      <c r="UUW1" s="511"/>
      <c r="UUX1" s="511"/>
      <c r="UUY1" s="511"/>
      <c r="UUZ1" s="511"/>
      <c r="UVA1" s="511"/>
      <c r="UVH1" s="511"/>
      <c r="UVI1" s="511"/>
      <c r="UVJ1" s="511"/>
      <c r="UVK1" s="511"/>
      <c r="UVL1" s="511"/>
      <c r="UVM1" s="511"/>
      <c r="UVN1" s="511"/>
      <c r="UVO1" s="511"/>
      <c r="UVP1" s="511"/>
      <c r="UVW1" s="511"/>
      <c r="UVX1" s="511"/>
      <c r="UVY1" s="511"/>
      <c r="UVZ1" s="511"/>
      <c r="UWA1" s="511"/>
      <c r="UWB1" s="511"/>
      <c r="UWC1" s="511"/>
      <c r="UWD1" s="511"/>
      <c r="UWE1" s="511"/>
      <c r="UWL1" s="511"/>
      <c r="UWM1" s="511"/>
      <c r="UWN1" s="511"/>
      <c r="UWO1" s="511"/>
      <c r="UWP1" s="511"/>
      <c r="UWQ1" s="511"/>
      <c r="UWR1" s="511"/>
      <c r="UWS1" s="511"/>
      <c r="UWT1" s="511"/>
      <c r="UXA1" s="511"/>
      <c r="UXB1" s="511"/>
      <c r="UXC1" s="511"/>
      <c r="UXD1" s="511"/>
      <c r="UXE1" s="511"/>
      <c r="UXF1" s="511"/>
      <c r="UXG1" s="511"/>
      <c r="UXH1" s="511"/>
      <c r="UXI1" s="511"/>
      <c r="UXP1" s="511"/>
      <c r="UXQ1" s="511"/>
      <c r="UXR1" s="511"/>
      <c r="UXS1" s="511"/>
      <c r="UXT1" s="511"/>
      <c r="UXU1" s="511"/>
      <c r="UXV1" s="511"/>
      <c r="UXW1" s="511"/>
      <c r="UXX1" s="511"/>
      <c r="UYE1" s="511"/>
      <c r="UYF1" s="511"/>
      <c r="UYG1" s="511"/>
      <c r="UYH1" s="511"/>
      <c r="UYI1" s="511"/>
      <c r="UYJ1" s="511"/>
      <c r="UYK1" s="511"/>
      <c r="UYL1" s="511"/>
      <c r="UYM1" s="511"/>
      <c r="UYT1" s="511"/>
      <c r="UYU1" s="511"/>
      <c r="UYV1" s="511"/>
      <c r="UYW1" s="511"/>
      <c r="UYX1" s="511"/>
      <c r="UYY1" s="511"/>
      <c r="UYZ1" s="511"/>
      <c r="UZA1" s="511"/>
      <c r="UZB1" s="511"/>
      <c r="UZI1" s="511"/>
      <c r="UZJ1" s="511"/>
      <c r="UZK1" s="511"/>
      <c r="UZL1" s="511"/>
      <c r="UZM1" s="511"/>
      <c r="UZN1" s="511"/>
      <c r="UZO1" s="511"/>
      <c r="UZP1" s="511"/>
      <c r="UZQ1" s="511"/>
      <c r="UZX1" s="511"/>
      <c r="UZY1" s="511"/>
      <c r="UZZ1" s="511"/>
      <c r="VAA1" s="511"/>
      <c r="VAB1" s="511"/>
      <c r="VAC1" s="511"/>
      <c r="VAD1" s="511"/>
      <c r="VAE1" s="511"/>
      <c r="VAF1" s="511"/>
      <c r="VAM1" s="511"/>
      <c r="VAN1" s="511"/>
      <c r="VAO1" s="511"/>
      <c r="VAP1" s="511"/>
      <c r="VAQ1" s="511"/>
      <c r="VAR1" s="511"/>
      <c r="VAS1" s="511"/>
      <c r="VAT1" s="511"/>
      <c r="VAU1" s="511"/>
      <c r="VBB1" s="511"/>
      <c r="VBC1" s="511"/>
      <c r="VBD1" s="511"/>
      <c r="VBE1" s="511"/>
      <c r="VBF1" s="511"/>
      <c r="VBG1" s="511"/>
      <c r="VBH1" s="511"/>
      <c r="VBI1" s="511"/>
      <c r="VBJ1" s="511"/>
      <c r="VBQ1" s="511"/>
      <c r="VBR1" s="511"/>
      <c r="VBS1" s="511"/>
      <c r="VBT1" s="511"/>
      <c r="VBU1" s="511"/>
      <c r="VBV1" s="511"/>
      <c r="VBW1" s="511"/>
      <c r="VBX1" s="511"/>
      <c r="VBY1" s="511"/>
      <c r="VCF1" s="511"/>
      <c r="VCG1" s="511"/>
      <c r="VCH1" s="511"/>
      <c r="VCI1" s="511"/>
      <c r="VCJ1" s="511"/>
      <c r="VCK1" s="511"/>
      <c r="VCL1" s="511"/>
      <c r="VCM1" s="511"/>
      <c r="VCN1" s="511"/>
      <c r="VCU1" s="511"/>
      <c r="VCV1" s="511"/>
      <c r="VCW1" s="511"/>
      <c r="VCX1" s="511"/>
      <c r="VCY1" s="511"/>
      <c r="VCZ1" s="511"/>
      <c r="VDA1" s="511"/>
      <c r="VDB1" s="511"/>
      <c r="VDC1" s="511"/>
      <c r="VDJ1" s="511"/>
      <c r="VDK1" s="511"/>
      <c r="VDL1" s="511"/>
      <c r="VDM1" s="511"/>
      <c r="VDN1" s="511"/>
      <c r="VDO1" s="511"/>
      <c r="VDP1" s="511"/>
      <c r="VDQ1" s="511"/>
      <c r="VDR1" s="511"/>
      <c r="VDY1" s="511"/>
      <c r="VDZ1" s="511"/>
      <c r="VEA1" s="511"/>
      <c r="VEB1" s="511"/>
      <c r="VEC1" s="511"/>
      <c r="VED1" s="511"/>
      <c r="VEE1" s="511"/>
      <c r="VEF1" s="511"/>
      <c r="VEG1" s="511"/>
      <c r="VEN1" s="511"/>
      <c r="VEO1" s="511"/>
      <c r="VEP1" s="511"/>
      <c r="VEQ1" s="511"/>
      <c r="VER1" s="511"/>
      <c r="VES1" s="511"/>
      <c r="VET1" s="511"/>
      <c r="VEU1" s="511"/>
      <c r="VEV1" s="511"/>
      <c r="VFC1" s="511"/>
      <c r="VFD1" s="511"/>
      <c r="VFE1" s="511"/>
      <c r="VFF1" s="511"/>
      <c r="VFG1" s="511"/>
      <c r="VFH1" s="511"/>
      <c r="VFI1" s="511"/>
      <c r="VFJ1" s="511"/>
      <c r="VFK1" s="511"/>
      <c r="VFR1" s="511"/>
      <c r="VFS1" s="511"/>
      <c r="VFT1" s="511"/>
      <c r="VFU1" s="511"/>
      <c r="VFV1" s="511"/>
      <c r="VFW1" s="511"/>
      <c r="VFX1" s="511"/>
      <c r="VFY1" s="511"/>
      <c r="VFZ1" s="511"/>
      <c r="VGG1" s="511"/>
      <c r="VGH1" s="511"/>
      <c r="VGI1" s="511"/>
      <c r="VGJ1" s="511"/>
      <c r="VGK1" s="511"/>
      <c r="VGL1" s="511"/>
      <c r="VGM1" s="511"/>
      <c r="VGN1" s="511"/>
      <c r="VGO1" s="511"/>
      <c r="VGV1" s="511"/>
      <c r="VGW1" s="511"/>
      <c r="VGX1" s="511"/>
      <c r="VGY1" s="511"/>
      <c r="VGZ1" s="511"/>
      <c r="VHA1" s="511"/>
      <c r="VHB1" s="511"/>
      <c r="VHC1" s="511"/>
      <c r="VHD1" s="511"/>
      <c r="VHK1" s="511"/>
      <c r="VHL1" s="511"/>
      <c r="VHM1" s="511"/>
      <c r="VHN1" s="511"/>
      <c r="VHO1" s="511"/>
      <c r="VHP1" s="511"/>
      <c r="VHQ1" s="511"/>
      <c r="VHR1" s="511"/>
      <c r="VHS1" s="511"/>
      <c r="VHZ1" s="511"/>
      <c r="VIA1" s="511"/>
      <c r="VIB1" s="511"/>
      <c r="VIC1" s="511"/>
      <c r="VID1" s="511"/>
      <c r="VIE1" s="511"/>
      <c r="VIF1" s="511"/>
      <c r="VIG1" s="511"/>
      <c r="VIH1" s="511"/>
      <c r="VIO1" s="511"/>
      <c r="VIP1" s="511"/>
      <c r="VIQ1" s="511"/>
      <c r="VIR1" s="511"/>
      <c r="VIS1" s="511"/>
      <c r="VIT1" s="511"/>
      <c r="VIU1" s="511"/>
      <c r="VIV1" s="511"/>
      <c r="VIW1" s="511"/>
      <c r="VJD1" s="511"/>
      <c r="VJE1" s="511"/>
      <c r="VJF1" s="511"/>
      <c r="VJG1" s="511"/>
      <c r="VJH1" s="511"/>
      <c r="VJI1" s="511"/>
      <c r="VJJ1" s="511"/>
      <c r="VJK1" s="511"/>
      <c r="VJL1" s="511"/>
      <c r="VJS1" s="511"/>
      <c r="VJT1" s="511"/>
      <c r="VJU1" s="511"/>
      <c r="VJV1" s="511"/>
      <c r="VJW1" s="511"/>
      <c r="VJX1" s="511"/>
      <c r="VJY1" s="511"/>
      <c r="VJZ1" s="511"/>
      <c r="VKA1" s="511"/>
      <c r="VKH1" s="511"/>
      <c r="VKI1" s="511"/>
      <c r="VKJ1" s="511"/>
      <c r="VKK1" s="511"/>
      <c r="VKL1" s="511"/>
      <c r="VKM1" s="511"/>
      <c r="VKN1" s="511"/>
      <c r="VKO1" s="511"/>
      <c r="VKP1" s="511"/>
      <c r="VKW1" s="511"/>
      <c r="VKX1" s="511"/>
      <c r="VKY1" s="511"/>
      <c r="VKZ1" s="511"/>
      <c r="VLA1" s="511"/>
      <c r="VLB1" s="511"/>
      <c r="VLC1" s="511"/>
      <c r="VLD1" s="511"/>
      <c r="VLE1" s="511"/>
      <c r="VLL1" s="511"/>
      <c r="VLM1" s="511"/>
      <c r="VLN1" s="511"/>
      <c r="VLO1" s="511"/>
      <c r="VLP1" s="511"/>
      <c r="VLQ1" s="511"/>
      <c r="VLR1" s="511"/>
      <c r="VLS1" s="511"/>
      <c r="VLT1" s="511"/>
      <c r="VMA1" s="511"/>
      <c r="VMB1" s="511"/>
      <c r="VMC1" s="511"/>
      <c r="VMD1" s="511"/>
      <c r="VME1" s="511"/>
      <c r="VMF1" s="511"/>
      <c r="VMG1" s="511"/>
      <c r="VMH1" s="511"/>
      <c r="VMI1" s="511"/>
      <c r="VMP1" s="511"/>
      <c r="VMQ1" s="511"/>
      <c r="VMR1" s="511"/>
      <c r="VMS1" s="511"/>
      <c r="VMT1" s="511"/>
      <c r="VMU1" s="511"/>
      <c r="VMV1" s="511"/>
      <c r="VMW1" s="511"/>
      <c r="VMX1" s="511"/>
      <c r="VNE1" s="511"/>
      <c r="VNF1" s="511"/>
      <c r="VNG1" s="511"/>
      <c r="VNH1" s="511"/>
      <c r="VNI1" s="511"/>
      <c r="VNJ1" s="511"/>
      <c r="VNK1" s="511"/>
      <c r="VNL1" s="511"/>
      <c r="VNM1" s="511"/>
      <c r="VNT1" s="511"/>
      <c r="VNU1" s="511"/>
      <c r="VNV1" s="511"/>
      <c r="VNW1" s="511"/>
      <c r="VNX1" s="511"/>
      <c r="VNY1" s="511"/>
      <c r="VNZ1" s="511"/>
      <c r="VOA1" s="511"/>
      <c r="VOB1" s="511"/>
      <c r="VOI1" s="511"/>
      <c r="VOJ1" s="511"/>
      <c r="VOK1" s="511"/>
      <c r="VOL1" s="511"/>
      <c r="VOM1" s="511"/>
      <c r="VON1" s="511"/>
      <c r="VOO1" s="511"/>
      <c r="VOP1" s="511"/>
      <c r="VOQ1" s="511"/>
      <c r="VOX1" s="511"/>
      <c r="VOY1" s="511"/>
      <c r="VOZ1" s="511"/>
      <c r="VPA1" s="511"/>
      <c r="VPB1" s="511"/>
      <c r="VPC1" s="511"/>
      <c r="VPD1" s="511"/>
      <c r="VPE1" s="511"/>
      <c r="VPF1" s="511"/>
      <c r="VPM1" s="511"/>
      <c r="VPN1" s="511"/>
      <c r="VPO1" s="511"/>
      <c r="VPP1" s="511"/>
      <c r="VPQ1" s="511"/>
      <c r="VPR1" s="511"/>
      <c r="VPS1" s="511"/>
      <c r="VPT1" s="511"/>
      <c r="VPU1" s="511"/>
      <c r="VQB1" s="511"/>
      <c r="VQC1" s="511"/>
      <c r="VQD1" s="511"/>
      <c r="VQE1" s="511"/>
      <c r="VQF1" s="511"/>
      <c r="VQG1" s="511"/>
      <c r="VQH1" s="511"/>
      <c r="VQI1" s="511"/>
      <c r="VQJ1" s="511"/>
      <c r="VQQ1" s="511"/>
      <c r="VQR1" s="511"/>
      <c r="VQS1" s="511"/>
      <c r="VQT1" s="511"/>
      <c r="VQU1" s="511"/>
      <c r="VQV1" s="511"/>
      <c r="VQW1" s="511"/>
      <c r="VQX1" s="511"/>
      <c r="VQY1" s="511"/>
      <c r="VRF1" s="511"/>
      <c r="VRG1" s="511"/>
      <c r="VRH1" s="511"/>
      <c r="VRI1" s="511"/>
      <c r="VRJ1" s="511"/>
      <c r="VRK1" s="511"/>
      <c r="VRL1" s="511"/>
      <c r="VRM1" s="511"/>
      <c r="VRN1" s="511"/>
      <c r="VRU1" s="511"/>
      <c r="VRV1" s="511"/>
      <c r="VRW1" s="511"/>
      <c r="VRX1" s="511"/>
      <c r="VRY1" s="511"/>
      <c r="VRZ1" s="511"/>
      <c r="VSA1" s="511"/>
      <c r="VSB1" s="511"/>
      <c r="VSC1" s="511"/>
      <c r="VSJ1" s="511"/>
      <c r="VSK1" s="511"/>
      <c r="VSL1" s="511"/>
      <c r="VSM1" s="511"/>
      <c r="VSN1" s="511"/>
      <c r="VSO1" s="511"/>
      <c r="VSP1" s="511"/>
      <c r="VSQ1" s="511"/>
      <c r="VSR1" s="511"/>
      <c r="VSY1" s="511"/>
      <c r="VSZ1" s="511"/>
      <c r="VTA1" s="511"/>
      <c r="VTB1" s="511"/>
      <c r="VTC1" s="511"/>
      <c r="VTD1" s="511"/>
      <c r="VTE1" s="511"/>
      <c r="VTF1" s="511"/>
      <c r="VTG1" s="511"/>
      <c r="VTN1" s="511"/>
      <c r="VTO1" s="511"/>
      <c r="VTP1" s="511"/>
      <c r="VTQ1" s="511"/>
      <c r="VTR1" s="511"/>
      <c r="VTS1" s="511"/>
      <c r="VTT1" s="511"/>
      <c r="VTU1" s="511"/>
      <c r="VTV1" s="511"/>
      <c r="VUC1" s="511"/>
      <c r="VUD1" s="511"/>
      <c r="VUE1" s="511"/>
      <c r="VUF1" s="511"/>
      <c r="VUG1" s="511"/>
      <c r="VUH1" s="511"/>
      <c r="VUI1" s="511"/>
      <c r="VUJ1" s="511"/>
      <c r="VUK1" s="511"/>
      <c r="VUR1" s="511"/>
      <c r="VUS1" s="511"/>
      <c r="VUT1" s="511"/>
      <c r="VUU1" s="511"/>
      <c r="VUV1" s="511"/>
      <c r="VUW1" s="511"/>
      <c r="VUX1" s="511"/>
      <c r="VUY1" s="511"/>
      <c r="VUZ1" s="511"/>
      <c r="VVG1" s="511"/>
      <c r="VVH1" s="511"/>
      <c r="VVI1" s="511"/>
      <c r="VVJ1" s="511"/>
      <c r="VVK1" s="511"/>
      <c r="VVL1" s="511"/>
      <c r="VVM1" s="511"/>
      <c r="VVN1" s="511"/>
      <c r="VVO1" s="511"/>
      <c r="VVV1" s="511"/>
      <c r="VVW1" s="511"/>
      <c r="VVX1" s="511"/>
      <c r="VVY1" s="511"/>
      <c r="VVZ1" s="511"/>
      <c r="VWA1" s="511"/>
      <c r="VWB1" s="511"/>
      <c r="VWC1" s="511"/>
      <c r="VWD1" s="511"/>
      <c r="VWK1" s="511"/>
      <c r="VWL1" s="511"/>
      <c r="VWM1" s="511"/>
      <c r="VWN1" s="511"/>
      <c r="VWO1" s="511"/>
      <c r="VWP1" s="511"/>
      <c r="VWQ1" s="511"/>
      <c r="VWR1" s="511"/>
      <c r="VWS1" s="511"/>
      <c r="VWZ1" s="511"/>
      <c r="VXA1" s="511"/>
      <c r="VXB1" s="511"/>
      <c r="VXC1" s="511"/>
      <c r="VXD1" s="511"/>
      <c r="VXE1" s="511"/>
      <c r="VXF1" s="511"/>
      <c r="VXG1" s="511"/>
      <c r="VXH1" s="511"/>
      <c r="VXO1" s="511"/>
      <c r="VXP1" s="511"/>
      <c r="VXQ1" s="511"/>
      <c r="VXR1" s="511"/>
      <c r="VXS1" s="511"/>
      <c r="VXT1" s="511"/>
      <c r="VXU1" s="511"/>
      <c r="VXV1" s="511"/>
      <c r="VXW1" s="511"/>
      <c r="VYD1" s="511"/>
      <c r="VYE1" s="511"/>
      <c r="VYF1" s="511"/>
      <c r="VYG1" s="511"/>
      <c r="VYH1" s="511"/>
      <c r="VYI1" s="511"/>
      <c r="VYJ1" s="511"/>
      <c r="VYK1" s="511"/>
      <c r="VYL1" s="511"/>
      <c r="VYS1" s="511"/>
      <c r="VYT1" s="511"/>
      <c r="VYU1" s="511"/>
      <c r="VYV1" s="511"/>
      <c r="VYW1" s="511"/>
      <c r="VYX1" s="511"/>
      <c r="VYY1" s="511"/>
      <c r="VYZ1" s="511"/>
      <c r="VZA1" s="511"/>
      <c r="VZH1" s="511"/>
      <c r="VZI1" s="511"/>
      <c r="VZJ1" s="511"/>
      <c r="VZK1" s="511"/>
      <c r="VZL1" s="511"/>
      <c r="VZM1" s="511"/>
      <c r="VZN1" s="511"/>
      <c r="VZO1" s="511"/>
      <c r="VZP1" s="511"/>
      <c r="VZW1" s="511"/>
      <c r="VZX1" s="511"/>
      <c r="VZY1" s="511"/>
      <c r="VZZ1" s="511"/>
      <c r="WAA1" s="511"/>
      <c r="WAB1" s="511"/>
      <c r="WAC1" s="511"/>
      <c r="WAD1" s="511"/>
      <c r="WAE1" s="511"/>
      <c r="WAL1" s="511"/>
      <c r="WAM1" s="511"/>
      <c r="WAN1" s="511"/>
      <c r="WAO1" s="511"/>
      <c r="WAP1" s="511"/>
      <c r="WAQ1" s="511"/>
      <c r="WAR1" s="511"/>
      <c r="WAS1" s="511"/>
      <c r="WAT1" s="511"/>
      <c r="WBA1" s="511"/>
      <c r="WBB1" s="511"/>
      <c r="WBC1" s="511"/>
      <c r="WBD1" s="511"/>
      <c r="WBE1" s="511"/>
      <c r="WBF1" s="511"/>
      <c r="WBG1" s="511"/>
      <c r="WBH1" s="511"/>
      <c r="WBI1" s="511"/>
      <c r="WBP1" s="511"/>
      <c r="WBQ1" s="511"/>
      <c r="WBR1" s="511"/>
      <c r="WBS1" s="511"/>
      <c r="WBT1" s="511"/>
      <c r="WBU1" s="511"/>
      <c r="WBV1" s="511"/>
      <c r="WBW1" s="511"/>
      <c r="WBX1" s="511"/>
      <c r="WCE1" s="511"/>
      <c r="WCF1" s="511"/>
      <c r="WCG1" s="511"/>
      <c r="WCH1" s="511"/>
      <c r="WCI1" s="511"/>
      <c r="WCJ1" s="511"/>
      <c r="WCK1" s="511"/>
      <c r="WCL1" s="511"/>
      <c r="WCM1" s="511"/>
      <c r="WCT1" s="511"/>
      <c r="WCU1" s="511"/>
      <c r="WCV1" s="511"/>
      <c r="WCW1" s="511"/>
      <c r="WCX1" s="511"/>
      <c r="WCY1" s="511"/>
      <c r="WCZ1" s="511"/>
      <c r="WDA1" s="511"/>
      <c r="WDB1" s="511"/>
      <c r="WDI1" s="511"/>
      <c r="WDJ1" s="511"/>
      <c r="WDK1" s="511"/>
      <c r="WDL1" s="511"/>
      <c r="WDM1" s="511"/>
      <c r="WDN1" s="511"/>
      <c r="WDO1" s="511"/>
      <c r="WDP1" s="511"/>
      <c r="WDQ1" s="511"/>
      <c r="WDX1" s="511"/>
      <c r="WDY1" s="511"/>
      <c r="WDZ1" s="511"/>
      <c r="WEA1" s="511"/>
      <c r="WEB1" s="511"/>
      <c r="WEC1" s="511"/>
      <c r="WED1" s="511"/>
      <c r="WEE1" s="511"/>
      <c r="WEF1" s="511"/>
      <c r="WEM1" s="511"/>
      <c r="WEN1" s="511"/>
      <c r="WEO1" s="511"/>
      <c r="WEP1" s="511"/>
      <c r="WEQ1" s="511"/>
      <c r="WER1" s="511"/>
      <c r="WES1" s="511"/>
      <c r="WET1" s="511"/>
      <c r="WEU1" s="511"/>
      <c r="WFB1" s="511"/>
      <c r="WFC1" s="511"/>
      <c r="WFD1" s="511"/>
      <c r="WFE1" s="511"/>
      <c r="WFF1" s="511"/>
      <c r="WFG1" s="511"/>
      <c r="WFH1" s="511"/>
      <c r="WFI1" s="511"/>
      <c r="WFJ1" s="511"/>
      <c r="WFQ1" s="511"/>
      <c r="WFR1" s="511"/>
      <c r="WFS1" s="511"/>
      <c r="WFT1" s="511"/>
      <c r="WFU1" s="511"/>
      <c r="WFV1" s="511"/>
      <c r="WFW1" s="511"/>
      <c r="WFX1" s="511"/>
      <c r="WFY1" s="511"/>
      <c r="WGF1" s="511"/>
      <c r="WGG1" s="511"/>
      <c r="WGH1" s="511"/>
      <c r="WGI1" s="511"/>
      <c r="WGJ1" s="511"/>
      <c r="WGK1" s="511"/>
      <c r="WGL1" s="511"/>
      <c r="WGM1" s="511"/>
      <c r="WGN1" s="511"/>
      <c r="WGU1" s="511"/>
      <c r="WGV1" s="511"/>
      <c r="WGW1" s="511"/>
      <c r="WGX1" s="511"/>
      <c r="WGY1" s="511"/>
      <c r="WGZ1" s="511"/>
      <c r="WHA1" s="511"/>
      <c r="WHB1" s="511"/>
      <c r="WHC1" s="511"/>
      <c r="WHJ1" s="511"/>
      <c r="WHK1" s="511"/>
      <c r="WHL1" s="511"/>
      <c r="WHM1" s="511"/>
      <c r="WHN1" s="511"/>
      <c r="WHO1" s="511"/>
      <c r="WHP1" s="511"/>
      <c r="WHQ1" s="511"/>
      <c r="WHR1" s="511"/>
      <c r="WHY1" s="511"/>
      <c r="WHZ1" s="511"/>
      <c r="WIA1" s="511"/>
      <c r="WIB1" s="511"/>
      <c r="WIC1" s="511"/>
      <c r="WID1" s="511"/>
      <c r="WIE1" s="511"/>
      <c r="WIF1" s="511"/>
      <c r="WIG1" s="511"/>
      <c r="WIN1" s="511"/>
      <c r="WIO1" s="511"/>
      <c r="WIP1" s="511"/>
      <c r="WIQ1" s="511"/>
      <c r="WIR1" s="511"/>
      <c r="WIS1" s="511"/>
      <c r="WIT1" s="511"/>
      <c r="WIU1" s="511"/>
      <c r="WIV1" s="511"/>
      <c r="WJC1" s="511"/>
      <c r="WJD1" s="511"/>
      <c r="WJE1" s="511"/>
      <c r="WJF1" s="511"/>
      <c r="WJG1" s="511"/>
      <c r="WJH1" s="511"/>
      <c r="WJI1" s="511"/>
      <c r="WJJ1" s="511"/>
      <c r="WJK1" s="511"/>
      <c r="WJR1" s="511"/>
      <c r="WJS1" s="511"/>
      <c r="WJT1" s="511"/>
      <c r="WJU1" s="511"/>
      <c r="WJV1" s="511"/>
      <c r="WJW1" s="511"/>
      <c r="WJX1" s="511"/>
      <c r="WJY1" s="511"/>
      <c r="WJZ1" s="511"/>
      <c r="WKG1" s="511"/>
      <c r="WKH1" s="511"/>
      <c r="WKI1" s="511"/>
      <c r="WKJ1" s="511"/>
      <c r="WKK1" s="511"/>
      <c r="WKL1" s="511"/>
      <c r="WKM1" s="511"/>
      <c r="WKN1" s="511"/>
      <c r="WKO1" s="511"/>
      <c r="WKV1" s="511"/>
      <c r="WKW1" s="511"/>
      <c r="WKX1" s="511"/>
      <c r="WKY1" s="511"/>
      <c r="WKZ1" s="511"/>
      <c r="WLA1" s="511"/>
      <c r="WLB1" s="511"/>
      <c r="WLC1" s="511"/>
      <c r="WLD1" s="511"/>
      <c r="WLK1" s="511"/>
      <c r="WLL1" s="511"/>
      <c r="WLM1" s="511"/>
      <c r="WLN1" s="511"/>
      <c r="WLO1" s="511"/>
      <c r="WLP1" s="511"/>
      <c r="WLQ1" s="511"/>
      <c r="WLR1" s="511"/>
      <c r="WLS1" s="511"/>
      <c r="WLZ1" s="511"/>
      <c r="WMA1" s="511"/>
      <c r="WMB1" s="511"/>
      <c r="WMC1" s="511"/>
      <c r="WMD1" s="511"/>
      <c r="WME1" s="511"/>
      <c r="WMF1" s="511"/>
      <c r="WMG1" s="511"/>
      <c r="WMH1" s="511"/>
      <c r="WMO1" s="511"/>
      <c r="WMP1" s="511"/>
      <c r="WMQ1" s="511"/>
      <c r="WMR1" s="511"/>
      <c r="WMS1" s="511"/>
      <c r="WMT1" s="511"/>
      <c r="WMU1" s="511"/>
      <c r="WMV1" s="511"/>
      <c r="WMW1" s="511"/>
      <c r="WND1" s="511"/>
      <c r="WNE1" s="511"/>
      <c r="WNF1" s="511"/>
      <c r="WNG1" s="511"/>
      <c r="WNH1" s="511"/>
      <c r="WNI1" s="511"/>
      <c r="WNJ1" s="511"/>
      <c r="WNK1" s="511"/>
      <c r="WNL1" s="511"/>
      <c r="WNS1" s="511"/>
      <c r="WNT1" s="511"/>
      <c r="WNU1" s="511"/>
      <c r="WNV1" s="511"/>
      <c r="WNW1" s="511"/>
      <c r="WNX1" s="511"/>
      <c r="WNY1" s="511"/>
      <c r="WNZ1" s="511"/>
      <c r="WOA1" s="511"/>
      <c r="WOH1" s="511"/>
      <c r="WOI1" s="511"/>
      <c r="WOJ1" s="511"/>
      <c r="WOK1" s="511"/>
      <c r="WOL1" s="511"/>
      <c r="WOM1" s="511"/>
      <c r="WON1" s="511"/>
      <c r="WOO1" s="511"/>
      <c r="WOP1" s="511"/>
      <c r="WOW1" s="511"/>
      <c r="WOX1" s="511"/>
      <c r="WOY1" s="511"/>
      <c r="WOZ1" s="511"/>
      <c r="WPA1" s="511"/>
      <c r="WPB1" s="511"/>
      <c r="WPC1" s="511"/>
      <c r="WPD1" s="511"/>
      <c r="WPE1" s="511"/>
      <c r="WPL1" s="511"/>
      <c r="WPM1" s="511"/>
      <c r="WPN1" s="511"/>
      <c r="WPO1" s="511"/>
      <c r="WPP1" s="511"/>
      <c r="WPQ1" s="511"/>
      <c r="WPR1" s="511"/>
      <c r="WPS1" s="511"/>
      <c r="WPT1" s="511"/>
      <c r="WQA1" s="511"/>
      <c r="WQB1" s="511"/>
      <c r="WQC1" s="511"/>
      <c r="WQD1" s="511"/>
      <c r="WQE1" s="511"/>
      <c r="WQF1" s="511"/>
      <c r="WQG1" s="511"/>
      <c r="WQH1" s="511"/>
      <c r="WQI1" s="511"/>
      <c r="WQP1" s="511"/>
      <c r="WQQ1" s="511"/>
      <c r="WQR1" s="511"/>
      <c r="WQS1" s="511"/>
      <c r="WQT1" s="511"/>
      <c r="WQU1" s="511"/>
      <c r="WQV1" s="511"/>
      <c r="WQW1" s="511"/>
      <c r="WQX1" s="511"/>
      <c r="WRE1" s="511"/>
      <c r="WRF1" s="511"/>
      <c r="WRG1" s="511"/>
      <c r="WRH1" s="511"/>
      <c r="WRI1" s="511"/>
      <c r="WRJ1" s="511"/>
      <c r="WRK1" s="511"/>
      <c r="WRL1" s="511"/>
      <c r="WRM1" s="511"/>
      <c r="WRT1" s="511"/>
      <c r="WRU1" s="511"/>
      <c r="WRV1" s="511"/>
      <c r="WRW1" s="511"/>
      <c r="WRX1" s="511"/>
      <c r="WRY1" s="511"/>
      <c r="WRZ1" s="511"/>
      <c r="WSA1" s="511"/>
      <c r="WSB1" s="511"/>
      <c r="WSI1" s="511"/>
      <c r="WSJ1" s="511"/>
      <c r="WSK1" s="511"/>
      <c r="WSL1" s="511"/>
      <c r="WSM1" s="511"/>
      <c r="WSN1" s="511"/>
      <c r="WSO1" s="511"/>
      <c r="WSP1" s="511"/>
      <c r="WSQ1" s="511"/>
      <c r="WSX1" s="511"/>
      <c r="WSY1" s="511"/>
      <c r="WSZ1" s="511"/>
      <c r="WTA1" s="511"/>
      <c r="WTB1" s="511"/>
      <c r="WTC1" s="511"/>
      <c r="WTD1" s="511"/>
      <c r="WTE1" s="511"/>
      <c r="WTF1" s="511"/>
      <c r="WTM1" s="511"/>
      <c r="WTN1" s="511"/>
      <c r="WTO1" s="511"/>
      <c r="WTP1" s="511"/>
      <c r="WTQ1" s="511"/>
      <c r="WTR1" s="511"/>
      <c r="WTS1" s="511"/>
      <c r="WTT1" s="511"/>
      <c r="WTU1" s="511"/>
      <c r="WUB1" s="511"/>
      <c r="WUC1" s="511"/>
      <c r="WUD1" s="511"/>
      <c r="WUE1" s="511"/>
      <c r="WUF1" s="511"/>
      <c r="WUG1" s="511"/>
      <c r="WUH1" s="511"/>
      <c r="WUI1" s="511"/>
      <c r="WUJ1" s="511"/>
      <c r="WUQ1" s="511"/>
      <c r="WUR1" s="511"/>
      <c r="WUS1" s="511"/>
      <c r="WUT1" s="511"/>
      <c r="WUU1" s="511"/>
      <c r="WUV1" s="511"/>
      <c r="WUW1" s="511"/>
      <c r="WUX1" s="511"/>
      <c r="WUY1" s="511"/>
      <c r="WVF1" s="511"/>
      <c r="WVG1" s="511"/>
      <c r="WVH1" s="511"/>
      <c r="WVI1" s="511"/>
      <c r="WVJ1" s="511"/>
      <c r="WVK1" s="511"/>
      <c r="WVL1" s="511"/>
      <c r="WVM1" s="511"/>
      <c r="WVN1" s="511"/>
      <c r="WVU1" s="511"/>
      <c r="WVV1" s="511"/>
      <c r="WVW1" s="511"/>
      <c r="WVX1" s="511"/>
      <c r="WVY1" s="511"/>
      <c r="WVZ1" s="511"/>
      <c r="WWA1" s="511"/>
      <c r="WWB1" s="511"/>
      <c r="WWC1" s="511"/>
      <c r="WWJ1" s="511"/>
      <c r="WWK1" s="511"/>
      <c r="WWL1" s="511"/>
      <c r="WWM1" s="511"/>
      <c r="WWN1" s="511"/>
      <c r="WWO1" s="511"/>
      <c r="WWP1" s="511"/>
      <c r="WWQ1" s="511"/>
      <c r="WWR1" s="511"/>
      <c r="WWY1" s="511"/>
      <c r="WWZ1" s="511"/>
      <c r="WXA1" s="511"/>
      <c r="WXB1" s="511"/>
      <c r="WXC1" s="511"/>
      <c r="WXD1" s="511"/>
      <c r="WXE1" s="511"/>
      <c r="WXF1" s="511"/>
      <c r="WXG1" s="511"/>
      <c r="WXN1" s="511"/>
      <c r="WXO1" s="511"/>
      <c r="WXP1" s="511"/>
      <c r="WXQ1" s="511"/>
      <c r="WXR1" s="511"/>
      <c r="WXS1" s="511"/>
      <c r="WXT1" s="511"/>
      <c r="WXU1" s="511"/>
      <c r="WXV1" s="511"/>
      <c r="WYC1" s="511"/>
      <c r="WYD1" s="511"/>
      <c r="WYE1" s="511"/>
      <c r="WYF1" s="511"/>
      <c r="WYG1" s="511"/>
      <c r="WYH1" s="511"/>
      <c r="WYI1" s="511"/>
      <c r="WYJ1" s="511"/>
      <c r="WYK1" s="511"/>
      <c r="WYR1" s="511"/>
      <c r="WYS1" s="511"/>
      <c r="WYT1" s="511"/>
      <c r="WYU1" s="511"/>
      <c r="WYV1" s="511"/>
      <c r="WYW1" s="511"/>
      <c r="WYX1" s="511"/>
      <c r="WYY1" s="511"/>
      <c r="WYZ1" s="511"/>
      <c r="WZG1" s="511"/>
      <c r="WZH1" s="511"/>
      <c r="WZI1" s="511"/>
      <c r="WZJ1" s="511"/>
      <c r="WZK1" s="511"/>
      <c r="WZL1" s="511"/>
      <c r="WZM1" s="511"/>
      <c r="WZN1" s="511"/>
      <c r="WZO1" s="511"/>
      <c r="WZV1" s="511"/>
      <c r="WZW1" s="511"/>
      <c r="WZX1" s="511"/>
      <c r="WZY1" s="511"/>
      <c r="WZZ1" s="511"/>
      <c r="XAA1" s="511"/>
      <c r="XAB1" s="511"/>
      <c r="XAC1" s="511"/>
      <c r="XAD1" s="511"/>
      <c r="XAK1" s="511"/>
      <c r="XAL1" s="511"/>
      <c r="XAM1" s="511"/>
      <c r="XAN1" s="511"/>
      <c r="XAO1" s="511"/>
      <c r="XAP1" s="511"/>
      <c r="XAQ1" s="511"/>
      <c r="XAR1" s="511"/>
      <c r="XAS1" s="511"/>
      <c r="XAZ1" s="511"/>
      <c r="XBA1" s="511"/>
      <c r="XBB1" s="511"/>
      <c r="XBC1" s="511"/>
      <c r="XBD1" s="511"/>
      <c r="XBE1" s="511"/>
      <c r="XBF1" s="511"/>
      <c r="XBG1" s="511"/>
      <c r="XBH1" s="511"/>
      <c r="XBO1" s="511"/>
      <c r="XBP1" s="511"/>
      <c r="XBQ1" s="511"/>
      <c r="XBR1" s="511"/>
      <c r="XBS1" s="511"/>
      <c r="XBT1" s="511"/>
      <c r="XBU1" s="511"/>
      <c r="XBV1" s="511"/>
      <c r="XBW1" s="511"/>
      <c r="XCD1" s="511"/>
      <c r="XCE1" s="511"/>
      <c r="XCF1" s="511"/>
      <c r="XCG1" s="511"/>
      <c r="XCH1" s="511"/>
      <c r="XCI1" s="511"/>
      <c r="XCJ1" s="511"/>
      <c r="XCK1" s="511"/>
      <c r="XCL1" s="511"/>
      <c r="XCS1" s="511"/>
      <c r="XCT1" s="511"/>
      <c r="XCU1" s="511"/>
      <c r="XCV1" s="511"/>
      <c r="XCW1" s="511"/>
      <c r="XCX1" s="511"/>
      <c r="XCY1" s="511"/>
      <c r="XCZ1" s="511"/>
      <c r="XDA1" s="511"/>
      <c r="XDH1" s="511"/>
      <c r="XDI1" s="511"/>
      <c r="XDJ1" s="511"/>
      <c r="XDK1" s="511"/>
      <c r="XDL1" s="511"/>
      <c r="XDM1" s="511"/>
      <c r="XDN1" s="511"/>
      <c r="XDO1" s="511"/>
      <c r="XDP1" s="511"/>
      <c r="XDW1" s="511"/>
      <c r="XDX1" s="511"/>
      <c r="XDY1" s="511"/>
      <c r="XDZ1" s="511"/>
      <c r="XEA1" s="511"/>
      <c r="XEB1" s="511"/>
      <c r="XEC1" s="511"/>
      <c r="XED1" s="511"/>
      <c r="XEE1" s="511"/>
      <c r="XEL1" s="511"/>
      <c r="XEM1" s="511"/>
      <c r="XEN1" s="511"/>
      <c r="XEO1" s="511"/>
      <c r="XEP1" s="511"/>
      <c r="XEQ1" s="511"/>
      <c r="XER1" s="511"/>
      <c r="XES1" s="511"/>
      <c r="XET1" s="511"/>
      <c r="XFA1" s="511"/>
      <c r="XFB1" s="511"/>
      <c r="XFC1" s="511"/>
      <c r="XFD1" s="511"/>
    </row>
    <row r="2" spans="1:16384" x14ac:dyDescent="0.2">
      <c r="A2" s="515" t="s">
        <v>450</v>
      </c>
      <c r="B2" s="515"/>
      <c r="C2" s="515"/>
      <c r="D2" s="515"/>
      <c r="E2" s="515"/>
      <c r="F2" s="515"/>
      <c r="G2" s="284"/>
      <c r="H2" s="284"/>
      <c r="I2" s="284"/>
      <c r="P2" s="515"/>
      <c r="Q2" s="515"/>
      <c r="R2" s="515"/>
      <c r="S2" s="515"/>
      <c r="T2" s="515"/>
      <c r="U2" s="515"/>
      <c r="V2" s="284"/>
      <c r="W2" s="284"/>
      <c r="X2" s="284"/>
      <c r="AE2" s="515"/>
      <c r="AF2" s="515"/>
      <c r="AG2" s="515"/>
      <c r="AH2" s="515"/>
      <c r="AI2" s="515"/>
      <c r="AJ2" s="515"/>
      <c r="AK2" s="284"/>
      <c r="AL2" s="284"/>
      <c r="AM2" s="284"/>
      <c r="AT2" s="515"/>
      <c r="AU2" s="515"/>
      <c r="AV2" s="515"/>
      <c r="AW2" s="515"/>
      <c r="AX2" s="515"/>
      <c r="AY2" s="515"/>
      <c r="AZ2" s="284"/>
      <c r="BA2" s="284"/>
      <c r="BB2" s="284"/>
      <c r="BI2" s="515"/>
      <c r="BJ2" s="515"/>
      <c r="BK2" s="515"/>
      <c r="BL2" s="515"/>
      <c r="BM2" s="515"/>
      <c r="BN2" s="515"/>
      <c r="BO2" s="284"/>
      <c r="BP2" s="284"/>
      <c r="BQ2" s="284"/>
      <c r="BX2" s="515"/>
      <c r="BY2" s="515"/>
      <c r="BZ2" s="515"/>
      <c r="CA2" s="515"/>
      <c r="CB2" s="515"/>
      <c r="CC2" s="515"/>
      <c r="CD2" s="284"/>
      <c r="CE2" s="284"/>
      <c r="CF2" s="284"/>
      <c r="CM2" s="515"/>
      <c r="CN2" s="515"/>
      <c r="CO2" s="515"/>
      <c r="CP2" s="515"/>
      <c r="CQ2" s="515"/>
      <c r="CR2" s="515"/>
      <c r="CS2" s="284"/>
      <c r="CT2" s="284"/>
      <c r="CU2" s="284"/>
      <c r="DB2" s="515"/>
      <c r="DC2" s="515"/>
      <c r="DD2" s="515"/>
      <c r="DE2" s="515"/>
      <c r="DF2" s="515"/>
      <c r="DG2" s="515"/>
      <c r="DH2" s="284"/>
      <c r="DI2" s="284"/>
      <c r="DJ2" s="284"/>
      <c r="DQ2" s="515"/>
      <c r="DR2" s="515"/>
      <c r="DS2" s="515"/>
      <c r="DT2" s="515"/>
      <c r="DU2" s="515"/>
      <c r="DV2" s="515"/>
      <c r="DW2" s="284"/>
      <c r="DX2" s="284"/>
      <c r="DY2" s="284"/>
      <c r="EF2" s="515"/>
      <c r="EG2" s="515"/>
      <c r="EH2" s="515"/>
      <c r="EI2" s="515"/>
      <c r="EJ2" s="515"/>
      <c r="EK2" s="515"/>
      <c r="EL2" s="284"/>
      <c r="EM2" s="284"/>
      <c r="EN2" s="284"/>
      <c r="EU2" s="515"/>
      <c r="EV2" s="515"/>
      <c r="EW2" s="515"/>
      <c r="EX2" s="515"/>
      <c r="EY2" s="515"/>
      <c r="EZ2" s="515"/>
      <c r="FA2" s="284"/>
      <c r="FB2" s="284"/>
      <c r="FC2" s="284"/>
      <c r="FJ2" s="515"/>
      <c r="FK2" s="515"/>
      <c r="FL2" s="515"/>
      <c r="FM2" s="515"/>
      <c r="FN2" s="515"/>
      <c r="FO2" s="515"/>
      <c r="FP2" s="284"/>
      <c r="FQ2" s="284"/>
      <c r="FR2" s="284"/>
      <c r="FY2" s="515"/>
      <c r="FZ2" s="515"/>
      <c r="GA2" s="515"/>
      <c r="GB2" s="515"/>
      <c r="GC2" s="515"/>
      <c r="GD2" s="515"/>
      <c r="GE2" s="284"/>
      <c r="GF2" s="284"/>
      <c r="GG2" s="284"/>
      <c r="GN2" s="515"/>
      <c r="GO2" s="515"/>
      <c r="GP2" s="515"/>
      <c r="GQ2" s="515"/>
      <c r="GR2" s="515"/>
      <c r="GS2" s="515"/>
      <c r="GT2" s="284"/>
      <c r="GU2" s="284"/>
      <c r="GV2" s="284"/>
      <c r="HC2" s="515"/>
      <c r="HD2" s="515"/>
      <c r="HE2" s="515"/>
      <c r="HF2" s="515"/>
      <c r="HG2" s="515"/>
      <c r="HH2" s="515"/>
      <c r="HI2" s="284"/>
      <c r="HJ2" s="284"/>
      <c r="HK2" s="284"/>
      <c r="HR2" s="515"/>
      <c r="HS2" s="515"/>
      <c r="HT2" s="515"/>
      <c r="HU2" s="515"/>
      <c r="HV2" s="515"/>
      <c r="HW2" s="515"/>
      <c r="HX2" s="284"/>
      <c r="HY2" s="284"/>
      <c r="HZ2" s="284"/>
      <c r="IG2" s="515"/>
      <c r="IH2" s="515"/>
      <c r="II2" s="515"/>
      <c r="IJ2" s="515"/>
      <c r="IK2" s="515"/>
      <c r="IL2" s="515"/>
      <c r="IM2" s="284"/>
      <c r="IN2" s="284"/>
      <c r="IO2" s="284"/>
      <c r="IV2" s="515"/>
      <c r="IW2" s="515"/>
      <c r="IX2" s="515"/>
      <c r="IY2" s="515"/>
      <c r="IZ2" s="515"/>
      <c r="JA2" s="515"/>
      <c r="JB2" s="284"/>
      <c r="JC2" s="284"/>
      <c r="JD2" s="284"/>
      <c r="JK2" s="515"/>
      <c r="JL2" s="515"/>
      <c r="JM2" s="515"/>
      <c r="JN2" s="515"/>
      <c r="JO2" s="515"/>
      <c r="JP2" s="515"/>
      <c r="JQ2" s="284"/>
      <c r="JR2" s="284"/>
      <c r="JS2" s="284"/>
      <c r="JZ2" s="515"/>
      <c r="KA2" s="515"/>
      <c r="KB2" s="515"/>
      <c r="KC2" s="515"/>
      <c r="KD2" s="515"/>
      <c r="KE2" s="515"/>
      <c r="KF2" s="284"/>
      <c r="KG2" s="284"/>
      <c r="KH2" s="284"/>
      <c r="KO2" s="515"/>
      <c r="KP2" s="515"/>
      <c r="KQ2" s="515"/>
      <c r="KR2" s="515"/>
      <c r="KS2" s="515"/>
      <c r="KT2" s="515"/>
      <c r="KU2" s="284"/>
      <c r="KV2" s="284"/>
      <c r="KW2" s="284"/>
      <c r="LD2" s="515"/>
      <c r="LE2" s="515"/>
      <c r="LF2" s="515"/>
      <c r="LG2" s="515"/>
      <c r="LH2" s="515"/>
      <c r="LI2" s="515"/>
      <c r="LJ2" s="284"/>
      <c r="LK2" s="284"/>
      <c r="LL2" s="284"/>
      <c r="LS2" s="515"/>
      <c r="LT2" s="515"/>
      <c r="LU2" s="515"/>
      <c r="LV2" s="515"/>
      <c r="LW2" s="515"/>
      <c r="LX2" s="515"/>
      <c r="LY2" s="284"/>
      <c r="LZ2" s="284"/>
      <c r="MA2" s="284"/>
      <c r="MH2" s="515"/>
      <c r="MI2" s="515"/>
      <c r="MJ2" s="515"/>
      <c r="MK2" s="515"/>
      <c r="ML2" s="515"/>
      <c r="MM2" s="515"/>
      <c r="MN2" s="284"/>
      <c r="MO2" s="284"/>
      <c r="MP2" s="284"/>
      <c r="MW2" s="515"/>
      <c r="MX2" s="515"/>
      <c r="MY2" s="515"/>
      <c r="MZ2" s="515"/>
      <c r="NA2" s="515"/>
      <c r="NB2" s="515"/>
      <c r="NC2" s="284"/>
      <c r="ND2" s="284"/>
      <c r="NE2" s="284"/>
      <c r="NL2" s="515"/>
      <c r="NM2" s="515"/>
      <c r="NN2" s="515"/>
      <c r="NO2" s="515"/>
      <c r="NP2" s="515"/>
      <c r="NQ2" s="515"/>
      <c r="NR2" s="284"/>
      <c r="NS2" s="284"/>
      <c r="NT2" s="284"/>
      <c r="OA2" s="515"/>
      <c r="OB2" s="515"/>
      <c r="OC2" s="515"/>
      <c r="OD2" s="515"/>
      <c r="OE2" s="515"/>
      <c r="OF2" s="515"/>
      <c r="OG2" s="284"/>
      <c r="OH2" s="284"/>
      <c r="OI2" s="284"/>
      <c r="OP2" s="515"/>
      <c r="OQ2" s="515"/>
      <c r="OR2" s="515"/>
      <c r="OS2" s="515"/>
      <c r="OT2" s="515"/>
      <c r="OU2" s="515"/>
      <c r="OV2" s="284"/>
      <c r="OW2" s="284"/>
      <c r="OX2" s="284"/>
      <c r="PE2" s="515"/>
      <c r="PF2" s="515"/>
      <c r="PG2" s="515"/>
      <c r="PH2" s="515"/>
      <c r="PI2" s="515"/>
      <c r="PJ2" s="515"/>
      <c r="PK2" s="284"/>
      <c r="PL2" s="284"/>
      <c r="PM2" s="284"/>
      <c r="PT2" s="515"/>
      <c r="PU2" s="515"/>
      <c r="PV2" s="515"/>
      <c r="PW2" s="515"/>
      <c r="PX2" s="515"/>
      <c r="PY2" s="515"/>
      <c r="PZ2" s="284"/>
      <c r="QA2" s="284"/>
      <c r="QB2" s="284"/>
      <c r="QI2" s="515"/>
      <c r="QJ2" s="515"/>
      <c r="QK2" s="515"/>
      <c r="QL2" s="515"/>
      <c r="QM2" s="515"/>
      <c r="QN2" s="515"/>
      <c r="QO2" s="284"/>
      <c r="QP2" s="284"/>
      <c r="QQ2" s="284"/>
      <c r="QX2" s="515"/>
      <c r="QY2" s="515"/>
      <c r="QZ2" s="515"/>
      <c r="RA2" s="515"/>
      <c r="RB2" s="515"/>
      <c r="RC2" s="515"/>
      <c r="RD2" s="284"/>
      <c r="RE2" s="284"/>
      <c r="RF2" s="284"/>
      <c r="RM2" s="515"/>
      <c r="RN2" s="515"/>
      <c r="RO2" s="515"/>
      <c r="RP2" s="515"/>
      <c r="RQ2" s="515"/>
      <c r="RR2" s="515"/>
      <c r="RS2" s="284"/>
      <c r="RT2" s="284"/>
      <c r="RU2" s="284"/>
      <c r="SB2" s="515"/>
      <c r="SC2" s="515"/>
      <c r="SD2" s="515"/>
      <c r="SE2" s="515"/>
      <c r="SF2" s="515"/>
      <c r="SG2" s="515"/>
      <c r="SH2" s="284"/>
      <c r="SI2" s="284"/>
      <c r="SJ2" s="284"/>
      <c r="SQ2" s="515"/>
      <c r="SR2" s="515"/>
      <c r="SS2" s="515"/>
      <c r="ST2" s="515"/>
      <c r="SU2" s="515"/>
      <c r="SV2" s="515"/>
      <c r="SW2" s="284"/>
      <c r="SX2" s="284"/>
      <c r="SY2" s="284"/>
      <c r="TF2" s="515"/>
      <c r="TG2" s="515"/>
      <c r="TH2" s="515"/>
      <c r="TI2" s="515"/>
      <c r="TJ2" s="515"/>
      <c r="TK2" s="515"/>
      <c r="TL2" s="284"/>
      <c r="TM2" s="284"/>
      <c r="TN2" s="284"/>
      <c r="TU2" s="515"/>
      <c r="TV2" s="515"/>
      <c r="TW2" s="515"/>
      <c r="TX2" s="515"/>
      <c r="TY2" s="515"/>
      <c r="TZ2" s="515"/>
      <c r="UA2" s="284"/>
      <c r="UB2" s="284"/>
      <c r="UC2" s="284"/>
      <c r="UJ2" s="515"/>
      <c r="UK2" s="515"/>
      <c r="UL2" s="515"/>
      <c r="UM2" s="515"/>
      <c r="UN2" s="515"/>
      <c r="UO2" s="515"/>
      <c r="UP2" s="284"/>
      <c r="UQ2" s="284"/>
      <c r="UR2" s="284"/>
      <c r="UY2" s="515"/>
      <c r="UZ2" s="515"/>
      <c r="VA2" s="515"/>
      <c r="VB2" s="515"/>
      <c r="VC2" s="515"/>
      <c r="VD2" s="515"/>
      <c r="VE2" s="284"/>
      <c r="VF2" s="284"/>
      <c r="VG2" s="284"/>
      <c r="VN2" s="515"/>
      <c r="VO2" s="515"/>
      <c r="VP2" s="515"/>
      <c r="VQ2" s="515"/>
      <c r="VR2" s="515"/>
      <c r="VS2" s="515"/>
      <c r="VT2" s="284"/>
      <c r="VU2" s="284"/>
      <c r="VV2" s="284"/>
      <c r="WC2" s="515"/>
      <c r="WD2" s="515"/>
      <c r="WE2" s="515"/>
      <c r="WF2" s="515"/>
      <c r="WG2" s="515"/>
      <c r="WH2" s="515"/>
      <c r="WI2" s="284"/>
      <c r="WJ2" s="284"/>
      <c r="WK2" s="284"/>
      <c r="WR2" s="515"/>
      <c r="WS2" s="515"/>
      <c r="WT2" s="515"/>
      <c r="WU2" s="515"/>
      <c r="WV2" s="515"/>
      <c r="WW2" s="515"/>
      <c r="WX2" s="284"/>
      <c r="WY2" s="284"/>
      <c r="WZ2" s="284"/>
      <c r="XG2" s="515"/>
      <c r="XH2" s="515"/>
      <c r="XI2" s="515"/>
      <c r="XJ2" s="515"/>
      <c r="XK2" s="515"/>
      <c r="XL2" s="515"/>
      <c r="XM2" s="284"/>
      <c r="XN2" s="284"/>
      <c r="XO2" s="284"/>
      <c r="XV2" s="515"/>
      <c r="XW2" s="515"/>
      <c r="XX2" s="515"/>
      <c r="XY2" s="515"/>
      <c r="XZ2" s="515"/>
      <c r="YA2" s="515"/>
      <c r="YB2" s="284"/>
      <c r="YC2" s="284"/>
      <c r="YD2" s="284"/>
      <c r="YK2" s="515"/>
      <c r="YL2" s="515"/>
      <c r="YM2" s="515"/>
      <c r="YN2" s="515"/>
      <c r="YO2" s="515"/>
      <c r="YP2" s="515"/>
      <c r="YQ2" s="284"/>
      <c r="YR2" s="284"/>
      <c r="YS2" s="284"/>
      <c r="YZ2" s="515"/>
      <c r="ZA2" s="515"/>
      <c r="ZB2" s="515"/>
      <c r="ZC2" s="515"/>
      <c r="ZD2" s="515"/>
      <c r="ZE2" s="515"/>
      <c r="ZF2" s="284"/>
      <c r="ZG2" s="284"/>
      <c r="ZH2" s="284"/>
      <c r="ZO2" s="515"/>
      <c r="ZP2" s="515"/>
      <c r="ZQ2" s="515"/>
      <c r="ZR2" s="515"/>
      <c r="ZS2" s="515"/>
      <c r="ZT2" s="515"/>
      <c r="ZU2" s="284"/>
      <c r="ZV2" s="284"/>
      <c r="ZW2" s="284"/>
      <c r="AAD2" s="515"/>
      <c r="AAE2" s="515"/>
      <c r="AAF2" s="515"/>
      <c r="AAG2" s="515"/>
      <c r="AAH2" s="515"/>
      <c r="AAI2" s="515"/>
      <c r="AAJ2" s="284"/>
      <c r="AAK2" s="284"/>
      <c r="AAL2" s="284"/>
      <c r="AAS2" s="515"/>
      <c r="AAT2" s="515"/>
      <c r="AAU2" s="515"/>
      <c r="AAV2" s="515"/>
      <c r="AAW2" s="515"/>
      <c r="AAX2" s="515"/>
      <c r="AAY2" s="284"/>
      <c r="AAZ2" s="284"/>
      <c r="ABA2" s="284"/>
      <c r="ABH2" s="515"/>
      <c r="ABI2" s="515"/>
      <c r="ABJ2" s="515"/>
      <c r="ABK2" s="515"/>
      <c r="ABL2" s="515"/>
      <c r="ABM2" s="515"/>
      <c r="ABN2" s="284"/>
      <c r="ABO2" s="284"/>
      <c r="ABP2" s="284"/>
      <c r="ABW2" s="515"/>
      <c r="ABX2" s="515"/>
      <c r="ABY2" s="515"/>
      <c r="ABZ2" s="515"/>
      <c r="ACA2" s="515"/>
      <c r="ACB2" s="515"/>
      <c r="ACC2" s="284"/>
      <c r="ACD2" s="284"/>
      <c r="ACE2" s="284"/>
      <c r="ACL2" s="515"/>
      <c r="ACM2" s="515"/>
      <c r="ACN2" s="515"/>
      <c r="ACO2" s="515"/>
      <c r="ACP2" s="515"/>
      <c r="ACQ2" s="515"/>
      <c r="ACR2" s="284"/>
      <c r="ACS2" s="284"/>
      <c r="ACT2" s="284"/>
      <c r="ADA2" s="515"/>
      <c r="ADB2" s="515"/>
      <c r="ADC2" s="515"/>
      <c r="ADD2" s="515"/>
      <c r="ADE2" s="515"/>
      <c r="ADF2" s="515"/>
      <c r="ADG2" s="284"/>
      <c r="ADH2" s="284"/>
      <c r="ADI2" s="284"/>
      <c r="ADP2" s="515"/>
      <c r="ADQ2" s="515"/>
      <c r="ADR2" s="515"/>
      <c r="ADS2" s="515"/>
      <c r="ADT2" s="515"/>
      <c r="ADU2" s="515"/>
      <c r="ADV2" s="284"/>
      <c r="ADW2" s="284"/>
      <c r="ADX2" s="284"/>
      <c r="AEE2" s="515"/>
      <c r="AEF2" s="515"/>
      <c r="AEG2" s="515"/>
      <c r="AEH2" s="515"/>
      <c r="AEI2" s="515"/>
      <c r="AEJ2" s="515"/>
      <c r="AEK2" s="284"/>
      <c r="AEL2" s="284"/>
      <c r="AEM2" s="284"/>
      <c r="AET2" s="515"/>
      <c r="AEU2" s="515"/>
      <c r="AEV2" s="515"/>
      <c r="AEW2" s="515"/>
      <c r="AEX2" s="515"/>
      <c r="AEY2" s="515"/>
      <c r="AEZ2" s="284"/>
      <c r="AFA2" s="284"/>
      <c r="AFB2" s="284"/>
      <c r="AFI2" s="515"/>
      <c r="AFJ2" s="515"/>
      <c r="AFK2" s="515"/>
      <c r="AFL2" s="515"/>
      <c r="AFM2" s="515"/>
      <c r="AFN2" s="515"/>
      <c r="AFO2" s="284"/>
      <c r="AFP2" s="284"/>
      <c r="AFQ2" s="284"/>
      <c r="AFX2" s="515"/>
      <c r="AFY2" s="515"/>
      <c r="AFZ2" s="515"/>
      <c r="AGA2" s="515"/>
      <c r="AGB2" s="515"/>
      <c r="AGC2" s="515"/>
      <c r="AGD2" s="284"/>
      <c r="AGE2" s="284"/>
      <c r="AGF2" s="284"/>
      <c r="AGM2" s="515"/>
      <c r="AGN2" s="515"/>
      <c r="AGO2" s="515"/>
      <c r="AGP2" s="515"/>
      <c r="AGQ2" s="515"/>
      <c r="AGR2" s="515"/>
      <c r="AGS2" s="284"/>
      <c r="AGT2" s="284"/>
      <c r="AGU2" s="284"/>
      <c r="AHB2" s="515"/>
      <c r="AHC2" s="515"/>
      <c r="AHD2" s="515"/>
      <c r="AHE2" s="515"/>
      <c r="AHF2" s="515"/>
      <c r="AHG2" s="515"/>
      <c r="AHH2" s="284"/>
      <c r="AHI2" s="284"/>
      <c r="AHJ2" s="284"/>
      <c r="AHQ2" s="515"/>
      <c r="AHR2" s="515"/>
      <c r="AHS2" s="515"/>
      <c r="AHT2" s="515"/>
      <c r="AHU2" s="515"/>
      <c r="AHV2" s="515"/>
      <c r="AHW2" s="284"/>
      <c r="AHX2" s="284"/>
      <c r="AHY2" s="284"/>
      <c r="AIF2" s="515"/>
      <c r="AIG2" s="515"/>
      <c r="AIH2" s="515"/>
      <c r="AII2" s="515"/>
      <c r="AIJ2" s="515"/>
      <c r="AIK2" s="515"/>
      <c r="AIL2" s="284"/>
      <c r="AIM2" s="284"/>
      <c r="AIN2" s="284"/>
      <c r="AIU2" s="515"/>
      <c r="AIV2" s="515"/>
      <c r="AIW2" s="515"/>
      <c r="AIX2" s="515"/>
      <c r="AIY2" s="515"/>
      <c r="AIZ2" s="515"/>
      <c r="AJA2" s="284"/>
      <c r="AJB2" s="284"/>
      <c r="AJC2" s="284"/>
      <c r="AJJ2" s="515"/>
      <c r="AJK2" s="515"/>
      <c r="AJL2" s="515"/>
      <c r="AJM2" s="515"/>
      <c r="AJN2" s="515"/>
      <c r="AJO2" s="515"/>
      <c r="AJP2" s="284"/>
      <c r="AJQ2" s="284"/>
      <c r="AJR2" s="284"/>
      <c r="AJY2" s="515"/>
      <c r="AJZ2" s="515"/>
      <c r="AKA2" s="515"/>
      <c r="AKB2" s="515"/>
      <c r="AKC2" s="515"/>
      <c r="AKD2" s="515"/>
      <c r="AKE2" s="284"/>
      <c r="AKF2" s="284"/>
      <c r="AKG2" s="284"/>
      <c r="AKN2" s="515"/>
      <c r="AKO2" s="515"/>
      <c r="AKP2" s="515"/>
      <c r="AKQ2" s="515"/>
      <c r="AKR2" s="515"/>
      <c r="AKS2" s="515"/>
      <c r="AKT2" s="284"/>
      <c r="AKU2" s="284"/>
      <c r="AKV2" s="284"/>
      <c r="ALC2" s="515"/>
      <c r="ALD2" s="515"/>
      <c r="ALE2" s="515"/>
      <c r="ALF2" s="515"/>
      <c r="ALG2" s="515"/>
      <c r="ALH2" s="515"/>
      <c r="ALI2" s="284"/>
      <c r="ALJ2" s="284"/>
      <c r="ALK2" s="284"/>
      <c r="ALR2" s="515"/>
      <c r="ALS2" s="515"/>
      <c r="ALT2" s="515"/>
      <c r="ALU2" s="515"/>
      <c r="ALV2" s="515"/>
      <c r="ALW2" s="515"/>
      <c r="ALX2" s="284"/>
      <c r="ALY2" s="284"/>
      <c r="ALZ2" s="284"/>
      <c r="AMG2" s="515"/>
      <c r="AMH2" s="515"/>
      <c r="AMI2" s="515"/>
      <c r="AMJ2" s="515"/>
      <c r="AMK2" s="515"/>
      <c r="AML2" s="515"/>
      <c r="AMM2" s="284"/>
      <c r="AMN2" s="284"/>
      <c r="AMO2" s="284"/>
      <c r="AMV2" s="515"/>
      <c r="AMW2" s="515"/>
      <c r="AMX2" s="515"/>
      <c r="AMY2" s="515"/>
      <c r="AMZ2" s="515"/>
      <c r="ANA2" s="515"/>
      <c r="ANB2" s="284"/>
      <c r="ANC2" s="284"/>
      <c r="AND2" s="284"/>
      <c r="ANK2" s="515"/>
      <c r="ANL2" s="515"/>
      <c r="ANM2" s="515"/>
      <c r="ANN2" s="515"/>
      <c r="ANO2" s="515"/>
      <c r="ANP2" s="515"/>
      <c r="ANQ2" s="284"/>
      <c r="ANR2" s="284"/>
      <c r="ANS2" s="284"/>
      <c r="ANZ2" s="515"/>
      <c r="AOA2" s="515"/>
      <c r="AOB2" s="515"/>
      <c r="AOC2" s="515"/>
      <c r="AOD2" s="515"/>
      <c r="AOE2" s="515"/>
      <c r="AOF2" s="284"/>
      <c r="AOG2" s="284"/>
      <c r="AOH2" s="284"/>
      <c r="AOO2" s="515"/>
      <c r="AOP2" s="515"/>
      <c r="AOQ2" s="515"/>
      <c r="AOR2" s="515"/>
      <c r="AOS2" s="515"/>
      <c r="AOT2" s="515"/>
      <c r="AOU2" s="284"/>
      <c r="AOV2" s="284"/>
      <c r="AOW2" s="284"/>
      <c r="APD2" s="515"/>
      <c r="APE2" s="515"/>
      <c r="APF2" s="515"/>
      <c r="APG2" s="515"/>
      <c r="APH2" s="515"/>
      <c r="API2" s="515"/>
      <c r="APJ2" s="284"/>
      <c r="APK2" s="284"/>
      <c r="APL2" s="284"/>
      <c r="APS2" s="515"/>
      <c r="APT2" s="515"/>
      <c r="APU2" s="515"/>
      <c r="APV2" s="515"/>
      <c r="APW2" s="515"/>
      <c r="APX2" s="515"/>
      <c r="APY2" s="284"/>
      <c r="APZ2" s="284"/>
      <c r="AQA2" s="284"/>
      <c r="AQH2" s="515"/>
      <c r="AQI2" s="515"/>
      <c r="AQJ2" s="515"/>
      <c r="AQK2" s="515"/>
      <c r="AQL2" s="515"/>
      <c r="AQM2" s="515"/>
      <c r="AQN2" s="284"/>
      <c r="AQO2" s="284"/>
      <c r="AQP2" s="284"/>
      <c r="AQW2" s="515"/>
      <c r="AQX2" s="515"/>
      <c r="AQY2" s="515"/>
      <c r="AQZ2" s="515"/>
      <c r="ARA2" s="515"/>
      <c r="ARB2" s="515"/>
      <c r="ARC2" s="284"/>
      <c r="ARD2" s="284"/>
      <c r="ARE2" s="284"/>
      <c r="ARL2" s="515"/>
      <c r="ARM2" s="515"/>
      <c r="ARN2" s="515"/>
      <c r="ARO2" s="515"/>
      <c r="ARP2" s="515"/>
      <c r="ARQ2" s="515"/>
      <c r="ARR2" s="284"/>
      <c r="ARS2" s="284"/>
      <c r="ART2" s="284"/>
      <c r="ASA2" s="515"/>
      <c r="ASB2" s="515"/>
      <c r="ASC2" s="515"/>
      <c r="ASD2" s="515"/>
      <c r="ASE2" s="515"/>
      <c r="ASF2" s="515"/>
      <c r="ASG2" s="284"/>
      <c r="ASH2" s="284"/>
      <c r="ASI2" s="284"/>
      <c r="ASP2" s="515"/>
      <c r="ASQ2" s="515"/>
      <c r="ASR2" s="515"/>
      <c r="ASS2" s="515"/>
      <c r="AST2" s="515"/>
      <c r="ASU2" s="515"/>
      <c r="ASV2" s="284"/>
      <c r="ASW2" s="284"/>
      <c r="ASX2" s="284"/>
      <c r="ATE2" s="515"/>
      <c r="ATF2" s="515"/>
      <c r="ATG2" s="515"/>
      <c r="ATH2" s="515"/>
      <c r="ATI2" s="515"/>
      <c r="ATJ2" s="515"/>
      <c r="ATK2" s="284"/>
      <c r="ATL2" s="284"/>
      <c r="ATM2" s="284"/>
      <c r="ATT2" s="515"/>
      <c r="ATU2" s="515"/>
      <c r="ATV2" s="515"/>
      <c r="ATW2" s="515"/>
      <c r="ATX2" s="515"/>
      <c r="ATY2" s="515"/>
      <c r="ATZ2" s="284"/>
      <c r="AUA2" s="284"/>
      <c r="AUB2" s="284"/>
      <c r="AUI2" s="515"/>
      <c r="AUJ2" s="515"/>
      <c r="AUK2" s="515"/>
      <c r="AUL2" s="515"/>
      <c r="AUM2" s="515"/>
      <c r="AUN2" s="515"/>
      <c r="AUO2" s="284"/>
      <c r="AUP2" s="284"/>
      <c r="AUQ2" s="284"/>
      <c r="AUX2" s="515"/>
      <c r="AUY2" s="515"/>
      <c r="AUZ2" s="515"/>
      <c r="AVA2" s="515"/>
      <c r="AVB2" s="515"/>
      <c r="AVC2" s="515"/>
      <c r="AVD2" s="284"/>
      <c r="AVE2" s="284"/>
      <c r="AVF2" s="284"/>
      <c r="AVM2" s="515"/>
      <c r="AVN2" s="515"/>
      <c r="AVO2" s="515"/>
      <c r="AVP2" s="515"/>
      <c r="AVQ2" s="515"/>
      <c r="AVR2" s="515"/>
      <c r="AVS2" s="284"/>
      <c r="AVT2" s="284"/>
      <c r="AVU2" s="284"/>
      <c r="AWB2" s="515"/>
      <c r="AWC2" s="515"/>
      <c r="AWD2" s="515"/>
      <c r="AWE2" s="515"/>
      <c r="AWF2" s="515"/>
      <c r="AWG2" s="515"/>
      <c r="AWH2" s="284"/>
      <c r="AWI2" s="284"/>
      <c r="AWJ2" s="284"/>
      <c r="AWQ2" s="515"/>
      <c r="AWR2" s="515"/>
      <c r="AWS2" s="515"/>
      <c r="AWT2" s="515"/>
      <c r="AWU2" s="515"/>
      <c r="AWV2" s="515"/>
      <c r="AWW2" s="284"/>
      <c r="AWX2" s="284"/>
      <c r="AWY2" s="284"/>
      <c r="AXF2" s="515"/>
      <c r="AXG2" s="515"/>
      <c r="AXH2" s="515"/>
      <c r="AXI2" s="515"/>
      <c r="AXJ2" s="515"/>
      <c r="AXK2" s="515"/>
      <c r="AXL2" s="284"/>
      <c r="AXM2" s="284"/>
      <c r="AXN2" s="284"/>
      <c r="AXU2" s="515"/>
      <c r="AXV2" s="515"/>
      <c r="AXW2" s="515"/>
      <c r="AXX2" s="515"/>
      <c r="AXY2" s="515"/>
      <c r="AXZ2" s="515"/>
      <c r="AYA2" s="284"/>
      <c r="AYB2" s="284"/>
      <c r="AYC2" s="284"/>
      <c r="AYJ2" s="515"/>
      <c r="AYK2" s="515"/>
      <c r="AYL2" s="515"/>
      <c r="AYM2" s="515"/>
      <c r="AYN2" s="515"/>
      <c r="AYO2" s="515"/>
      <c r="AYP2" s="284"/>
      <c r="AYQ2" s="284"/>
      <c r="AYR2" s="284"/>
      <c r="AYY2" s="515"/>
      <c r="AYZ2" s="515"/>
      <c r="AZA2" s="515"/>
      <c r="AZB2" s="515"/>
      <c r="AZC2" s="515"/>
      <c r="AZD2" s="515"/>
      <c r="AZE2" s="284"/>
      <c r="AZF2" s="284"/>
      <c r="AZG2" s="284"/>
      <c r="AZN2" s="515"/>
      <c r="AZO2" s="515"/>
      <c r="AZP2" s="515"/>
      <c r="AZQ2" s="515"/>
      <c r="AZR2" s="515"/>
      <c r="AZS2" s="515"/>
      <c r="AZT2" s="284"/>
      <c r="AZU2" s="284"/>
      <c r="AZV2" s="284"/>
      <c r="BAC2" s="515"/>
      <c r="BAD2" s="515"/>
      <c r="BAE2" s="515"/>
      <c r="BAF2" s="515"/>
      <c r="BAG2" s="515"/>
      <c r="BAH2" s="515"/>
      <c r="BAI2" s="284"/>
      <c r="BAJ2" s="284"/>
      <c r="BAK2" s="284"/>
      <c r="BAR2" s="515"/>
      <c r="BAS2" s="515"/>
      <c r="BAT2" s="515"/>
      <c r="BAU2" s="515"/>
      <c r="BAV2" s="515"/>
      <c r="BAW2" s="515"/>
      <c r="BAX2" s="284"/>
      <c r="BAY2" s="284"/>
      <c r="BAZ2" s="284"/>
      <c r="BBG2" s="515"/>
      <c r="BBH2" s="515"/>
      <c r="BBI2" s="515"/>
      <c r="BBJ2" s="515"/>
      <c r="BBK2" s="515"/>
      <c r="BBL2" s="515"/>
      <c r="BBM2" s="284"/>
      <c r="BBN2" s="284"/>
      <c r="BBO2" s="284"/>
      <c r="BBV2" s="515"/>
      <c r="BBW2" s="515"/>
      <c r="BBX2" s="515"/>
      <c r="BBY2" s="515"/>
      <c r="BBZ2" s="515"/>
      <c r="BCA2" s="515"/>
      <c r="BCB2" s="284"/>
      <c r="BCC2" s="284"/>
      <c r="BCD2" s="284"/>
      <c r="BCK2" s="515"/>
      <c r="BCL2" s="515"/>
      <c r="BCM2" s="515"/>
      <c r="BCN2" s="515"/>
      <c r="BCO2" s="515"/>
      <c r="BCP2" s="515"/>
      <c r="BCQ2" s="284"/>
      <c r="BCR2" s="284"/>
      <c r="BCS2" s="284"/>
      <c r="BCZ2" s="515"/>
      <c r="BDA2" s="515"/>
      <c r="BDB2" s="515"/>
      <c r="BDC2" s="515"/>
      <c r="BDD2" s="515"/>
      <c r="BDE2" s="515"/>
      <c r="BDF2" s="284"/>
      <c r="BDG2" s="284"/>
      <c r="BDH2" s="284"/>
      <c r="BDO2" s="515"/>
      <c r="BDP2" s="515"/>
      <c r="BDQ2" s="515"/>
      <c r="BDR2" s="515"/>
      <c r="BDS2" s="515"/>
      <c r="BDT2" s="515"/>
      <c r="BDU2" s="284"/>
      <c r="BDV2" s="284"/>
      <c r="BDW2" s="284"/>
      <c r="BED2" s="515"/>
      <c r="BEE2" s="515"/>
      <c r="BEF2" s="515"/>
      <c r="BEG2" s="515"/>
      <c r="BEH2" s="515"/>
      <c r="BEI2" s="515"/>
      <c r="BEJ2" s="284"/>
      <c r="BEK2" s="284"/>
      <c r="BEL2" s="284"/>
      <c r="BES2" s="515"/>
      <c r="BET2" s="515"/>
      <c r="BEU2" s="515"/>
      <c r="BEV2" s="515"/>
      <c r="BEW2" s="515"/>
      <c r="BEX2" s="515"/>
      <c r="BEY2" s="284"/>
      <c r="BEZ2" s="284"/>
      <c r="BFA2" s="284"/>
      <c r="BFH2" s="515"/>
      <c r="BFI2" s="515"/>
      <c r="BFJ2" s="515"/>
      <c r="BFK2" s="515"/>
      <c r="BFL2" s="515"/>
      <c r="BFM2" s="515"/>
      <c r="BFN2" s="284"/>
      <c r="BFO2" s="284"/>
      <c r="BFP2" s="284"/>
      <c r="BFW2" s="515"/>
      <c r="BFX2" s="515"/>
      <c r="BFY2" s="515"/>
      <c r="BFZ2" s="515"/>
      <c r="BGA2" s="515"/>
      <c r="BGB2" s="515"/>
      <c r="BGC2" s="284"/>
      <c r="BGD2" s="284"/>
      <c r="BGE2" s="284"/>
      <c r="BGL2" s="515"/>
      <c r="BGM2" s="515"/>
      <c r="BGN2" s="515"/>
      <c r="BGO2" s="515"/>
      <c r="BGP2" s="515"/>
      <c r="BGQ2" s="515"/>
      <c r="BGR2" s="284"/>
      <c r="BGS2" s="284"/>
      <c r="BGT2" s="284"/>
      <c r="BHA2" s="515"/>
      <c r="BHB2" s="515"/>
      <c r="BHC2" s="515"/>
      <c r="BHD2" s="515"/>
      <c r="BHE2" s="515"/>
      <c r="BHF2" s="515"/>
      <c r="BHG2" s="284"/>
      <c r="BHH2" s="284"/>
      <c r="BHI2" s="284"/>
      <c r="BHP2" s="515"/>
      <c r="BHQ2" s="515"/>
      <c r="BHR2" s="515"/>
      <c r="BHS2" s="515"/>
      <c r="BHT2" s="515"/>
      <c r="BHU2" s="515"/>
      <c r="BHV2" s="284"/>
      <c r="BHW2" s="284"/>
      <c r="BHX2" s="284"/>
      <c r="BIE2" s="515"/>
      <c r="BIF2" s="515"/>
      <c r="BIG2" s="515"/>
      <c r="BIH2" s="515"/>
      <c r="BII2" s="515"/>
      <c r="BIJ2" s="515"/>
      <c r="BIK2" s="284"/>
      <c r="BIL2" s="284"/>
      <c r="BIM2" s="284"/>
      <c r="BIT2" s="515"/>
      <c r="BIU2" s="515"/>
      <c r="BIV2" s="515"/>
      <c r="BIW2" s="515"/>
      <c r="BIX2" s="515"/>
      <c r="BIY2" s="515"/>
      <c r="BIZ2" s="284"/>
      <c r="BJA2" s="284"/>
      <c r="BJB2" s="284"/>
      <c r="BJI2" s="515"/>
      <c r="BJJ2" s="515"/>
      <c r="BJK2" s="515"/>
      <c r="BJL2" s="515"/>
      <c r="BJM2" s="515"/>
      <c r="BJN2" s="515"/>
      <c r="BJO2" s="284"/>
      <c r="BJP2" s="284"/>
      <c r="BJQ2" s="284"/>
      <c r="BJX2" s="515"/>
      <c r="BJY2" s="515"/>
      <c r="BJZ2" s="515"/>
      <c r="BKA2" s="515"/>
      <c r="BKB2" s="515"/>
      <c r="BKC2" s="515"/>
      <c r="BKD2" s="284"/>
      <c r="BKE2" s="284"/>
      <c r="BKF2" s="284"/>
      <c r="BKM2" s="515"/>
      <c r="BKN2" s="515"/>
      <c r="BKO2" s="515"/>
      <c r="BKP2" s="515"/>
      <c r="BKQ2" s="515"/>
      <c r="BKR2" s="515"/>
      <c r="BKS2" s="284"/>
      <c r="BKT2" s="284"/>
      <c r="BKU2" s="284"/>
      <c r="BLB2" s="515"/>
      <c r="BLC2" s="515"/>
      <c r="BLD2" s="515"/>
      <c r="BLE2" s="515"/>
      <c r="BLF2" s="515"/>
      <c r="BLG2" s="515"/>
      <c r="BLH2" s="284"/>
      <c r="BLI2" s="284"/>
      <c r="BLJ2" s="284"/>
      <c r="BLQ2" s="515"/>
      <c r="BLR2" s="515"/>
      <c r="BLS2" s="515"/>
      <c r="BLT2" s="515"/>
      <c r="BLU2" s="515"/>
      <c r="BLV2" s="515"/>
      <c r="BLW2" s="284"/>
      <c r="BLX2" s="284"/>
      <c r="BLY2" s="284"/>
      <c r="BMF2" s="515"/>
      <c r="BMG2" s="515"/>
      <c r="BMH2" s="515"/>
      <c r="BMI2" s="515"/>
      <c r="BMJ2" s="515"/>
      <c r="BMK2" s="515"/>
      <c r="BML2" s="284"/>
      <c r="BMM2" s="284"/>
      <c r="BMN2" s="284"/>
      <c r="BMU2" s="515"/>
      <c r="BMV2" s="515"/>
      <c r="BMW2" s="515"/>
      <c r="BMX2" s="515"/>
      <c r="BMY2" s="515"/>
      <c r="BMZ2" s="515"/>
      <c r="BNA2" s="284"/>
      <c r="BNB2" s="284"/>
      <c r="BNC2" s="284"/>
      <c r="BNJ2" s="515"/>
      <c r="BNK2" s="515"/>
      <c r="BNL2" s="515"/>
      <c r="BNM2" s="515"/>
      <c r="BNN2" s="515"/>
      <c r="BNO2" s="515"/>
      <c r="BNP2" s="284"/>
      <c r="BNQ2" s="284"/>
      <c r="BNR2" s="284"/>
      <c r="BNY2" s="515"/>
      <c r="BNZ2" s="515"/>
      <c r="BOA2" s="515"/>
      <c r="BOB2" s="515"/>
      <c r="BOC2" s="515"/>
      <c r="BOD2" s="515"/>
      <c r="BOE2" s="284"/>
      <c r="BOF2" s="284"/>
      <c r="BOG2" s="284"/>
      <c r="BON2" s="515"/>
      <c r="BOO2" s="515"/>
      <c r="BOP2" s="515"/>
      <c r="BOQ2" s="515"/>
      <c r="BOR2" s="515"/>
      <c r="BOS2" s="515"/>
      <c r="BOT2" s="284"/>
      <c r="BOU2" s="284"/>
      <c r="BOV2" s="284"/>
      <c r="BPC2" s="515"/>
      <c r="BPD2" s="515"/>
      <c r="BPE2" s="515"/>
      <c r="BPF2" s="515"/>
      <c r="BPG2" s="515"/>
      <c r="BPH2" s="515"/>
      <c r="BPI2" s="284"/>
      <c r="BPJ2" s="284"/>
      <c r="BPK2" s="284"/>
      <c r="BPR2" s="515"/>
      <c r="BPS2" s="515"/>
      <c r="BPT2" s="515"/>
      <c r="BPU2" s="515"/>
      <c r="BPV2" s="515"/>
      <c r="BPW2" s="515"/>
      <c r="BPX2" s="284"/>
      <c r="BPY2" s="284"/>
      <c r="BPZ2" s="284"/>
      <c r="BQG2" s="515"/>
      <c r="BQH2" s="515"/>
      <c r="BQI2" s="515"/>
      <c r="BQJ2" s="515"/>
      <c r="BQK2" s="515"/>
      <c r="BQL2" s="515"/>
      <c r="BQM2" s="284"/>
      <c r="BQN2" s="284"/>
      <c r="BQO2" s="284"/>
      <c r="BQV2" s="515"/>
      <c r="BQW2" s="515"/>
      <c r="BQX2" s="515"/>
      <c r="BQY2" s="515"/>
      <c r="BQZ2" s="515"/>
      <c r="BRA2" s="515"/>
      <c r="BRB2" s="284"/>
      <c r="BRC2" s="284"/>
      <c r="BRD2" s="284"/>
      <c r="BRK2" s="515"/>
      <c r="BRL2" s="515"/>
      <c r="BRM2" s="515"/>
      <c r="BRN2" s="515"/>
      <c r="BRO2" s="515"/>
      <c r="BRP2" s="515"/>
      <c r="BRQ2" s="284"/>
      <c r="BRR2" s="284"/>
      <c r="BRS2" s="284"/>
      <c r="BRZ2" s="515"/>
      <c r="BSA2" s="515"/>
      <c r="BSB2" s="515"/>
      <c r="BSC2" s="515"/>
      <c r="BSD2" s="515"/>
      <c r="BSE2" s="515"/>
      <c r="BSF2" s="284"/>
      <c r="BSG2" s="284"/>
      <c r="BSH2" s="284"/>
      <c r="BSO2" s="515"/>
      <c r="BSP2" s="515"/>
      <c r="BSQ2" s="515"/>
      <c r="BSR2" s="515"/>
      <c r="BSS2" s="515"/>
      <c r="BST2" s="515"/>
      <c r="BSU2" s="284"/>
      <c r="BSV2" s="284"/>
      <c r="BSW2" s="284"/>
      <c r="BTD2" s="515"/>
      <c r="BTE2" s="515"/>
      <c r="BTF2" s="515"/>
      <c r="BTG2" s="515"/>
      <c r="BTH2" s="515"/>
      <c r="BTI2" s="515"/>
      <c r="BTJ2" s="284"/>
      <c r="BTK2" s="284"/>
      <c r="BTL2" s="284"/>
      <c r="BTS2" s="515"/>
      <c r="BTT2" s="515"/>
      <c r="BTU2" s="515"/>
      <c r="BTV2" s="515"/>
      <c r="BTW2" s="515"/>
      <c r="BTX2" s="515"/>
      <c r="BTY2" s="284"/>
      <c r="BTZ2" s="284"/>
      <c r="BUA2" s="284"/>
      <c r="BUH2" s="515"/>
      <c r="BUI2" s="515"/>
      <c r="BUJ2" s="515"/>
      <c r="BUK2" s="515"/>
      <c r="BUL2" s="515"/>
      <c r="BUM2" s="515"/>
      <c r="BUN2" s="284"/>
      <c r="BUO2" s="284"/>
      <c r="BUP2" s="284"/>
      <c r="BUW2" s="515"/>
      <c r="BUX2" s="515"/>
      <c r="BUY2" s="515"/>
      <c r="BUZ2" s="515"/>
      <c r="BVA2" s="515"/>
      <c r="BVB2" s="515"/>
      <c r="BVC2" s="284"/>
      <c r="BVD2" s="284"/>
      <c r="BVE2" s="284"/>
      <c r="BVL2" s="515"/>
      <c r="BVM2" s="515"/>
      <c r="BVN2" s="515"/>
      <c r="BVO2" s="515"/>
      <c r="BVP2" s="515"/>
      <c r="BVQ2" s="515"/>
      <c r="BVR2" s="284"/>
      <c r="BVS2" s="284"/>
      <c r="BVT2" s="284"/>
      <c r="BWA2" s="515"/>
      <c r="BWB2" s="515"/>
      <c r="BWC2" s="515"/>
      <c r="BWD2" s="515"/>
      <c r="BWE2" s="515"/>
      <c r="BWF2" s="515"/>
      <c r="BWG2" s="284"/>
      <c r="BWH2" s="284"/>
      <c r="BWI2" s="284"/>
      <c r="BWP2" s="515"/>
      <c r="BWQ2" s="515"/>
      <c r="BWR2" s="515"/>
      <c r="BWS2" s="515"/>
      <c r="BWT2" s="515"/>
      <c r="BWU2" s="515"/>
      <c r="BWV2" s="284"/>
      <c r="BWW2" s="284"/>
      <c r="BWX2" s="284"/>
      <c r="BXE2" s="515"/>
      <c r="BXF2" s="515"/>
      <c r="BXG2" s="515"/>
      <c r="BXH2" s="515"/>
      <c r="BXI2" s="515"/>
      <c r="BXJ2" s="515"/>
      <c r="BXK2" s="284"/>
      <c r="BXL2" s="284"/>
      <c r="BXM2" s="284"/>
      <c r="BXT2" s="515"/>
      <c r="BXU2" s="515"/>
      <c r="BXV2" s="515"/>
      <c r="BXW2" s="515"/>
      <c r="BXX2" s="515"/>
      <c r="BXY2" s="515"/>
      <c r="BXZ2" s="284"/>
      <c r="BYA2" s="284"/>
      <c r="BYB2" s="284"/>
      <c r="BYI2" s="515"/>
      <c r="BYJ2" s="515"/>
      <c r="BYK2" s="515"/>
      <c r="BYL2" s="515"/>
      <c r="BYM2" s="515"/>
      <c r="BYN2" s="515"/>
      <c r="BYO2" s="284"/>
      <c r="BYP2" s="284"/>
      <c r="BYQ2" s="284"/>
      <c r="BYX2" s="515"/>
      <c r="BYY2" s="515"/>
      <c r="BYZ2" s="515"/>
      <c r="BZA2" s="515"/>
      <c r="BZB2" s="515"/>
      <c r="BZC2" s="515"/>
      <c r="BZD2" s="284"/>
      <c r="BZE2" s="284"/>
      <c r="BZF2" s="284"/>
      <c r="BZM2" s="515"/>
      <c r="BZN2" s="515"/>
      <c r="BZO2" s="515"/>
      <c r="BZP2" s="515"/>
      <c r="BZQ2" s="515"/>
      <c r="BZR2" s="515"/>
      <c r="BZS2" s="284"/>
      <c r="BZT2" s="284"/>
      <c r="BZU2" s="284"/>
      <c r="CAB2" s="515"/>
      <c r="CAC2" s="515"/>
      <c r="CAD2" s="515"/>
      <c r="CAE2" s="515"/>
      <c r="CAF2" s="515"/>
      <c r="CAG2" s="515"/>
      <c r="CAH2" s="284"/>
      <c r="CAI2" s="284"/>
      <c r="CAJ2" s="284"/>
      <c r="CAQ2" s="515"/>
      <c r="CAR2" s="515"/>
      <c r="CAS2" s="515"/>
      <c r="CAT2" s="515"/>
      <c r="CAU2" s="515"/>
      <c r="CAV2" s="515"/>
      <c r="CAW2" s="284"/>
      <c r="CAX2" s="284"/>
      <c r="CAY2" s="284"/>
      <c r="CBF2" s="515"/>
      <c r="CBG2" s="515"/>
      <c r="CBH2" s="515"/>
      <c r="CBI2" s="515"/>
      <c r="CBJ2" s="515"/>
      <c r="CBK2" s="515"/>
      <c r="CBL2" s="284"/>
      <c r="CBM2" s="284"/>
      <c r="CBN2" s="284"/>
      <c r="CBU2" s="515"/>
      <c r="CBV2" s="515"/>
      <c r="CBW2" s="515"/>
      <c r="CBX2" s="515"/>
      <c r="CBY2" s="515"/>
      <c r="CBZ2" s="515"/>
      <c r="CCA2" s="284"/>
      <c r="CCB2" s="284"/>
      <c r="CCC2" s="284"/>
      <c r="CCJ2" s="515"/>
      <c r="CCK2" s="515"/>
      <c r="CCL2" s="515"/>
      <c r="CCM2" s="515"/>
      <c r="CCN2" s="515"/>
      <c r="CCO2" s="515"/>
      <c r="CCP2" s="284"/>
      <c r="CCQ2" s="284"/>
      <c r="CCR2" s="284"/>
      <c r="CCY2" s="515"/>
      <c r="CCZ2" s="515"/>
      <c r="CDA2" s="515"/>
      <c r="CDB2" s="515"/>
      <c r="CDC2" s="515"/>
      <c r="CDD2" s="515"/>
      <c r="CDE2" s="284"/>
      <c r="CDF2" s="284"/>
      <c r="CDG2" s="284"/>
      <c r="CDN2" s="515"/>
      <c r="CDO2" s="515"/>
      <c r="CDP2" s="515"/>
      <c r="CDQ2" s="515"/>
      <c r="CDR2" s="515"/>
      <c r="CDS2" s="515"/>
      <c r="CDT2" s="284"/>
      <c r="CDU2" s="284"/>
      <c r="CDV2" s="284"/>
      <c r="CEC2" s="515"/>
      <c r="CED2" s="515"/>
      <c r="CEE2" s="515"/>
      <c r="CEF2" s="515"/>
      <c r="CEG2" s="515"/>
      <c r="CEH2" s="515"/>
      <c r="CEI2" s="284"/>
      <c r="CEJ2" s="284"/>
      <c r="CEK2" s="284"/>
      <c r="CER2" s="515"/>
      <c r="CES2" s="515"/>
      <c r="CET2" s="515"/>
      <c r="CEU2" s="515"/>
      <c r="CEV2" s="515"/>
      <c r="CEW2" s="515"/>
      <c r="CEX2" s="284"/>
      <c r="CEY2" s="284"/>
      <c r="CEZ2" s="284"/>
      <c r="CFG2" s="515"/>
      <c r="CFH2" s="515"/>
      <c r="CFI2" s="515"/>
      <c r="CFJ2" s="515"/>
      <c r="CFK2" s="515"/>
      <c r="CFL2" s="515"/>
      <c r="CFM2" s="284"/>
      <c r="CFN2" s="284"/>
      <c r="CFO2" s="284"/>
      <c r="CFV2" s="515"/>
      <c r="CFW2" s="515"/>
      <c r="CFX2" s="515"/>
      <c r="CFY2" s="515"/>
      <c r="CFZ2" s="515"/>
      <c r="CGA2" s="515"/>
      <c r="CGB2" s="284"/>
      <c r="CGC2" s="284"/>
      <c r="CGD2" s="284"/>
      <c r="CGK2" s="515"/>
      <c r="CGL2" s="515"/>
      <c r="CGM2" s="515"/>
      <c r="CGN2" s="515"/>
      <c r="CGO2" s="515"/>
      <c r="CGP2" s="515"/>
      <c r="CGQ2" s="284"/>
      <c r="CGR2" s="284"/>
      <c r="CGS2" s="284"/>
      <c r="CGZ2" s="515"/>
      <c r="CHA2" s="515"/>
      <c r="CHB2" s="515"/>
      <c r="CHC2" s="515"/>
      <c r="CHD2" s="515"/>
      <c r="CHE2" s="515"/>
      <c r="CHF2" s="284"/>
      <c r="CHG2" s="284"/>
      <c r="CHH2" s="284"/>
      <c r="CHO2" s="515"/>
      <c r="CHP2" s="515"/>
      <c r="CHQ2" s="515"/>
      <c r="CHR2" s="515"/>
      <c r="CHS2" s="515"/>
      <c r="CHT2" s="515"/>
      <c r="CHU2" s="284"/>
      <c r="CHV2" s="284"/>
      <c r="CHW2" s="284"/>
      <c r="CID2" s="515"/>
      <c r="CIE2" s="515"/>
      <c r="CIF2" s="515"/>
      <c r="CIG2" s="515"/>
      <c r="CIH2" s="515"/>
      <c r="CII2" s="515"/>
      <c r="CIJ2" s="284"/>
      <c r="CIK2" s="284"/>
      <c r="CIL2" s="284"/>
      <c r="CIS2" s="515"/>
      <c r="CIT2" s="515"/>
      <c r="CIU2" s="515"/>
      <c r="CIV2" s="515"/>
      <c r="CIW2" s="515"/>
      <c r="CIX2" s="515"/>
      <c r="CIY2" s="284"/>
      <c r="CIZ2" s="284"/>
      <c r="CJA2" s="284"/>
      <c r="CJH2" s="515"/>
      <c r="CJI2" s="515"/>
      <c r="CJJ2" s="515"/>
      <c r="CJK2" s="515"/>
      <c r="CJL2" s="515"/>
      <c r="CJM2" s="515"/>
      <c r="CJN2" s="284"/>
      <c r="CJO2" s="284"/>
      <c r="CJP2" s="284"/>
      <c r="CJW2" s="515"/>
      <c r="CJX2" s="515"/>
      <c r="CJY2" s="515"/>
      <c r="CJZ2" s="515"/>
      <c r="CKA2" s="515"/>
      <c r="CKB2" s="515"/>
      <c r="CKC2" s="284"/>
      <c r="CKD2" s="284"/>
      <c r="CKE2" s="284"/>
      <c r="CKL2" s="515"/>
      <c r="CKM2" s="515"/>
      <c r="CKN2" s="515"/>
      <c r="CKO2" s="515"/>
      <c r="CKP2" s="515"/>
      <c r="CKQ2" s="515"/>
      <c r="CKR2" s="284"/>
      <c r="CKS2" s="284"/>
      <c r="CKT2" s="284"/>
      <c r="CLA2" s="515"/>
      <c r="CLB2" s="515"/>
      <c r="CLC2" s="515"/>
      <c r="CLD2" s="515"/>
      <c r="CLE2" s="515"/>
      <c r="CLF2" s="515"/>
      <c r="CLG2" s="284"/>
      <c r="CLH2" s="284"/>
      <c r="CLI2" s="284"/>
      <c r="CLP2" s="515"/>
      <c r="CLQ2" s="515"/>
      <c r="CLR2" s="515"/>
      <c r="CLS2" s="515"/>
      <c r="CLT2" s="515"/>
      <c r="CLU2" s="515"/>
      <c r="CLV2" s="284"/>
      <c r="CLW2" s="284"/>
      <c r="CLX2" s="284"/>
      <c r="CME2" s="515"/>
      <c r="CMF2" s="515"/>
      <c r="CMG2" s="515"/>
      <c r="CMH2" s="515"/>
      <c r="CMI2" s="515"/>
      <c r="CMJ2" s="515"/>
      <c r="CMK2" s="284"/>
      <c r="CML2" s="284"/>
      <c r="CMM2" s="284"/>
      <c r="CMT2" s="515"/>
      <c r="CMU2" s="515"/>
      <c r="CMV2" s="515"/>
      <c r="CMW2" s="515"/>
      <c r="CMX2" s="515"/>
      <c r="CMY2" s="515"/>
      <c r="CMZ2" s="284"/>
      <c r="CNA2" s="284"/>
      <c r="CNB2" s="284"/>
      <c r="CNI2" s="515"/>
      <c r="CNJ2" s="515"/>
      <c r="CNK2" s="515"/>
      <c r="CNL2" s="515"/>
      <c r="CNM2" s="515"/>
      <c r="CNN2" s="515"/>
      <c r="CNO2" s="284"/>
      <c r="CNP2" s="284"/>
      <c r="CNQ2" s="284"/>
      <c r="CNX2" s="515"/>
      <c r="CNY2" s="515"/>
      <c r="CNZ2" s="515"/>
      <c r="COA2" s="515"/>
      <c r="COB2" s="515"/>
      <c r="COC2" s="515"/>
      <c r="COD2" s="284"/>
      <c r="COE2" s="284"/>
      <c r="COF2" s="284"/>
      <c r="COM2" s="515"/>
      <c r="CON2" s="515"/>
      <c r="COO2" s="515"/>
      <c r="COP2" s="515"/>
      <c r="COQ2" s="515"/>
      <c r="COR2" s="515"/>
      <c r="COS2" s="284"/>
      <c r="COT2" s="284"/>
      <c r="COU2" s="284"/>
      <c r="CPB2" s="515"/>
      <c r="CPC2" s="515"/>
      <c r="CPD2" s="515"/>
      <c r="CPE2" s="515"/>
      <c r="CPF2" s="515"/>
      <c r="CPG2" s="515"/>
      <c r="CPH2" s="284"/>
      <c r="CPI2" s="284"/>
      <c r="CPJ2" s="284"/>
      <c r="CPQ2" s="515"/>
      <c r="CPR2" s="515"/>
      <c r="CPS2" s="515"/>
      <c r="CPT2" s="515"/>
      <c r="CPU2" s="515"/>
      <c r="CPV2" s="515"/>
      <c r="CPW2" s="284"/>
      <c r="CPX2" s="284"/>
      <c r="CPY2" s="284"/>
      <c r="CQF2" s="515"/>
      <c r="CQG2" s="515"/>
      <c r="CQH2" s="515"/>
      <c r="CQI2" s="515"/>
      <c r="CQJ2" s="515"/>
      <c r="CQK2" s="515"/>
      <c r="CQL2" s="284"/>
      <c r="CQM2" s="284"/>
      <c r="CQN2" s="284"/>
      <c r="CQU2" s="515"/>
      <c r="CQV2" s="515"/>
      <c r="CQW2" s="515"/>
      <c r="CQX2" s="515"/>
      <c r="CQY2" s="515"/>
      <c r="CQZ2" s="515"/>
      <c r="CRA2" s="284"/>
      <c r="CRB2" s="284"/>
      <c r="CRC2" s="284"/>
      <c r="CRJ2" s="515"/>
      <c r="CRK2" s="515"/>
      <c r="CRL2" s="515"/>
      <c r="CRM2" s="515"/>
      <c r="CRN2" s="515"/>
      <c r="CRO2" s="515"/>
      <c r="CRP2" s="284"/>
      <c r="CRQ2" s="284"/>
      <c r="CRR2" s="284"/>
      <c r="CRY2" s="515"/>
      <c r="CRZ2" s="515"/>
      <c r="CSA2" s="515"/>
      <c r="CSB2" s="515"/>
      <c r="CSC2" s="515"/>
      <c r="CSD2" s="515"/>
      <c r="CSE2" s="284"/>
      <c r="CSF2" s="284"/>
      <c r="CSG2" s="284"/>
      <c r="CSN2" s="515"/>
      <c r="CSO2" s="515"/>
      <c r="CSP2" s="515"/>
      <c r="CSQ2" s="515"/>
      <c r="CSR2" s="515"/>
      <c r="CSS2" s="515"/>
      <c r="CST2" s="284"/>
      <c r="CSU2" s="284"/>
      <c r="CSV2" s="284"/>
      <c r="CTC2" s="515"/>
      <c r="CTD2" s="515"/>
      <c r="CTE2" s="515"/>
      <c r="CTF2" s="515"/>
      <c r="CTG2" s="515"/>
      <c r="CTH2" s="515"/>
      <c r="CTI2" s="284"/>
      <c r="CTJ2" s="284"/>
      <c r="CTK2" s="284"/>
      <c r="CTR2" s="515"/>
      <c r="CTS2" s="515"/>
      <c r="CTT2" s="515"/>
      <c r="CTU2" s="515"/>
      <c r="CTV2" s="515"/>
      <c r="CTW2" s="515"/>
      <c r="CTX2" s="284"/>
      <c r="CTY2" s="284"/>
      <c r="CTZ2" s="284"/>
      <c r="CUG2" s="515"/>
      <c r="CUH2" s="515"/>
      <c r="CUI2" s="515"/>
      <c r="CUJ2" s="515"/>
      <c r="CUK2" s="515"/>
      <c r="CUL2" s="515"/>
      <c r="CUM2" s="284"/>
      <c r="CUN2" s="284"/>
      <c r="CUO2" s="284"/>
      <c r="CUV2" s="515"/>
      <c r="CUW2" s="515"/>
      <c r="CUX2" s="515"/>
      <c r="CUY2" s="515"/>
      <c r="CUZ2" s="515"/>
      <c r="CVA2" s="515"/>
      <c r="CVB2" s="284"/>
      <c r="CVC2" s="284"/>
      <c r="CVD2" s="284"/>
      <c r="CVK2" s="515"/>
      <c r="CVL2" s="515"/>
      <c r="CVM2" s="515"/>
      <c r="CVN2" s="515"/>
      <c r="CVO2" s="515"/>
      <c r="CVP2" s="515"/>
      <c r="CVQ2" s="284"/>
      <c r="CVR2" s="284"/>
      <c r="CVS2" s="284"/>
      <c r="CVZ2" s="515"/>
      <c r="CWA2" s="515"/>
      <c r="CWB2" s="515"/>
      <c r="CWC2" s="515"/>
      <c r="CWD2" s="515"/>
      <c r="CWE2" s="515"/>
      <c r="CWF2" s="284"/>
      <c r="CWG2" s="284"/>
      <c r="CWH2" s="284"/>
      <c r="CWO2" s="515"/>
      <c r="CWP2" s="515"/>
      <c r="CWQ2" s="515"/>
      <c r="CWR2" s="515"/>
      <c r="CWS2" s="515"/>
      <c r="CWT2" s="515"/>
      <c r="CWU2" s="284"/>
      <c r="CWV2" s="284"/>
      <c r="CWW2" s="284"/>
      <c r="CXD2" s="515"/>
      <c r="CXE2" s="515"/>
      <c r="CXF2" s="515"/>
      <c r="CXG2" s="515"/>
      <c r="CXH2" s="515"/>
      <c r="CXI2" s="515"/>
      <c r="CXJ2" s="284"/>
      <c r="CXK2" s="284"/>
      <c r="CXL2" s="284"/>
      <c r="CXS2" s="515"/>
      <c r="CXT2" s="515"/>
      <c r="CXU2" s="515"/>
      <c r="CXV2" s="515"/>
      <c r="CXW2" s="515"/>
      <c r="CXX2" s="515"/>
      <c r="CXY2" s="284"/>
      <c r="CXZ2" s="284"/>
      <c r="CYA2" s="284"/>
      <c r="CYH2" s="515"/>
      <c r="CYI2" s="515"/>
      <c r="CYJ2" s="515"/>
      <c r="CYK2" s="515"/>
      <c r="CYL2" s="515"/>
      <c r="CYM2" s="515"/>
      <c r="CYN2" s="284"/>
      <c r="CYO2" s="284"/>
      <c r="CYP2" s="284"/>
      <c r="CYW2" s="515"/>
      <c r="CYX2" s="515"/>
      <c r="CYY2" s="515"/>
      <c r="CYZ2" s="515"/>
      <c r="CZA2" s="515"/>
      <c r="CZB2" s="515"/>
      <c r="CZC2" s="284"/>
      <c r="CZD2" s="284"/>
      <c r="CZE2" s="284"/>
      <c r="CZL2" s="515"/>
      <c r="CZM2" s="515"/>
      <c r="CZN2" s="515"/>
      <c r="CZO2" s="515"/>
      <c r="CZP2" s="515"/>
      <c r="CZQ2" s="515"/>
      <c r="CZR2" s="284"/>
      <c r="CZS2" s="284"/>
      <c r="CZT2" s="284"/>
      <c r="DAA2" s="515"/>
      <c r="DAB2" s="515"/>
      <c r="DAC2" s="515"/>
      <c r="DAD2" s="515"/>
      <c r="DAE2" s="515"/>
      <c r="DAF2" s="515"/>
      <c r="DAG2" s="284"/>
      <c r="DAH2" s="284"/>
      <c r="DAI2" s="284"/>
      <c r="DAP2" s="515"/>
      <c r="DAQ2" s="515"/>
      <c r="DAR2" s="515"/>
      <c r="DAS2" s="515"/>
      <c r="DAT2" s="515"/>
      <c r="DAU2" s="515"/>
      <c r="DAV2" s="284"/>
      <c r="DAW2" s="284"/>
      <c r="DAX2" s="284"/>
      <c r="DBE2" s="515"/>
      <c r="DBF2" s="515"/>
      <c r="DBG2" s="515"/>
      <c r="DBH2" s="515"/>
      <c r="DBI2" s="515"/>
      <c r="DBJ2" s="515"/>
      <c r="DBK2" s="284"/>
      <c r="DBL2" s="284"/>
      <c r="DBM2" s="284"/>
      <c r="DBT2" s="515"/>
      <c r="DBU2" s="515"/>
      <c r="DBV2" s="515"/>
      <c r="DBW2" s="515"/>
      <c r="DBX2" s="515"/>
      <c r="DBY2" s="515"/>
      <c r="DBZ2" s="284"/>
      <c r="DCA2" s="284"/>
      <c r="DCB2" s="284"/>
      <c r="DCI2" s="515"/>
      <c r="DCJ2" s="515"/>
      <c r="DCK2" s="515"/>
      <c r="DCL2" s="515"/>
      <c r="DCM2" s="515"/>
      <c r="DCN2" s="515"/>
      <c r="DCO2" s="284"/>
      <c r="DCP2" s="284"/>
      <c r="DCQ2" s="284"/>
      <c r="DCX2" s="515"/>
      <c r="DCY2" s="515"/>
      <c r="DCZ2" s="515"/>
      <c r="DDA2" s="515"/>
      <c r="DDB2" s="515"/>
      <c r="DDC2" s="515"/>
      <c r="DDD2" s="284"/>
      <c r="DDE2" s="284"/>
      <c r="DDF2" s="284"/>
      <c r="DDM2" s="515"/>
      <c r="DDN2" s="515"/>
      <c r="DDO2" s="515"/>
      <c r="DDP2" s="515"/>
      <c r="DDQ2" s="515"/>
      <c r="DDR2" s="515"/>
      <c r="DDS2" s="284"/>
      <c r="DDT2" s="284"/>
      <c r="DDU2" s="284"/>
      <c r="DEB2" s="515"/>
      <c r="DEC2" s="515"/>
      <c r="DED2" s="515"/>
      <c r="DEE2" s="515"/>
      <c r="DEF2" s="515"/>
      <c r="DEG2" s="515"/>
      <c r="DEH2" s="284"/>
      <c r="DEI2" s="284"/>
      <c r="DEJ2" s="284"/>
      <c r="DEQ2" s="515"/>
      <c r="DER2" s="515"/>
      <c r="DES2" s="515"/>
      <c r="DET2" s="515"/>
      <c r="DEU2" s="515"/>
      <c r="DEV2" s="515"/>
      <c r="DEW2" s="284"/>
      <c r="DEX2" s="284"/>
      <c r="DEY2" s="284"/>
      <c r="DFF2" s="515"/>
      <c r="DFG2" s="515"/>
      <c r="DFH2" s="515"/>
      <c r="DFI2" s="515"/>
      <c r="DFJ2" s="515"/>
      <c r="DFK2" s="515"/>
      <c r="DFL2" s="284"/>
      <c r="DFM2" s="284"/>
      <c r="DFN2" s="284"/>
      <c r="DFU2" s="515"/>
      <c r="DFV2" s="515"/>
      <c r="DFW2" s="515"/>
      <c r="DFX2" s="515"/>
      <c r="DFY2" s="515"/>
      <c r="DFZ2" s="515"/>
      <c r="DGA2" s="284"/>
      <c r="DGB2" s="284"/>
      <c r="DGC2" s="284"/>
      <c r="DGJ2" s="515"/>
      <c r="DGK2" s="515"/>
      <c r="DGL2" s="515"/>
      <c r="DGM2" s="515"/>
      <c r="DGN2" s="515"/>
      <c r="DGO2" s="515"/>
      <c r="DGP2" s="284"/>
      <c r="DGQ2" s="284"/>
      <c r="DGR2" s="284"/>
      <c r="DGY2" s="515"/>
      <c r="DGZ2" s="515"/>
      <c r="DHA2" s="515"/>
      <c r="DHB2" s="515"/>
      <c r="DHC2" s="515"/>
      <c r="DHD2" s="515"/>
      <c r="DHE2" s="284"/>
      <c r="DHF2" s="284"/>
      <c r="DHG2" s="284"/>
      <c r="DHN2" s="515"/>
      <c r="DHO2" s="515"/>
      <c r="DHP2" s="515"/>
      <c r="DHQ2" s="515"/>
      <c r="DHR2" s="515"/>
      <c r="DHS2" s="515"/>
      <c r="DHT2" s="284"/>
      <c r="DHU2" s="284"/>
      <c r="DHV2" s="284"/>
      <c r="DIC2" s="515"/>
      <c r="DID2" s="515"/>
      <c r="DIE2" s="515"/>
      <c r="DIF2" s="515"/>
      <c r="DIG2" s="515"/>
      <c r="DIH2" s="515"/>
      <c r="DII2" s="284"/>
      <c r="DIJ2" s="284"/>
      <c r="DIK2" s="284"/>
      <c r="DIR2" s="515"/>
      <c r="DIS2" s="515"/>
      <c r="DIT2" s="515"/>
      <c r="DIU2" s="515"/>
      <c r="DIV2" s="515"/>
      <c r="DIW2" s="515"/>
      <c r="DIX2" s="284"/>
      <c r="DIY2" s="284"/>
      <c r="DIZ2" s="284"/>
      <c r="DJG2" s="515"/>
      <c r="DJH2" s="515"/>
      <c r="DJI2" s="515"/>
      <c r="DJJ2" s="515"/>
      <c r="DJK2" s="515"/>
      <c r="DJL2" s="515"/>
      <c r="DJM2" s="284"/>
      <c r="DJN2" s="284"/>
      <c r="DJO2" s="284"/>
      <c r="DJV2" s="515"/>
      <c r="DJW2" s="515"/>
      <c r="DJX2" s="515"/>
      <c r="DJY2" s="515"/>
      <c r="DJZ2" s="515"/>
      <c r="DKA2" s="515"/>
      <c r="DKB2" s="284"/>
      <c r="DKC2" s="284"/>
      <c r="DKD2" s="284"/>
      <c r="DKK2" s="515"/>
      <c r="DKL2" s="515"/>
      <c r="DKM2" s="515"/>
      <c r="DKN2" s="515"/>
      <c r="DKO2" s="515"/>
      <c r="DKP2" s="515"/>
      <c r="DKQ2" s="284"/>
      <c r="DKR2" s="284"/>
      <c r="DKS2" s="284"/>
      <c r="DKZ2" s="515"/>
      <c r="DLA2" s="515"/>
      <c r="DLB2" s="515"/>
      <c r="DLC2" s="515"/>
      <c r="DLD2" s="515"/>
      <c r="DLE2" s="515"/>
      <c r="DLF2" s="284"/>
      <c r="DLG2" s="284"/>
      <c r="DLH2" s="284"/>
      <c r="DLO2" s="515"/>
      <c r="DLP2" s="515"/>
      <c r="DLQ2" s="515"/>
      <c r="DLR2" s="515"/>
      <c r="DLS2" s="515"/>
      <c r="DLT2" s="515"/>
      <c r="DLU2" s="284"/>
      <c r="DLV2" s="284"/>
      <c r="DLW2" s="284"/>
      <c r="DMD2" s="515"/>
      <c r="DME2" s="515"/>
      <c r="DMF2" s="515"/>
      <c r="DMG2" s="515"/>
      <c r="DMH2" s="515"/>
      <c r="DMI2" s="515"/>
      <c r="DMJ2" s="284"/>
      <c r="DMK2" s="284"/>
      <c r="DML2" s="284"/>
      <c r="DMS2" s="515"/>
      <c r="DMT2" s="515"/>
      <c r="DMU2" s="515"/>
      <c r="DMV2" s="515"/>
      <c r="DMW2" s="515"/>
      <c r="DMX2" s="515"/>
      <c r="DMY2" s="284"/>
      <c r="DMZ2" s="284"/>
      <c r="DNA2" s="284"/>
      <c r="DNH2" s="515"/>
      <c r="DNI2" s="515"/>
      <c r="DNJ2" s="515"/>
      <c r="DNK2" s="515"/>
      <c r="DNL2" s="515"/>
      <c r="DNM2" s="515"/>
      <c r="DNN2" s="284"/>
      <c r="DNO2" s="284"/>
      <c r="DNP2" s="284"/>
      <c r="DNW2" s="515"/>
      <c r="DNX2" s="515"/>
      <c r="DNY2" s="515"/>
      <c r="DNZ2" s="515"/>
      <c r="DOA2" s="515"/>
      <c r="DOB2" s="515"/>
      <c r="DOC2" s="284"/>
      <c r="DOD2" s="284"/>
      <c r="DOE2" s="284"/>
      <c r="DOL2" s="515"/>
      <c r="DOM2" s="515"/>
      <c r="DON2" s="515"/>
      <c r="DOO2" s="515"/>
      <c r="DOP2" s="515"/>
      <c r="DOQ2" s="515"/>
      <c r="DOR2" s="284"/>
      <c r="DOS2" s="284"/>
      <c r="DOT2" s="284"/>
      <c r="DPA2" s="515"/>
      <c r="DPB2" s="515"/>
      <c r="DPC2" s="515"/>
      <c r="DPD2" s="515"/>
      <c r="DPE2" s="515"/>
      <c r="DPF2" s="515"/>
      <c r="DPG2" s="284"/>
      <c r="DPH2" s="284"/>
      <c r="DPI2" s="284"/>
      <c r="DPP2" s="515"/>
      <c r="DPQ2" s="515"/>
      <c r="DPR2" s="515"/>
      <c r="DPS2" s="515"/>
      <c r="DPT2" s="515"/>
      <c r="DPU2" s="515"/>
      <c r="DPV2" s="284"/>
      <c r="DPW2" s="284"/>
      <c r="DPX2" s="284"/>
      <c r="DQE2" s="515"/>
      <c r="DQF2" s="515"/>
      <c r="DQG2" s="515"/>
      <c r="DQH2" s="515"/>
      <c r="DQI2" s="515"/>
      <c r="DQJ2" s="515"/>
      <c r="DQK2" s="284"/>
      <c r="DQL2" s="284"/>
      <c r="DQM2" s="284"/>
      <c r="DQT2" s="515"/>
      <c r="DQU2" s="515"/>
      <c r="DQV2" s="515"/>
      <c r="DQW2" s="515"/>
      <c r="DQX2" s="515"/>
      <c r="DQY2" s="515"/>
      <c r="DQZ2" s="284"/>
      <c r="DRA2" s="284"/>
      <c r="DRB2" s="284"/>
      <c r="DRI2" s="515"/>
      <c r="DRJ2" s="515"/>
      <c r="DRK2" s="515"/>
      <c r="DRL2" s="515"/>
      <c r="DRM2" s="515"/>
      <c r="DRN2" s="515"/>
      <c r="DRO2" s="284"/>
      <c r="DRP2" s="284"/>
      <c r="DRQ2" s="284"/>
      <c r="DRX2" s="515"/>
      <c r="DRY2" s="515"/>
      <c r="DRZ2" s="515"/>
      <c r="DSA2" s="515"/>
      <c r="DSB2" s="515"/>
      <c r="DSC2" s="515"/>
      <c r="DSD2" s="284"/>
      <c r="DSE2" s="284"/>
      <c r="DSF2" s="284"/>
      <c r="DSM2" s="515"/>
      <c r="DSN2" s="515"/>
      <c r="DSO2" s="515"/>
      <c r="DSP2" s="515"/>
      <c r="DSQ2" s="515"/>
      <c r="DSR2" s="515"/>
      <c r="DSS2" s="284"/>
      <c r="DST2" s="284"/>
      <c r="DSU2" s="284"/>
      <c r="DTB2" s="515"/>
      <c r="DTC2" s="515"/>
      <c r="DTD2" s="515"/>
      <c r="DTE2" s="515"/>
      <c r="DTF2" s="515"/>
      <c r="DTG2" s="515"/>
      <c r="DTH2" s="284"/>
      <c r="DTI2" s="284"/>
      <c r="DTJ2" s="284"/>
      <c r="DTQ2" s="515"/>
      <c r="DTR2" s="515"/>
      <c r="DTS2" s="515"/>
      <c r="DTT2" s="515"/>
      <c r="DTU2" s="515"/>
      <c r="DTV2" s="515"/>
      <c r="DTW2" s="284"/>
      <c r="DTX2" s="284"/>
      <c r="DTY2" s="284"/>
      <c r="DUF2" s="515"/>
      <c r="DUG2" s="515"/>
      <c r="DUH2" s="515"/>
      <c r="DUI2" s="515"/>
      <c r="DUJ2" s="515"/>
      <c r="DUK2" s="515"/>
      <c r="DUL2" s="284"/>
      <c r="DUM2" s="284"/>
      <c r="DUN2" s="284"/>
      <c r="DUU2" s="515"/>
      <c r="DUV2" s="515"/>
      <c r="DUW2" s="515"/>
      <c r="DUX2" s="515"/>
      <c r="DUY2" s="515"/>
      <c r="DUZ2" s="515"/>
      <c r="DVA2" s="284"/>
      <c r="DVB2" s="284"/>
      <c r="DVC2" s="284"/>
      <c r="DVJ2" s="515"/>
      <c r="DVK2" s="515"/>
      <c r="DVL2" s="515"/>
      <c r="DVM2" s="515"/>
      <c r="DVN2" s="515"/>
      <c r="DVO2" s="515"/>
      <c r="DVP2" s="284"/>
      <c r="DVQ2" s="284"/>
      <c r="DVR2" s="284"/>
      <c r="DVY2" s="515"/>
      <c r="DVZ2" s="515"/>
      <c r="DWA2" s="515"/>
      <c r="DWB2" s="515"/>
      <c r="DWC2" s="515"/>
      <c r="DWD2" s="515"/>
      <c r="DWE2" s="284"/>
      <c r="DWF2" s="284"/>
      <c r="DWG2" s="284"/>
      <c r="DWN2" s="515"/>
      <c r="DWO2" s="515"/>
      <c r="DWP2" s="515"/>
      <c r="DWQ2" s="515"/>
      <c r="DWR2" s="515"/>
      <c r="DWS2" s="515"/>
      <c r="DWT2" s="284"/>
      <c r="DWU2" s="284"/>
      <c r="DWV2" s="284"/>
      <c r="DXC2" s="515"/>
      <c r="DXD2" s="515"/>
      <c r="DXE2" s="515"/>
      <c r="DXF2" s="515"/>
      <c r="DXG2" s="515"/>
      <c r="DXH2" s="515"/>
      <c r="DXI2" s="284"/>
      <c r="DXJ2" s="284"/>
      <c r="DXK2" s="284"/>
      <c r="DXR2" s="515"/>
      <c r="DXS2" s="515"/>
      <c r="DXT2" s="515"/>
      <c r="DXU2" s="515"/>
      <c r="DXV2" s="515"/>
      <c r="DXW2" s="515"/>
      <c r="DXX2" s="284"/>
      <c r="DXY2" s="284"/>
      <c r="DXZ2" s="284"/>
      <c r="DYG2" s="515"/>
      <c r="DYH2" s="515"/>
      <c r="DYI2" s="515"/>
      <c r="DYJ2" s="515"/>
      <c r="DYK2" s="515"/>
      <c r="DYL2" s="515"/>
      <c r="DYM2" s="284"/>
      <c r="DYN2" s="284"/>
      <c r="DYO2" s="284"/>
      <c r="DYV2" s="515"/>
      <c r="DYW2" s="515"/>
      <c r="DYX2" s="515"/>
      <c r="DYY2" s="515"/>
      <c r="DYZ2" s="515"/>
      <c r="DZA2" s="515"/>
      <c r="DZB2" s="284"/>
      <c r="DZC2" s="284"/>
      <c r="DZD2" s="284"/>
      <c r="DZK2" s="515"/>
      <c r="DZL2" s="515"/>
      <c r="DZM2" s="515"/>
      <c r="DZN2" s="515"/>
      <c r="DZO2" s="515"/>
      <c r="DZP2" s="515"/>
      <c r="DZQ2" s="284"/>
      <c r="DZR2" s="284"/>
      <c r="DZS2" s="284"/>
      <c r="DZZ2" s="515"/>
      <c r="EAA2" s="515"/>
      <c r="EAB2" s="515"/>
      <c r="EAC2" s="515"/>
      <c r="EAD2" s="515"/>
      <c r="EAE2" s="515"/>
      <c r="EAF2" s="284"/>
      <c r="EAG2" s="284"/>
      <c r="EAH2" s="284"/>
      <c r="EAO2" s="515"/>
      <c r="EAP2" s="515"/>
      <c r="EAQ2" s="515"/>
      <c r="EAR2" s="515"/>
      <c r="EAS2" s="515"/>
      <c r="EAT2" s="515"/>
      <c r="EAU2" s="284"/>
      <c r="EAV2" s="284"/>
      <c r="EAW2" s="284"/>
      <c r="EBD2" s="515"/>
      <c r="EBE2" s="515"/>
      <c r="EBF2" s="515"/>
      <c r="EBG2" s="515"/>
      <c r="EBH2" s="515"/>
      <c r="EBI2" s="515"/>
      <c r="EBJ2" s="284"/>
      <c r="EBK2" s="284"/>
      <c r="EBL2" s="284"/>
      <c r="EBS2" s="515"/>
      <c r="EBT2" s="515"/>
      <c r="EBU2" s="515"/>
      <c r="EBV2" s="515"/>
      <c r="EBW2" s="515"/>
      <c r="EBX2" s="515"/>
      <c r="EBY2" s="284"/>
      <c r="EBZ2" s="284"/>
      <c r="ECA2" s="284"/>
      <c r="ECH2" s="515"/>
      <c r="ECI2" s="515"/>
      <c r="ECJ2" s="515"/>
      <c r="ECK2" s="515"/>
      <c r="ECL2" s="515"/>
      <c r="ECM2" s="515"/>
      <c r="ECN2" s="284"/>
      <c r="ECO2" s="284"/>
      <c r="ECP2" s="284"/>
      <c r="ECW2" s="515"/>
      <c r="ECX2" s="515"/>
      <c r="ECY2" s="515"/>
      <c r="ECZ2" s="515"/>
      <c r="EDA2" s="515"/>
      <c r="EDB2" s="515"/>
      <c r="EDC2" s="284"/>
      <c r="EDD2" s="284"/>
      <c r="EDE2" s="284"/>
      <c r="EDL2" s="515"/>
      <c r="EDM2" s="515"/>
      <c r="EDN2" s="515"/>
      <c r="EDO2" s="515"/>
      <c r="EDP2" s="515"/>
      <c r="EDQ2" s="515"/>
      <c r="EDR2" s="284"/>
      <c r="EDS2" s="284"/>
      <c r="EDT2" s="284"/>
      <c r="EEA2" s="515"/>
      <c r="EEB2" s="515"/>
      <c r="EEC2" s="515"/>
      <c r="EED2" s="515"/>
      <c r="EEE2" s="515"/>
      <c r="EEF2" s="515"/>
      <c r="EEG2" s="284"/>
      <c r="EEH2" s="284"/>
      <c r="EEI2" s="284"/>
      <c r="EEP2" s="515"/>
      <c r="EEQ2" s="515"/>
      <c r="EER2" s="515"/>
      <c r="EES2" s="515"/>
      <c r="EET2" s="515"/>
      <c r="EEU2" s="515"/>
      <c r="EEV2" s="284"/>
      <c r="EEW2" s="284"/>
      <c r="EEX2" s="284"/>
      <c r="EFE2" s="515"/>
      <c r="EFF2" s="515"/>
      <c r="EFG2" s="515"/>
      <c r="EFH2" s="515"/>
      <c r="EFI2" s="515"/>
      <c r="EFJ2" s="515"/>
      <c r="EFK2" s="284"/>
      <c r="EFL2" s="284"/>
      <c r="EFM2" s="284"/>
      <c r="EFT2" s="515"/>
      <c r="EFU2" s="515"/>
      <c r="EFV2" s="515"/>
      <c r="EFW2" s="515"/>
      <c r="EFX2" s="515"/>
      <c r="EFY2" s="515"/>
      <c r="EFZ2" s="284"/>
      <c r="EGA2" s="284"/>
      <c r="EGB2" s="284"/>
      <c r="EGI2" s="515"/>
      <c r="EGJ2" s="515"/>
      <c r="EGK2" s="515"/>
      <c r="EGL2" s="515"/>
      <c r="EGM2" s="515"/>
      <c r="EGN2" s="515"/>
      <c r="EGO2" s="284"/>
      <c r="EGP2" s="284"/>
      <c r="EGQ2" s="284"/>
      <c r="EGX2" s="515"/>
      <c r="EGY2" s="515"/>
      <c r="EGZ2" s="515"/>
      <c r="EHA2" s="515"/>
      <c r="EHB2" s="515"/>
      <c r="EHC2" s="515"/>
      <c r="EHD2" s="284"/>
      <c r="EHE2" s="284"/>
      <c r="EHF2" s="284"/>
      <c r="EHM2" s="515"/>
      <c r="EHN2" s="515"/>
      <c r="EHO2" s="515"/>
      <c r="EHP2" s="515"/>
      <c r="EHQ2" s="515"/>
      <c r="EHR2" s="515"/>
      <c r="EHS2" s="284"/>
      <c r="EHT2" s="284"/>
      <c r="EHU2" s="284"/>
      <c r="EIB2" s="515"/>
      <c r="EIC2" s="515"/>
      <c r="EID2" s="515"/>
      <c r="EIE2" s="515"/>
      <c r="EIF2" s="515"/>
      <c r="EIG2" s="515"/>
      <c r="EIH2" s="284"/>
      <c r="EII2" s="284"/>
      <c r="EIJ2" s="284"/>
      <c r="EIQ2" s="515"/>
      <c r="EIR2" s="515"/>
      <c r="EIS2" s="515"/>
      <c r="EIT2" s="515"/>
      <c r="EIU2" s="515"/>
      <c r="EIV2" s="515"/>
      <c r="EIW2" s="284"/>
      <c r="EIX2" s="284"/>
      <c r="EIY2" s="284"/>
      <c r="EJF2" s="515"/>
      <c r="EJG2" s="515"/>
      <c r="EJH2" s="515"/>
      <c r="EJI2" s="515"/>
      <c r="EJJ2" s="515"/>
      <c r="EJK2" s="515"/>
      <c r="EJL2" s="284"/>
      <c r="EJM2" s="284"/>
      <c r="EJN2" s="284"/>
      <c r="EJU2" s="515"/>
      <c r="EJV2" s="515"/>
      <c r="EJW2" s="515"/>
      <c r="EJX2" s="515"/>
      <c r="EJY2" s="515"/>
      <c r="EJZ2" s="515"/>
      <c r="EKA2" s="284"/>
      <c r="EKB2" s="284"/>
      <c r="EKC2" s="284"/>
      <c r="EKJ2" s="515"/>
      <c r="EKK2" s="515"/>
      <c r="EKL2" s="515"/>
      <c r="EKM2" s="515"/>
      <c r="EKN2" s="515"/>
      <c r="EKO2" s="515"/>
      <c r="EKP2" s="284"/>
      <c r="EKQ2" s="284"/>
      <c r="EKR2" s="284"/>
      <c r="EKY2" s="515"/>
      <c r="EKZ2" s="515"/>
      <c r="ELA2" s="515"/>
      <c r="ELB2" s="515"/>
      <c r="ELC2" s="515"/>
      <c r="ELD2" s="515"/>
      <c r="ELE2" s="284"/>
      <c r="ELF2" s="284"/>
      <c r="ELG2" s="284"/>
      <c r="ELN2" s="515"/>
      <c r="ELO2" s="515"/>
      <c r="ELP2" s="515"/>
      <c r="ELQ2" s="515"/>
      <c r="ELR2" s="515"/>
      <c r="ELS2" s="515"/>
      <c r="ELT2" s="284"/>
      <c r="ELU2" s="284"/>
      <c r="ELV2" s="284"/>
      <c r="EMC2" s="515"/>
      <c r="EMD2" s="515"/>
      <c r="EME2" s="515"/>
      <c r="EMF2" s="515"/>
      <c r="EMG2" s="515"/>
      <c r="EMH2" s="515"/>
      <c r="EMI2" s="284"/>
      <c r="EMJ2" s="284"/>
      <c r="EMK2" s="284"/>
      <c r="EMR2" s="515"/>
      <c r="EMS2" s="515"/>
      <c r="EMT2" s="515"/>
      <c r="EMU2" s="515"/>
      <c r="EMV2" s="515"/>
      <c r="EMW2" s="515"/>
      <c r="EMX2" s="284"/>
      <c r="EMY2" s="284"/>
      <c r="EMZ2" s="284"/>
      <c r="ENG2" s="515"/>
      <c r="ENH2" s="515"/>
      <c r="ENI2" s="515"/>
      <c r="ENJ2" s="515"/>
      <c r="ENK2" s="515"/>
      <c r="ENL2" s="515"/>
      <c r="ENM2" s="284"/>
      <c r="ENN2" s="284"/>
      <c r="ENO2" s="284"/>
      <c r="ENV2" s="515"/>
      <c r="ENW2" s="515"/>
      <c r="ENX2" s="515"/>
      <c r="ENY2" s="515"/>
      <c r="ENZ2" s="515"/>
      <c r="EOA2" s="515"/>
      <c r="EOB2" s="284"/>
      <c r="EOC2" s="284"/>
      <c r="EOD2" s="284"/>
      <c r="EOK2" s="515"/>
      <c r="EOL2" s="515"/>
      <c r="EOM2" s="515"/>
      <c r="EON2" s="515"/>
      <c r="EOO2" s="515"/>
      <c r="EOP2" s="515"/>
      <c r="EOQ2" s="284"/>
      <c r="EOR2" s="284"/>
      <c r="EOS2" s="284"/>
      <c r="EOZ2" s="515"/>
      <c r="EPA2" s="515"/>
      <c r="EPB2" s="515"/>
      <c r="EPC2" s="515"/>
      <c r="EPD2" s="515"/>
      <c r="EPE2" s="515"/>
      <c r="EPF2" s="284"/>
      <c r="EPG2" s="284"/>
      <c r="EPH2" s="284"/>
      <c r="EPO2" s="515"/>
      <c r="EPP2" s="515"/>
      <c r="EPQ2" s="515"/>
      <c r="EPR2" s="515"/>
      <c r="EPS2" s="515"/>
      <c r="EPT2" s="515"/>
      <c r="EPU2" s="284"/>
      <c r="EPV2" s="284"/>
      <c r="EPW2" s="284"/>
      <c r="EQD2" s="515"/>
      <c r="EQE2" s="515"/>
      <c r="EQF2" s="515"/>
      <c r="EQG2" s="515"/>
      <c r="EQH2" s="515"/>
      <c r="EQI2" s="515"/>
      <c r="EQJ2" s="284"/>
      <c r="EQK2" s="284"/>
      <c r="EQL2" s="284"/>
      <c r="EQS2" s="515"/>
      <c r="EQT2" s="515"/>
      <c r="EQU2" s="515"/>
      <c r="EQV2" s="515"/>
      <c r="EQW2" s="515"/>
      <c r="EQX2" s="515"/>
      <c r="EQY2" s="284"/>
      <c r="EQZ2" s="284"/>
      <c r="ERA2" s="284"/>
      <c r="ERH2" s="515"/>
      <c r="ERI2" s="515"/>
      <c r="ERJ2" s="515"/>
      <c r="ERK2" s="515"/>
      <c r="ERL2" s="515"/>
      <c r="ERM2" s="515"/>
      <c r="ERN2" s="284"/>
      <c r="ERO2" s="284"/>
      <c r="ERP2" s="284"/>
      <c r="ERW2" s="515"/>
      <c r="ERX2" s="515"/>
      <c r="ERY2" s="515"/>
      <c r="ERZ2" s="515"/>
      <c r="ESA2" s="515"/>
      <c r="ESB2" s="515"/>
      <c r="ESC2" s="284"/>
      <c r="ESD2" s="284"/>
      <c r="ESE2" s="284"/>
      <c r="ESL2" s="515"/>
      <c r="ESM2" s="515"/>
      <c r="ESN2" s="515"/>
      <c r="ESO2" s="515"/>
      <c r="ESP2" s="515"/>
      <c r="ESQ2" s="515"/>
      <c r="ESR2" s="284"/>
      <c r="ESS2" s="284"/>
      <c r="EST2" s="284"/>
      <c r="ETA2" s="515"/>
      <c r="ETB2" s="515"/>
      <c r="ETC2" s="515"/>
      <c r="ETD2" s="515"/>
      <c r="ETE2" s="515"/>
      <c r="ETF2" s="515"/>
      <c r="ETG2" s="284"/>
      <c r="ETH2" s="284"/>
      <c r="ETI2" s="284"/>
      <c r="ETP2" s="515"/>
      <c r="ETQ2" s="515"/>
      <c r="ETR2" s="515"/>
      <c r="ETS2" s="515"/>
      <c r="ETT2" s="515"/>
      <c r="ETU2" s="515"/>
      <c r="ETV2" s="284"/>
      <c r="ETW2" s="284"/>
      <c r="ETX2" s="284"/>
      <c r="EUE2" s="515"/>
      <c r="EUF2" s="515"/>
      <c r="EUG2" s="515"/>
      <c r="EUH2" s="515"/>
      <c r="EUI2" s="515"/>
      <c r="EUJ2" s="515"/>
      <c r="EUK2" s="284"/>
      <c r="EUL2" s="284"/>
      <c r="EUM2" s="284"/>
      <c r="EUT2" s="515"/>
      <c r="EUU2" s="515"/>
      <c r="EUV2" s="515"/>
      <c r="EUW2" s="515"/>
      <c r="EUX2" s="515"/>
      <c r="EUY2" s="515"/>
      <c r="EUZ2" s="284"/>
      <c r="EVA2" s="284"/>
      <c r="EVB2" s="284"/>
      <c r="EVI2" s="515"/>
      <c r="EVJ2" s="515"/>
      <c r="EVK2" s="515"/>
      <c r="EVL2" s="515"/>
      <c r="EVM2" s="515"/>
      <c r="EVN2" s="515"/>
      <c r="EVO2" s="284"/>
      <c r="EVP2" s="284"/>
      <c r="EVQ2" s="284"/>
      <c r="EVX2" s="515"/>
      <c r="EVY2" s="515"/>
      <c r="EVZ2" s="515"/>
      <c r="EWA2" s="515"/>
      <c r="EWB2" s="515"/>
      <c r="EWC2" s="515"/>
      <c r="EWD2" s="284"/>
      <c r="EWE2" s="284"/>
      <c r="EWF2" s="284"/>
      <c r="EWM2" s="515"/>
      <c r="EWN2" s="515"/>
      <c r="EWO2" s="515"/>
      <c r="EWP2" s="515"/>
      <c r="EWQ2" s="515"/>
      <c r="EWR2" s="515"/>
      <c r="EWS2" s="284"/>
      <c r="EWT2" s="284"/>
      <c r="EWU2" s="284"/>
      <c r="EXB2" s="515"/>
      <c r="EXC2" s="515"/>
      <c r="EXD2" s="515"/>
      <c r="EXE2" s="515"/>
      <c r="EXF2" s="515"/>
      <c r="EXG2" s="515"/>
      <c r="EXH2" s="284"/>
      <c r="EXI2" s="284"/>
      <c r="EXJ2" s="284"/>
      <c r="EXQ2" s="515"/>
      <c r="EXR2" s="515"/>
      <c r="EXS2" s="515"/>
      <c r="EXT2" s="515"/>
      <c r="EXU2" s="515"/>
      <c r="EXV2" s="515"/>
      <c r="EXW2" s="284"/>
      <c r="EXX2" s="284"/>
      <c r="EXY2" s="284"/>
      <c r="EYF2" s="515"/>
      <c r="EYG2" s="515"/>
      <c r="EYH2" s="515"/>
      <c r="EYI2" s="515"/>
      <c r="EYJ2" s="515"/>
      <c r="EYK2" s="515"/>
      <c r="EYL2" s="284"/>
      <c r="EYM2" s="284"/>
      <c r="EYN2" s="284"/>
      <c r="EYU2" s="515"/>
      <c r="EYV2" s="515"/>
      <c r="EYW2" s="515"/>
      <c r="EYX2" s="515"/>
      <c r="EYY2" s="515"/>
      <c r="EYZ2" s="515"/>
      <c r="EZA2" s="284"/>
      <c r="EZB2" s="284"/>
      <c r="EZC2" s="284"/>
      <c r="EZJ2" s="515"/>
      <c r="EZK2" s="515"/>
      <c r="EZL2" s="515"/>
      <c r="EZM2" s="515"/>
      <c r="EZN2" s="515"/>
      <c r="EZO2" s="515"/>
      <c r="EZP2" s="284"/>
      <c r="EZQ2" s="284"/>
      <c r="EZR2" s="284"/>
      <c r="EZY2" s="515"/>
      <c r="EZZ2" s="515"/>
      <c r="FAA2" s="515"/>
      <c r="FAB2" s="515"/>
      <c r="FAC2" s="515"/>
      <c r="FAD2" s="515"/>
      <c r="FAE2" s="284"/>
      <c r="FAF2" s="284"/>
      <c r="FAG2" s="284"/>
      <c r="FAN2" s="515"/>
      <c r="FAO2" s="515"/>
      <c r="FAP2" s="515"/>
      <c r="FAQ2" s="515"/>
      <c r="FAR2" s="515"/>
      <c r="FAS2" s="515"/>
      <c r="FAT2" s="284"/>
      <c r="FAU2" s="284"/>
      <c r="FAV2" s="284"/>
      <c r="FBC2" s="515"/>
      <c r="FBD2" s="515"/>
      <c r="FBE2" s="515"/>
      <c r="FBF2" s="515"/>
      <c r="FBG2" s="515"/>
      <c r="FBH2" s="515"/>
      <c r="FBI2" s="284"/>
      <c r="FBJ2" s="284"/>
      <c r="FBK2" s="284"/>
      <c r="FBR2" s="515"/>
      <c r="FBS2" s="515"/>
      <c r="FBT2" s="515"/>
      <c r="FBU2" s="515"/>
      <c r="FBV2" s="515"/>
      <c r="FBW2" s="515"/>
      <c r="FBX2" s="284"/>
      <c r="FBY2" s="284"/>
      <c r="FBZ2" s="284"/>
      <c r="FCG2" s="515"/>
      <c r="FCH2" s="515"/>
      <c r="FCI2" s="515"/>
      <c r="FCJ2" s="515"/>
      <c r="FCK2" s="515"/>
      <c r="FCL2" s="515"/>
      <c r="FCM2" s="284"/>
      <c r="FCN2" s="284"/>
      <c r="FCO2" s="284"/>
      <c r="FCV2" s="515"/>
      <c r="FCW2" s="515"/>
      <c r="FCX2" s="515"/>
      <c r="FCY2" s="515"/>
      <c r="FCZ2" s="515"/>
      <c r="FDA2" s="515"/>
      <c r="FDB2" s="284"/>
      <c r="FDC2" s="284"/>
      <c r="FDD2" s="284"/>
      <c r="FDK2" s="515"/>
      <c r="FDL2" s="515"/>
      <c r="FDM2" s="515"/>
      <c r="FDN2" s="515"/>
      <c r="FDO2" s="515"/>
      <c r="FDP2" s="515"/>
      <c r="FDQ2" s="284"/>
      <c r="FDR2" s="284"/>
      <c r="FDS2" s="284"/>
      <c r="FDZ2" s="515"/>
      <c r="FEA2" s="515"/>
      <c r="FEB2" s="515"/>
      <c r="FEC2" s="515"/>
      <c r="FED2" s="515"/>
      <c r="FEE2" s="515"/>
      <c r="FEF2" s="284"/>
      <c r="FEG2" s="284"/>
      <c r="FEH2" s="284"/>
      <c r="FEO2" s="515"/>
      <c r="FEP2" s="515"/>
      <c r="FEQ2" s="515"/>
      <c r="FER2" s="515"/>
      <c r="FES2" s="515"/>
      <c r="FET2" s="515"/>
      <c r="FEU2" s="284"/>
      <c r="FEV2" s="284"/>
      <c r="FEW2" s="284"/>
      <c r="FFD2" s="515"/>
      <c r="FFE2" s="515"/>
      <c r="FFF2" s="515"/>
      <c r="FFG2" s="515"/>
      <c r="FFH2" s="515"/>
      <c r="FFI2" s="515"/>
      <c r="FFJ2" s="284"/>
      <c r="FFK2" s="284"/>
      <c r="FFL2" s="284"/>
      <c r="FFS2" s="515"/>
      <c r="FFT2" s="515"/>
      <c r="FFU2" s="515"/>
      <c r="FFV2" s="515"/>
      <c r="FFW2" s="515"/>
      <c r="FFX2" s="515"/>
      <c r="FFY2" s="284"/>
      <c r="FFZ2" s="284"/>
      <c r="FGA2" s="284"/>
      <c r="FGH2" s="515"/>
      <c r="FGI2" s="515"/>
      <c r="FGJ2" s="515"/>
      <c r="FGK2" s="515"/>
      <c r="FGL2" s="515"/>
      <c r="FGM2" s="515"/>
      <c r="FGN2" s="284"/>
      <c r="FGO2" s="284"/>
      <c r="FGP2" s="284"/>
      <c r="FGW2" s="515"/>
      <c r="FGX2" s="515"/>
      <c r="FGY2" s="515"/>
      <c r="FGZ2" s="515"/>
      <c r="FHA2" s="515"/>
      <c r="FHB2" s="515"/>
      <c r="FHC2" s="284"/>
      <c r="FHD2" s="284"/>
      <c r="FHE2" s="284"/>
      <c r="FHL2" s="515"/>
      <c r="FHM2" s="515"/>
      <c r="FHN2" s="515"/>
      <c r="FHO2" s="515"/>
      <c r="FHP2" s="515"/>
      <c r="FHQ2" s="515"/>
      <c r="FHR2" s="284"/>
      <c r="FHS2" s="284"/>
      <c r="FHT2" s="284"/>
      <c r="FIA2" s="515"/>
      <c r="FIB2" s="515"/>
      <c r="FIC2" s="515"/>
      <c r="FID2" s="515"/>
      <c r="FIE2" s="515"/>
      <c r="FIF2" s="515"/>
      <c r="FIG2" s="284"/>
      <c r="FIH2" s="284"/>
      <c r="FII2" s="284"/>
      <c r="FIP2" s="515"/>
      <c r="FIQ2" s="515"/>
      <c r="FIR2" s="515"/>
      <c r="FIS2" s="515"/>
      <c r="FIT2" s="515"/>
      <c r="FIU2" s="515"/>
      <c r="FIV2" s="284"/>
      <c r="FIW2" s="284"/>
      <c r="FIX2" s="284"/>
      <c r="FJE2" s="515"/>
      <c r="FJF2" s="515"/>
      <c r="FJG2" s="515"/>
      <c r="FJH2" s="515"/>
      <c r="FJI2" s="515"/>
      <c r="FJJ2" s="515"/>
      <c r="FJK2" s="284"/>
      <c r="FJL2" s="284"/>
      <c r="FJM2" s="284"/>
      <c r="FJT2" s="515"/>
      <c r="FJU2" s="515"/>
      <c r="FJV2" s="515"/>
      <c r="FJW2" s="515"/>
      <c r="FJX2" s="515"/>
      <c r="FJY2" s="515"/>
      <c r="FJZ2" s="284"/>
      <c r="FKA2" s="284"/>
      <c r="FKB2" s="284"/>
      <c r="FKI2" s="515"/>
      <c r="FKJ2" s="515"/>
      <c r="FKK2" s="515"/>
      <c r="FKL2" s="515"/>
      <c r="FKM2" s="515"/>
      <c r="FKN2" s="515"/>
      <c r="FKO2" s="284"/>
      <c r="FKP2" s="284"/>
      <c r="FKQ2" s="284"/>
      <c r="FKX2" s="515"/>
      <c r="FKY2" s="515"/>
      <c r="FKZ2" s="515"/>
      <c r="FLA2" s="515"/>
      <c r="FLB2" s="515"/>
      <c r="FLC2" s="515"/>
      <c r="FLD2" s="284"/>
      <c r="FLE2" s="284"/>
      <c r="FLF2" s="284"/>
      <c r="FLM2" s="515"/>
      <c r="FLN2" s="515"/>
      <c r="FLO2" s="515"/>
      <c r="FLP2" s="515"/>
      <c r="FLQ2" s="515"/>
      <c r="FLR2" s="515"/>
      <c r="FLS2" s="284"/>
      <c r="FLT2" s="284"/>
      <c r="FLU2" s="284"/>
      <c r="FMB2" s="515"/>
      <c r="FMC2" s="515"/>
      <c r="FMD2" s="515"/>
      <c r="FME2" s="515"/>
      <c r="FMF2" s="515"/>
      <c r="FMG2" s="515"/>
      <c r="FMH2" s="284"/>
      <c r="FMI2" s="284"/>
      <c r="FMJ2" s="284"/>
      <c r="FMQ2" s="515"/>
      <c r="FMR2" s="515"/>
      <c r="FMS2" s="515"/>
      <c r="FMT2" s="515"/>
      <c r="FMU2" s="515"/>
      <c r="FMV2" s="515"/>
      <c r="FMW2" s="284"/>
      <c r="FMX2" s="284"/>
      <c r="FMY2" s="284"/>
      <c r="FNF2" s="515"/>
      <c r="FNG2" s="515"/>
      <c r="FNH2" s="515"/>
      <c r="FNI2" s="515"/>
      <c r="FNJ2" s="515"/>
      <c r="FNK2" s="515"/>
      <c r="FNL2" s="284"/>
      <c r="FNM2" s="284"/>
      <c r="FNN2" s="284"/>
      <c r="FNU2" s="515"/>
      <c r="FNV2" s="515"/>
      <c r="FNW2" s="515"/>
      <c r="FNX2" s="515"/>
      <c r="FNY2" s="515"/>
      <c r="FNZ2" s="515"/>
      <c r="FOA2" s="284"/>
      <c r="FOB2" s="284"/>
      <c r="FOC2" s="284"/>
      <c r="FOJ2" s="515"/>
      <c r="FOK2" s="515"/>
      <c r="FOL2" s="515"/>
      <c r="FOM2" s="515"/>
      <c r="FON2" s="515"/>
      <c r="FOO2" s="515"/>
      <c r="FOP2" s="284"/>
      <c r="FOQ2" s="284"/>
      <c r="FOR2" s="284"/>
      <c r="FOY2" s="515"/>
      <c r="FOZ2" s="515"/>
      <c r="FPA2" s="515"/>
      <c r="FPB2" s="515"/>
      <c r="FPC2" s="515"/>
      <c r="FPD2" s="515"/>
      <c r="FPE2" s="284"/>
      <c r="FPF2" s="284"/>
      <c r="FPG2" s="284"/>
      <c r="FPN2" s="515"/>
      <c r="FPO2" s="515"/>
      <c r="FPP2" s="515"/>
      <c r="FPQ2" s="515"/>
      <c r="FPR2" s="515"/>
      <c r="FPS2" s="515"/>
      <c r="FPT2" s="284"/>
      <c r="FPU2" s="284"/>
      <c r="FPV2" s="284"/>
      <c r="FQC2" s="515"/>
      <c r="FQD2" s="515"/>
      <c r="FQE2" s="515"/>
      <c r="FQF2" s="515"/>
      <c r="FQG2" s="515"/>
      <c r="FQH2" s="515"/>
      <c r="FQI2" s="284"/>
      <c r="FQJ2" s="284"/>
      <c r="FQK2" s="284"/>
      <c r="FQR2" s="515"/>
      <c r="FQS2" s="515"/>
      <c r="FQT2" s="515"/>
      <c r="FQU2" s="515"/>
      <c r="FQV2" s="515"/>
      <c r="FQW2" s="515"/>
      <c r="FQX2" s="284"/>
      <c r="FQY2" s="284"/>
      <c r="FQZ2" s="284"/>
      <c r="FRG2" s="515"/>
      <c r="FRH2" s="515"/>
      <c r="FRI2" s="515"/>
      <c r="FRJ2" s="515"/>
      <c r="FRK2" s="515"/>
      <c r="FRL2" s="515"/>
      <c r="FRM2" s="284"/>
      <c r="FRN2" s="284"/>
      <c r="FRO2" s="284"/>
      <c r="FRV2" s="515"/>
      <c r="FRW2" s="515"/>
      <c r="FRX2" s="515"/>
      <c r="FRY2" s="515"/>
      <c r="FRZ2" s="515"/>
      <c r="FSA2" s="515"/>
      <c r="FSB2" s="284"/>
      <c r="FSC2" s="284"/>
      <c r="FSD2" s="284"/>
      <c r="FSK2" s="515"/>
      <c r="FSL2" s="515"/>
      <c r="FSM2" s="515"/>
      <c r="FSN2" s="515"/>
      <c r="FSO2" s="515"/>
      <c r="FSP2" s="515"/>
      <c r="FSQ2" s="284"/>
      <c r="FSR2" s="284"/>
      <c r="FSS2" s="284"/>
      <c r="FSZ2" s="515"/>
      <c r="FTA2" s="515"/>
      <c r="FTB2" s="515"/>
      <c r="FTC2" s="515"/>
      <c r="FTD2" s="515"/>
      <c r="FTE2" s="515"/>
      <c r="FTF2" s="284"/>
      <c r="FTG2" s="284"/>
      <c r="FTH2" s="284"/>
      <c r="FTO2" s="515"/>
      <c r="FTP2" s="515"/>
      <c r="FTQ2" s="515"/>
      <c r="FTR2" s="515"/>
      <c r="FTS2" s="515"/>
      <c r="FTT2" s="515"/>
      <c r="FTU2" s="284"/>
      <c r="FTV2" s="284"/>
      <c r="FTW2" s="284"/>
      <c r="FUD2" s="515"/>
      <c r="FUE2" s="515"/>
      <c r="FUF2" s="515"/>
      <c r="FUG2" s="515"/>
      <c r="FUH2" s="515"/>
      <c r="FUI2" s="515"/>
      <c r="FUJ2" s="284"/>
      <c r="FUK2" s="284"/>
      <c r="FUL2" s="284"/>
      <c r="FUS2" s="515"/>
      <c r="FUT2" s="515"/>
      <c r="FUU2" s="515"/>
      <c r="FUV2" s="515"/>
      <c r="FUW2" s="515"/>
      <c r="FUX2" s="515"/>
      <c r="FUY2" s="284"/>
      <c r="FUZ2" s="284"/>
      <c r="FVA2" s="284"/>
      <c r="FVH2" s="515"/>
      <c r="FVI2" s="515"/>
      <c r="FVJ2" s="515"/>
      <c r="FVK2" s="515"/>
      <c r="FVL2" s="515"/>
      <c r="FVM2" s="515"/>
      <c r="FVN2" s="284"/>
      <c r="FVO2" s="284"/>
      <c r="FVP2" s="284"/>
      <c r="FVW2" s="515"/>
      <c r="FVX2" s="515"/>
      <c r="FVY2" s="515"/>
      <c r="FVZ2" s="515"/>
      <c r="FWA2" s="515"/>
      <c r="FWB2" s="515"/>
      <c r="FWC2" s="284"/>
      <c r="FWD2" s="284"/>
      <c r="FWE2" s="284"/>
      <c r="FWL2" s="515"/>
      <c r="FWM2" s="515"/>
      <c r="FWN2" s="515"/>
      <c r="FWO2" s="515"/>
      <c r="FWP2" s="515"/>
      <c r="FWQ2" s="515"/>
      <c r="FWR2" s="284"/>
      <c r="FWS2" s="284"/>
      <c r="FWT2" s="284"/>
      <c r="FXA2" s="515"/>
      <c r="FXB2" s="515"/>
      <c r="FXC2" s="515"/>
      <c r="FXD2" s="515"/>
      <c r="FXE2" s="515"/>
      <c r="FXF2" s="515"/>
      <c r="FXG2" s="284"/>
      <c r="FXH2" s="284"/>
      <c r="FXI2" s="284"/>
      <c r="FXP2" s="515"/>
      <c r="FXQ2" s="515"/>
      <c r="FXR2" s="515"/>
      <c r="FXS2" s="515"/>
      <c r="FXT2" s="515"/>
      <c r="FXU2" s="515"/>
      <c r="FXV2" s="284"/>
      <c r="FXW2" s="284"/>
      <c r="FXX2" s="284"/>
      <c r="FYE2" s="515"/>
      <c r="FYF2" s="515"/>
      <c r="FYG2" s="515"/>
      <c r="FYH2" s="515"/>
      <c r="FYI2" s="515"/>
      <c r="FYJ2" s="515"/>
      <c r="FYK2" s="284"/>
      <c r="FYL2" s="284"/>
      <c r="FYM2" s="284"/>
      <c r="FYT2" s="515"/>
      <c r="FYU2" s="515"/>
      <c r="FYV2" s="515"/>
      <c r="FYW2" s="515"/>
      <c r="FYX2" s="515"/>
      <c r="FYY2" s="515"/>
      <c r="FYZ2" s="284"/>
      <c r="FZA2" s="284"/>
      <c r="FZB2" s="284"/>
      <c r="FZI2" s="515"/>
      <c r="FZJ2" s="515"/>
      <c r="FZK2" s="515"/>
      <c r="FZL2" s="515"/>
      <c r="FZM2" s="515"/>
      <c r="FZN2" s="515"/>
      <c r="FZO2" s="284"/>
      <c r="FZP2" s="284"/>
      <c r="FZQ2" s="284"/>
      <c r="FZX2" s="515"/>
      <c r="FZY2" s="515"/>
      <c r="FZZ2" s="515"/>
      <c r="GAA2" s="515"/>
      <c r="GAB2" s="515"/>
      <c r="GAC2" s="515"/>
      <c r="GAD2" s="284"/>
      <c r="GAE2" s="284"/>
      <c r="GAF2" s="284"/>
      <c r="GAM2" s="515"/>
      <c r="GAN2" s="515"/>
      <c r="GAO2" s="515"/>
      <c r="GAP2" s="515"/>
      <c r="GAQ2" s="515"/>
      <c r="GAR2" s="515"/>
      <c r="GAS2" s="284"/>
      <c r="GAT2" s="284"/>
      <c r="GAU2" s="284"/>
      <c r="GBB2" s="515"/>
      <c r="GBC2" s="515"/>
      <c r="GBD2" s="515"/>
      <c r="GBE2" s="515"/>
      <c r="GBF2" s="515"/>
      <c r="GBG2" s="515"/>
      <c r="GBH2" s="284"/>
      <c r="GBI2" s="284"/>
      <c r="GBJ2" s="284"/>
      <c r="GBQ2" s="515"/>
      <c r="GBR2" s="515"/>
      <c r="GBS2" s="515"/>
      <c r="GBT2" s="515"/>
      <c r="GBU2" s="515"/>
      <c r="GBV2" s="515"/>
      <c r="GBW2" s="284"/>
      <c r="GBX2" s="284"/>
      <c r="GBY2" s="284"/>
      <c r="GCF2" s="515"/>
      <c r="GCG2" s="515"/>
      <c r="GCH2" s="515"/>
      <c r="GCI2" s="515"/>
      <c r="GCJ2" s="515"/>
      <c r="GCK2" s="515"/>
      <c r="GCL2" s="284"/>
      <c r="GCM2" s="284"/>
      <c r="GCN2" s="284"/>
      <c r="GCU2" s="515"/>
      <c r="GCV2" s="515"/>
      <c r="GCW2" s="515"/>
      <c r="GCX2" s="515"/>
      <c r="GCY2" s="515"/>
      <c r="GCZ2" s="515"/>
      <c r="GDA2" s="284"/>
      <c r="GDB2" s="284"/>
      <c r="GDC2" s="284"/>
      <c r="GDJ2" s="515"/>
      <c r="GDK2" s="515"/>
      <c r="GDL2" s="515"/>
      <c r="GDM2" s="515"/>
      <c r="GDN2" s="515"/>
      <c r="GDO2" s="515"/>
      <c r="GDP2" s="284"/>
      <c r="GDQ2" s="284"/>
      <c r="GDR2" s="284"/>
      <c r="GDY2" s="515"/>
      <c r="GDZ2" s="515"/>
      <c r="GEA2" s="515"/>
      <c r="GEB2" s="515"/>
      <c r="GEC2" s="515"/>
      <c r="GED2" s="515"/>
      <c r="GEE2" s="284"/>
      <c r="GEF2" s="284"/>
      <c r="GEG2" s="284"/>
      <c r="GEN2" s="515"/>
      <c r="GEO2" s="515"/>
      <c r="GEP2" s="515"/>
      <c r="GEQ2" s="515"/>
      <c r="GER2" s="515"/>
      <c r="GES2" s="515"/>
      <c r="GET2" s="284"/>
      <c r="GEU2" s="284"/>
      <c r="GEV2" s="284"/>
      <c r="GFC2" s="515"/>
      <c r="GFD2" s="515"/>
      <c r="GFE2" s="515"/>
      <c r="GFF2" s="515"/>
      <c r="GFG2" s="515"/>
      <c r="GFH2" s="515"/>
      <c r="GFI2" s="284"/>
      <c r="GFJ2" s="284"/>
      <c r="GFK2" s="284"/>
      <c r="GFR2" s="515"/>
      <c r="GFS2" s="515"/>
      <c r="GFT2" s="515"/>
      <c r="GFU2" s="515"/>
      <c r="GFV2" s="515"/>
      <c r="GFW2" s="515"/>
      <c r="GFX2" s="284"/>
      <c r="GFY2" s="284"/>
      <c r="GFZ2" s="284"/>
      <c r="GGG2" s="515"/>
      <c r="GGH2" s="515"/>
      <c r="GGI2" s="515"/>
      <c r="GGJ2" s="515"/>
      <c r="GGK2" s="515"/>
      <c r="GGL2" s="515"/>
      <c r="GGM2" s="284"/>
      <c r="GGN2" s="284"/>
      <c r="GGO2" s="284"/>
      <c r="GGV2" s="515"/>
      <c r="GGW2" s="515"/>
      <c r="GGX2" s="515"/>
      <c r="GGY2" s="515"/>
      <c r="GGZ2" s="515"/>
      <c r="GHA2" s="515"/>
      <c r="GHB2" s="284"/>
      <c r="GHC2" s="284"/>
      <c r="GHD2" s="284"/>
      <c r="GHK2" s="515"/>
      <c r="GHL2" s="515"/>
      <c r="GHM2" s="515"/>
      <c r="GHN2" s="515"/>
      <c r="GHO2" s="515"/>
      <c r="GHP2" s="515"/>
      <c r="GHQ2" s="284"/>
      <c r="GHR2" s="284"/>
      <c r="GHS2" s="284"/>
      <c r="GHZ2" s="515"/>
      <c r="GIA2" s="515"/>
      <c r="GIB2" s="515"/>
      <c r="GIC2" s="515"/>
      <c r="GID2" s="515"/>
      <c r="GIE2" s="515"/>
      <c r="GIF2" s="284"/>
      <c r="GIG2" s="284"/>
      <c r="GIH2" s="284"/>
      <c r="GIO2" s="515"/>
      <c r="GIP2" s="515"/>
      <c r="GIQ2" s="515"/>
      <c r="GIR2" s="515"/>
      <c r="GIS2" s="515"/>
      <c r="GIT2" s="515"/>
      <c r="GIU2" s="284"/>
      <c r="GIV2" s="284"/>
      <c r="GIW2" s="284"/>
      <c r="GJD2" s="515"/>
      <c r="GJE2" s="515"/>
      <c r="GJF2" s="515"/>
      <c r="GJG2" s="515"/>
      <c r="GJH2" s="515"/>
      <c r="GJI2" s="515"/>
      <c r="GJJ2" s="284"/>
      <c r="GJK2" s="284"/>
      <c r="GJL2" s="284"/>
      <c r="GJS2" s="515"/>
      <c r="GJT2" s="515"/>
      <c r="GJU2" s="515"/>
      <c r="GJV2" s="515"/>
      <c r="GJW2" s="515"/>
      <c r="GJX2" s="515"/>
      <c r="GJY2" s="284"/>
      <c r="GJZ2" s="284"/>
      <c r="GKA2" s="284"/>
      <c r="GKH2" s="515"/>
      <c r="GKI2" s="515"/>
      <c r="GKJ2" s="515"/>
      <c r="GKK2" s="515"/>
      <c r="GKL2" s="515"/>
      <c r="GKM2" s="515"/>
      <c r="GKN2" s="284"/>
      <c r="GKO2" s="284"/>
      <c r="GKP2" s="284"/>
      <c r="GKW2" s="515"/>
      <c r="GKX2" s="515"/>
      <c r="GKY2" s="515"/>
      <c r="GKZ2" s="515"/>
      <c r="GLA2" s="515"/>
      <c r="GLB2" s="515"/>
      <c r="GLC2" s="284"/>
      <c r="GLD2" s="284"/>
      <c r="GLE2" s="284"/>
      <c r="GLL2" s="515"/>
      <c r="GLM2" s="515"/>
      <c r="GLN2" s="515"/>
      <c r="GLO2" s="515"/>
      <c r="GLP2" s="515"/>
      <c r="GLQ2" s="515"/>
      <c r="GLR2" s="284"/>
      <c r="GLS2" s="284"/>
      <c r="GLT2" s="284"/>
      <c r="GMA2" s="515"/>
      <c r="GMB2" s="515"/>
      <c r="GMC2" s="515"/>
      <c r="GMD2" s="515"/>
      <c r="GME2" s="515"/>
      <c r="GMF2" s="515"/>
      <c r="GMG2" s="284"/>
      <c r="GMH2" s="284"/>
      <c r="GMI2" s="284"/>
      <c r="GMP2" s="515"/>
      <c r="GMQ2" s="515"/>
      <c r="GMR2" s="515"/>
      <c r="GMS2" s="515"/>
      <c r="GMT2" s="515"/>
      <c r="GMU2" s="515"/>
      <c r="GMV2" s="284"/>
      <c r="GMW2" s="284"/>
      <c r="GMX2" s="284"/>
      <c r="GNE2" s="515"/>
      <c r="GNF2" s="515"/>
      <c r="GNG2" s="515"/>
      <c r="GNH2" s="515"/>
      <c r="GNI2" s="515"/>
      <c r="GNJ2" s="515"/>
      <c r="GNK2" s="284"/>
      <c r="GNL2" s="284"/>
      <c r="GNM2" s="284"/>
      <c r="GNT2" s="515"/>
      <c r="GNU2" s="515"/>
      <c r="GNV2" s="515"/>
      <c r="GNW2" s="515"/>
      <c r="GNX2" s="515"/>
      <c r="GNY2" s="515"/>
      <c r="GNZ2" s="284"/>
      <c r="GOA2" s="284"/>
      <c r="GOB2" s="284"/>
      <c r="GOI2" s="515"/>
      <c r="GOJ2" s="515"/>
      <c r="GOK2" s="515"/>
      <c r="GOL2" s="515"/>
      <c r="GOM2" s="515"/>
      <c r="GON2" s="515"/>
      <c r="GOO2" s="284"/>
      <c r="GOP2" s="284"/>
      <c r="GOQ2" s="284"/>
      <c r="GOX2" s="515"/>
      <c r="GOY2" s="515"/>
      <c r="GOZ2" s="515"/>
      <c r="GPA2" s="515"/>
      <c r="GPB2" s="515"/>
      <c r="GPC2" s="515"/>
      <c r="GPD2" s="284"/>
      <c r="GPE2" s="284"/>
      <c r="GPF2" s="284"/>
      <c r="GPM2" s="515"/>
      <c r="GPN2" s="515"/>
      <c r="GPO2" s="515"/>
      <c r="GPP2" s="515"/>
      <c r="GPQ2" s="515"/>
      <c r="GPR2" s="515"/>
      <c r="GPS2" s="284"/>
      <c r="GPT2" s="284"/>
      <c r="GPU2" s="284"/>
      <c r="GQB2" s="515"/>
      <c r="GQC2" s="515"/>
      <c r="GQD2" s="515"/>
      <c r="GQE2" s="515"/>
      <c r="GQF2" s="515"/>
      <c r="GQG2" s="515"/>
      <c r="GQH2" s="284"/>
      <c r="GQI2" s="284"/>
      <c r="GQJ2" s="284"/>
      <c r="GQQ2" s="515"/>
      <c r="GQR2" s="515"/>
      <c r="GQS2" s="515"/>
      <c r="GQT2" s="515"/>
      <c r="GQU2" s="515"/>
      <c r="GQV2" s="515"/>
      <c r="GQW2" s="284"/>
      <c r="GQX2" s="284"/>
      <c r="GQY2" s="284"/>
      <c r="GRF2" s="515"/>
      <c r="GRG2" s="515"/>
      <c r="GRH2" s="515"/>
      <c r="GRI2" s="515"/>
      <c r="GRJ2" s="515"/>
      <c r="GRK2" s="515"/>
      <c r="GRL2" s="284"/>
      <c r="GRM2" s="284"/>
      <c r="GRN2" s="284"/>
      <c r="GRU2" s="515"/>
      <c r="GRV2" s="515"/>
      <c r="GRW2" s="515"/>
      <c r="GRX2" s="515"/>
      <c r="GRY2" s="515"/>
      <c r="GRZ2" s="515"/>
      <c r="GSA2" s="284"/>
      <c r="GSB2" s="284"/>
      <c r="GSC2" s="284"/>
      <c r="GSJ2" s="515"/>
      <c r="GSK2" s="515"/>
      <c r="GSL2" s="515"/>
      <c r="GSM2" s="515"/>
      <c r="GSN2" s="515"/>
      <c r="GSO2" s="515"/>
      <c r="GSP2" s="284"/>
      <c r="GSQ2" s="284"/>
      <c r="GSR2" s="284"/>
      <c r="GSY2" s="515"/>
      <c r="GSZ2" s="515"/>
      <c r="GTA2" s="515"/>
      <c r="GTB2" s="515"/>
      <c r="GTC2" s="515"/>
      <c r="GTD2" s="515"/>
      <c r="GTE2" s="284"/>
      <c r="GTF2" s="284"/>
      <c r="GTG2" s="284"/>
      <c r="GTN2" s="515"/>
      <c r="GTO2" s="515"/>
      <c r="GTP2" s="515"/>
      <c r="GTQ2" s="515"/>
      <c r="GTR2" s="515"/>
      <c r="GTS2" s="515"/>
      <c r="GTT2" s="284"/>
      <c r="GTU2" s="284"/>
      <c r="GTV2" s="284"/>
      <c r="GUC2" s="515"/>
      <c r="GUD2" s="515"/>
      <c r="GUE2" s="515"/>
      <c r="GUF2" s="515"/>
      <c r="GUG2" s="515"/>
      <c r="GUH2" s="515"/>
      <c r="GUI2" s="284"/>
      <c r="GUJ2" s="284"/>
      <c r="GUK2" s="284"/>
      <c r="GUR2" s="515"/>
      <c r="GUS2" s="515"/>
      <c r="GUT2" s="515"/>
      <c r="GUU2" s="515"/>
      <c r="GUV2" s="515"/>
      <c r="GUW2" s="515"/>
      <c r="GUX2" s="284"/>
      <c r="GUY2" s="284"/>
      <c r="GUZ2" s="284"/>
      <c r="GVG2" s="515"/>
      <c r="GVH2" s="515"/>
      <c r="GVI2" s="515"/>
      <c r="GVJ2" s="515"/>
      <c r="GVK2" s="515"/>
      <c r="GVL2" s="515"/>
      <c r="GVM2" s="284"/>
      <c r="GVN2" s="284"/>
      <c r="GVO2" s="284"/>
      <c r="GVV2" s="515"/>
      <c r="GVW2" s="515"/>
      <c r="GVX2" s="515"/>
      <c r="GVY2" s="515"/>
      <c r="GVZ2" s="515"/>
      <c r="GWA2" s="515"/>
      <c r="GWB2" s="284"/>
      <c r="GWC2" s="284"/>
      <c r="GWD2" s="284"/>
      <c r="GWK2" s="515"/>
      <c r="GWL2" s="515"/>
      <c r="GWM2" s="515"/>
      <c r="GWN2" s="515"/>
      <c r="GWO2" s="515"/>
      <c r="GWP2" s="515"/>
      <c r="GWQ2" s="284"/>
      <c r="GWR2" s="284"/>
      <c r="GWS2" s="284"/>
      <c r="GWZ2" s="515"/>
      <c r="GXA2" s="515"/>
      <c r="GXB2" s="515"/>
      <c r="GXC2" s="515"/>
      <c r="GXD2" s="515"/>
      <c r="GXE2" s="515"/>
      <c r="GXF2" s="284"/>
      <c r="GXG2" s="284"/>
      <c r="GXH2" s="284"/>
      <c r="GXO2" s="515"/>
      <c r="GXP2" s="515"/>
      <c r="GXQ2" s="515"/>
      <c r="GXR2" s="515"/>
      <c r="GXS2" s="515"/>
      <c r="GXT2" s="515"/>
      <c r="GXU2" s="284"/>
      <c r="GXV2" s="284"/>
      <c r="GXW2" s="284"/>
      <c r="GYD2" s="515"/>
      <c r="GYE2" s="515"/>
      <c r="GYF2" s="515"/>
      <c r="GYG2" s="515"/>
      <c r="GYH2" s="515"/>
      <c r="GYI2" s="515"/>
      <c r="GYJ2" s="284"/>
      <c r="GYK2" s="284"/>
      <c r="GYL2" s="284"/>
      <c r="GYS2" s="515"/>
      <c r="GYT2" s="515"/>
      <c r="GYU2" s="515"/>
      <c r="GYV2" s="515"/>
      <c r="GYW2" s="515"/>
      <c r="GYX2" s="515"/>
      <c r="GYY2" s="284"/>
      <c r="GYZ2" s="284"/>
      <c r="GZA2" s="284"/>
      <c r="GZH2" s="515"/>
      <c r="GZI2" s="515"/>
      <c r="GZJ2" s="515"/>
      <c r="GZK2" s="515"/>
      <c r="GZL2" s="515"/>
      <c r="GZM2" s="515"/>
      <c r="GZN2" s="284"/>
      <c r="GZO2" s="284"/>
      <c r="GZP2" s="284"/>
      <c r="GZW2" s="515"/>
      <c r="GZX2" s="515"/>
      <c r="GZY2" s="515"/>
      <c r="GZZ2" s="515"/>
      <c r="HAA2" s="515"/>
      <c r="HAB2" s="515"/>
      <c r="HAC2" s="284"/>
      <c r="HAD2" s="284"/>
      <c r="HAE2" s="284"/>
      <c r="HAL2" s="515"/>
      <c r="HAM2" s="515"/>
      <c r="HAN2" s="515"/>
      <c r="HAO2" s="515"/>
      <c r="HAP2" s="515"/>
      <c r="HAQ2" s="515"/>
      <c r="HAR2" s="284"/>
      <c r="HAS2" s="284"/>
      <c r="HAT2" s="284"/>
      <c r="HBA2" s="515"/>
      <c r="HBB2" s="515"/>
      <c r="HBC2" s="515"/>
      <c r="HBD2" s="515"/>
      <c r="HBE2" s="515"/>
      <c r="HBF2" s="515"/>
      <c r="HBG2" s="284"/>
      <c r="HBH2" s="284"/>
      <c r="HBI2" s="284"/>
      <c r="HBP2" s="515"/>
      <c r="HBQ2" s="515"/>
      <c r="HBR2" s="515"/>
      <c r="HBS2" s="515"/>
      <c r="HBT2" s="515"/>
      <c r="HBU2" s="515"/>
      <c r="HBV2" s="284"/>
      <c r="HBW2" s="284"/>
      <c r="HBX2" s="284"/>
      <c r="HCE2" s="515"/>
      <c r="HCF2" s="515"/>
      <c r="HCG2" s="515"/>
      <c r="HCH2" s="515"/>
      <c r="HCI2" s="515"/>
      <c r="HCJ2" s="515"/>
      <c r="HCK2" s="284"/>
      <c r="HCL2" s="284"/>
      <c r="HCM2" s="284"/>
      <c r="HCT2" s="515"/>
      <c r="HCU2" s="515"/>
      <c r="HCV2" s="515"/>
      <c r="HCW2" s="515"/>
      <c r="HCX2" s="515"/>
      <c r="HCY2" s="515"/>
      <c r="HCZ2" s="284"/>
      <c r="HDA2" s="284"/>
      <c r="HDB2" s="284"/>
      <c r="HDI2" s="515"/>
      <c r="HDJ2" s="515"/>
      <c r="HDK2" s="515"/>
      <c r="HDL2" s="515"/>
      <c r="HDM2" s="515"/>
      <c r="HDN2" s="515"/>
      <c r="HDO2" s="284"/>
      <c r="HDP2" s="284"/>
      <c r="HDQ2" s="284"/>
      <c r="HDX2" s="515"/>
      <c r="HDY2" s="515"/>
      <c r="HDZ2" s="515"/>
      <c r="HEA2" s="515"/>
      <c r="HEB2" s="515"/>
      <c r="HEC2" s="515"/>
      <c r="HED2" s="284"/>
      <c r="HEE2" s="284"/>
      <c r="HEF2" s="284"/>
      <c r="HEM2" s="515"/>
      <c r="HEN2" s="515"/>
      <c r="HEO2" s="515"/>
      <c r="HEP2" s="515"/>
      <c r="HEQ2" s="515"/>
      <c r="HER2" s="515"/>
      <c r="HES2" s="284"/>
      <c r="HET2" s="284"/>
      <c r="HEU2" s="284"/>
      <c r="HFB2" s="515"/>
      <c r="HFC2" s="515"/>
      <c r="HFD2" s="515"/>
      <c r="HFE2" s="515"/>
      <c r="HFF2" s="515"/>
      <c r="HFG2" s="515"/>
      <c r="HFH2" s="284"/>
      <c r="HFI2" s="284"/>
      <c r="HFJ2" s="284"/>
      <c r="HFQ2" s="515"/>
      <c r="HFR2" s="515"/>
      <c r="HFS2" s="515"/>
      <c r="HFT2" s="515"/>
      <c r="HFU2" s="515"/>
      <c r="HFV2" s="515"/>
      <c r="HFW2" s="284"/>
      <c r="HFX2" s="284"/>
      <c r="HFY2" s="284"/>
      <c r="HGF2" s="515"/>
      <c r="HGG2" s="515"/>
      <c r="HGH2" s="515"/>
      <c r="HGI2" s="515"/>
      <c r="HGJ2" s="515"/>
      <c r="HGK2" s="515"/>
      <c r="HGL2" s="284"/>
      <c r="HGM2" s="284"/>
      <c r="HGN2" s="284"/>
      <c r="HGU2" s="515"/>
      <c r="HGV2" s="515"/>
      <c r="HGW2" s="515"/>
      <c r="HGX2" s="515"/>
      <c r="HGY2" s="515"/>
      <c r="HGZ2" s="515"/>
      <c r="HHA2" s="284"/>
      <c r="HHB2" s="284"/>
      <c r="HHC2" s="284"/>
      <c r="HHJ2" s="515"/>
      <c r="HHK2" s="515"/>
      <c r="HHL2" s="515"/>
      <c r="HHM2" s="515"/>
      <c r="HHN2" s="515"/>
      <c r="HHO2" s="515"/>
      <c r="HHP2" s="284"/>
      <c r="HHQ2" s="284"/>
      <c r="HHR2" s="284"/>
      <c r="HHY2" s="515"/>
      <c r="HHZ2" s="515"/>
      <c r="HIA2" s="515"/>
      <c r="HIB2" s="515"/>
      <c r="HIC2" s="515"/>
      <c r="HID2" s="515"/>
      <c r="HIE2" s="284"/>
      <c r="HIF2" s="284"/>
      <c r="HIG2" s="284"/>
      <c r="HIN2" s="515"/>
      <c r="HIO2" s="515"/>
      <c r="HIP2" s="515"/>
      <c r="HIQ2" s="515"/>
      <c r="HIR2" s="515"/>
      <c r="HIS2" s="515"/>
      <c r="HIT2" s="284"/>
      <c r="HIU2" s="284"/>
      <c r="HIV2" s="284"/>
      <c r="HJC2" s="515"/>
      <c r="HJD2" s="515"/>
      <c r="HJE2" s="515"/>
      <c r="HJF2" s="515"/>
      <c r="HJG2" s="515"/>
      <c r="HJH2" s="515"/>
      <c r="HJI2" s="284"/>
      <c r="HJJ2" s="284"/>
      <c r="HJK2" s="284"/>
      <c r="HJR2" s="515"/>
      <c r="HJS2" s="515"/>
      <c r="HJT2" s="515"/>
      <c r="HJU2" s="515"/>
      <c r="HJV2" s="515"/>
      <c r="HJW2" s="515"/>
      <c r="HJX2" s="284"/>
      <c r="HJY2" s="284"/>
      <c r="HJZ2" s="284"/>
      <c r="HKG2" s="515"/>
      <c r="HKH2" s="515"/>
      <c r="HKI2" s="515"/>
      <c r="HKJ2" s="515"/>
      <c r="HKK2" s="515"/>
      <c r="HKL2" s="515"/>
      <c r="HKM2" s="284"/>
      <c r="HKN2" s="284"/>
      <c r="HKO2" s="284"/>
      <c r="HKV2" s="515"/>
      <c r="HKW2" s="515"/>
      <c r="HKX2" s="515"/>
      <c r="HKY2" s="515"/>
      <c r="HKZ2" s="515"/>
      <c r="HLA2" s="515"/>
      <c r="HLB2" s="284"/>
      <c r="HLC2" s="284"/>
      <c r="HLD2" s="284"/>
      <c r="HLK2" s="515"/>
      <c r="HLL2" s="515"/>
      <c r="HLM2" s="515"/>
      <c r="HLN2" s="515"/>
      <c r="HLO2" s="515"/>
      <c r="HLP2" s="515"/>
      <c r="HLQ2" s="284"/>
      <c r="HLR2" s="284"/>
      <c r="HLS2" s="284"/>
      <c r="HLZ2" s="515"/>
      <c r="HMA2" s="515"/>
      <c r="HMB2" s="515"/>
      <c r="HMC2" s="515"/>
      <c r="HMD2" s="515"/>
      <c r="HME2" s="515"/>
      <c r="HMF2" s="284"/>
      <c r="HMG2" s="284"/>
      <c r="HMH2" s="284"/>
      <c r="HMO2" s="515"/>
      <c r="HMP2" s="515"/>
      <c r="HMQ2" s="515"/>
      <c r="HMR2" s="515"/>
      <c r="HMS2" s="515"/>
      <c r="HMT2" s="515"/>
      <c r="HMU2" s="284"/>
      <c r="HMV2" s="284"/>
      <c r="HMW2" s="284"/>
      <c r="HND2" s="515"/>
      <c r="HNE2" s="515"/>
      <c r="HNF2" s="515"/>
      <c r="HNG2" s="515"/>
      <c r="HNH2" s="515"/>
      <c r="HNI2" s="515"/>
      <c r="HNJ2" s="284"/>
      <c r="HNK2" s="284"/>
      <c r="HNL2" s="284"/>
      <c r="HNS2" s="515"/>
      <c r="HNT2" s="515"/>
      <c r="HNU2" s="515"/>
      <c r="HNV2" s="515"/>
      <c r="HNW2" s="515"/>
      <c r="HNX2" s="515"/>
      <c r="HNY2" s="284"/>
      <c r="HNZ2" s="284"/>
      <c r="HOA2" s="284"/>
      <c r="HOH2" s="515"/>
      <c r="HOI2" s="515"/>
      <c r="HOJ2" s="515"/>
      <c r="HOK2" s="515"/>
      <c r="HOL2" s="515"/>
      <c r="HOM2" s="515"/>
      <c r="HON2" s="284"/>
      <c r="HOO2" s="284"/>
      <c r="HOP2" s="284"/>
      <c r="HOW2" s="515"/>
      <c r="HOX2" s="515"/>
      <c r="HOY2" s="515"/>
      <c r="HOZ2" s="515"/>
      <c r="HPA2" s="515"/>
      <c r="HPB2" s="515"/>
      <c r="HPC2" s="284"/>
      <c r="HPD2" s="284"/>
      <c r="HPE2" s="284"/>
      <c r="HPL2" s="515"/>
      <c r="HPM2" s="515"/>
      <c r="HPN2" s="515"/>
      <c r="HPO2" s="515"/>
      <c r="HPP2" s="515"/>
      <c r="HPQ2" s="515"/>
      <c r="HPR2" s="284"/>
      <c r="HPS2" s="284"/>
      <c r="HPT2" s="284"/>
      <c r="HQA2" s="515"/>
      <c r="HQB2" s="515"/>
      <c r="HQC2" s="515"/>
      <c r="HQD2" s="515"/>
      <c r="HQE2" s="515"/>
      <c r="HQF2" s="515"/>
      <c r="HQG2" s="284"/>
      <c r="HQH2" s="284"/>
      <c r="HQI2" s="284"/>
      <c r="HQP2" s="515"/>
      <c r="HQQ2" s="515"/>
      <c r="HQR2" s="515"/>
      <c r="HQS2" s="515"/>
      <c r="HQT2" s="515"/>
      <c r="HQU2" s="515"/>
      <c r="HQV2" s="284"/>
      <c r="HQW2" s="284"/>
      <c r="HQX2" s="284"/>
      <c r="HRE2" s="515"/>
      <c r="HRF2" s="515"/>
      <c r="HRG2" s="515"/>
      <c r="HRH2" s="515"/>
      <c r="HRI2" s="515"/>
      <c r="HRJ2" s="515"/>
      <c r="HRK2" s="284"/>
      <c r="HRL2" s="284"/>
      <c r="HRM2" s="284"/>
      <c r="HRT2" s="515"/>
      <c r="HRU2" s="515"/>
      <c r="HRV2" s="515"/>
      <c r="HRW2" s="515"/>
      <c r="HRX2" s="515"/>
      <c r="HRY2" s="515"/>
      <c r="HRZ2" s="284"/>
      <c r="HSA2" s="284"/>
      <c r="HSB2" s="284"/>
      <c r="HSI2" s="515"/>
      <c r="HSJ2" s="515"/>
      <c r="HSK2" s="515"/>
      <c r="HSL2" s="515"/>
      <c r="HSM2" s="515"/>
      <c r="HSN2" s="515"/>
      <c r="HSO2" s="284"/>
      <c r="HSP2" s="284"/>
      <c r="HSQ2" s="284"/>
      <c r="HSX2" s="515"/>
      <c r="HSY2" s="515"/>
      <c r="HSZ2" s="515"/>
      <c r="HTA2" s="515"/>
      <c r="HTB2" s="515"/>
      <c r="HTC2" s="515"/>
      <c r="HTD2" s="284"/>
      <c r="HTE2" s="284"/>
      <c r="HTF2" s="284"/>
      <c r="HTM2" s="515"/>
      <c r="HTN2" s="515"/>
      <c r="HTO2" s="515"/>
      <c r="HTP2" s="515"/>
      <c r="HTQ2" s="515"/>
      <c r="HTR2" s="515"/>
      <c r="HTS2" s="284"/>
      <c r="HTT2" s="284"/>
      <c r="HTU2" s="284"/>
      <c r="HUB2" s="515"/>
      <c r="HUC2" s="515"/>
      <c r="HUD2" s="515"/>
      <c r="HUE2" s="515"/>
      <c r="HUF2" s="515"/>
      <c r="HUG2" s="515"/>
      <c r="HUH2" s="284"/>
      <c r="HUI2" s="284"/>
      <c r="HUJ2" s="284"/>
      <c r="HUQ2" s="515"/>
      <c r="HUR2" s="515"/>
      <c r="HUS2" s="515"/>
      <c r="HUT2" s="515"/>
      <c r="HUU2" s="515"/>
      <c r="HUV2" s="515"/>
      <c r="HUW2" s="284"/>
      <c r="HUX2" s="284"/>
      <c r="HUY2" s="284"/>
      <c r="HVF2" s="515"/>
      <c r="HVG2" s="515"/>
      <c r="HVH2" s="515"/>
      <c r="HVI2" s="515"/>
      <c r="HVJ2" s="515"/>
      <c r="HVK2" s="515"/>
      <c r="HVL2" s="284"/>
      <c r="HVM2" s="284"/>
      <c r="HVN2" s="284"/>
      <c r="HVU2" s="515"/>
      <c r="HVV2" s="515"/>
      <c r="HVW2" s="515"/>
      <c r="HVX2" s="515"/>
      <c r="HVY2" s="515"/>
      <c r="HVZ2" s="515"/>
      <c r="HWA2" s="284"/>
      <c r="HWB2" s="284"/>
      <c r="HWC2" s="284"/>
      <c r="HWJ2" s="515"/>
      <c r="HWK2" s="515"/>
      <c r="HWL2" s="515"/>
      <c r="HWM2" s="515"/>
      <c r="HWN2" s="515"/>
      <c r="HWO2" s="515"/>
      <c r="HWP2" s="284"/>
      <c r="HWQ2" s="284"/>
      <c r="HWR2" s="284"/>
      <c r="HWY2" s="515"/>
      <c r="HWZ2" s="515"/>
      <c r="HXA2" s="515"/>
      <c r="HXB2" s="515"/>
      <c r="HXC2" s="515"/>
      <c r="HXD2" s="515"/>
      <c r="HXE2" s="284"/>
      <c r="HXF2" s="284"/>
      <c r="HXG2" s="284"/>
      <c r="HXN2" s="515"/>
      <c r="HXO2" s="515"/>
      <c r="HXP2" s="515"/>
      <c r="HXQ2" s="515"/>
      <c r="HXR2" s="515"/>
      <c r="HXS2" s="515"/>
      <c r="HXT2" s="284"/>
      <c r="HXU2" s="284"/>
      <c r="HXV2" s="284"/>
      <c r="HYC2" s="515"/>
      <c r="HYD2" s="515"/>
      <c r="HYE2" s="515"/>
      <c r="HYF2" s="515"/>
      <c r="HYG2" s="515"/>
      <c r="HYH2" s="515"/>
      <c r="HYI2" s="284"/>
      <c r="HYJ2" s="284"/>
      <c r="HYK2" s="284"/>
      <c r="HYR2" s="515"/>
      <c r="HYS2" s="515"/>
      <c r="HYT2" s="515"/>
      <c r="HYU2" s="515"/>
      <c r="HYV2" s="515"/>
      <c r="HYW2" s="515"/>
      <c r="HYX2" s="284"/>
      <c r="HYY2" s="284"/>
      <c r="HYZ2" s="284"/>
      <c r="HZG2" s="515"/>
      <c r="HZH2" s="515"/>
      <c r="HZI2" s="515"/>
      <c r="HZJ2" s="515"/>
      <c r="HZK2" s="515"/>
      <c r="HZL2" s="515"/>
      <c r="HZM2" s="284"/>
      <c r="HZN2" s="284"/>
      <c r="HZO2" s="284"/>
      <c r="HZV2" s="515"/>
      <c r="HZW2" s="515"/>
      <c r="HZX2" s="515"/>
      <c r="HZY2" s="515"/>
      <c r="HZZ2" s="515"/>
      <c r="IAA2" s="515"/>
      <c r="IAB2" s="284"/>
      <c r="IAC2" s="284"/>
      <c r="IAD2" s="284"/>
      <c r="IAK2" s="515"/>
      <c r="IAL2" s="515"/>
      <c r="IAM2" s="515"/>
      <c r="IAN2" s="515"/>
      <c r="IAO2" s="515"/>
      <c r="IAP2" s="515"/>
      <c r="IAQ2" s="284"/>
      <c r="IAR2" s="284"/>
      <c r="IAS2" s="284"/>
      <c r="IAZ2" s="515"/>
      <c r="IBA2" s="515"/>
      <c r="IBB2" s="515"/>
      <c r="IBC2" s="515"/>
      <c r="IBD2" s="515"/>
      <c r="IBE2" s="515"/>
      <c r="IBF2" s="284"/>
      <c r="IBG2" s="284"/>
      <c r="IBH2" s="284"/>
      <c r="IBO2" s="515"/>
      <c r="IBP2" s="515"/>
      <c r="IBQ2" s="515"/>
      <c r="IBR2" s="515"/>
      <c r="IBS2" s="515"/>
      <c r="IBT2" s="515"/>
      <c r="IBU2" s="284"/>
      <c r="IBV2" s="284"/>
      <c r="IBW2" s="284"/>
      <c r="ICD2" s="515"/>
      <c r="ICE2" s="515"/>
      <c r="ICF2" s="515"/>
      <c r="ICG2" s="515"/>
      <c r="ICH2" s="515"/>
      <c r="ICI2" s="515"/>
      <c r="ICJ2" s="284"/>
      <c r="ICK2" s="284"/>
      <c r="ICL2" s="284"/>
      <c r="ICS2" s="515"/>
      <c r="ICT2" s="515"/>
      <c r="ICU2" s="515"/>
      <c r="ICV2" s="515"/>
      <c r="ICW2" s="515"/>
      <c r="ICX2" s="515"/>
      <c r="ICY2" s="284"/>
      <c r="ICZ2" s="284"/>
      <c r="IDA2" s="284"/>
      <c r="IDH2" s="515"/>
      <c r="IDI2" s="515"/>
      <c r="IDJ2" s="515"/>
      <c r="IDK2" s="515"/>
      <c r="IDL2" s="515"/>
      <c r="IDM2" s="515"/>
      <c r="IDN2" s="284"/>
      <c r="IDO2" s="284"/>
      <c r="IDP2" s="284"/>
      <c r="IDW2" s="515"/>
      <c r="IDX2" s="515"/>
      <c r="IDY2" s="515"/>
      <c r="IDZ2" s="515"/>
      <c r="IEA2" s="515"/>
      <c r="IEB2" s="515"/>
      <c r="IEC2" s="284"/>
      <c r="IED2" s="284"/>
      <c r="IEE2" s="284"/>
      <c r="IEL2" s="515"/>
      <c r="IEM2" s="515"/>
      <c r="IEN2" s="515"/>
      <c r="IEO2" s="515"/>
      <c r="IEP2" s="515"/>
      <c r="IEQ2" s="515"/>
      <c r="IER2" s="284"/>
      <c r="IES2" s="284"/>
      <c r="IET2" s="284"/>
      <c r="IFA2" s="515"/>
      <c r="IFB2" s="515"/>
      <c r="IFC2" s="515"/>
      <c r="IFD2" s="515"/>
      <c r="IFE2" s="515"/>
      <c r="IFF2" s="515"/>
      <c r="IFG2" s="284"/>
      <c r="IFH2" s="284"/>
      <c r="IFI2" s="284"/>
      <c r="IFP2" s="515"/>
      <c r="IFQ2" s="515"/>
      <c r="IFR2" s="515"/>
      <c r="IFS2" s="515"/>
      <c r="IFT2" s="515"/>
      <c r="IFU2" s="515"/>
      <c r="IFV2" s="284"/>
      <c r="IFW2" s="284"/>
      <c r="IFX2" s="284"/>
      <c r="IGE2" s="515"/>
      <c r="IGF2" s="515"/>
      <c r="IGG2" s="515"/>
      <c r="IGH2" s="515"/>
      <c r="IGI2" s="515"/>
      <c r="IGJ2" s="515"/>
      <c r="IGK2" s="284"/>
      <c r="IGL2" s="284"/>
      <c r="IGM2" s="284"/>
      <c r="IGT2" s="515"/>
      <c r="IGU2" s="515"/>
      <c r="IGV2" s="515"/>
      <c r="IGW2" s="515"/>
      <c r="IGX2" s="515"/>
      <c r="IGY2" s="515"/>
      <c r="IGZ2" s="284"/>
      <c r="IHA2" s="284"/>
      <c r="IHB2" s="284"/>
      <c r="IHI2" s="515"/>
      <c r="IHJ2" s="515"/>
      <c r="IHK2" s="515"/>
      <c r="IHL2" s="515"/>
      <c r="IHM2" s="515"/>
      <c r="IHN2" s="515"/>
      <c r="IHO2" s="284"/>
      <c r="IHP2" s="284"/>
      <c r="IHQ2" s="284"/>
      <c r="IHX2" s="515"/>
      <c r="IHY2" s="515"/>
      <c r="IHZ2" s="515"/>
      <c r="IIA2" s="515"/>
      <c r="IIB2" s="515"/>
      <c r="IIC2" s="515"/>
      <c r="IID2" s="284"/>
      <c r="IIE2" s="284"/>
      <c r="IIF2" s="284"/>
      <c r="IIM2" s="515"/>
      <c r="IIN2" s="515"/>
      <c r="IIO2" s="515"/>
      <c r="IIP2" s="515"/>
      <c r="IIQ2" s="515"/>
      <c r="IIR2" s="515"/>
      <c r="IIS2" s="284"/>
      <c r="IIT2" s="284"/>
      <c r="IIU2" s="284"/>
      <c r="IJB2" s="515"/>
      <c r="IJC2" s="515"/>
      <c r="IJD2" s="515"/>
      <c r="IJE2" s="515"/>
      <c r="IJF2" s="515"/>
      <c r="IJG2" s="515"/>
      <c r="IJH2" s="284"/>
      <c r="IJI2" s="284"/>
      <c r="IJJ2" s="284"/>
      <c r="IJQ2" s="515"/>
      <c r="IJR2" s="515"/>
      <c r="IJS2" s="515"/>
      <c r="IJT2" s="515"/>
      <c r="IJU2" s="515"/>
      <c r="IJV2" s="515"/>
      <c r="IJW2" s="284"/>
      <c r="IJX2" s="284"/>
      <c r="IJY2" s="284"/>
      <c r="IKF2" s="515"/>
      <c r="IKG2" s="515"/>
      <c r="IKH2" s="515"/>
      <c r="IKI2" s="515"/>
      <c r="IKJ2" s="515"/>
      <c r="IKK2" s="515"/>
      <c r="IKL2" s="284"/>
      <c r="IKM2" s="284"/>
      <c r="IKN2" s="284"/>
      <c r="IKU2" s="515"/>
      <c r="IKV2" s="515"/>
      <c r="IKW2" s="515"/>
      <c r="IKX2" s="515"/>
      <c r="IKY2" s="515"/>
      <c r="IKZ2" s="515"/>
      <c r="ILA2" s="284"/>
      <c r="ILB2" s="284"/>
      <c r="ILC2" s="284"/>
      <c r="ILJ2" s="515"/>
      <c r="ILK2" s="515"/>
      <c r="ILL2" s="515"/>
      <c r="ILM2" s="515"/>
      <c r="ILN2" s="515"/>
      <c r="ILO2" s="515"/>
      <c r="ILP2" s="284"/>
      <c r="ILQ2" s="284"/>
      <c r="ILR2" s="284"/>
      <c r="ILY2" s="515"/>
      <c r="ILZ2" s="515"/>
      <c r="IMA2" s="515"/>
      <c r="IMB2" s="515"/>
      <c r="IMC2" s="515"/>
      <c r="IMD2" s="515"/>
      <c r="IME2" s="284"/>
      <c r="IMF2" s="284"/>
      <c r="IMG2" s="284"/>
      <c r="IMN2" s="515"/>
      <c r="IMO2" s="515"/>
      <c r="IMP2" s="515"/>
      <c r="IMQ2" s="515"/>
      <c r="IMR2" s="515"/>
      <c r="IMS2" s="515"/>
      <c r="IMT2" s="284"/>
      <c r="IMU2" s="284"/>
      <c r="IMV2" s="284"/>
      <c r="INC2" s="515"/>
      <c r="IND2" s="515"/>
      <c r="INE2" s="515"/>
      <c r="INF2" s="515"/>
      <c r="ING2" s="515"/>
      <c r="INH2" s="515"/>
      <c r="INI2" s="284"/>
      <c r="INJ2" s="284"/>
      <c r="INK2" s="284"/>
      <c r="INR2" s="515"/>
      <c r="INS2" s="515"/>
      <c r="INT2" s="515"/>
      <c r="INU2" s="515"/>
      <c r="INV2" s="515"/>
      <c r="INW2" s="515"/>
      <c r="INX2" s="284"/>
      <c r="INY2" s="284"/>
      <c r="INZ2" s="284"/>
      <c r="IOG2" s="515"/>
      <c r="IOH2" s="515"/>
      <c r="IOI2" s="515"/>
      <c r="IOJ2" s="515"/>
      <c r="IOK2" s="515"/>
      <c r="IOL2" s="515"/>
      <c r="IOM2" s="284"/>
      <c r="ION2" s="284"/>
      <c r="IOO2" s="284"/>
      <c r="IOV2" s="515"/>
      <c r="IOW2" s="515"/>
      <c r="IOX2" s="515"/>
      <c r="IOY2" s="515"/>
      <c r="IOZ2" s="515"/>
      <c r="IPA2" s="515"/>
      <c r="IPB2" s="284"/>
      <c r="IPC2" s="284"/>
      <c r="IPD2" s="284"/>
      <c r="IPK2" s="515"/>
      <c r="IPL2" s="515"/>
      <c r="IPM2" s="515"/>
      <c r="IPN2" s="515"/>
      <c r="IPO2" s="515"/>
      <c r="IPP2" s="515"/>
      <c r="IPQ2" s="284"/>
      <c r="IPR2" s="284"/>
      <c r="IPS2" s="284"/>
      <c r="IPZ2" s="515"/>
      <c r="IQA2" s="515"/>
      <c r="IQB2" s="515"/>
      <c r="IQC2" s="515"/>
      <c r="IQD2" s="515"/>
      <c r="IQE2" s="515"/>
      <c r="IQF2" s="284"/>
      <c r="IQG2" s="284"/>
      <c r="IQH2" s="284"/>
      <c r="IQO2" s="515"/>
      <c r="IQP2" s="515"/>
      <c r="IQQ2" s="515"/>
      <c r="IQR2" s="515"/>
      <c r="IQS2" s="515"/>
      <c r="IQT2" s="515"/>
      <c r="IQU2" s="284"/>
      <c r="IQV2" s="284"/>
      <c r="IQW2" s="284"/>
      <c r="IRD2" s="515"/>
      <c r="IRE2" s="515"/>
      <c r="IRF2" s="515"/>
      <c r="IRG2" s="515"/>
      <c r="IRH2" s="515"/>
      <c r="IRI2" s="515"/>
      <c r="IRJ2" s="284"/>
      <c r="IRK2" s="284"/>
      <c r="IRL2" s="284"/>
      <c r="IRS2" s="515"/>
      <c r="IRT2" s="515"/>
      <c r="IRU2" s="515"/>
      <c r="IRV2" s="515"/>
      <c r="IRW2" s="515"/>
      <c r="IRX2" s="515"/>
      <c r="IRY2" s="284"/>
      <c r="IRZ2" s="284"/>
      <c r="ISA2" s="284"/>
      <c r="ISH2" s="515"/>
      <c r="ISI2" s="515"/>
      <c r="ISJ2" s="515"/>
      <c r="ISK2" s="515"/>
      <c r="ISL2" s="515"/>
      <c r="ISM2" s="515"/>
      <c r="ISN2" s="284"/>
      <c r="ISO2" s="284"/>
      <c r="ISP2" s="284"/>
      <c r="ISW2" s="515"/>
      <c r="ISX2" s="515"/>
      <c r="ISY2" s="515"/>
      <c r="ISZ2" s="515"/>
      <c r="ITA2" s="515"/>
      <c r="ITB2" s="515"/>
      <c r="ITC2" s="284"/>
      <c r="ITD2" s="284"/>
      <c r="ITE2" s="284"/>
      <c r="ITL2" s="515"/>
      <c r="ITM2" s="515"/>
      <c r="ITN2" s="515"/>
      <c r="ITO2" s="515"/>
      <c r="ITP2" s="515"/>
      <c r="ITQ2" s="515"/>
      <c r="ITR2" s="284"/>
      <c r="ITS2" s="284"/>
      <c r="ITT2" s="284"/>
      <c r="IUA2" s="515"/>
      <c r="IUB2" s="515"/>
      <c r="IUC2" s="515"/>
      <c r="IUD2" s="515"/>
      <c r="IUE2" s="515"/>
      <c r="IUF2" s="515"/>
      <c r="IUG2" s="284"/>
      <c r="IUH2" s="284"/>
      <c r="IUI2" s="284"/>
      <c r="IUP2" s="515"/>
      <c r="IUQ2" s="515"/>
      <c r="IUR2" s="515"/>
      <c r="IUS2" s="515"/>
      <c r="IUT2" s="515"/>
      <c r="IUU2" s="515"/>
      <c r="IUV2" s="284"/>
      <c r="IUW2" s="284"/>
      <c r="IUX2" s="284"/>
      <c r="IVE2" s="515"/>
      <c r="IVF2" s="515"/>
      <c r="IVG2" s="515"/>
      <c r="IVH2" s="515"/>
      <c r="IVI2" s="515"/>
      <c r="IVJ2" s="515"/>
      <c r="IVK2" s="284"/>
      <c r="IVL2" s="284"/>
      <c r="IVM2" s="284"/>
      <c r="IVT2" s="515"/>
      <c r="IVU2" s="515"/>
      <c r="IVV2" s="515"/>
      <c r="IVW2" s="515"/>
      <c r="IVX2" s="515"/>
      <c r="IVY2" s="515"/>
      <c r="IVZ2" s="284"/>
      <c r="IWA2" s="284"/>
      <c r="IWB2" s="284"/>
      <c r="IWI2" s="515"/>
      <c r="IWJ2" s="515"/>
      <c r="IWK2" s="515"/>
      <c r="IWL2" s="515"/>
      <c r="IWM2" s="515"/>
      <c r="IWN2" s="515"/>
      <c r="IWO2" s="284"/>
      <c r="IWP2" s="284"/>
      <c r="IWQ2" s="284"/>
      <c r="IWX2" s="515"/>
      <c r="IWY2" s="515"/>
      <c r="IWZ2" s="515"/>
      <c r="IXA2" s="515"/>
      <c r="IXB2" s="515"/>
      <c r="IXC2" s="515"/>
      <c r="IXD2" s="284"/>
      <c r="IXE2" s="284"/>
      <c r="IXF2" s="284"/>
      <c r="IXM2" s="515"/>
      <c r="IXN2" s="515"/>
      <c r="IXO2" s="515"/>
      <c r="IXP2" s="515"/>
      <c r="IXQ2" s="515"/>
      <c r="IXR2" s="515"/>
      <c r="IXS2" s="284"/>
      <c r="IXT2" s="284"/>
      <c r="IXU2" s="284"/>
      <c r="IYB2" s="515"/>
      <c r="IYC2" s="515"/>
      <c r="IYD2" s="515"/>
      <c r="IYE2" s="515"/>
      <c r="IYF2" s="515"/>
      <c r="IYG2" s="515"/>
      <c r="IYH2" s="284"/>
      <c r="IYI2" s="284"/>
      <c r="IYJ2" s="284"/>
      <c r="IYQ2" s="515"/>
      <c r="IYR2" s="515"/>
      <c r="IYS2" s="515"/>
      <c r="IYT2" s="515"/>
      <c r="IYU2" s="515"/>
      <c r="IYV2" s="515"/>
      <c r="IYW2" s="284"/>
      <c r="IYX2" s="284"/>
      <c r="IYY2" s="284"/>
      <c r="IZF2" s="515"/>
      <c r="IZG2" s="515"/>
      <c r="IZH2" s="515"/>
      <c r="IZI2" s="515"/>
      <c r="IZJ2" s="515"/>
      <c r="IZK2" s="515"/>
      <c r="IZL2" s="284"/>
      <c r="IZM2" s="284"/>
      <c r="IZN2" s="284"/>
      <c r="IZU2" s="515"/>
      <c r="IZV2" s="515"/>
      <c r="IZW2" s="515"/>
      <c r="IZX2" s="515"/>
      <c r="IZY2" s="515"/>
      <c r="IZZ2" s="515"/>
      <c r="JAA2" s="284"/>
      <c r="JAB2" s="284"/>
      <c r="JAC2" s="284"/>
      <c r="JAJ2" s="515"/>
      <c r="JAK2" s="515"/>
      <c r="JAL2" s="515"/>
      <c r="JAM2" s="515"/>
      <c r="JAN2" s="515"/>
      <c r="JAO2" s="515"/>
      <c r="JAP2" s="284"/>
      <c r="JAQ2" s="284"/>
      <c r="JAR2" s="284"/>
      <c r="JAY2" s="515"/>
      <c r="JAZ2" s="515"/>
      <c r="JBA2" s="515"/>
      <c r="JBB2" s="515"/>
      <c r="JBC2" s="515"/>
      <c r="JBD2" s="515"/>
      <c r="JBE2" s="284"/>
      <c r="JBF2" s="284"/>
      <c r="JBG2" s="284"/>
      <c r="JBN2" s="515"/>
      <c r="JBO2" s="515"/>
      <c r="JBP2" s="515"/>
      <c r="JBQ2" s="515"/>
      <c r="JBR2" s="515"/>
      <c r="JBS2" s="515"/>
      <c r="JBT2" s="284"/>
      <c r="JBU2" s="284"/>
      <c r="JBV2" s="284"/>
      <c r="JCC2" s="515"/>
      <c r="JCD2" s="515"/>
      <c r="JCE2" s="515"/>
      <c r="JCF2" s="515"/>
      <c r="JCG2" s="515"/>
      <c r="JCH2" s="515"/>
      <c r="JCI2" s="284"/>
      <c r="JCJ2" s="284"/>
      <c r="JCK2" s="284"/>
      <c r="JCR2" s="515"/>
      <c r="JCS2" s="515"/>
      <c r="JCT2" s="515"/>
      <c r="JCU2" s="515"/>
      <c r="JCV2" s="515"/>
      <c r="JCW2" s="515"/>
      <c r="JCX2" s="284"/>
      <c r="JCY2" s="284"/>
      <c r="JCZ2" s="284"/>
      <c r="JDG2" s="515"/>
      <c r="JDH2" s="515"/>
      <c r="JDI2" s="515"/>
      <c r="JDJ2" s="515"/>
      <c r="JDK2" s="515"/>
      <c r="JDL2" s="515"/>
      <c r="JDM2" s="284"/>
      <c r="JDN2" s="284"/>
      <c r="JDO2" s="284"/>
      <c r="JDV2" s="515"/>
      <c r="JDW2" s="515"/>
      <c r="JDX2" s="515"/>
      <c r="JDY2" s="515"/>
      <c r="JDZ2" s="515"/>
      <c r="JEA2" s="515"/>
      <c r="JEB2" s="284"/>
      <c r="JEC2" s="284"/>
      <c r="JED2" s="284"/>
      <c r="JEK2" s="515"/>
      <c r="JEL2" s="515"/>
      <c r="JEM2" s="515"/>
      <c r="JEN2" s="515"/>
      <c r="JEO2" s="515"/>
      <c r="JEP2" s="515"/>
      <c r="JEQ2" s="284"/>
      <c r="JER2" s="284"/>
      <c r="JES2" s="284"/>
      <c r="JEZ2" s="515"/>
      <c r="JFA2" s="515"/>
      <c r="JFB2" s="515"/>
      <c r="JFC2" s="515"/>
      <c r="JFD2" s="515"/>
      <c r="JFE2" s="515"/>
      <c r="JFF2" s="284"/>
      <c r="JFG2" s="284"/>
      <c r="JFH2" s="284"/>
      <c r="JFO2" s="515"/>
      <c r="JFP2" s="515"/>
      <c r="JFQ2" s="515"/>
      <c r="JFR2" s="515"/>
      <c r="JFS2" s="515"/>
      <c r="JFT2" s="515"/>
      <c r="JFU2" s="284"/>
      <c r="JFV2" s="284"/>
      <c r="JFW2" s="284"/>
      <c r="JGD2" s="515"/>
      <c r="JGE2" s="515"/>
      <c r="JGF2" s="515"/>
      <c r="JGG2" s="515"/>
      <c r="JGH2" s="515"/>
      <c r="JGI2" s="515"/>
      <c r="JGJ2" s="284"/>
      <c r="JGK2" s="284"/>
      <c r="JGL2" s="284"/>
      <c r="JGS2" s="515"/>
      <c r="JGT2" s="515"/>
      <c r="JGU2" s="515"/>
      <c r="JGV2" s="515"/>
      <c r="JGW2" s="515"/>
      <c r="JGX2" s="515"/>
      <c r="JGY2" s="284"/>
      <c r="JGZ2" s="284"/>
      <c r="JHA2" s="284"/>
      <c r="JHH2" s="515"/>
      <c r="JHI2" s="515"/>
      <c r="JHJ2" s="515"/>
      <c r="JHK2" s="515"/>
      <c r="JHL2" s="515"/>
      <c r="JHM2" s="515"/>
      <c r="JHN2" s="284"/>
      <c r="JHO2" s="284"/>
      <c r="JHP2" s="284"/>
      <c r="JHW2" s="515"/>
      <c r="JHX2" s="515"/>
      <c r="JHY2" s="515"/>
      <c r="JHZ2" s="515"/>
      <c r="JIA2" s="515"/>
      <c r="JIB2" s="515"/>
      <c r="JIC2" s="284"/>
      <c r="JID2" s="284"/>
      <c r="JIE2" s="284"/>
      <c r="JIL2" s="515"/>
      <c r="JIM2" s="515"/>
      <c r="JIN2" s="515"/>
      <c r="JIO2" s="515"/>
      <c r="JIP2" s="515"/>
      <c r="JIQ2" s="515"/>
      <c r="JIR2" s="284"/>
      <c r="JIS2" s="284"/>
      <c r="JIT2" s="284"/>
      <c r="JJA2" s="515"/>
      <c r="JJB2" s="515"/>
      <c r="JJC2" s="515"/>
      <c r="JJD2" s="515"/>
      <c r="JJE2" s="515"/>
      <c r="JJF2" s="515"/>
      <c r="JJG2" s="284"/>
      <c r="JJH2" s="284"/>
      <c r="JJI2" s="284"/>
      <c r="JJP2" s="515"/>
      <c r="JJQ2" s="515"/>
      <c r="JJR2" s="515"/>
      <c r="JJS2" s="515"/>
      <c r="JJT2" s="515"/>
      <c r="JJU2" s="515"/>
      <c r="JJV2" s="284"/>
      <c r="JJW2" s="284"/>
      <c r="JJX2" s="284"/>
      <c r="JKE2" s="515"/>
      <c r="JKF2" s="515"/>
      <c r="JKG2" s="515"/>
      <c r="JKH2" s="515"/>
      <c r="JKI2" s="515"/>
      <c r="JKJ2" s="515"/>
      <c r="JKK2" s="284"/>
      <c r="JKL2" s="284"/>
      <c r="JKM2" s="284"/>
      <c r="JKT2" s="515"/>
      <c r="JKU2" s="515"/>
      <c r="JKV2" s="515"/>
      <c r="JKW2" s="515"/>
      <c r="JKX2" s="515"/>
      <c r="JKY2" s="515"/>
      <c r="JKZ2" s="284"/>
      <c r="JLA2" s="284"/>
      <c r="JLB2" s="284"/>
      <c r="JLI2" s="515"/>
      <c r="JLJ2" s="515"/>
      <c r="JLK2" s="515"/>
      <c r="JLL2" s="515"/>
      <c r="JLM2" s="515"/>
      <c r="JLN2" s="515"/>
      <c r="JLO2" s="284"/>
      <c r="JLP2" s="284"/>
      <c r="JLQ2" s="284"/>
      <c r="JLX2" s="515"/>
      <c r="JLY2" s="515"/>
      <c r="JLZ2" s="515"/>
      <c r="JMA2" s="515"/>
      <c r="JMB2" s="515"/>
      <c r="JMC2" s="515"/>
      <c r="JMD2" s="284"/>
      <c r="JME2" s="284"/>
      <c r="JMF2" s="284"/>
      <c r="JMM2" s="515"/>
      <c r="JMN2" s="515"/>
      <c r="JMO2" s="515"/>
      <c r="JMP2" s="515"/>
      <c r="JMQ2" s="515"/>
      <c r="JMR2" s="515"/>
      <c r="JMS2" s="284"/>
      <c r="JMT2" s="284"/>
      <c r="JMU2" s="284"/>
      <c r="JNB2" s="515"/>
      <c r="JNC2" s="515"/>
      <c r="JND2" s="515"/>
      <c r="JNE2" s="515"/>
      <c r="JNF2" s="515"/>
      <c r="JNG2" s="515"/>
      <c r="JNH2" s="284"/>
      <c r="JNI2" s="284"/>
      <c r="JNJ2" s="284"/>
      <c r="JNQ2" s="515"/>
      <c r="JNR2" s="515"/>
      <c r="JNS2" s="515"/>
      <c r="JNT2" s="515"/>
      <c r="JNU2" s="515"/>
      <c r="JNV2" s="515"/>
      <c r="JNW2" s="284"/>
      <c r="JNX2" s="284"/>
      <c r="JNY2" s="284"/>
      <c r="JOF2" s="515"/>
      <c r="JOG2" s="515"/>
      <c r="JOH2" s="515"/>
      <c r="JOI2" s="515"/>
      <c r="JOJ2" s="515"/>
      <c r="JOK2" s="515"/>
      <c r="JOL2" s="284"/>
      <c r="JOM2" s="284"/>
      <c r="JON2" s="284"/>
      <c r="JOU2" s="515"/>
      <c r="JOV2" s="515"/>
      <c r="JOW2" s="515"/>
      <c r="JOX2" s="515"/>
      <c r="JOY2" s="515"/>
      <c r="JOZ2" s="515"/>
      <c r="JPA2" s="284"/>
      <c r="JPB2" s="284"/>
      <c r="JPC2" s="284"/>
      <c r="JPJ2" s="515"/>
      <c r="JPK2" s="515"/>
      <c r="JPL2" s="515"/>
      <c r="JPM2" s="515"/>
      <c r="JPN2" s="515"/>
      <c r="JPO2" s="515"/>
      <c r="JPP2" s="284"/>
      <c r="JPQ2" s="284"/>
      <c r="JPR2" s="284"/>
      <c r="JPY2" s="515"/>
      <c r="JPZ2" s="515"/>
      <c r="JQA2" s="515"/>
      <c r="JQB2" s="515"/>
      <c r="JQC2" s="515"/>
      <c r="JQD2" s="515"/>
      <c r="JQE2" s="284"/>
      <c r="JQF2" s="284"/>
      <c r="JQG2" s="284"/>
      <c r="JQN2" s="515"/>
      <c r="JQO2" s="515"/>
      <c r="JQP2" s="515"/>
      <c r="JQQ2" s="515"/>
      <c r="JQR2" s="515"/>
      <c r="JQS2" s="515"/>
      <c r="JQT2" s="284"/>
      <c r="JQU2" s="284"/>
      <c r="JQV2" s="284"/>
      <c r="JRC2" s="515"/>
      <c r="JRD2" s="515"/>
      <c r="JRE2" s="515"/>
      <c r="JRF2" s="515"/>
      <c r="JRG2" s="515"/>
      <c r="JRH2" s="515"/>
      <c r="JRI2" s="284"/>
      <c r="JRJ2" s="284"/>
      <c r="JRK2" s="284"/>
      <c r="JRR2" s="515"/>
      <c r="JRS2" s="515"/>
      <c r="JRT2" s="515"/>
      <c r="JRU2" s="515"/>
      <c r="JRV2" s="515"/>
      <c r="JRW2" s="515"/>
      <c r="JRX2" s="284"/>
      <c r="JRY2" s="284"/>
      <c r="JRZ2" s="284"/>
      <c r="JSG2" s="515"/>
      <c r="JSH2" s="515"/>
      <c r="JSI2" s="515"/>
      <c r="JSJ2" s="515"/>
      <c r="JSK2" s="515"/>
      <c r="JSL2" s="515"/>
      <c r="JSM2" s="284"/>
      <c r="JSN2" s="284"/>
      <c r="JSO2" s="284"/>
      <c r="JSV2" s="515"/>
      <c r="JSW2" s="515"/>
      <c r="JSX2" s="515"/>
      <c r="JSY2" s="515"/>
      <c r="JSZ2" s="515"/>
      <c r="JTA2" s="515"/>
      <c r="JTB2" s="284"/>
      <c r="JTC2" s="284"/>
      <c r="JTD2" s="284"/>
      <c r="JTK2" s="515"/>
      <c r="JTL2" s="515"/>
      <c r="JTM2" s="515"/>
      <c r="JTN2" s="515"/>
      <c r="JTO2" s="515"/>
      <c r="JTP2" s="515"/>
      <c r="JTQ2" s="284"/>
      <c r="JTR2" s="284"/>
      <c r="JTS2" s="284"/>
      <c r="JTZ2" s="515"/>
      <c r="JUA2" s="515"/>
      <c r="JUB2" s="515"/>
      <c r="JUC2" s="515"/>
      <c r="JUD2" s="515"/>
      <c r="JUE2" s="515"/>
      <c r="JUF2" s="284"/>
      <c r="JUG2" s="284"/>
      <c r="JUH2" s="284"/>
      <c r="JUO2" s="515"/>
      <c r="JUP2" s="515"/>
      <c r="JUQ2" s="515"/>
      <c r="JUR2" s="515"/>
      <c r="JUS2" s="515"/>
      <c r="JUT2" s="515"/>
      <c r="JUU2" s="284"/>
      <c r="JUV2" s="284"/>
      <c r="JUW2" s="284"/>
      <c r="JVD2" s="515"/>
      <c r="JVE2" s="515"/>
      <c r="JVF2" s="515"/>
      <c r="JVG2" s="515"/>
      <c r="JVH2" s="515"/>
      <c r="JVI2" s="515"/>
      <c r="JVJ2" s="284"/>
      <c r="JVK2" s="284"/>
      <c r="JVL2" s="284"/>
      <c r="JVS2" s="515"/>
      <c r="JVT2" s="515"/>
      <c r="JVU2" s="515"/>
      <c r="JVV2" s="515"/>
      <c r="JVW2" s="515"/>
      <c r="JVX2" s="515"/>
      <c r="JVY2" s="284"/>
      <c r="JVZ2" s="284"/>
      <c r="JWA2" s="284"/>
      <c r="JWH2" s="515"/>
      <c r="JWI2" s="515"/>
      <c r="JWJ2" s="515"/>
      <c r="JWK2" s="515"/>
      <c r="JWL2" s="515"/>
      <c r="JWM2" s="515"/>
      <c r="JWN2" s="284"/>
      <c r="JWO2" s="284"/>
      <c r="JWP2" s="284"/>
      <c r="JWW2" s="515"/>
      <c r="JWX2" s="515"/>
      <c r="JWY2" s="515"/>
      <c r="JWZ2" s="515"/>
      <c r="JXA2" s="515"/>
      <c r="JXB2" s="515"/>
      <c r="JXC2" s="284"/>
      <c r="JXD2" s="284"/>
      <c r="JXE2" s="284"/>
      <c r="JXL2" s="515"/>
      <c r="JXM2" s="515"/>
      <c r="JXN2" s="515"/>
      <c r="JXO2" s="515"/>
      <c r="JXP2" s="515"/>
      <c r="JXQ2" s="515"/>
      <c r="JXR2" s="284"/>
      <c r="JXS2" s="284"/>
      <c r="JXT2" s="284"/>
      <c r="JYA2" s="515"/>
      <c r="JYB2" s="515"/>
      <c r="JYC2" s="515"/>
      <c r="JYD2" s="515"/>
      <c r="JYE2" s="515"/>
      <c r="JYF2" s="515"/>
      <c r="JYG2" s="284"/>
      <c r="JYH2" s="284"/>
      <c r="JYI2" s="284"/>
      <c r="JYP2" s="515"/>
      <c r="JYQ2" s="515"/>
      <c r="JYR2" s="515"/>
      <c r="JYS2" s="515"/>
      <c r="JYT2" s="515"/>
      <c r="JYU2" s="515"/>
      <c r="JYV2" s="284"/>
      <c r="JYW2" s="284"/>
      <c r="JYX2" s="284"/>
      <c r="JZE2" s="515"/>
      <c r="JZF2" s="515"/>
      <c r="JZG2" s="515"/>
      <c r="JZH2" s="515"/>
      <c r="JZI2" s="515"/>
      <c r="JZJ2" s="515"/>
      <c r="JZK2" s="284"/>
      <c r="JZL2" s="284"/>
      <c r="JZM2" s="284"/>
      <c r="JZT2" s="515"/>
      <c r="JZU2" s="515"/>
      <c r="JZV2" s="515"/>
      <c r="JZW2" s="515"/>
      <c r="JZX2" s="515"/>
      <c r="JZY2" s="515"/>
      <c r="JZZ2" s="284"/>
      <c r="KAA2" s="284"/>
      <c r="KAB2" s="284"/>
      <c r="KAI2" s="515"/>
      <c r="KAJ2" s="515"/>
      <c r="KAK2" s="515"/>
      <c r="KAL2" s="515"/>
      <c r="KAM2" s="515"/>
      <c r="KAN2" s="515"/>
      <c r="KAO2" s="284"/>
      <c r="KAP2" s="284"/>
      <c r="KAQ2" s="284"/>
      <c r="KAX2" s="515"/>
      <c r="KAY2" s="515"/>
      <c r="KAZ2" s="515"/>
      <c r="KBA2" s="515"/>
      <c r="KBB2" s="515"/>
      <c r="KBC2" s="515"/>
      <c r="KBD2" s="284"/>
      <c r="KBE2" s="284"/>
      <c r="KBF2" s="284"/>
      <c r="KBM2" s="515"/>
      <c r="KBN2" s="515"/>
      <c r="KBO2" s="515"/>
      <c r="KBP2" s="515"/>
      <c r="KBQ2" s="515"/>
      <c r="KBR2" s="515"/>
      <c r="KBS2" s="284"/>
      <c r="KBT2" s="284"/>
      <c r="KBU2" s="284"/>
      <c r="KCB2" s="515"/>
      <c r="KCC2" s="515"/>
      <c r="KCD2" s="515"/>
      <c r="KCE2" s="515"/>
      <c r="KCF2" s="515"/>
      <c r="KCG2" s="515"/>
      <c r="KCH2" s="284"/>
      <c r="KCI2" s="284"/>
      <c r="KCJ2" s="284"/>
      <c r="KCQ2" s="515"/>
      <c r="KCR2" s="515"/>
      <c r="KCS2" s="515"/>
      <c r="KCT2" s="515"/>
      <c r="KCU2" s="515"/>
      <c r="KCV2" s="515"/>
      <c r="KCW2" s="284"/>
      <c r="KCX2" s="284"/>
      <c r="KCY2" s="284"/>
      <c r="KDF2" s="515"/>
      <c r="KDG2" s="515"/>
      <c r="KDH2" s="515"/>
      <c r="KDI2" s="515"/>
      <c r="KDJ2" s="515"/>
      <c r="KDK2" s="515"/>
      <c r="KDL2" s="284"/>
      <c r="KDM2" s="284"/>
      <c r="KDN2" s="284"/>
      <c r="KDU2" s="515"/>
      <c r="KDV2" s="515"/>
      <c r="KDW2" s="515"/>
      <c r="KDX2" s="515"/>
      <c r="KDY2" s="515"/>
      <c r="KDZ2" s="515"/>
      <c r="KEA2" s="284"/>
      <c r="KEB2" s="284"/>
      <c r="KEC2" s="284"/>
      <c r="KEJ2" s="515"/>
      <c r="KEK2" s="515"/>
      <c r="KEL2" s="515"/>
      <c r="KEM2" s="515"/>
      <c r="KEN2" s="515"/>
      <c r="KEO2" s="515"/>
      <c r="KEP2" s="284"/>
      <c r="KEQ2" s="284"/>
      <c r="KER2" s="284"/>
      <c r="KEY2" s="515"/>
      <c r="KEZ2" s="515"/>
      <c r="KFA2" s="515"/>
      <c r="KFB2" s="515"/>
      <c r="KFC2" s="515"/>
      <c r="KFD2" s="515"/>
      <c r="KFE2" s="284"/>
      <c r="KFF2" s="284"/>
      <c r="KFG2" s="284"/>
      <c r="KFN2" s="515"/>
      <c r="KFO2" s="515"/>
      <c r="KFP2" s="515"/>
      <c r="KFQ2" s="515"/>
      <c r="KFR2" s="515"/>
      <c r="KFS2" s="515"/>
      <c r="KFT2" s="284"/>
      <c r="KFU2" s="284"/>
      <c r="KFV2" s="284"/>
      <c r="KGC2" s="515"/>
      <c r="KGD2" s="515"/>
      <c r="KGE2" s="515"/>
      <c r="KGF2" s="515"/>
      <c r="KGG2" s="515"/>
      <c r="KGH2" s="515"/>
      <c r="KGI2" s="284"/>
      <c r="KGJ2" s="284"/>
      <c r="KGK2" s="284"/>
      <c r="KGR2" s="515"/>
      <c r="KGS2" s="515"/>
      <c r="KGT2" s="515"/>
      <c r="KGU2" s="515"/>
      <c r="KGV2" s="515"/>
      <c r="KGW2" s="515"/>
      <c r="KGX2" s="284"/>
      <c r="KGY2" s="284"/>
      <c r="KGZ2" s="284"/>
      <c r="KHG2" s="515"/>
      <c r="KHH2" s="515"/>
      <c r="KHI2" s="515"/>
      <c r="KHJ2" s="515"/>
      <c r="KHK2" s="515"/>
      <c r="KHL2" s="515"/>
      <c r="KHM2" s="284"/>
      <c r="KHN2" s="284"/>
      <c r="KHO2" s="284"/>
      <c r="KHV2" s="515"/>
      <c r="KHW2" s="515"/>
      <c r="KHX2" s="515"/>
      <c r="KHY2" s="515"/>
      <c r="KHZ2" s="515"/>
      <c r="KIA2" s="515"/>
      <c r="KIB2" s="284"/>
      <c r="KIC2" s="284"/>
      <c r="KID2" s="284"/>
      <c r="KIK2" s="515"/>
      <c r="KIL2" s="515"/>
      <c r="KIM2" s="515"/>
      <c r="KIN2" s="515"/>
      <c r="KIO2" s="515"/>
      <c r="KIP2" s="515"/>
      <c r="KIQ2" s="284"/>
      <c r="KIR2" s="284"/>
      <c r="KIS2" s="284"/>
      <c r="KIZ2" s="515"/>
      <c r="KJA2" s="515"/>
      <c r="KJB2" s="515"/>
      <c r="KJC2" s="515"/>
      <c r="KJD2" s="515"/>
      <c r="KJE2" s="515"/>
      <c r="KJF2" s="284"/>
      <c r="KJG2" s="284"/>
      <c r="KJH2" s="284"/>
      <c r="KJO2" s="515"/>
      <c r="KJP2" s="515"/>
      <c r="KJQ2" s="515"/>
      <c r="KJR2" s="515"/>
      <c r="KJS2" s="515"/>
      <c r="KJT2" s="515"/>
      <c r="KJU2" s="284"/>
      <c r="KJV2" s="284"/>
      <c r="KJW2" s="284"/>
      <c r="KKD2" s="515"/>
      <c r="KKE2" s="515"/>
      <c r="KKF2" s="515"/>
      <c r="KKG2" s="515"/>
      <c r="KKH2" s="515"/>
      <c r="KKI2" s="515"/>
      <c r="KKJ2" s="284"/>
      <c r="KKK2" s="284"/>
      <c r="KKL2" s="284"/>
      <c r="KKS2" s="515"/>
      <c r="KKT2" s="515"/>
      <c r="KKU2" s="515"/>
      <c r="KKV2" s="515"/>
      <c r="KKW2" s="515"/>
      <c r="KKX2" s="515"/>
      <c r="KKY2" s="284"/>
      <c r="KKZ2" s="284"/>
      <c r="KLA2" s="284"/>
      <c r="KLH2" s="515"/>
      <c r="KLI2" s="515"/>
      <c r="KLJ2" s="515"/>
      <c r="KLK2" s="515"/>
      <c r="KLL2" s="515"/>
      <c r="KLM2" s="515"/>
      <c r="KLN2" s="284"/>
      <c r="KLO2" s="284"/>
      <c r="KLP2" s="284"/>
      <c r="KLW2" s="515"/>
      <c r="KLX2" s="515"/>
      <c r="KLY2" s="515"/>
      <c r="KLZ2" s="515"/>
      <c r="KMA2" s="515"/>
      <c r="KMB2" s="515"/>
      <c r="KMC2" s="284"/>
      <c r="KMD2" s="284"/>
      <c r="KME2" s="284"/>
      <c r="KML2" s="515"/>
      <c r="KMM2" s="515"/>
      <c r="KMN2" s="515"/>
      <c r="KMO2" s="515"/>
      <c r="KMP2" s="515"/>
      <c r="KMQ2" s="515"/>
      <c r="KMR2" s="284"/>
      <c r="KMS2" s="284"/>
      <c r="KMT2" s="284"/>
      <c r="KNA2" s="515"/>
      <c r="KNB2" s="515"/>
      <c r="KNC2" s="515"/>
      <c r="KND2" s="515"/>
      <c r="KNE2" s="515"/>
      <c r="KNF2" s="515"/>
      <c r="KNG2" s="284"/>
      <c r="KNH2" s="284"/>
      <c r="KNI2" s="284"/>
      <c r="KNP2" s="515"/>
      <c r="KNQ2" s="515"/>
      <c r="KNR2" s="515"/>
      <c r="KNS2" s="515"/>
      <c r="KNT2" s="515"/>
      <c r="KNU2" s="515"/>
      <c r="KNV2" s="284"/>
      <c r="KNW2" s="284"/>
      <c r="KNX2" s="284"/>
      <c r="KOE2" s="515"/>
      <c r="KOF2" s="515"/>
      <c r="KOG2" s="515"/>
      <c r="KOH2" s="515"/>
      <c r="KOI2" s="515"/>
      <c r="KOJ2" s="515"/>
      <c r="KOK2" s="284"/>
      <c r="KOL2" s="284"/>
      <c r="KOM2" s="284"/>
      <c r="KOT2" s="515"/>
      <c r="KOU2" s="515"/>
      <c r="KOV2" s="515"/>
      <c r="KOW2" s="515"/>
      <c r="KOX2" s="515"/>
      <c r="KOY2" s="515"/>
      <c r="KOZ2" s="284"/>
      <c r="KPA2" s="284"/>
      <c r="KPB2" s="284"/>
      <c r="KPI2" s="515"/>
      <c r="KPJ2" s="515"/>
      <c r="KPK2" s="515"/>
      <c r="KPL2" s="515"/>
      <c r="KPM2" s="515"/>
      <c r="KPN2" s="515"/>
      <c r="KPO2" s="284"/>
      <c r="KPP2" s="284"/>
      <c r="KPQ2" s="284"/>
      <c r="KPX2" s="515"/>
      <c r="KPY2" s="515"/>
      <c r="KPZ2" s="515"/>
      <c r="KQA2" s="515"/>
      <c r="KQB2" s="515"/>
      <c r="KQC2" s="515"/>
      <c r="KQD2" s="284"/>
      <c r="KQE2" s="284"/>
      <c r="KQF2" s="284"/>
      <c r="KQM2" s="515"/>
      <c r="KQN2" s="515"/>
      <c r="KQO2" s="515"/>
      <c r="KQP2" s="515"/>
      <c r="KQQ2" s="515"/>
      <c r="KQR2" s="515"/>
      <c r="KQS2" s="284"/>
      <c r="KQT2" s="284"/>
      <c r="KQU2" s="284"/>
      <c r="KRB2" s="515"/>
      <c r="KRC2" s="515"/>
      <c r="KRD2" s="515"/>
      <c r="KRE2" s="515"/>
      <c r="KRF2" s="515"/>
      <c r="KRG2" s="515"/>
      <c r="KRH2" s="284"/>
      <c r="KRI2" s="284"/>
      <c r="KRJ2" s="284"/>
      <c r="KRQ2" s="515"/>
      <c r="KRR2" s="515"/>
      <c r="KRS2" s="515"/>
      <c r="KRT2" s="515"/>
      <c r="KRU2" s="515"/>
      <c r="KRV2" s="515"/>
      <c r="KRW2" s="284"/>
      <c r="KRX2" s="284"/>
      <c r="KRY2" s="284"/>
      <c r="KSF2" s="515"/>
      <c r="KSG2" s="515"/>
      <c r="KSH2" s="515"/>
      <c r="KSI2" s="515"/>
      <c r="KSJ2" s="515"/>
      <c r="KSK2" s="515"/>
      <c r="KSL2" s="284"/>
      <c r="KSM2" s="284"/>
      <c r="KSN2" s="284"/>
      <c r="KSU2" s="515"/>
      <c r="KSV2" s="515"/>
      <c r="KSW2" s="515"/>
      <c r="KSX2" s="515"/>
      <c r="KSY2" s="515"/>
      <c r="KSZ2" s="515"/>
      <c r="KTA2" s="284"/>
      <c r="KTB2" s="284"/>
      <c r="KTC2" s="284"/>
      <c r="KTJ2" s="515"/>
      <c r="KTK2" s="515"/>
      <c r="KTL2" s="515"/>
      <c r="KTM2" s="515"/>
      <c r="KTN2" s="515"/>
      <c r="KTO2" s="515"/>
      <c r="KTP2" s="284"/>
      <c r="KTQ2" s="284"/>
      <c r="KTR2" s="284"/>
      <c r="KTY2" s="515"/>
      <c r="KTZ2" s="515"/>
      <c r="KUA2" s="515"/>
      <c r="KUB2" s="515"/>
      <c r="KUC2" s="515"/>
      <c r="KUD2" s="515"/>
      <c r="KUE2" s="284"/>
      <c r="KUF2" s="284"/>
      <c r="KUG2" s="284"/>
      <c r="KUN2" s="515"/>
      <c r="KUO2" s="515"/>
      <c r="KUP2" s="515"/>
      <c r="KUQ2" s="515"/>
      <c r="KUR2" s="515"/>
      <c r="KUS2" s="515"/>
      <c r="KUT2" s="284"/>
      <c r="KUU2" s="284"/>
      <c r="KUV2" s="284"/>
      <c r="KVC2" s="515"/>
      <c r="KVD2" s="515"/>
      <c r="KVE2" s="515"/>
      <c r="KVF2" s="515"/>
      <c r="KVG2" s="515"/>
      <c r="KVH2" s="515"/>
      <c r="KVI2" s="284"/>
      <c r="KVJ2" s="284"/>
      <c r="KVK2" s="284"/>
      <c r="KVR2" s="515"/>
      <c r="KVS2" s="515"/>
      <c r="KVT2" s="515"/>
      <c r="KVU2" s="515"/>
      <c r="KVV2" s="515"/>
      <c r="KVW2" s="515"/>
      <c r="KVX2" s="284"/>
      <c r="KVY2" s="284"/>
      <c r="KVZ2" s="284"/>
      <c r="KWG2" s="515"/>
      <c r="KWH2" s="515"/>
      <c r="KWI2" s="515"/>
      <c r="KWJ2" s="515"/>
      <c r="KWK2" s="515"/>
      <c r="KWL2" s="515"/>
      <c r="KWM2" s="284"/>
      <c r="KWN2" s="284"/>
      <c r="KWO2" s="284"/>
      <c r="KWV2" s="515"/>
      <c r="KWW2" s="515"/>
      <c r="KWX2" s="515"/>
      <c r="KWY2" s="515"/>
      <c r="KWZ2" s="515"/>
      <c r="KXA2" s="515"/>
      <c r="KXB2" s="284"/>
      <c r="KXC2" s="284"/>
      <c r="KXD2" s="284"/>
      <c r="KXK2" s="515"/>
      <c r="KXL2" s="515"/>
      <c r="KXM2" s="515"/>
      <c r="KXN2" s="515"/>
      <c r="KXO2" s="515"/>
      <c r="KXP2" s="515"/>
      <c r="KXQ2" s="284"/>
      <c r="KXR2" s="284"/>
      <c r="KXS2" s="284"/>
      <c r="KXZ2" s="515"/>
      <c r="KYA2" s="515"/>
      <c r="KYB2" s="515"/>
      <c r="KYC2" s="515"/>
      <c r="KYD2" s="515"/>
      <c r="KYE2" s="515"/>
      <c r="KYF2" s="284"/>
      <c r="KYG2" s="284"/>
      <c r="KYH2" s="284"/>
      <c r="KYO2" s="515"/>
      <c r="KYP2" s="515"/>
      <c r="KYQ2" s="515"/>
      <c r="KYR2" s="515"/>
      <c r="KYS2" s="515"/>
      <c r="KYT2" s="515"/>
      <c r="KYU2" s="284"/>
      <c r="KYV2" s="284"/>
      <c r="KYW2" s="284"/>
      <c r="KZD2" s="515"/>
      <c r="KZE2" s="515"/>
      <c r="KZF2" s="515"/>
      <c r="KZG2" s="515"/>
      <c r="KZH2" s="515"/>
      <c r="KZI2" s="515"/>
      <c r="KZJ2" s="284"/>
      <c r="KZK2" s="284"/>
      <c r="KZL2" s="284"/>
      <c r="KZS2" s="515"/>
      <c r="KZT2" s="515"/>
      <c r="KZU2" s="515"/>
      <c r="KZV2" s="515"/>
      <c r="KZW2" s="515"/>
      <c r="KZX2" s="515"/>
      <c r="KZY2" s="284"/>
      <c r="KZZ2" s="284"/>
      <c r="LAA2" s="284"/>
      <c r="LAH2" s="515"/>
      <c r="LAI2" s="515"/>
      <c r="LAJ2" s="515"/>
      <c r="LAK2" s="515"/>
      <c r="LAL2" s="515"/>
      <c r="LAM2" s="515"/>
      <c r="LAN2" s="284"/>
      <c r="LAO2" s="284"/>
      <c r="LAP2" s="284"/>
      <c r="LAW2" s="515"/>
      <c r="LAX2" s="515"/>
      <c r="LAY2" s="515"/>
      <c r="LAZ2" s="515"/>
      <c r="LBA2" s="515"/>
      <c r="LBB2" s="515"/>
      <c r="LBC2" s="284"/>
      <c r="LBD2" s="284"/>
      <c r="LBE2" s="284"/>
      <c r="LBL2" s="515"/>
      <c r="LBM2" s="515"/>
      <c r="LBN2" s="515"/>
      <c r="LBO2" s="515"/>
      <c r="LBP2" s="515"/>
      <c r="LBQ2" s="515"/>
      <c r="LBR2" s="284"/>
      <c r="LBS2" s="284"/>
      <c r="LBT2" s="284"/>
      <c r="LCA2" s="515"/>
      <c r="LCB2" s="515"/>
      <c r="LCC2" s="515"/>
      <c r="LCD2" s="515"/>
      <c r="LCE2" s="515"/>
      <c r="LCF2" s="515"/>
      <c r="LCG2" s="284"/>
      <c r="LCH2" s="284"/>
      <c r="LCI2" s="284"/>
      <c r="LCP2" s="515"/>
      <c r="LCQ2" s="515"/>
      <c r="LCR2" s="515"/>
      <c r="LCS2" s="515"/>
      <c r="LCT2" s="515"/>
      <c r="LCU2" s="515"/>
      <c r="LCV2" s="284"/>
      <c r="LCW2" s="284"/>
      <c r="LCX2" s="284"/>
      <c r="LDE2" s="515"/>
      <c r="LDF2" s="515"/>
      <c r="LDG2" s="515"/>
      <c r="LDH2" s="515"/>
      <c r="LDI2" s="515"/>
      <c r="LDJ2" s="515"/>
      <c r="LDK2" s="284"/>
      <c r="LDL2" s="284"/>
      <c r="LDM2" s="284"/>
      <c r="LDT2" s="515"/>
      <c r="LDU2" s="515"/>
      <c r="LDV2" s="515"/>
      <c r="LDW2" s="515"/>
      <c r="LDX2" s="515"/>
      <c r="LDY2" s="515"/>
      <c r="LDZ2" s="284"/>
      <c r="LEA2" s="284"/>
      <c r="LEB2" s="284"/>
      <c r="LEI2" s="515"/>
      <c r="LEJ2" s="515"/>
      <c r="LEK2" s="515"/>
      <c r="LEL2" s="515"/>
      <c r="LEM2" s="515"/>
      <c r="LEN2" s="515"/>
      <c r="LEO2" s="284"/>
      <c r="LEP2" s="284"/>
      <c r="LEQ2" s="284"/>
      <c r="LEX2" s="515"/>
      <c r="LEY2" s="515"/>
      <c r="LEZ2" s="515"/>
      <c r="LFA2" s="515"/>
      <c r="LFB2" s="515"/>
      <c r="LFC2" s="515"/>
      <c r="LFD2" s="284"/>
      <c r="LFE2" s="284"/>
      <c r="LFF2" s="284"/>
      <c r="LFM2" s="515"/>
      <c r="LFN2" s="515"/>
      <c r="LFO2" s="515"/>
      <c r="LFP2" s="515"/>
      <c r="LFQ2" s="515"/>
      <c r="LFR2" s="515"/>
      <c r="LFS2" s="284"/>
      <c r="LFT2" s="284"/>
      <c r="LFU2" s="284"/>
      <c r="LGB2" s="515"/>
      <c r="LGC2" s="515"/>
      <c r="LGD2" s="515"/>
      <c r="LGE2" s="515"/>
      <c r="LGF2" s="515"/>
      <c r="LGG2" s="515"/>
      <c r="LGH2" s="284"/>
      <c r="LGI2" s="284"/>
      <c r="LGJ2" s="284"/>
      <c r="LGQ2" s="515"/>
      <c r="LGR2" s="515"/>
      <c r="LGS2" s="515"/>
      <c r="LGT2" s="515"/>
      <c r="LGU2" s="515"/>
      <c r="LGV2" s="515"/>
      <c r="LGW2" s="284"/>
      <c r="LGX2" s="284"/>
      <c r="LGY2" s="284"/>
      <c r="LHF2" s="515"/>
      <c r="LHG2" s="515"/>
      <c r="LHH2" s="515"/>
      <c r="LHI2" s="515"/>
      <c r="LHJ2" s="515"/>
      <c r="LHK2" s="515"/>
      <c r="LHL2" s="284"/>
      <c r="LHM2" s="284"/>
      <c r="LHN2" s="284"/>
      <c r="LHU2" s="515"/>
      <c r="LHV2" s="515"/>
      <c r="LHW2" s="515"/>
      <c r="LHX2" s="515"/>
      <c r="LHY2" s="515"/>
      <c r="LHZ2" s="515"/>
      <c r="LIA2" s="284"/>
      <c r="LIB2" s="284"/>
      <c r="LIC2" s="284"/>
      <c r="LIJ2" s="515"/>
      <c r="LIK2" s="515"/>
      <c r="LIL2" s="515"/>
      <c r="LIM2" s="515"/>
      <c r="LIN2" s="515"/>
      <c r="LIO2" s="515"/>
      <c r="LIP2" s="284"/>
      <c r="LIQ2" s="284"/>
      <c r="LIR2" s="284"/>
      <c r="LIY2" s="515"/>
      <c r="LIZ2" s="515"/>
      <c r="LJA2" s="515"/>
      <c r="LJB2" s="515"/>
      <c r="LJC2" s="515"/>
      <c r="LJD2" s="515"/>
      <c r="LJE2" s="284"/>
      <c r="LJF2" s="284"/>
      <c r="LJG2" s="284"/>
      <c r="LJN2" s="515"/>
      <c r="LJO2" s="515"/>
      <c r="LJP2" s="515"/>
      <c r="LJQ2" s="515"/>
      <c r="LJR2" s="515"/>
      <c r="LJS2" s="515"/>
      <c r="LJT2" s="284"/>
      <c r="LJU2" s="284"/>
      <c r="LJV2" s="284"/>
      <c r="LKC2" s="515"/>
      <c r="LKD2" s="515"/>
      <c r="LKE2" s="515"/>
      <c r="LKF2" s="515"/>
      <c r="LKG2" s="515"/>
      <c r="LKH2" s="515"/>
      <c r="LKI2" s="284"/>
      <c r="LKJ2" s="284"/>
      <c r="LKK2" s="284"/>
      <c r="LKR2" s="515"/>
      <c r="LKS2" s="515"/>
      <c r="LKT2" s="515"/>
      <c r="LKU2" s="515"/>
      <c r="LKV2" s="515"/>
      <c r="LKW2" s="515"/>
      <c r="LKX2" s="284"/>
      <c r="LKY2" s="284"/>
      <c r="LKZ2" s="284"/>
      <c r="LLG2" s="515"/>
      <c r="LLH2" s="515"/>
      <c r="LLI2" s="515"/>
      <c r="LLJ2" s="515"/>
      <c r="LLK2" s="515"/>
      <c r="LLL2" s="515"/>
      <c r="LLM2" s="284"/>
      <c r="LLN2" s="284"/>
      <c r="LLO2" s="284"/>
      <c r="LLV2" s="515"/>
      <c r="LLW2" s="515"/>
      <c r="LLX2" s="515"/>
      <c r="LLY2" s="515"/>
      <c r="LLZ2" s="515"/>
      <c r="LMA2" s="515"/>
      <c r="LMB2" s="284"/>
      <c r="LMC2" s="284"/>
      <c r="LMD2" s="284"/>
      <c r="LMK2" s="515"/>
      <c r="LML2" s="515"/>
      <c r="LMM2" s="515"/>
      <c r="LMN2" s="515"/>
      <c r="LMO2" s="515"/>
      <c r="LMP2" s="515"/>
      <c r="LMQ2" s="284"/>
      <c r="LMR2" s="284"/>
      <c r="LMS2" s="284"/>
      <c r="LMZ2" s="515"/>
      <c r="LNA2" s="515"/>
      <c r="LNB2" s="515"/>
      <c r="LNC2" s="515"/>
      <c r="LND2" s="515"/>
      <c r="LNE2" s="515"/>
      <c r="LNF2" s="284"/>
      <c r="LNG2" s="284"/>
      <c r="LNH2" s="284"/>
      <c r="LNO2" s="515"/>
      <c r="LNP2" s="515"/>
      <c r="LNQ2" s="515"/>
      <c r="LNR2" s="515"/>
      <c r="LNS2" s="515"/>
      <c r="LNT2" s="515"/>
      <c r="LNU2" s="284"/>
      <c r="LNV2" s="284"/>
      <c r="LNW2" s="284"/>
      <c r="LOD2" s="515"/>
      <c r="LOE2" s="515"/>
      <c r="LOF2" s="515"/>
      <c r="LOG2" s="515"/>
      <c r="LOH2" s="515"/>
      <c r="LOI2" s="515"/>
      <c r="LOJ2" s="284"/>
      <c r="LOK2" s="284"/>
      <c r="LOL2" s="284"/>
      <c r="LOS2" s="515"/>
      <c r="LOT2" s="515"/>
      <c r="LOU2" s="515"/>
      <c r="LOV2" s="515"/>
      <c r="LOW2" s="515"/>
      <c r="LOX2" s="515"/>
      <c r="LOY2" s="284"/>
      <c r="LOZ2" s="284"/>
      <c r="LPA2" s="284"/>
      <c r="LPH2" s="515"/>
      <c r="LPI2" s="515"/>
      <c r="LPJ2" s="515"/>
      <c r="LPK2" s="515"/>
      <c r="LPL2" s="515"/>
      <c r="LPM2" s="515"/>
      <c r="LPN2" s="284"/>
      <c r="LPO2" s="284"/>
      <c r="LPP2" s="284"/>
      <c r="LPW2" s="515"/>
      <c r="LPX2" s="515"/>
      <c r="LPY2" s="515"/>
      <c r="LPZ2" s="515"/>
      <c r="LQA2" s="515"/>
      <c r="LQB2" s="515"/>
      <c r="LQC2" s="284"/>
      <c r="LQD2" s="284"/>
      <c r="LQE2" s="284"/>
      <c r="LQL2" s="515"/>
      <c r="LQM2" s="515"/>
      <c r="LQN2" s="515"/>
      <c r="LQO2" s="515"/>
      <c r="LQP2" s="515"/>
      <c r="LQQ2" s="515"/>
      <c r="LQR2" s="284"/>
      <c r="LQS2" s="284"/>
      <c r="LQT2" s="284"/>
      <c r="LRA2" s="515"/>
      <c r="LRB2" s="515"/>
      <c r="LRC2" s="515"/>
      <c r="LRD2" s="515"/>
      <c r="LRE2" s="515"/>
      <c r="LRF2" s="515"/>
      <c r="LRG2" s="284"/>
      <c r="LRH2" s="284"/>
      <c r="LRI2" s="284"/>
      <c r="LRP2" s="515"/>
      <c r="LRQ2" s="515"/>
      <c r="LRR2" s="515"/>
      <c r="LRS2" s="515"/>
      <c r="LRT2" s="515"/>
      <c r="LRU2" s="515"/>
      <c r="LRV2" s="284"/>
      <c r="LRW2" s="284"/>
      <c r="LRX2" s="284"/>
      <c r="LSE2" s="515"/>
      <c r="LSF2" s="515"/>
      <c r="LSG2" s="515"/>
      <c r="LSH2" s="515"/>
      <c r="LSI2" s="515"/>
      <c r="LSJ2" s="515"/>
      <c r="LSK2" s="284"/>
      <c r="LSL2" s="284"/>
      <c r="LSM2" s="284"/>
      <c r="LST2" s="515"/>
      <c r="LSU2" s="515"/>
      <c r="LSV2" s="515"/>
      <c r="LSW2" s="515"/>
      <c r="LSX2" s="515"/>
      <c r="LSY2" s="515"/>
      <c r="LSZ2" s="284"/>
      <c r="LTA2" s="284"/>
      <c r="LTB2" s="284"/>
      <c r="LTI2" s="515"/>
      <c r="LTJ2" s="515"/>
      <c r="LTK2" s="515"/>
      <c r="LTL2" s="515"/>
      <c r="LTM2" s="515"/>
      <c r="LTN2" s="515"/>
      <c r="LTO2" s="284"/>
      <c r="LTP2" s="284"/>
      <c r="LTQ2" s="284"/>
      <c r="LTX2" s="515"/>
      <c r="LTY2" s="515"/>
      <c r="LTZ2" s="515"/>
      <c r="LUA2" s="515"/>
      <c r="LUB2" s="515"/>
      <c r="LUC2" s="515"/>
      <c r="LUD2" s="284"/>
      <c r="LUE2" s="284"/>
      <c r="LUF2" s="284"/>
      <c r="LUM2" s="515"/>
      <c r="LUN2" s="515"/>
      <c r="LUO2" s="515"/>
      <c r="LUP2" s="515"/>
      <c r="LUQ2" s="515"/>
      <c r="LUR2" s="515"/>
      <c r="LUS2" s="284"/>
      <c r="LUT2" s="284"/>
      <c r="LUU2" s="284"/>
      <c r="LVB2" s="515"/>
      <c r="LVC2" s="515"/>
      <c r="LVD2" s="515"/>
      <c r="LVE2" s="515"/>
      <c r="LVF2" s="515"/>
      <c r="LVG2" s="515"/>
      <c r="LVH2" s="284"/>
      <c r="LVI2" s="284"/>
      <c r="LVJ2" s="284"/>
      <c r="LVQ2" s="515"/>
      <c r="LVR2" s="515"/>
      <c r="LVS2" s="515"/>
      <c r="LVT2" s="515"/>
      <c r="LVU2" s="515"/>
      <c r="LVV2" s="515"/>
      <c r="LVW2" s="284"/>
      <c r="LVX2" s="284"/>
      <c r="LVY2" s="284"/>
      <c r="LWF2" s="515"/>
      <c r="LWG2" s="515"/>
      <c r="LWH2" s="515"/>
      <c r="LWI2" s="515"/>
      <c r="LWJ2" s="515"/>
      <c r="LWK2" s="515"/>
      <c r="LWL2" s="284"/>
      <c r="LWM2" s="284"/>
      <c r="LWN2" s="284"/>
      <c r="LWU2" s="515"/>
      <c r="LWV2" s="515"/>
      <c r="LWW2" s="515"/>
      <c r="LWX2" s="515"/>
      <c r="LWY2" s="515"/>
      <c r="LWZ2" s="515"/>
      <c r="LXA2" s="284"/>
      <c r="LXB2" s="284"/>
      <c r="LXC2" s="284"/>
      <c r="LXJ2" s="515"/>
      <c r="LXK2" s="515"/>
      <c r="LXL2" s="515"/>
      <c r="LXM2" s="515"/>
      <c r="LXN2" s="515"/>
      <c r="LXO2" s="515"/>
      <c r="LXP2" s="284"/>
      <c r="LXQ2" s="284"/>
      <c r="LXR2" s="284"/>
      <c r="LXY2" s="515"/>
      <c r="LXZ2" s="515"/>
      <c r="LYA2" s="515"/>
      <c r="LYB2" s="515"/>
      <c r="LYC2" s="515"/>
      <c r="LYD2" s="515"/>
      <c r="LYE2" s="284"/>
      <c r="LYF2" s="284"/>
      <c r="LYG2" s="284"/>
      <c r="LYN2" s="515"/>
      <c r="LYO2" s="515"/>
      <c r="LYP2" s="515"/>
      <c r="LYQ2" s="515"/>
      <c r="LYR2" s="515"/>
      <c r="LYS2" s="515"/>
      <c r="LYT2" s="284"/>
      <c r="LYU2" s="284"/>
      <c r="LYV2" s="284"/>
      <c r="LZC2" s="515"/>
      <c r="LZD2" s="515"/>
      <c r="LZE2" s="515"/>
      <c r="LZF2" s="515"/>
      <c r="LZG2" s="515"/>
      <c r="LZH2" s="515"/>
      <c r="LZI2" s="284"/>
      <c r="LZJ2" s="284"/>
      <c r="LZK2" s="284"/>
      <c r="LZR2" s="515"/>
      <c r="LZS2" s="515"/>
      <c r="LZT2" s="515"/>
      <c r="LZU2" s="515"/>
      <c r="LZV2" s="515"/>
      <c r="LZW2" s="515"/>
      <c r="LZX2" s="284"/>
      <c r="LZY2" s="284"/>
      <c r="LZZ2" s="284"/>
      <c r="MAG2" s="515"/>
      <c r="MAH2" s="515"/>
      <c r="MAI2" s="515"/>
      <c r="MAJ2" s="515"/>
      <c r="MAK2" s="515"/>
      <c r="MAL2" s="515"/>
      <c r="MAM2" s="284"/>
      <c r="MAN2" s="284"/>
      <c r="MAO2" s="284"/>
      <c r="MAV2" s="515"/>
      <c r="MAW2" s="515"/>
      <c r="MAX2" s="515"/>
      <c r="MAY2" s="515"/>
      <c r="MAZ2" s="515"/>
      <c r="MBA2" s="515"/>
      <c r="MBB2" s="284"/>
      <c r="MBC2" s="284"/>
      <c r="MBD2" s="284"/>
      <c r="MBK2" s="515"/>
      <c r="MBL2" s="515"/>
      <c r="MBM2" s="515"/>
      <c r="MBN2" s="515"/>
      <c r="MBO2" s="515"/>
      <c r="MBP2" s="515"/>
      <c r="MBQ2" s="284"/>
      <c r="MBR2" s="284"/>
      <c r="MBS2" s="284"/>
      <c r="MBZ2" s="515"/>
      <c r="MCA2" s="515"/>
      <c r="MCB2" s="515"/>
      <c r="MCC2" s="515"/>
      <c r="MCD2" s="515"/>
      <c r="MCE2" s="515"/>
      <c r="MCF2" s="284"/>
      <c r="MCG2" s="284"/>
      <c r="MCH2" s="284"/>
      <c r="MCO2" s="515"/>
      <c r="MCP2" s="515"/>
      <c r="MCQ2" s="515"/>
      <c r="MCR2" s="515"/>
      <c r="MCS2" s="515"/>
      <c r="MCT2" s="515"/>
      <c r="MCU2" s="284"/>
      <c r="MCV2" s="284"/>
      <c r="MCW2" s="284"/>
      <c r="MDD2" s="515"/>
      <c r="MDE2" s="515"/>
      <c r="MDF2" s="515"/>
      <c r="MDG2" s="515"/>
      <c r="MDH2" s="515"/>
      <c r="MDI2" s="515"/>
      <c r="MDJ2" s="284"/>
      <c r="MDK2" s="284"/>
      <c r="MDL2" s="284"/>
      <c r="MDS2" s="515"/>
      <c r="MDT2" s="515"/>
      <c r="MDU2" s="515"/>
      <c r="MDV2" s="515"/>
      <c r="MDW2" s="515"/>
      <c r="MDX2" s="515"/>
      <c r="MDY2" s="284"/>
      <c r="MDZ2" s="284"/>
      <c r="MEA2" s="284"/>
      <c r="MEH2" s="515"/>
      <c r="MEI2" s="515"/>
      <c r="MEJ2" s="515"/>
      <c r="MEK2" s="515"/>
      <c r="MEL2" s="515"/>
      <c r="MEM2" s="515"/>
      <c r="MEN2" s="284"/>
      <c r="MEO2" s="284"/>
      <c r="MEP2" s="284"/>
      <c r="MEW2" s="515"/>
      <c r="MEX2" s="515"/>
      <c r="MEY2" s="515"/>
      <c r="MEZ2" s="515"/>
      <c r="MFA2" s="515"/>
      <c r="MFB2" s="515"/>
      <c r="MFC2" s="284"/>
      <c r="MFD2" s="284"/>
      <c r="MFE2" s="284"/>
      <c r="MFL2" s="515"/>
      <c r="MFM2" s="515"/>
      <c r="MFN2" s="515"/>
      <c r="MFO2" s="515"/>
      <c r="MFP2" s="515"/>
      <c r="MFQ2" s="515"/>
      <c r="MFR2" s="284"/>
      <c r="MFS2" s="284"/>
      <c r="MFT2" s="284"/>
      <c r="MGA2" s="515"/>
      <c r="MGB2" s="515"/>
      <c r="MGC2" s="515"/>
      <c r="MGD2" s="515"/>
      <c r="MGE2" s="515"/>
      <c r="MGF2" s="515"/>
      <c r="MGG2" s="284"/>
      <c r="MGH2" s="284"/>
      <c r="MGI2" s="284"/>
      <c r="MGP2" s="515"/>
      <c r="MGQ2" s="515"/>
      <c r="MGR2" s="515"/>
      <c r="MGS2" s="515"/>
      <c r="MGT2" s="515"/>
      <c r="MGU2" s="515"/>
      <c r="MGV2" s="284"/>
      <c r="MGW2" s="284"/>
      <c r="MGX2" s="284"/>
      <c r="MHE2" s="515"/>
      <c r="MHF2" s="515"/>
      <c r="MHG2" s="515"/>
      <c r="MHH2" s="515"/>
      <c r="MHI2" s="515"/>
      <c r="MHJ2" s="515"/>
      <c r="MHK2" s="284"/>
      <c r="MHL2" s="284"/>
      <c r="MHM2" s="284"/>
      <c r="MHT2" s="515"/>
      <c r="MHU2" s="515"/>
      <c r="MHV2" s="515"/>
      <c r="MHW2" s="515"/>
      <c r="MHX2" s="515"/>
      <c r="MHY2" s="515"/>
      <c r="MHZ2" s="284"/>
      <c r="MIA2" s="284"/>
      <c r="MIB2" s="284"/>
      <c r="MII2" s="515"/>
      <c r="MIJ2" s="515"/>
      <c r="MIK2" s="515"/>
      <c r="MIL2" s="515"/>
      <c r="MIM2" s="515"/>
      <c r="MIN2" s="515"/>
      <c r="MIO2" s="284"/>
      <c r="MIP2" s="284"/>
      <c r="MIQ2" s="284"/>
      <c r="MIX2" s="515"/>
      <c r="MIY2" s="515"/>
      <c r="MIZ2" s="515"/>
      <c r="MJA2" s="515"/>
      <c r="MJB2" s="515"/>
      <c r="MJC2" s="515"/>
      <c r="MJD2" s="284"/>
      <c r="MJE2" s="284"/>
      <c r="MJF2" s="284"/>
      <c r="MJM2" s="515"/>
      <c r="MJN2" s="515"/>
      <c r="MJO2" s="515"/>
      <c r="MJP2" s="515"/>
      <c r="MJQ2" s="515"/>
      <c r="MJR2" s="515"/>
      <c r="MJS2" s="284"/>
      <c r="MJT2" s="284"/>
      <c r="MJU2" s="284"/>
      <c r="MKB2" s="515"/>
      <c r="MKC2" s="515"/>
      <c r="MKD2" s="515"/>
      <c r="MKE2" s="515"/>
      <c r="MKF2" s="515"/>
      <c r="MKG2" s="515"/>
      <c r="MKH2" s="284"/>
      <c r="MKI2" s="284"/>
      <c r="MKJ2" s="284"/>
      <c r="MKQ2" s="515"/>
      <c r="MKR2" s="515"/>
      <c r="MKS2" s="515"/>
      <c r="MKT2" s="515"/>
      <c r="MKU2" s="515"/>
      <c r="MKV2" s="515"/>
      <c r="MKW2" s="284"/>
      <c r="MKX2" s="284"/>
      <c r="MKY2" s="284"/>
      <c r="MLF2" s="515"/>
      <c r="MLG2" s="515"/>
      <c r="MLH2" s="515"/>
      <c r="MLI2" s="515"/>
      <c r="MLJ2" s="515"/>
      <c r="MLK2" s="515"/>
      <c r="MLL2" s="284"/>
      <c r="MLM2" s="284"/>
      <c r="MLN2" s="284"/>
      <c r="MLU2" s="515"/>
      <c r="MLV2" s="515"/>
      <c r="MLW2" s="515"/>
      <c r="MLX2" s="515"/>
      <c r="MLY2" s="515"/>
      <c r="MLZ2" s="515"/>
      <c r="MMA2" s="284"/>
      <c r="MMB2" s="284"/>
      <c r="MMC2" s="284"/>
      <c r="MMJ2" s="515"/>
      <c r="MMK2" s="515"/>
      <c r="MML2" s="515"/>
      <c r="MMM2" s="515"/>
      <c r="MMN2" s="515"/>
      <c r="MMO2" s="515"/>
      <c r="MMP2" s="284"/>
      <c r="MMQ2" s="284"/>
      <c r="MMR2" s="284"/>
      <c r="MMY2" s="515"/>
      <c r="MMZ2" s="515"/>
      <c r="MNA2" s="515"/>
      <c r="MNB2" s="515"/>
      <c r="MNC2" s="515"/>
      <c r="MND2" s="515"/>
      <c r="MNE2" s="284"/>
      <c r="MNF2" s="284"/>
      <c r="MNG2" s="284"/>
      <c r="MNN2" s="515"/>
      <c r="MNO2" s="515"/>
      <c r="MNP2" s="515"/>
      <c r="MNQ2" s="515"/>
      <c r="MNR2" s="515"/>
      <c r="MNS2" s="515"/>
      <c r="MNT2" s="284"/>
      <c r="MNU2" s="284"/>
      <c r="MNV2" s="284"/>
      <c r="MOC2" s="515"/>
      <c r="MOD2" s="515"/>
      <c r="MOE2" s="515"/>
      <c r="MOF2" s="515"/>
      <c r="MOG2" s="515"/>
      <c r="MOH2" s="515"/>
      <c r="MOI2" s="284"/>
      <c r="MOJ2" s="284"/>
      <c r="MOK2" s="284"/>
      <c r="MOR2" s="515"/>
      <c r="MOS2" s="515"/>
      <c r="MOT2" s="515"/>
      <c r="MOU2" s="515"/>
      <c r="MOV2" s="515"/>
      <c r="MOW2" s="515"/>
      <c r="MOX2" s="284"/>
      <c r="MOY2" s="284"/>
      <c r="MOZ2" s="284"/>
      <c r="MPG2" s="515"/>
      <c r="MPH2" s="515"/>
      <c r="MPI2" s="515"/>
      <c r="MPJ2" s="515"/>
      <c r="MPK2" s="515"/>
      <c r="MPL2" s="515"/>
      <c r="MPM2" s="284"/>
      <c r="MPN2" s="284"/>
      <c r="MPO2" s="284"/>
      <c r="MPV2" s="515"/>
      <c r="MPW2" s="515"/>
      <c r="MPX2" s="515"/>
      <c r="MPY2" s="515"/>
      <c r="MPZ2" s="515"/>
      <c r="MQA2" s="515"/>
      <c r="MQB2" s="284"/>
      <c r="MQC2" s="284"/>
      <c r="MQD2" s="284"/>
      <c r="MQK2" s="515"/>
      <c r="MQL2" s="515"/>
      <c r="MQM2" s="515"/>
      <c r="MQN2" s="515"/>
      <c r="MQO2" s="515"/>
      <c r="MQP2" s="515"/>
      <c r="MQQ2" s="284"/>
      <c r="MQR2" s="284"/>
      <c r="MQS2" s="284"/>
      <c r="MQZ2" s="515"/>
      <c r="MRA2" s="515"/>
      <c r="MRB2" s="515"/>
      <c r="MRC2" s="515"/>
      <c r="MRD2" s="515"/>
      <c r="MRE2" s="515"/>
      <c r="MRF2" s="284"/>
      <c r="MRG2" s="284"/>
      <c r="MRH2" s="284"/>
      <c r="MRO2" s="515"/>
      <c r="MRP2" s="515"/>
      <c r="MRQ2" s="515"/>
      <c r="MRR2" s="515"/>
      <c r="MRS2" s="515"/>
      <c r="MRT2" s="515"/>
      <c r="MRU2" s="284"/>
      <c r="MRV2" s="284"/>
      <c r="MRW2" s="284"/>
      <c r="MSD2" s="515"/>
      <c r="MSE2" s="515"/>
      <c r="MSF2" s="515"/>
      <c r="MSG2" s="515"/>
      <c r="MSH2" s="515"/>
      <c r="MSI2" s="515"/>
      <c r="MSJ2" s="284"/>
      <c r="MSK2" s="284"/>
      <c r="MSL2" s="284"/>
      <c r="MSS2" s="515"/>
      <c r="MST2" s="515"/>
      <c r="MSU2" s="515"/>
      <c r="MSV2" s="515"/>
      <c r="MSW2" s="515"/>
      <c r="MSX2" s="515"/>
      <c r="MSY2" s="284"/>
      <c r="MSZ2" s="284"/>
      <c r="MTA2" s="284"/>
      <c r="MTH2" s="515"/>
      <c r="MTI2" s="515"/>
      <c r="MTJ2" s="515"/>
      <c r="MTK2" s="515"/>
      <c r="MTL2" s="515"/>
      <c r="MTM2" s="515"/>
      <c r="MTN2" s="284"/>
      <c r="MTO2" s="284"/>
      <c r="MTP2" s="284"/>
      <c r="MTW2" s="515"/>
      <c r="MTX2" s="515"/>
      <c r="MTY2" s="515"/>
      <c r="MTZ2" s="515"/>
      <c r="MUA2" s="515"/>
      <c r="MUB2" s="515"/>
      <c r="MUC2" s="284"/>
      <c r="MUD2" s="284"/>
      <c r="MUE2" s="284"/>
      <c r="MUL2" s="515"/>
      <c r="MUM2" s="515"/>
      <c r="MUN2" s="515"/>
      <c r="MUO2" s="515"/>
      <c r="MUP2" s="515"/>
      <c r="MUQ2" s="515"/>
      <c r="MUR2" s="284"/>
      <c r="MUS2" s="284"/>
      <c r="MUT2" s="284"/>
      <c r="MVA2" s="515"/>
      <c r="MVB2" s="515"/>
      <c r="MVC2" s="515"/>
      <c r="MVD2" s="515"/>
      <c r="MVE2" s="515"/>
      <c r="MVF2" s="515"/>
      <c r="MVG2" s="284"/>
      <c r="MVH2" s="284"/>
      <c r="MVI2" s="284"/>
      <c r="MVP2" s="515"/>
      <c r="MVQ2" s="515"/>
      <c r="MVR2" s="515"/>
      <c r="MVS2" s="515"/>
      <c r="MVT2" s="515"/>
      <c r="MVU2" s="515"/>
      <c r="MVV2" s="284"/>
      <c r="MVW2" s="284"/>
      <c r="MVX2" s="284"/>
      <c r="MWE2" s="515"/>
      <c r="MWF2" s="515"/>
      <c r="MWG2" s="515"/>
      <c r="MWH2" s="515"/>
      <c r="MWI2" s="515"/>
      <c r="MWJ2" s="515"/>
      <c r="MWK2" s="284"/>
      <c r="MWL2" s="284"/>
      <c r="MWM2" s="284"/>
      <c r="MWT2" s="515"/>
      <c r="MWU2" s="515"/>
      <c r="MWV2" s="515"/>
      <c r="MWW2" s="515"/>
      <c r="MWX2" s="515"/>
      <c r="MWY2" s="515"/>
      <c r="MWZ2" s="284"/>
      <c r="MXA2" s="284"/>
      <c r="MXB2" s="284"/>
      <c r="MXI2" s="515"/>
      <c r="MXJ2" s="515"/>
      <c r="MXK2" s="515"/>
      <c r="MXL2" s="515"/>
      <c r="MXM2" s="515"/>
      <c r="MXN2" s="515"/>
      <c r="MXO2" s="284"/>
      <c r="MXP2" s="284"/>
      <c r="MXQ2" s="284"/>
      <c r="MXX2" s="515"/>
      <c r="MXY2" s="515"/>
      <c r="MXZ2" s="515"/>
      <c r="MYA2" s="515"/>
      <c r="MYB2" s="515"/>
      <c r="MYC2" s="515"/>
      <c r="MYD2" s="284"/>
      <c r="MYE2" s="284"/>
      <c r="MYF2" s="284"/>
      <c r="MYM2" s="515"/>
      <c r="MYN2" s="515"/>
      <c r="MYO2" s="515"/>
      <c r="MYP2" s="515"/>
      <c r="MYQ2" s="515"/>
      <c r="MYR2" s="515"/>
      <c r="MYS2" s="284"/>
      <c r="MYT2" s="284"/>
      <c r="MYU2" s="284"/>
      <c r="MZB2" s="515"/>
      <c r="MZC2" s="515"/>
      <c r="MZD2" s="515"/>
      <c r="MZE2" s="515"/>
      <c r="MZF2" s="515"/>
      <c r="MZG2" s="515"/>
      <c r="MZH2" s="284"/>
      <c r="MZI2" s="284"/>
      <c r="MZJ2" s="284"/>
      <c r="MZQ2" s="515"/>
      <c r="MZR2" s="515"/>
      <c r="MZS2" s="515"/>
      <c r="MZT2" s="515"/>
      <c r="MZU2" s="515"/>
      <c r="MZV2" s="515"/>
      <c r="MZW2" s="284"/>
      <c r="MZX2" s="284"/>
      <c r="MZY2" s="284"/>
      <c r="NAF2" s="515"/>
      <c r="NAG2" s="515"/>
      <c r="NAH2" s="515"/>
      <c r="NAI2" s="515"/>
      <c r="NAJ2" s="515"/>
      <c r="NAK2" s="515"/>
      <c r="NAL2" s="284"/>
      <c r="NAM2" s="284"/>
      <c r="NAN2" s="284"/>
      <c r="NAU2" s="515"/>
      <c r="NAV2" s="515"/>
      <c r="NAW2" s="515"/>
      <c r="NAX2" s="515"/>
      <c r="NAY2" s="515"/>
      <c r="NAZ2" s="515"/>
      <c r="NBA2" s="284"/>
      <c r="NBB2" s="284"/>
      <c r="NBC2" s="284"/>
      <c r="NBJ2" s="515"/>
      <c r="NBK2" s="515"/>
      <c r="NBL2" s="515"/>
      <c r="NBM2" s="515"/>
      <c r="NBN2" s="515"/>
      <c r="NBO2" s="515"/>
      <c r="NBP2" s="284"/>
      <c r="NBQ2" s="284"/>
      <c r="NBR2" s="284"/>
      <c r="NBY2" s="515"/>
      <c r="NBZ2" s="515"/>
      <c r="NCA2" s="515"/>
      <c r="NCB2" s="515"/>
      <c r="NCC2" s="515"/>
      <c r="NCD2" s="515"/>
      <c r="NCE2" s="284"/>
      <c r="NCF2" s="284"/>
      <c r="NCG2" s="284"/>
      <c r="NCN2" s="515"/>
      <c r="NCO2" s="515"/>
      <c r="NCP2" s="515"/>
      <c r="NCQ2" s="515"/>
      <c r="NCR2" s="515"/>
      <c r="NCS2" s="515"/>
      <c r="NCT2" s="284"/>
      <c r="NCU2" s="284"/>
      <c r="NCV2" s="284"/>
      <c r="NDC2" s="515"/>
      <c r="NDD2" s="515"/>
      <c r="NDE2" s="515"/>
      <c r="NDF2" s="515"/>
      <c r="NDG2" s="515"/>
      <c r="NDH2" s="515"/>
      <c r="NDI2" s="284"/>
      <c r="NDJ2" s="284"/>
      <c r="NDK2" s="284"/>
      <c r="NDR2" s="515"/>
      <c r="NDS2" s="515"/>
      <c r="NDT2" s="515"/>
      <c r="NDU2" s="515"/>
      <c r="NDV2" s="515"/>
      <c r="NDW2" s="515"/>
      <c r="NDX2" s="284"/>
      <c r="NDY2" s="284"/>
      <c r="NDZ2" s="284"/>
      <c r="NEG2" s="515"/>
      <c r="NEH2" s="515"/>
      <c r="NEI2" s="515"/>
      <c r="NEJ2" s="515"/>
      <c r="NEK2" s="515"/>
      <c r="NEL2" s="515"/>
      <c r="NEM2" s="284"/>
      <c r="NEN2" s="284"/>
      <c r="NEO2" s="284"/>
      <c r="NEV2" s="515"/>
      <c r="NEW2" s="515"/>
      <c r="NEX2" s="515"/>
      <c r="NEY2" s="515"/>
      <c r="NEZ2" s="515"/>
      <c r="NFA2" s="515"/>
      <c r="NFB2" s="284"/>
      <c r="NFC2" s="284"/>
      <c r="NFD2" s="284"/>
      <c r="NFK2" s="515"/>
      <c r="NFL2" s="515"/>
      <c r="NFM2" s="515"/>
      <c r="NFN2" s="515"/>
      <c r="NFO2" s="515"/>
      <c r="NFP2" s="515"/>
      <c r="NFQ2" s="284"/>
      <c r="NFR2" s="284"/>
      <c r="NFS2" s="284"/>
      <c r="NFZ2" s="515"/>
      <c r="NGA2" s="515"/>
      <c r="NGB2" s="515"/>
      <c r="NGC2" s="515"/>
      <c r="NGD2" s="515"/>
      <c r="NGE2" s="515"/>
      <c r="NGF2" s="284"/>
      <c r="NGG2" s="284"/>
      <c r="NGH2" s="284"/>
      <c r="NGO2" s="515"/>
      <c r="NGP2" s="515"/>
      <c r="NGQ2" s="515"/>
      <c r="NGR2" s="515"/>
      <c r="NGS2" s="515"/>
      <c r="NGT2" s="515"/>
      <c r="NGU2" s="284"/>
      <c r="NGV2" s="284"/>
      <c r="NGW2" s="284"/>
      <c r="NHD2" s="515"/>
      <c r="NHE2" s="515"/>
      <c r="NHF2" s="515"/>
      <c r="NHG2" s="515"/>
      <c r="NHH2" s="515"/>
      <c r="NHI2" s="515"/>
      <c r="NHJ2" s="284"/>
      <c r="NHK2" s="284"/>
      <c r="NHL2" s="284"/>
      <c r="NHS2" s="515"/>
      <c r="NHT2" s="515"/>
      <c r="NHU2" s="515"/>
      <c r="NHV2" s="515"/>
      <c r="NHW2" s="515"/>
      <c r="NHX2" s="515"/>
      <c r="NHY2" s="284"/>
      <c r="NHZ2" s="284"/>
      <c r="NIA2" s="284"/>
      <c r="NIH2" s="515"/>
      <c r="NII2" s="515"/>
      <c r="NIJ2" s="515"/>
      <c r="NIK2" s="515"/>
      <c r="NIL2" s="515"/>
      <c r="NIM2" s="515"/>
      <c r="NIN2" s="284"/>
      <c r="NIO2" s="284"/>
      <c r="NIP2" s="284"/>
      <c r="NIW2" s="515"/>
      <c r="NIX2" s="515"/>
      <c r="NIY2" s="515"/>
      <c r="NIZ2" s="515"/>
      <c r="NJA2" s="515"/>
      <c r="NJB2" s="515"/>
      <c r="NJC2" s="284"/>
      <c r="NJD2" s="284"/>
      <c r="NJE2" s="284"/>
      <c r="NJL2" s="515"/>
      <c r="NJM2" s="515"/>
      <c r="NJN2" s="515"/>
      <c r="NJO2" s="515"/>
      <c r="NJP2" s="515"/>
      <c r="NJQ2" s="515"/>
      <c r="NJR2" s="284"/>
      <c r="NJS2" s="284"/>
      <c r="NJT2" s="284"/>
      <c r="NKA2" s="515"/>
      <c r="NKB2" s="515"/>
      <c r="NKC2" s="515"/>
      <c r="NKD2" s="515"/>
      <c r="NKE2" s="515"/>
      <c r="NKF2" s="515"/>
      <c r="NKG2" s="284"/>
      <c r="NKH2" s="284"/>
      <c r="NKI2" s="284"/>
      <c r="NKP2" s="515"/>
      <c r="NKQ2" s="515"/>
      <c r="NKR2" s="515"/>
      <c r="NKS2" s="515"/>
      <c r="NKT2" s="515"/>
      <c r="NKU2" s="515"/>
      <c r="NKV2" s="284"/>
      <c r="NKW2" s="284"/>
      <c r="NKX2" s="284"/>
      <c r="NLE2" s="515"/>
      <c r="NLF2" s="515"/>
      <c r="NLG2" s="515"/>
      <c r="NLH2" s="515"/>
      <c r="NLI2" s="515"/>
      <c r="NLJ2" s="515"/>
      <c r="NLK2" s="284"/>
      <c r="NLL2" s="284"/>
      <c r="NLM2" s="284"/>
      <c r="NLT2" s="515"/>
      <c r="NLU2" s="515"/>
      <c r="NLV2" s="515"/>
      <c r="NLW2" s="515"/>
      <c r="NLX2" s="515"/>
      <c r="NLY2" s="515"/>
      <c r="NLZ2" s="284"/>
      <c r="NMA2" s="284"/>
      <c r="NMB2" s="284"/>
      <c r="NMI2" s="515"/>
      <c r="NMJ2" s="515"/>
      <c r="NMK2" s="515"/>
      <c r="NML2" s="515"/>
      <c r="NMM2" s="515"/>
      <c r="NMN2" s="515"/>
      <c r="NMO2" s="284"/>
      <c r="NMP2" s="284"/>
      <c r="NMQ2" s="284"/>
      <c r="NMX2" s="515"/>
      <c r="NMY2" s="515"/>
      <c r="NMZ2" s="515"/>
      <c r="NNA2" s="515"/>
      <c r="NNB2" s="515"/>
      <c r="NNC2" s="515"/>
      <c r="NND2" s="284"/>
      <c r="NNE2" s="284"/>
      <c r="NNF2" s="284"/>
      <c r="NNM2" s="515"/>
      <c r="NNN2" s="515"/>
      <c r="NNO2" s="515"/>
      <c r="NNP2" s="515"/>
      <c r="NNQ2" s="515"/>
      <c r="NNR2" s="515"/>
      <c r="NNS2" s="284"/>
      <c r="NNT2" s="284"/>
      <c r="NNU2" s="284"/>
      <c r="NOB2" s="515"/>
      <c r="NOC2" s="515"/>
      <c r="NOD2" s="515"/>
      <c r="NOE2" s="515"/>
      <c r="NOF2" s="515"/>
      <c r="NOG2" s="515"/>
      <c r="NOH2" s="284"/>
      <c r="NOI2" s="284"/>
      <c r="NOJ2" s="284"/>
      <c r="NOQ2" s="515"/>
      <c r="NOR2" s="515"/>
      <c r="NOS2" s="515"/>
      <c r="NOT2" s="515"/>
      <c r="NOU2" s="515"/>
      <c r="NOV2" s="515"/>
      <c r="NOW2" s="284"/>
      <c r="NOX2" s="284"/>
      <c r="NOY2" s="284"/>
      <c r="NPF2" s="515"/>
      <c r="NPG2" s="515"/>
      <c r="NPH2" s="515"/>
      <c r="NPI2" s="515"/>
      <c r="NPJ2" s="515"/>
      <c r="NPK2" s="515"/>
      <c r="NPL2" s="284"/>
      <c r="NPM2" s="284"/>
      <c r="NPN2" s="284"/>
      <c r="NPU2" s="515"/>
      <c r="NPV2" s="515"/>
      <c r="NPW2" s="515"/>
      <c r="NPX2" s="515"/>
      <c r="NPY2" s="515"/>
      <c r="NPZ2" s="515"/>
      <c r="NQA2" s="284"/>
      <c r="NQB2" s="284"/>
      <c r="NQC2" s="284"/>
      <c r="NQJ2" s="515"/>
      <c r="NQK2" s="515"/>
      <c r="NQL2" s="515"/>
      <c r="NQM2" s="515"/>
      <c r="NQN2" s="515"/>
      <c r="NQO2" s="515"/>
      <c r="NQP2" s="284"/>
      <c r="NQQ2" s="284"/>
      <c r="NQR2" s="284"/>
      <c r="NQY2" s="515"/>
      <c r="NQZ2" s="515"/>
      <c r="NRA2" s="515"/>
      <c r="NRB2" s="515"/>
      <c r="NRC2" s="515"/>
      <c r="NRD2" s="515"/>
      <c r="NRE2" s="284"/>
      <c r="NRF2" s="284"/>
      <c r="NRG2" s="284"/>
      <c r="NRN2" s="515"/>
      <c r="NRO2" s="515"/>
      <c r="NRP2" s="515"/>
      <c r="NRQ2" s="515"/>
      <c r="NRR2" s="515"/>
      <c r="NRS2" s="515"/>
      <c r="NRT2" s="284"/>
      <c r="NRU2" s="284"/>
      <c r="NRV2" s="284"/>
      <c r="NSC2" s="515"/>
      <c r="NSD2" s="515"/>
      <c r="NSE2" s="515"/>
      <c r="NSF2" s="515"/>
      <c r="NSG2" s="515"/>
      <c r="NSH2" s="515"/>
      <c r="NSI2" s="284"/>
      <c r="NSJ2" s="284"/>
      <c r="NSK2" s="284"/>
      <c r="NSR2" s="515"/>
      <c r="NSS2" s="515"/>
      <c r="NST2" s="515"/>
      <c r="NSU2" s="515"/>
      <c r="NSV2" s="515"/>
      <c r="NSW2" s="515"/>
      <c r="NSX2" s="284"/>
      <c r="NSY2" s="284"/>
      <c r="NSZ2" s="284"/>
      <c r="NTG2" s="515"/>
      <c r="NTH2" s="515"/>
      <c r="NTI2" s="515"/>
      <c r="NTJ2" s="515"/>
      <c r="NTK2" s="515"/>
      <c r="NTL2" s="515"/>
      <c r="NTM2" s="284"/>
      <c r="NTN2" s="284"/>
      <c r="NTO2" s="284"/>
      <c r="NTV2" s="515"/>
      <c r="NTW2" s="515"/>
      <c r="NTX2" s="515"/>
      <c r="NTY2" s="515"/>
      <c r="NTZ2" s="515"/>
      <c r="NUA2" s="515"/>
      <c r="NUB2" s="284"/>
      <c r="NUC2" s="284"/>
      <c r="NUD2" s="284"/>
      <c r="NUK2" s="515"/>
      <c r="NUL2" s="515"/>
      <c r="NUM2" s="515"/>
      <c r="NUN2" s="515"/>
      <c r="NUO2" s="515"/>
      <c r="NUP2" s="515"/>
      <c r="NUQ2" s="284"/>
      <c r="NUR2" s="284"/>
      <c r="NUS2" s="284"/>
      <c r="NUZ2" s="515"/>
      <c r="NVA2" s="515"/>
      <c r="NVB2" s="515"/>
      <c r="NVC2" s="515"/>
      <c r="NVD2" s="515"/>
      <c r="NVE2" s="515"/>
      <c r="NVF2" s="284"/>
      <c r="NVG2" s="284"/>
      <c r="NVH2" s="284"/>
      <c r="NVO2" s="515"/>
      <c r="NVP2" s="515"/>
      <c r="NVQ2" s="515"/>
      <c r="NVR2" s="515"/>
      <c r="NVS2" s="515"/>
      <c r="NVT2" s="515"/>
      <c r="NVU2" s="284"/>
      <c r="NVV2" s="284"/>
      <c r="NVW2" s="284"/>
      <c r="NWD2" s="515"/>
      <c r="NWE2" s="515"/>
      <c r="NWF2" s="515"/>
      <c r="NWG2" s="515"/>
      <c r="NWH2" s="515"/>
      <c r="NWI2" s="515"/>
      <c r="NWJ2" s="284"/>
      <c r="NWK2" s="284"/>
      <c r="NWL2" s="284"/>
      <c r="NWS2" s="515"/>
      <c r="NWT2" s="515"/>
      <c r="NWU2" s="515"/>
      <c r="NWV2" s="515"/>
      <c r="NWW2" s="515"/>
      <c r="NWX2" s="515"/>
      <c r="NWY2" s="284"/>
      <c r="NWZ2" s="284"/>
      <c r="NXA2" s="284"/>
      <c r="NXH2" s="515"/>
      <c r="NXI2" s="515"/>
      <c r="NXJ2" s="515"/>
      <c r="NXK2" s="515"/>
      <c r="NXL2" s="515"/>
      <c r="NXM2" s="515"/>
      <c r="NXN2" s="284"/>
      <c r="NXO2" s="284"/>
      <c r="NXP2" s="284"/>
      <c r="NXW2" s="515"/>
      <c r="NXX2" s="515"/>
      <c r="NXY2" s="515"/>
      <c r="NXZ2" s="515"/>
      <c r="NYA2" s="515"/>
      <c r="NYB2" s="515"/>
      <c r="NYC2" s="284"/>
      <c r="NYD2" s="284"/>
      <c r="NYE2" s="284"/>
      <c r="NYL2" s="515"/>
      <c r="NYM2" s="515"/>
      <c r="NYN2" s="515"/>
      <c r="NYO2" s="515"/>
      <c r="NYP2" s="515"/>
      <c r="NYQ2" s="515"/>
      <c r="NYR2" s="284"/>
      <c r="NYS2" s="284"/>
      <c r="NYT2" s="284"/>
      <c r="NZA2" s="515"/>
      <c r="NZB2" s="515"/>
      <c r="NZC2" s="515"/>
      <c r="NZD2" s="515"/>
      <c r="NZE2" s="515"/>
      <c r="NZF2" s="515"/>
      <c r="NZG2" s="284"/>
      <c r="NZH2" s="284"/>
      <c r="NZI2" s="284"/>
      <c r="NZP2" s="515"/>
      <c r="NZQ2" s="515"/>
      <c r="NZR2" s="515"/>
      <c r="NZS2" s="515"/>
      <c r="NZT2" s="515"/>
      <c r="NZU2" s="515"/>
      <c r="NZV2" s="284"/>
      <c r="NZW2" s="284"/>
      <c r="NZX2" s="284"/>
      <c r="OAE2" s="515"/>
      <c r="OAF2" s="515"/>
      <c r="OAG2" s="515"/>
      <c r="OAH2" s="515"/>
      <c r="OAI2" s="515"/>
      <c r="OAJ2" s="515"/>
      <c r="OAK2" s="284"/>
      <c r="OAL2" s="284"/>
      <c r="OAM2" s="284"/>
      <c r="OAT2" s="515"/>
      <c r="OAU2" s="515"/>
      <c r="OAV2" s="515"/>
      <c r="OAW2" s="515"/>
      <c r="OAX2" s="515"/>
      <c r="OAY2" s="515"/>
      <c r="OAZ2" s="284"/>
      <c r="OBA2" s="284"/>
      <c r="OBB2" s="284"/>
      <c r="OBI2" s="515"/>
      <c r="OBJ2" s="515"/>
      <c r="OBK2" s="515"/>
      <c r="OBL2" s="515"/>
      <c r="OBM2" s="515"/>
      <c r="OBN2" s="515"/>
      <c r="OBO2" s="284"/>
      <c r="OBP2" s="284"/>
      <c r="OBQ2" s="284"/>
      <c r="OBX2" s="515"/>
      <c r="OBY2" s="515"/>
      <c r="OBZ2" s="515"/>
      <c r="OCA2" s="515"/>
      <c r="OCB2" s="515"/>
      <c r="OCC2" s="515"/>
      <c r="OCD2" s="284"/>
      <c r="OCE2" s="284"/>
      <c r="OCF2" s="284"/>
      <c r="OCM2" s="515"/>
      <c r="OCN2" s="515"/>
      <c r="OCO2" s="515"/>
      <c r="OCP2" s="515"/>
      <c r="OCQ2" s="515"/>
      <c r="OCR2" s="515"/>
      <c r="OCS2" s="284"/>
      <c r="OCT2" s="284"/>
      <c r="OCU2" s="284"/>
      <c r="ODB2" s="515"/>
      <c r="ODC2" s="515"/>
      <c r="ODD2" s="515"/>
      <c r="ODE2" s="515"/>
      <c r="ODF2" s="515"/>
      <c r="ODG2" s="515"/>
      <c r="ODH2" s="284"/>
      <c r="ODI2" s="284"/>
      <c r="ODJ2" s="284"/>
      <c r="ODQ2" s="515"/>
      <c r="ODR2" s="515"/>
      <c r="ODS2" s="515"/>
      <c r="ODT2" s="515"/>
      <c r="ODU2" s="515"/>
      <c r="ODV2" s="515"/>
      <c r="ODW2" s="284"/>
      <c r="ODX2" s="284"/>
      <c r="ODY2" s="284"/>
      <c r="OEF2" s="515"/>
      <c r="OEG2" s="515"/>
      <c r="OEH2" s="515"/>
      <c r="OEI2" s="515"/>
      <c r="OEJ2" s="515"/>
      <c r="OEK2" s="515"/>
      <c r="OEL2" s="284"/>
      <c r="OEM2" s="284"/>
      <c r="OEN2" s="284"/>
      <c r="OEU2" s="515"/>
      <c r="OEV2" s="515"/>
      <c r="OEW2" s="515"/>
      <c r="OEX2" s="515"/>
      <c r="OEY2" s="515"/>
      <c r="OEZ2" s="515"/>
      <c r="OFA2" s="284"/>
      <c r="OFB2" s="284"/>
      <c r="OFC2" s="284"/>
      <c r="OFJ2" s="515"/>
      <c r="OFK2" s="515"/>
      <c r="OFL2" s="515"/>
      <c r="OFM2" s="515"/>
      <c r="OFN2" s="515"/>
      <c r="OFO2" s="515"/>
      <c r="OFP2" s="284"/>
      <c r="OFQ2" s="284"/>
      <c r="OFR2" s="284"/>
      <c r="OFY2" s="515"/>
      <c r="OFZ2" s="515"/>
      <c r="OGA2" s="515"/>
      <c r="OGB2" s="515"/>
      <c r="OGC2" s="515"/>
      <c r="OGD2" s="515"/>
      <c r="OGE2" s="284"/>
      <c r="OGF2" s="284"/>
      <c r="OGG2" s="284"/>
      <c r="OGN2" s="515"/>
      <c r="OGO2" s="515"/>
      <c r="OGP2" s="515"/>
      <c r="OGQ2" s="515"/>
      <c r="OGR2" s="515"/>
      <c r="OGS2" s="515"/>
      <c r="OGT2" s="284"/>
      <c r="OGU2" s="284"/>
      <c r="OGV2" s="284"/>
      <c r="OHC2" s="515"/>
      <c r="OHD2" s="515"/>
      <c r="OHE2" s="515"/>
      <c r="OHF2" s="515"/>
      <c r="OHG2" s="515"/>
      <c r="OHH2" s="515"/>
      <c r="OHI2" s="284"/>
      <c r="OHJ2" s="284"/>
      <c r="OHK2" s="284"/>
      <c r="OHR2" s="515"/>
      <c r="OHS2" s="515"/>
      <c r="OHT2" s="515"/>
      <c r="OHU2" s="515"/>
      <c r="OHV2" s="515"/>
      <c r="OHW2" s="515"/>
      <c r="OHX2" s="284"/>
      <c r="OHY2" s="284"/>
      <c r="OHZ2" s="284"/>
      <c r="OIG2" s="515"/>
      <c r="OIH2" s="515"/>
      <c r="OII2" s="515"/>
      <c r="OIJ2" s="515"/>
      <c r="OIK2" s="515"/>
      <c r="OIL2" s="515"/>
      <c r="OIM2" s="284"/>
      <c r="OIN2" s="284"/>
      <c r="OIO2" s="284"/>
      <c r="OIV2" s="515"/>
      <c r="OIW2" s="515"/>
      <c r="OIX2" s="515"/>
      <c r="OIY2" s="515"/>
      <c r="OIZ2" s="515"/>
      <c r="OJA2" s="515"/>
      <c r="OJB2" s="284"/>
      <c r="OJC2" s="284"/>
      <c r="OJD2" s="284"/>
      <c r="OJK2" s="515"/>
      <c r="OJL2" s="515"/>
      <c r="OJM2" s="515"/>
      <c r="OJN2" s="515"/>
      <c r="OJO2" s="515"/>
      <c r="OJP2" s="515"/>
      <c r="OJQ2" s="284"/>
      <c r="OJR2" s="284"/>
      <c r="OJS2" s="284"/>
      <c r="OJZ2" s="515"/>
      <c r="OKA2" s="515"/>
      <c r="OKB2" s="515"/>
      <c r="OKC2" s="515"/>
      <c r="OKD2" s="515"/>
      <c r="OKE2" s="515"/>
      <c r="OKF2" s="284"/>
      <c r="OKG2" s="284"/>
      <c r="OKH2" s="284"/>
      <c r="OKO2" s="515"/>
      <c r="OKP2" s="515"/>
      <c r="OKQ2" s="515"/>
      <c r="OKR2" s="515"/>
      <c r="OKS2" s="515"/>
      <c r="OKT2" s="515"/>
      <c r="OKU2" s="284"/>
      <c r="OKV2" s="284"/>
      <c r="OKW2" s="284"/>
      <c r="OLD2" s="515"/>
      <c r="OLE2" s="515"/>
      <c r="OLF2" s="515"/>
      <c r="OLG2" s="515"/>
      <c r="OLH2" s="515"/>
      <c r="OLI2" s="515"/>
      <c r="OLJ2" s="284"/>
      <c r="OLK2" s="284"/>
      <c r="OLL2" s="284"/>
      <c r="OLS2" s="515"/>
      <c r="OLT2" s="515"/>
      <c r="OLU2" s="515"/>
      <c r="OLV2" s="515"/>
      <c r="OLW2" s="515"/>
      <c r="OLX2" s="515"/>
      <c r="OLY2" s="284"/>
      <c r="OLZ2" s="284"/>
      <c r="OMA2" s="284"/>
      <c r="OMH2" s="515"/>
      <c r="OMI2" s="515"/>
      <c r="OMJ2" s="515"/>
      <c r="OMK2" s="515"/>
      <c r="OML2" s="515"/>
      <c r="OMM2" s="515"/>
      <c r="OMN2" s="284"/>
      <c r="OMO2" s="284"/>
      <c r="OMP2" s="284"/>
      <c r="OMW2" s="515"/>
      <c r="OMX2" s="515"/>
      <c r="OMY2" s="515"/>
      <c r="OMZ2" s="515"/>
      <c r="ONA2" s="515"/>
      <c r="ONB2" s="515"/>
      <c r="ONC2" s="284"/>
      <c r="OND2" s="284"/>
      <c r="ONE2" s="284"/>
      <c r="ONL2" s="515"/>
      <c r="ONM2" s="515"/>
      <c r="ONN2" s="515"/>
      <c r="ONO2" s="515"/>
      <c r="ONP2" s="515"/>
      <c r="ONQ2" s="515"/>
      <c r="ONR2" s="284"/>
      <c r="ONS2" s="284"/>
      <c r="ONT2" s="284"/>
      <c r="OOA2" s="515"/>
      <c r="OOB2" s="515"/>
      <c r="OOC2" s="515"/>
      <c r="OOD2" s="515"/>
      <c r="OOE2" s="515"/>
      <c r="OOF2" s="515"/>
      <c r="OOG2" s="284"/>
      <c r="OOH2" s="284"/>
      <c r="OOI2" s="284"/>
      <c r="OOP2" s="515"/>
      <c r="OOQ2" s="515"/>
      <c r="OOR2" s="515"/>
      <c r="OOS2" s="515"/>
      <c r="OOT2" s="515"/>
      <c r="OOU2" s="515"/>
      <c r="OOV2" s="284"/>
      <c r="OOW2" s="284"/>
      <c r="OOX2" s="284"/>
      <c r="OPE2" s="515"/>
      <c r="OPF2" s="515"/>
      <c r="OPG2" s="515"/>
      <c r="OPH2" s="515"/>
      <c r="OPI2" s="515"/>
      <c r="OPJ2" s="515"/>
      <c r="OPK2" s="284"/>
      <c r="OPL2" s="284"/>
      <c r="OPM2" s="284"/>
      <c r="OPT2" s="515"/>
      <c r="OPU2" s="515"/>
      <c r="OPV2" s="515"/>
      <c r="OPW2" s="515"/>
      <c r="OPX2" s="515"/>
      <c r="OPY2" s="515"/>
      <c r="OPZ2" s="284"/>
      <c r="OQA2" s="284"/>
      <c r="OQB2" s="284"/>
      <c r="OQI2" s="515"/>
      <c r="OQJ2" s="515"/>
      <c r="OQK2" s="515"/>
      <c r="OQL2" s="515"/>
      <c r="OQM2" s="515"/>
      <c r="OQN2" s="515"/>
      <c r="OQO2" s="284"/>
      <c r="OQP2" s="284"/>
      <c r="OQQ2" s="284"/>
      <c r="OQX2" s="515"/>
      <c r="OQY2" s="515"/>
      <c r="OQZ2" s="515"/>
      <c r="ORA2" s="515"/>
      <c r="ORB2" s="515"/>
      <c r="ORC2" s="515"/>
      <c r="ORD2" s="284"/>
      <c r="ORE2" s="284"/>
      <c r="ORF2" s="284"/>
      <c r="ORM2" s="515"/>
      <c r="ORN2" s="515"/>
      <c r="ORO2" s="515"/>
      <c r="ORP2" s="515"/>
      <c r="ORQ2" s="515"/>
      <c r="ORR2" s="515"/>
      <c r="ORS2" s="284"/>
      <c r="ORT2" s="284"/>
      <c r="ORU2" s="284"/>
      <c r="OSB2" s="515"/>
      <c r="OSC2" s="515"/>
      <c r="OSD2" s="515"/>
      <c r="OSE2" s="515"/>
      <c r="OSF2" s="515"/>
      <c r="OSG2" s="515"/>
      <c r="OSH2" s="284"/>
      <c r="OSI2" s="284"/>
      <c r="OSJ2" s="284"/>
      <c r="OSQ2" s="515"/>
      <c r="OSR2" s="515"/>
      <c r="OSS2" s="515"/>
      <c r="OST2" s="515"/>
      <c r="OSU2" s="515"/>
      <c r="OSV2" s="515"/>
      <c r="OSW2" s="284"/>
      <c r="OSX2" s="284"/>
      <c r="OSY2" s="284"/>
      <c r="OTF2" s="515"/>
      <c r="OTG2" s="515"/>
      <c r="OTH2" s="515"/>
      <c r="OTI2" s="515"/>
      <c r="OTJ2" s="515"/>
      <c r="OTK2" s="515"/>
      <c r="OTL2" s="284"/>
      <c r="OTM2" s="284"/>
      <c r="OTN2" s="284"/>
      <c r="OTU2" s="515"/>
      <c r="OTV2" s="515"/>
      <c r="OTW2" s="515"/>
      <c r="OTX2" s="515"/>
      <c r="OTY2" s="515"/>
      <c r="OTZ2" s="515"/>
      <c r="OUA2" s="284"/>
      <c r="OUB2" s="284"/>
      <c r="OUC2" s="284"/>
      <c r="OUJ2" s="515"/>
      <c r="OUK2" s="515"/>
      <c r="OUL2" s="515"/>
      <c r="OUM2" s="515"/>
      <c r="OUN2" s="515"/>
      <c r="OUO2" s="515"/>
      <c r="OUP2" s="284"/>
      <c r="OUQ2" s="284"/>
      <c r="OUR2" s="284"/>
      <c r="OUY2" s="515"/>
      <c r="OUZ2" s="515"/>
      <c r="OVA2" s="515"/>
      <c r="OVB2" s="515"/>
      <c r="OVC2" s="515"/>
      <c r="OVD2" s="515"/>
      <c r="OVE2" s="284"/>
      <c r="OVF2" s="284"/>
      <c r="OVG2" s="284"/>
      <c r="OVN2" s="515"/>
      <c r="OVO2" s="515"/>
      <c r="OVP2" s="515"/>
      <c r="OVQ2" s="515"/>
      <c r="OVR2" s="515"/>
      <c r="OVS2" s="515"/>
      <c r="OVT2" s="284"/>
      <c r="OVU2" s="284"/>
      <c r="OVV2" s="284"/>
      <c r="OWC2" s="515"/>
      <c r="OWD2" s="515"/>
      <c r="OWE2" s="515"/>
      <c r="OWF2" s="515"/>
      <c r="OWG2" s="515"/>
      <c r="OWH2" s="515"/>
      <c r="OWI2" s="284"/>
      <c r="OWJ2" s="284"/>
      <c r="OWK2" s="284"/>
      <c r="OWR2" s="515"/>
      <c r="OWS2" s="515"/>
      <c r="OWT2" s="515"/>
      <c r="OWU2" s="515"/>
      <c r="OWV2" s="515"/>
      <c r="OWW2" s="515"/>
      <c r="OWX2" s="284"/>
      <c r="OWY2" s="284"/>
      <c r="OWZ2" s="284"/>
      <c r="OXG2" s="515"/>
      <c r="OXH2" s="515"/>
      <c r="OXI2" s="515"/>
      <c r="OXJ2" s="515"/>
      <c r="OXK2" s="515"/>
      <c r="OXL2" s="515"/>
      <c r="OXM2" s="284"/>
      <c r="OXN2" s="284"/>
      <c r="OXO2" s="284"/>
      <c r="OXV2" s="515"/>
      <c r="OXW2" s="515"/>
      <c r="OXX2" s="515"/>
      <c r="OXY2" s="515"/>
      <c r="OXZ2" s="515"/>
      <c r="OYA2" s="515"/>
      <c r="OYB2" s="284"/>
      <c r="OYC2" s="284"/>
      <c r="OYD2" s="284"/>
      <c r="OYK2" s="515"/>
      <c r="OYL2" s="515"/>
      <c r="OYM2" s="515"/>
      <c r="OYN2" s="515"/>
      <c r="OYO2" s="515"/>
      <c r="OYP2" s="515"/>
      <c r="OYQ2" s="284"/>
      <c r="OYR2" s="284"/>
      <c r="OYS2" s="284"/>
      <c r="OYZ2" s="515"/>
      <c r="OZA2" s="515"/>
      <c r="OZB2" s="515"/>
      <c r="OZC2" s="515"/>
      <c r="OZD2" s="515"/>
      <c r="OZE2" s="515"/>
      <c r="OZF2" s="284"/>
      <c r="OZG2" s="284"/>
      <c r="OZH2" s="284"/>
      <c r="OZO2" s="515"/>
      <c r="OZP2" s="515"/>
      <c r="OZQ2" s="515"/>
      <c r="OZR2" s="515"/>
      <c r="OZS2" s="515"/>
      <c r="OZT2" s="515"/>
      <c r="OZU2" s="284"/>
      <c r="OZV2" s="284"/>
      <c r="OZW2" s="284"/>
      <c r="PAD2" s="515"/>
      <c r="PAE2" s="515"/>
      <c r="PAF2" s="515"/>
      <c r="PAG2" s="515"/>
      <c r="PAH2" s="515"/>
      <c r="PAI2" s="515"/>
      <c r="PAJ2" s="284"/>
      <c r="PAK2" s="284"/>
      <c r="PAL2" s="284"/>
      <c r="PAS2" s="515"/>
      <c r="PAT2" s="515"/>
      <c r="PAU2" s="515"/>
      <c r="PAV2" s="515"/>
      <c r="PAW2" s="515"/>
      <c r="PAX2" s="515"/>
      <c r="PAY2" s="284"/>
      <c r="PAZ2" s="284"/>
      <c r="PBA2" s="284"/>
      <c r="PBH2" s="515"/>
      <c r="PBI2" s="515"/>
      <c r="PBJ2" s="515"/>
      <c r="PBK2" s="515"/>
      <c r="PBL2" s="515"/>
      <c r="PBM2" s="515"/>
      <c r="PBN2" s="284"/>
      <c r="PBO2" s="284"/>
      <c r="PBP2" s="284"/>
      <c r="PBW2" s="515"/>
      <c r="PBX2" s="515"/>
      <c r="PBY2" s="515"/>
      <c r="PBZ2" s="515"/>
      <c r="PCA2" s="515"/>
      <c r="PCB2" s="515"/>
      <c r="PCC2" s="284"/>
      <c r="PCD2" s="284"/>
      <c r="PCE2" s="284"/>
      <c r="PCL2" s="515"/>
      <c r="PCM2" s="515"/>
      <c r="PCN2" s="515"/>
      <c r="PCO2" s="515"/>
      <c r="PCP2" s="515"/>
      <c r="PCQ2" s="515"/>
      <c r="PCR2" s="284"/>
      <c r="PCS2" s="284"/>
      <c r="PCT2" s="284"/>
      <c r="PDA2" s="515"/>
      <c r="PDB2" s="515"/>
      <c r="PDC2" s="515"/>
      <c r="PDD2" s="515"/>
      <c r="PDE2" s="515"/>
      <c r="PDF2" s="515"/>
      <c r="PDG2" s="284"/>
      <c r="PDH2" s="284"/>
      <c r="PDI2" s="284"/>
      <c r="PDP2" s="515"/>
      <c r="PDQ2" s="515"/>
      <c r="PDR2" s="515"/>
      <c r="PDS2" s="515"/>
      <c r="PDT2" s="515"/>
      <c r="PDU2" s="515"/>
      <c r="PDV2" s="284"/>
      <c r="PDW2" s="284"/>
      <c r="PDX2" s="284"/>
      <c r="PEE2" s="515"/>
      <c r="PEF2" s="515"/>
      <c r="PEG2" s="515"/>
      <c r="PEH2" s="515"/>
      <c r="PEI2" s="515"/>
      <c r="PEJ2" s="515"/>
      <c r="PEK2" s="284"/>
      <c r="PEL2" s="284"/>
      <c r="PEM2" s="284"/>
      <c r="PET2" s="515"/>
      <c r="PEU2" s="515"/>
      <c r="PEV2" s="515"/>
      <c r="PEW2" s="515"/>
      <c r="PEX2" s="515"/>
      <c r="PEY2" s="515"/>
      <c r="PEZ2" s="284"/>
      <c r="PFA2" s="284"/>
      <c r="PFB2" s="284"/>
      <c r="PFI2" s="515"/>
      <c r="PFJ2" s="515"/>
      <c r="PFK2" s="515"/>
      <c r="PFL2" s="515"/>
      <c r="PFM2" s="515"/>
      <c r="PFN2" s="515"/>
      <c r="PFO2" s="284"/>
      <c r="PFP2" s="284"/>
      <c r="PFQ2" s="284"/>
      <c r="PFX2" s="515"/>
      <c r="PFY2" s="515"/>
      <c r="PFZ2" s="515"/>
      <c r="PGA2" s="515"/>
      <c r="PGB2" s="515"/>
      <c r="PGC2" s="515"/>
      <c r="PGD2" s="284"/>
      <c r="PGE2" s="284"/>
      <c r="PGF2" s="284"/>
      <c r="PGM2" s="515"/>
      <c r="PGN2" s="515"/>
      <c r="PGO2" s="515"/>
      <c r="PGP2" s="515"/>
      <c r="PGQ2" s="515"/>
      <c r="PGR2" s="515"/>
      <c r="PGS2" s="284"/>
      <c r="PGT2" s="284"/>
      <c r="PGU2" s="284"/>
      <c r="PHB2" s="515"/>
      <c r="PHC2" s="515"/>
      <c r="PHD2" s="515"/>
      <c r="PHE2" s="515"/>
      <c r="PHF2" s="515"/>
      <c r="PHG2" s="515"/>
      <c r="PHH2" s="284"/>
      <c r="PHI2" s="284"/>
      <c r="PHJ2" s="284"/>
      <c r="PHQ2" s="515"/>
      <c r="PHR2" s="515"/>
      <c r="PHS2" s="515"/>
      <c r="PHT2" s="515"/>
      <c r="PHU2" s="515"/>
      <c r="PHV2" s="515"/>
      <c r="PHW2" s="284"/>
      <c r="PHX2" s="284"/>
      <c r="PHY2" s="284"/>
      <c r="PIF2" s="515"/>
      <c r="PIG2" s="515"/>
      <c r="PIH2" s="515"/>
      <c r="PII2" s="515"/>
      <c r="PIJ2" s="515"/>
      <c r="PIK2" s="515"/>
      <c r="PIL2" s="284"/>
      <c r="PIM2" s="284"/>
      <c r="PIN2" s="284"/>
      <c r="PIU2" s="515"/>
      <c r="PIV2" s="515"/>
      <c r="PIW2" s="515"/>
      <c r="PIX2" s="515"/>
      <c r="PIY2" s="515"/>
      <c r="PIZ2" s="515"/>
      <c r="PJA2" s="284"/>
      <c r="PJB2" s="284"/>
      <c r="PJC2" s="284"/>
      <c r="PJJ2" s="515"/>
      <c r="PJK2" s="515"/>
      <c r="PJL2" s="515"/>
      <c r="PJM2" s="515"/>
      <c r="PJN2" s="515"/>
      <c r="PJO2" s="515"/>
      <c r="PJP2" s="284"/>
      <c r="PJQ2" s="284"/>
      <c r="PJR2" s="284"/>
      <c r="PJY2" s="515"/>
      <c r="PJZ2" s="515"/>
      <c r="PKA2" s="515"/>
      <c r="PKB2" s="515"/>
      <c r="PKC2" s="515"/>
      <c r="PKD2" s="515"/>
      <c r="PKE2" s="284"/>
      <c r="PKF2" s="284"/>
      <c r="PKG2" s="284"/>
      <c r="PKN2" s="515"/>
      <c r="PKO2" s="515"/>
      <c r="PKP2" s="515"/>
      <c r="PKQ2" s="515"/>
      <c r="PKR2" s="515"/>
      <c r="PKS2" s="515"/>
      <c r="PKT2" s="284"/>
      <c r="PKU2" s="284"/>
      <c r="PKV2" s="284"/>
      <c r="PLC2" s="515"/>
      <c r="PLD2" s="515"/>
      <c r="PLE2" s="515"/>
      <c r="PLF2" s="515"/>
      <c r="PLG2" s="515"/>
      <c r="PLH2" s="515"/>
      <c r="PLI2" s="284"/>
      <c r="PLJ2" s="284"/>
      <c r="PLK2" s="284"/>
      <c r="PLR2" s="515"/>
      <c r="PLS2" s="515"/>
      <c r="PLT2" s="515"/>
      <c r="PLU2" s="515"/>
      <c r="PLV2" s="515"/>
      <c r="PLW2" s="515"/>
      <c r="PLX2" s="284"/>
      <c r="PLY2" s="284"/>
      <c r="PLZ2" s="284"/>
      <c r="PMG2" s="515"/>
      <c r="PMH2" s="515"/>
      <c r="PMI2" s="515"/>
      <c r="PMJ2" s="515"/>
      <c r="PMK2" s="515"/>
      <c r="PML2" s="515"/>
      <c r="PMM2" s="284"/>
      <c r="PMN2" s="284"/>
      <c r="PMO2" s="284"/>
      <c r="PMV2" s="515"/>
      <c r="PMW2" s="515"/>
      <c r="PMX2" s="515"/>
      <c r="PMY2" s="515"/>
      <c r="PMZ2" s="515"/>
      <c r="PNA2" s="515"/>
      <c r="PNB2" s="284"/>
      <c r="PNC2" s="284"/>
      <c r="PND2" s="284"/>
      <c r="PNK2" s="515"/>
      <c r="PNL2" s="515"/>
      <c r="PNM2" s="515"/>
      <c r="PNN2" s="515"/>
      <c r="PNO2" s="515"/>
      <c r="PNP2" s="515"/>
      <c r="PNQ2" s="284"/>
      <c r="PNR2" s="284"/>
      <c r="PNS2" s="284"/>
      <c r="PNZ2" s="515"/>
      <c r="POA2" s="515"/>
      <c r="POB2" s="515"/>
      <c r="POC2" s="515"/>
      <c r="POD2" s="515"/>
      <c r="POE2" s="515"/>
      <c r="POF2" s="284"/>
      <c r="POG2" s="284"/>
      <c r="POH2" s="284"/>
      <c r="POO2" s="515"/>
      <c r="POP2" s="515"/>
      <c r="POQ2" s="515"/>
      <c r="POR2" s="515"/>
      <c r="POS2" s="515"/>
      <c r="POT2" s="515"/>
      <c r="POU2" s="284"/>
      <c r="POV2" s="284"/>
      <c r="POW2" s="284"/>
      <c r="PPD2" s="515"/>
      <c r="PPE2" s="515"/>
      <c r="PPF2" s="515"/>
      <c r="PPG2" s="515"/>
      <c r="PPH2" s="515"/>
      <c r="PPI2" s="515"/>
      <c r="PPJ2" s="284"/>
      <c r="PPK2" s="284"/>
      <c r="PPL2" s="284"/>
      <c r="PPS2" s="515"/>
      <c r="PPT2" s="515"/>
      <c r="PPU2" s="515"/>
      <c r="PPV2" s="515"/>
      <c r="PPW2" s="515"/>
      <c r="PPX2" s="515"/>
      <c r="PPY2" s="284"/>
      <c r="PPZ2" s="284"/>
      <c r="PQA2" s="284"/>
      <c r="PQH2" s="515"/>
      <c r="PQI2" s="515"/>
      <c r="PQJ2" s="515"/>
      <c r="PQK2" s="515"/>
      <c r="PQL2" s="515"/>
      <c r="PQM2" s="515"/>
      <c r="PQN2" s="284"/>
      <c r="PQO2" s="284"/>
      <c r="PQP2" s="284"/>
      <c r="PQW2" s="515"/>
      <c r="PQX2" s="515"/>
      <c r="PQY2" s="515"/>
      <c r="PQZ2" s="515"/>
      <c r="PRA2" s="515"/>
      <c r="PRB2" s="515"/>
      <c r="PRC2" s="284"/>
      <c r="PRD2" s="284"/>
      <c r="PRE2" s="284"/>
      <c r="PRL2" s="515"/>
      <c r="PRM2" s="515"/>
      <c r="PRN2" s="515"/>
      <c r="PRO2" s="515"/>
      <c r="PRP2" s="515"/>
      <c r="PRQ2" s="515"/>
      <c r="PRR2" s="284"/>
      <c r="PRS2" s="284"/>
      <c r="PRT2" s="284"/>
      <c r="PSA2" s="515"/>
      <c r="PSB2" s="515"/>
      <c r="PSC2" s="515"/>
      <c r="PSD2" s="515"/>
      <c r="PSE2" s="515"/>
      <c r="PSF2" s="515"/>
      <c r="PSG2" s="284"/>
      <c r="PSH2" s="284"/>
      <c r="PSI2" s="284"/>
      <c r="PSP2" s="515"/>
      <c r="PSQ2" s="515"/>
      <c r="PSR2" s="515"/>
      <c r="PSS2" s="515"/>
      <c r="PST2" s="515"/>
      <c r="PSU2" s="515"/>
      <c r="PSV2" s="284"/>
      <c r="PSW2" s="284"/>
      <c r="PSX2" s="284"/>
      <c r="PTE2" s="515"/>
      <c r="PTF2" s="515"/>
      <c r="PTG2" s="515"/>
      <c r="PTH2" s="515"/>
      <c r="PTI2" s="515"/>
      <c r="PTJ2" s="515"/>
      <c r="PTK2" s="284"/>
      <c r="PTL2" s="284"/>
      <c r="PTM2" s="284"/>
      <c r="PTT2" s="515"/>
      <c r="PTU2" s="515"/>
      <c r="PTV2" s="515"/>
      <c r="PTW2" s="515"/>
      <c r="PTX2" s="515"/>
      <c r="PTY2" s="515"/>
      <c r="PTZ2" s="284"/>
      <c r="PUA2" s="284"/>
      <c r="PUB2" s="284"/>
      <c r="PUI2" s="515"/>
      <c r="PUJ2" s="515"/>
      <c r="PUK2" s="515"/>
      <c r="PUL2" s="515"/>
      <c r="PUM2" s="515"/>
      <c r="PUN2" s="515"/>
      <c r="PUO2" s="284"/>
      <c r="PUP2" s="284"/>
      <c r="PUQ2" s="284"/>
      <c r="PUX2" s="515"/>
      <c r="PUY2" s="515"/>
      <c r="PUZ2" s="515"/>
      <c r="PVA2" s="515"/>
      <c r="PVB2" s="515"/>
      <c r="PVC2" s="515"/>
      <c r="PVD2" s="284"/>
      <c r="PVE2" s="284"/>
      <c r="PVF2" s="284"/>
      <c r="PVM2" s="515"/>
      <c r="PVN2" s="515"/>
      <c r="PVO2" s="515"/>
      <c r="PVP2" s="515"/>
      <c r="PVQ2" s="515"/>
      <c r="PVR2" s="515"/>
      <c r="PVS2" s="284"/>
      <c r="PVT2" s="284"/>
      <c r="PVU2" s="284"/>
      <c r="PWB2" s="515"/>
      <c r="PWC2" s="515"/>
      <c r="PWD2" s="515"/>
      <c r="PWE2" s="515"/>
      <c r="PWF2" s="515"/>
      <c r="PWG2" s="515"/>
      <c r="PWH2" s="284"/>
      <c r="PWI2" s="284"/>
      <c r="PWJ2" s="284"/>
      <c r="PWQ2" s="515"/>
      <c r="PWR2" s="515"/>
      <c r="PWS2" s="515"/>
      <c r="PWT2" s="515"/>
      <c r="PWU2" s="515"/>
      <c r="PWV2" s="515"/>
      <c r="PWW2" s="284"/>
      <c r="PWX2" s="284"/>
      <c r="PWY2" s="284"/>
      <c r="PXF2" s="515"/>
      <c r="PXG2" s="515"/>
      <c r="PXH2" s="515"/>
      <c r="PXI2" s="515"/>
      <c r="PXJ2" s="515"/>
      <c r="PXK2" s="515"/>
      <c r="PXL2" s="284"/>
      <c r="PXM2" s="284"/>
      <c r="PXN2" s="284"/>
      <c r="PXU2" s="515"/>
      <c r="PXV2" s="515"/>
      <c r="PXW2" s="515"/>
      <c r="PXX2" s="515"/>
      <c r="PXY2" s="515"/>
      <c r="PXZ2" s="515"/>
      <c r="PYA2" s="284"/>
      <c r="PYB2" s="284"/>
      <c r="PYC2" s="284"/>
      <c r="PYJ2" s="515"/>
      <c r="PYK2" s="515"/>
      <c r="PYL2" s="515"/>
      <c r="PYM2" s="515"/>
      <c r="PYN2" s="515"/>
      <c r="PYO2" s="515"/>
      <c r="PYP2" s="284"/>
      <c r="PYQ2" s="284"/>
      <c r="PYR2" s="284"/>
      <c r="PYY2" s="515"/>
      <c r="PYZ2" s="515"/>
      <c r="PZA2" s="515"/>
      <c r="PZB2" s="515"/>
      <c r="PZC2" s="515"/>
      <c r="PZD2" s="515"/>
      <c r="PZE2" s="284"/>
      <c r="PZF2" s="284"/>
      <c r="PZG2" s="284"/>
      <c r="PZN2" s="515"/>
      <c r="PZO2" s="515"/>
      <c r="PZP2" s="515"/>
      <c r="PZQ2" s="515"/>
      <c r="PZR2" s="515"/>
      <c r="PZS2" s="515"/>
      <c r="PZT2" s="284"/>
      <c r="PZU2" s="284"/>
      <c r="PZV2" s="284"/>
      <c r="QAC2" s="515"/>
      <c r="QAD2" s="515"/>
      <c r="QAE2" s="515"/>
      <c r="QAF2" s="515"/>
      <c r="QAG2" s="515"/>
      <c r="QAH2" s="515"/>
      <c r="QAI2" s="284"/>
      <c r="QAJ2" s="284"/>
      <c r="QAK2" s="284"/>
      <c r="QAR2" s="515"/>
      <c r="QAS2" s="515"/>
      <c r="QAT2" s="515"/>
      <c r="QAU2" s="515"/>
      <c r="QAV2" s="515"/>
      <c r="QAW2" s="515"/>
      <c r="QAX2" s="284"/>
      <c r="QAY2" s="284"/>
      <c r="QAZ2" s="284"/>
      <c r="QBG2" s="515"/>
      <c r="QBH2" s="515"/>
      <c r="QBI2" s="515"/>
      <c r="QBJ2" s="515"/>
      <c r="QBK2" s="515"/>
      <c r="QBL2" s="515"/>
      <c r="QBM2" s="284"/>
      <c r="QBN2" s="284"/>
      <c r="QBO2" s="284"/>
      <c r="QBV2" s="515"/>
      <c r="QBW2" s="515"/>
      <c r="QBX2" s="515"/>
      <c r="QBY2" s="515"/>
      <c r="QBZ2" s="515"/>
      <c r="QCA2" s="515"/>
      <c r="QCB2" s="284"/>
      <c r="QCC2" s="284"/>
      <c r="QCD2" s="284"/>
      <c r="QCK2" s="515"/>
      <c r="QCL2" s="515"/>
      <c r="QCM2" s="515"/>
      <c r="QCN2" s="515"/>
      <c r="QCO2" s="515"/>
      <c r="QCP2" s="515"/>
      <c r="QCQ2" s="284"/>
      <c r="QCR2" s="284"/>
      <c r="QCS2" s="284"/>
      <c r="QCZ2" s="515"/>
      <c r="QDA2" s="515"/>
      <c r="QDB2" s="515"/>
      <c r="QDC2" s="515"/>
      <c r="QDD2" s="515"/>
      <c r="QDE2" s="515"/>
      <c r="QDF2" s="284"/>
      <c r="QDG2" s="284"/>
      <c r="QDH2" s="284"/>
      <c r="QDO2" s="515"/>
      <c r="QDP2" s="515"/>
      <c r="QDQ2" s="515"/>
      <c r="QDR2" s="515"/>
      <c r="QDS2" s="515"/>
      <c r="QDT2" s="515"/>
      <c r="QDU2" s="284"/>
      <c r="QDV2" s="284"/>
      <c r="QDW2" s="284"/>
      <c r="QED2" s="515"/>
      <c r="QEE2" s="515"/>
      <c r="QEF2" s="515"/>
      <c r="QEG2" s="515"/>
      <c r="QEH2" s="515"/>
      <c r="QEI2" s="515"/>
      <c r="QEJ2" s="284"/>
      <c r="QEK2" s="284"/>
      <c r="QEL2" s="284"/>
      <c r="QES2" s="515"/>
      <c r="QET2" s="515"/>
      <c r="QEU2" s="515"/>
      <c r="QEV2" s="515"/>
      <c r="QEW2" s="515"/>
      <c r="QEX2" s="515"/>
      <c r="QEY2" s="284"/>
      <c r="QEZ2" s="284"/>
      <c r="QFA2" s="284"/>
      <c r="QFH2" s="515"/>
      <c r="QFI2" s="515"/>
      <c r="QFJ2" s="515"/>
      <c r="QFK2" s="515"/>
      <c r="QFL2" s="515"/>
      <c r="QFM2" s="515"/>
      <c r="QFN2" s="284"/>
      <c r="QFO2" s="284"/>
      <c r="QFP2" s="284"/>
      <c r="QFW2" s="515"/>
      <c r="QFX2" s="515"/>
      <c r="QFY2" s="515"/>
      <c r="QFZ2" s="515"/>
      <c r="QGA2" s="515"/>
      <c r="QGB2" s="515"/>
      <c r="QGC2" s="284"/>
      <c r="QGD2" s="284"/>
      <c r="QGE2" s="284"/>
      <c r="QGL2" s="515"/>
      <c r="QGM2" s="515"/>
      <c r="QGN2" s="515"/>
      <c r="QGO2" s="515"/>
      <c r="QGP2" s="515"/>
      <c r="QGQ2" s="515"/>
      <c r="QGR2" s="284"/>
      <c r="QGS2" s="284"/>
      <c r="QGT2" s="284"/>
      <c r="QHA2" s="515"/>
      <c r="QHB2" s="515"/>
      <c r="QHC2" s="515"/>
      <c r="QHD2" s="515"/>
      <c r="QHE2" s="515"/>
      <c r="QHF2" s="515"/>
      <c r="QHG2" s="284"/>
      <c r="QHH2" s="284"/>
      <c r="QHI2" s="284"/>
      <c r="QHP2" s="515"/>
      <c r="QHQ2" s="515"/>
      <c r="QHR2" s="515"/>
      <c r="QHS2" s="515"/>
      <c r="QHT2" s="515"/>
      <c r="QHU2" s="515"/>
      <c r="QHV2" s="284"/>
      <c r="QHW2" s="284"/>
      <c r="QHX2" s="284"/>
      <c r="QIE2" s="515"/>
      <c r="QIF2" s="515"/>
      <c r="QIG2" s="515"/>
      <c r="QIH2" s="515"/>
      <c r="QII2" s="515"/>
      <c r="QIJ2" s="515"/>
      <c r="QIK2" s="284"/>
      <c r="QIL2" s="284"/>
      <c r="QIM2" s="284"/>
      <c r="QIT2" s="515"/>
      <c r="QIU2" s="515"/>
      <c r="QIV2" s="515"/>
      <c r="QIW2" s="515"/>
      <c r="QIX2" s="515"/>
      <c r="QIY2" s="515"/>
      <c r="QIZ2" s="284"/>
      <c r="QJA2" s="284"/>
      <c r="QJB2" s="284"/>
      <c r="QJI2" s="515"/>
      <c r="QJJ2" s="515"/>
      <c r="QJK2" s="515"/>
      <c r="QJL2" s="515"/>
      <c r="QJM2" s="515"/>
      <c r="QJN2" s="515"/>
      <c r="QJO2" s="284"/>
      <c r="QJP2" s="284"/>
      <c r="QJQ2" s="284"/>
      <c r="QJX2" s="515"/>
      <c r="QJY2" s="515"/>
      <c r="QJZ2" s="515"/>
      <c r="QKA2" s="515"/>
      <c r="QKB2" s="515"/>
      <c r="QKC2" s="515"/>
      <c r="QKD2" s="284"/>
      <c r="QKE2" s="284"/>
      <c r="QKF2" s="284"/>
      <c r="QKM2" s="515"/>
      <c r="QKN2" s="515"/>
      <c r="QKO2" s="515"/>
      <c r="QKP2" s="515"/>
      <c r="QKQ2" s="515"/>
      <c r="QKR2" s="515"/>
      <c r="QKS2" s="284"/>
      <c r="QKT2" s="284"/>
      <c r="QKU2" s="284"/>
      <c r="QLB2" s="515"/>
      <c r="QLC2" s="515"/>
      <c r="QLD2" s="515"/>
      <c r="QLE2" s="515"/>
      <c r="QLF2" s="515"/>
      <c r="QLG2" s="515"/>
      <c r="QLH2" s="284"/>
      <c r="QLI2" s="284"/>
      <c r="QLJ2" s="284"/>
      <c r="QLQ2" s="515"/>
      <c r="QLR2" s="515"/>
      <c r="QLS2" s="515"/>
      <c r="QLT2" s="515"/>
      <c r="QLU2" s="515"/>
      <c r="QLV2" s="515"/>
      <c r="QLW2" s="284"/>
      <c r="QLX2" s="284"/>
      <c r="QLY2" s="284"/>
      <c r="QMF2" s="515"/>
      <c r="QMG2" s="515"/>
      <c r="QMH2" s="515"/>
      <c r="QMI2" s="515"/>
      <c r="QMJ2" s="515"/>
      <c r="QMK2" s="515"/>
      <c r="QML2" s="284"/>
      <c r="QMM2" s="284"/>
      <c r="QMN2" s="284"/>
      <c r="QMU2" s="515"/>
      <c r="QMV2" s="515"/>
      <c r="QMW2" s="515"/>
      <c r="QMX2" s="515"/>
      <c r="QMY2" s="515"/>
      <c r="QMZ2" s="515"/>
      <c r="QNA2" s="284"/>
      <c r="QNB2" s="284"/>
      <c r="QNC2" s="284"/>
      <c r="QNJ2" s="515"/>
      <c r="QNK2" s="515"/>
      <c r="QNL2" s="515"/>
      <c r="QNM2" s="515"/>
      <c r="QNN2" s="515"/>
      <c r="QNO2" s="515"/>
      <c r="QNP2" s="284"/>
      <c r="QNQ2" s="284"/>
      <c r="QNR2" s="284"/>
      <c r="QNY2" s="515"/>
      <c r="QNZ2" s="515"/>
      <c r="QOA2" s="515"/>
      <c r="QOB2" s="515"/>
      <c r="QOC2" s="515"/>
      <c r="QOD2" s="515"/>
      <c r="QOE2" s="284"/>
      <c r="QOF2" s="284"/>
      <c r="QOG2" s="284"/>
      <c r="QON2" s="515"/>
      <c r="QOO2" s="515"/>
      <c r="QOP2" s="515"/>
      <c r="QOQ2" s="515"/>
      <c r="QOR2" s="515"/>
      <c r="QOS2" s="515"/>
      <c r="QOT2" s="284"/>
      <c r="QOU2" s="284"/>
      <c r="QOV2" s="284"/>
      <c r="QPC2" s="515"/>
      <c r="QPD2" s="515"/>
      <c r="QPE2" s="515"/>
      <c r="QPF2" s="515"/>
      <c r="QPG2" s="515"/>
      <c r="QPH2" s="515"/>
      <c r="QPI2" s="284"/>
      <c r="QPJ2" s="284"/>
      <c r="QPK2" s="284"/>
      <c r="QPR2" s="515"/>
      <c r="QPS2" s="515"/>
      <c r="QPT2" s="515"/>
      <c r="QPU2" s="515"/>
      <c r="QPV2" s="515"/>
      <c r="QPW2" s="515"/>
      <c r="QPX2" s="284"/>
      <c r="QPY2" s="284"/>
      <c r="QPZ2" s="284"/>
      <c r="QQG2" s="515"/>
      <c r="QQH2" s="515"/>
      <c r="QQI2" s="515"/>
      <c r="QQJ2" s="515"/>
      <c r="QQK2" s="515"/>
      <c r="QQL2" s="515"/>
      <c r="QQM2" s="284"/>
      <c r="QQN2" s="284"/>
      <c r="QQO2" s="284"/>
      <c r="QQV2" s="515"/>
      <c r="QQW2" s="515"/>
      <c r="QQX2" s="515"/>
      <c r="QQY2" s="515"/>
      <c r="QQZ2" s="515"/>
      <c r="QRA2" s="515"/>
      <c r="QRB2" s="284"/>
      <c r="QRC2" s="284"/>
      <c r="QRD2" s="284"/>
      <c r="QRK2" s="515"/>
      <c r="QRL2" s="515"/>
      <c r="QRM2" s="515"/>
      <c r="QRN2" s="515"/>
      <c r="QRO2" s="515"/>
      <c r="QRP2" s="515"/>
      <c r="QRQ2" s="284"/>
      <c r="QRR2" s="284"/>
      <c r="QRS2" s="284"/>
      <c r="QRZ2" s="515"/>
      <c r="QSA2" s="515"/>
      <c r="QSB2" s="515"/>
      <c r="QSC2" s="515"/>
      <c r="QSD2" s="515"/>
      <c r="QSE2" s="515"/>
      <c r="QSF2" s="284"/>
      <c r="QSG2" s="284"/>
      <c r="QSH2" s="284"/>
      <c r="QSO2" s="515"/>
      <c r="QSP2" s="515"/>
      <c r="QSQ2" s="515"/>
      <c r="QSR2" s="515"/>
      <c r="QSS2" s="515"/>
      <c r="QST2" s="515"/>
      <c r="QSU2" s="284"/>
      <c r="QSV2" s="284"/>
      <c r="QSW2" s="284"/>
      <c r="QTD2" s="515"/>
      <c r="QTE2" s="515"/>
      <c r="QTF2" s="515"/>
      <c r="QTG2" s="515"/>
      <c r="QTH2" s="515"/>
      <c r="QTI2" s="515"/>
      <c r="QTJ2" s="284"/>
      <c r="QTK2" s="284"/>
      <c r="QTL2" s="284"/>
      <c r="QTS2" s="515"/>
      <c r="QTT2" s="515"/>
      <c r="QTU2" s="515"/>
      <c r="QTV2" s="515"/>
      <c r="QTW2" s="515"/>
      <c r="QTX2" s="515"/>
      <c r="QTY2" s="284"/>
      <c r="QTZ2" s="284"/>
      <c r="QUA2" s="284"/>
      <c r="QUH2" s="515"/>
      <c r="QUI2" s="515"/>
      <c r="QUJ2" s="515"/>
      <c r="QUK2" s="515"/>
      <c r="QUL2" s="515"/>
      <c r="QUM2" s="515"/>
      <c r="QUN2" s="284"/>
      <c r="QUO2" s="284"/>
      <c r="QUP2" s="284"/>
      <c r="QUW2" s="515"/>
      <c r="QUX2" s="515"/>
      <c r="QUY2" s="515"/>
      <c r="QUZ2" s="515"/>
      <c r="QVA2" s="515"/>
      <c r="QVB2" s="515"/>
      <c r="QVC2" s="284"/>
      <c r="QVD2" s="284"/>
      <c r="QVE2" s="284"/>
      <c r="QVL2" s="515"/>
      <c r="QVM2" s="515"/>
      <c r="QVN2" s="515"/>
      <c r="QVO2" s="515"/>
      <c r="QVP2" s="515"/>
      <c r="QVQ2" s="515"/>
      <c r="QVR2" s="284"/>
      <c r="QVS2" s="284"/>
      <c r="QVT2" s="284"/>
      <c r="QWA2" s="515"/>
      <c r="QWB2" s="515"/>
      <c r="QWC2" s="515"/>
      <c r="QWD2" s="515"/>
      <c r="QWE2" s="515"/>
      <c r="QWF2" s="515"/>
      <c r="QWG2" s="284"/>
      <c r="QWH2" s="284"/>
      <c r="QWI2" s="284"/>
      <c r="QWP2" s="515"/>
      <c r="QWQ2" s="515"/>
      <c r="QWR2" s="515"/>
      <c r="QWS2" s="515"/>
      <c r="QWT2" s="515"/>
      <c r="QWU2" s="515"/>
      <c r="QWV2" s="284"/>
      <c r="QWW2" s="284"/>
      <c r="QWX2" s="284"/>
      <c r="QXE2" s="515"/>
      <c r="QXF2" s="515"/>
      <c r="QXG2" s="515"/>
      <c r="QXH2" s="515"/>
      <c r="QXI2" s="515"/>
      <c r="QXJ2" s="515"/>
      <c r="QXK2" s="284"/>
      <c r="QXL2" s="284"/>
      <c r="QXM2" s="284"/>
      <c r="QXT2" s="515"/>
      <c r="QXU2" s="515"/>
      <c r="QXV2" s="515"/>
      <c r="QXW2" s="515"/>
      <c r="QXX2" s="515"/>
      <c r="QXY2" s="515"/>
      <c r="QXZ2" s="284"/>
      <c r="QYA2" s="284"/>
      <c r="QYB2" s="284"/>
      <c r="QYI2" s="515"/>
      <c r="QYJ2" s="515"/>
      <c r="QYK2" s="515"/>
      <c r="QYL2" s="515"/>
      <c r="QYM2" s="515"/>
      <c r="QYN2" s="515"/>
      <c r="QYO2" s="284"/>
      <c r="QYP2" s="284"/>
      <c r="QYQ2" s="284"/>
      <c r="QYX2" s="515"/>
      <c r="QYY2" s="515"/>
      <c r="QYZ2" s="515"/>
      <c r="QZA2" s="515"/>
      <c r="QZB2" s="515"/>
      <c r="QZC2" s="515"/>
      <c r="QZD2" s="284"/>
      <c r="QZE2" s="284"/>
      <c r="QZF2" s="284"/>
      <c r="QZM2" s="515"/>
      <c r="QZN2" s="515"/>
      <c r="QZO2" s="515"/>
      <c r="QZP2" s="515"/>
      <c r="QZQ2" s="515"/>
      <c r="QZR2" s="515"/>
      <c r="QZS2" s="284"/>
      <c r="QZT2" s="284"/>
      <c r="QZU2" s="284"/>
      <c r="RAB2" s="515"/>
      <c r="RAC2" s="515"/>
      <c r="RAD2" s="515"/>
      <c r="RAE2" s="515"/>
      <c r="RAF2" s="515"/>
      <c r="RAG2" s="515"/>
      <c r="RAH2" s="284"/>
      <c r="RAI2" s="284"/>
      <c r="RAJ2" s="284"/>
      <c r="RAQ2" s="515"/>
      <c r="RAR2" s="515"/>
      <c r="RAS2" s="515"/>
      <c r="RAT2" s="515"/>
      <c r="RAU2" s="515"/>
      <c r="RAV2" s="515"/>
      <c r="RAW2" s="284"/>
      <c r="RAX2" s="284"/>
      <c r="RAY2" s="284"/>
      <c r="RBF2" s="515"/>
      <c r="RBG2" s="515"/>
      <c r="RBH2" s="515"/>
      <c r="RBI2" s="515"/>
      <c r="RBJ2" s="515"/>
      <c r="RBK2" s="515"/>
      <c r="RBL2" s="284"/>
      <c r="RBM2" s="284"/>
      <c r="RBN2" s="284"/>
      <c r="RBU2" s="515"/>
      <c r="RBV2" s="515"/>
      <c r="RBW2" s="515"/>
      <c r="RBX2" s="515"/>
      <c r="RBY2" s="515"/>
      <c r="RBZ2" s="515"/>
      <c r="RCA2" s="284"/>
      <c r="RCB2" s="284"/>
      <c r="RCC2" s="284"/>
      <c r="RCJ2" s="515"/>
      <c r="RCK2" s="515"/>
      <c r="RCL2" s="515"/>
      <c r="RCM2" s="515"/>
      <c r="RCN2" s="515"/>
      <c r="RCO2" s="515"/>
      <c r="RCP2" s="284"/>
      <c r="RCQ2" s="284"/>
      <c r="RCR2" s="284"/>
      <c r="RCY2" s="515"/>
      <c r="RCZ2" s="515"/>
      <c r="RDA2" s="515"/>
      <c r="RDB2" s="515"/>
      <c r="RDC2" s="515"/>
      <c r="RDD2" s="515"/>
      <c r="RDE2" s="284"/>
      <c r="RDF2" s="284"/>
      <c r="RDG2" s="284"/>
      <c r="RDN2" s="515"/>
      <c r="RDO2" s="515"/>
      <c r="RDP2" s="515"/>
      <c r="RDQ2" s="515"/>
      <c r="RDR2" s="515"/>
      <c r="RDS2" s="515"/>
      <c r="RDT2" s="284"/>
      <c r="RDU2" s="284"/>
      <c r="RDV2" s="284"/>
      <c r="REC2" s="515"/>
      <c r="RED2" s="515"/>
      <c r="REE2" s="515"/>
      <c r="REF2" s="515"/>
      <c r="REG2" s="515"/>
      <c r="REH2" s="515"/>
      <c r="REI2" s="284"/>
      <c r="REJ2" s="284"/>
      <c r="REK2" s="284"/>
      <c r="RER2" s="515"/>
      <c r="RES2" s="515"/>
      <c r="RET2" s="515"/>
      <c r="REU2" s="515"/>
      <c r="REV2" s="515"/>
      <c r="REW2" s="515"/>
      <c r="REX2" s="284"/>
      <c r="REY2" s="284"/>
      <c r="REZ2" s="284"/>
      <c r="RFG2" s="515"/>
      <c r="RFH2" s="515"/>
      <c r="RFI2" s="515"/>
      <c r="RFJ2" s="515"/>
      <c r="RFK2" s="515"/>
      <c r="RFL2" s="515"/>
      <c r="RFM2" s="284"/>
      <c r="RFN2" s="284"/>
      <c r="RFO2" s="284"/>
      <c r="RFV2" s="515"/>
      <c r="RFW2" s="515"/>
      <c r="RFX2" s="515"/>
      <c r="RFY2" s="515"/>
      <c r="RFZ2" s="515"/>
      <c r="RGA2" s="515"/>
      <c r="RGB2" s="284"/>
      <c r="RGC2" s="284"/>
      <c r="RGD2" s="284"/>
      <c r="RGK2" s="515"/>
      <c r="RGL2" s="515"/>
      <c r="RGM2" s="515"/>
      <c r="RGN2" s="515"/>
      <c r="RGO2" s="515"/>
      <c r="RGP2" s="515"/>
      <c r="RGQ2" s="284"/>
      <c r="RGR2" s="284"/>
      <c r="RGS2" s="284"/>
      <c r="RGZ2" s="515"/>
      <c r="RHA2" s="515"/>
      <c r="RHB2" s="515"/>
      <c r="RHC2" s="515"/>
      <c r="RHD2" s="515"/>
      <c r="RHE2" s="515"/>
      <c r="RHF2" s="284"/>
      <c r="RHG2" s="284"/>
      <c r="RHH2" s="284"/>
      <c r="RHO2" s="515"/>
      <c r="RHP2" s="515"/>
      <c r="RHQ2" s="515"/>
      <c r="RHR2" s="515"/>
      <c r="RHS2" s="515"/>
      <c r="RHT2" s="515"/>
      <c r="RHU2" s="284"/>
      <c r="RHV2" s="284"/>
      <c r="RHW2" s="284"/>
      <c r="RID2" s="515"/>
      <c r="RIE2" s="515"/>
      <c r="RIF2" s="515"/>
      <c r="RIG2" s="515"/>
      <c r="RIH2" s="515"/>
      <c r="RII2" s="515"/>
      <c r="RIJ2" s="284"/>
      <c r="RIK2" s="284"/>
      <c r="RIL2" s="284"/>
      <c r="RIS2" s="515"/>
      <c r="RIT2" s="515"/>
      <c r="RIU2" s="515"/>
      <c r="RIV2" s="515"/>
      <c r="RIW2" s="515"/>
      <c r="RIX2" s="515"/>
      <c r="RIY2" s="284"/>
      <c r="RIZ2" s="284"/>
      <c r="RJA2" s="284"/>
      <c r="RJH2" s="515"/>
      <c r="RJI2" s="515"/>
      <c r="RJJ2" s="515"/>
      <c r="RJK2" s="515"/>
      <c r="RJL2" s="515"/>
      <c r="RJM2" s="515"/>
      <c r="RJN2" s="284"/>
      <c r="RJO2" s="284"/>
      <c r="RJP2" s="284"/>
      <c r="RJW2" s="515"/>
      <c r="RJX2" s="515"/>
      <c r="RJY2" s="515"/>
      <c r="RJZ2" s="515"/>
      <c r="RKA2" s="515"/>
      <c r="RKB2" s="515"/>
      <c r="RKC2" s="284"/>
      <c r="RKD2" s="284"/>
      <c r="RKE2" s="284"/>
      <c r="RKL2" s="515"/>
      <c r="RKM2" s="515"/>
      <c r="RKN2" s="515"/>
      <c r="RKO2" s="515"/>
      <c r="RKP2" s="515"/>
      <c r="RKQ2" s="515"/>
      <c r="RKR2" s="284"/>
      <c r="RKS2" s="284"/>
      <c r="RKT2" s="284"/>
      <c r="RLA2" s="515"/>
      <c r="RLB2" s="515"/>
      <c r="RLC2" s="515"/>
      <c r="RLD2" s="515"/>
      <c r="RLE2" s="515"/>
      <c r="RLF2" s="515"/>
      <c r="RLG2" s="284"/>
      <c r="RLH2" s="284"/>
      <c r="RLI2" s="284"/>
      <c r="RLP2" s="515"/>
      <c r="RLQ2" s="515"/>
      <c r="RLR2" s="515"/>
      <c r="RLS2" s="515"/>
      <c r="RLT2" s="515"/>
      <c r="RLU2" s="515"/>
      <c r="RLV2" s="284"/>
      <c r="RLW2" s="284"/>
      <c r="RLX2" s="284"/>
      <c r="RME2" s="515"/>
      <c r="RMF2" s="515"/>
      <c r="RMG2" s="515"/>
      <c r="RMH2" s="515"/>
      <c r="RMI2" s="515"/>
      <c r="RMJ2" s="515"/>
      <c r="RMK2" s="284"/>
      <c r="RML2" s="284"/>
      <c r="RMM2" s="284"/>
      <c r="RMT2" s="515"/>
      <c r="RMU2" s="515"/>
      <c r="RMV2" s="515"/>
      <c r="RMW2" s="515"/>
      <c r="RMX2" s="515"/>
      <c r="RMY2" s="515"/>
      <c r="RMZ2" s="284"/>
      <c r="RNA2" s="284"/>
      <c r="RNB2" s="284"/>
      <c r="RNI2" s="515"/>
      <c r="RNJ2" s="515"/>
      <c r="RNK2" s="515"/>
      <c r="RNL2" s="515"/>
      <c r="RNM2" s="515"/>
      <c r="RNN2" s="515"/>
      <c r="RNO2" s="284"/>
      <c r="RNP2" s="284"/>
      <c r="RNQ2" s="284"/>
      <c r="RNX2" s="515"/>
      <c r="RNY2" s="515"/>
      <c r="RNZ2" s="515"/>
      <c r="ROA2" s="515"/>
      <c r="ROB2" s="515"/>
      <c r="ROC2" s="515"/>
      <c r="ROD2" s="284"/>
      <c r="ROE2" s="284"/>
      <c r="ROF2" s="284"/>
      <c r="ROM2" s="515"/>
      <c r="RON2" s="515"/>
      <c r="ROO2" s="515"/>
      <c r="ROP2" s="515"/>
      <c r="ROQ2" s="515"/>
      <c r="ROR2" s="515"/>
      <c r="ROS2" s="284"/>
      <c r="ROT2" s="284"/>
      <c r="ROU2" s="284"/>
      <c r="RPB2" s="515"/>
      <c r="RPC2" s="515"/>
      <c r="RPD2" s="515"/>
      <c r="RPE2" s="515"/>
      <c r="RPF2" s="515"/>
      <c r="RPG2" s="515"/>
      <c r="RPH2" s="284"/>
      <c r="RPI2" s="284"/>
      <c r="RPJ2" s="284"/>
      <c r="RPQ2" s="515"/>
      <c r="RPR2" s="515"/>
      <c r="RPS2" s="515"/>
      <c r="RPT2" s="515"/>
      <c r="RPU2" s="515"/>
      <c r="RPV2" s="515"/>
      <c r="RPW2" s="284"/>
      <c r="RPX2" s="284"/>
      <c r="RPY2" s="284"/>
      <c r="RQF2" s="515"/>
      <c r="RQG2" s="515"/>
      <c r="RQH2" s="515"/>
      <c r="RQI2" s="515"/>
      <c r="RQJ2" s="515"/>
      <c r="RQK2" s="515"/>
      <c r="RQL2" s="284"/>
      <c r="RQM2" s="284"/>
      <c r="RQN2" s="284"/>
      <c r="RQU2" s="515"/>
      <c r="RQV2" s="515"/>
      <c r="RQW2" s="515"/>
      <c r="RQX2" s="515"/>
      <c r="RQY2" s="515"/>
      <c r="RQZ2" s="515"/>
      <c r="RRA2" s="284"/>
      <c r="RRB2" s="284"/>
      <c r="RRC2" s="284"/>
      <c r="RRJ2" s="515"/>
      <c r="RRK2" s="515"/>
      <c r="RRL2" s="515"/>
      <c r="RRM2" s="515"/>
      <c r="RRN2" s="515"/>
      <c r="RRO2" s="515"/>
      <c r="RRP2" s="284"/>
      <c r="RRQ2" s="284"/>
      <c r="RRR2" s="284"/>
      <c r="RRY2" s="515"/>
      <c r="RRZ2" s="515"/>
      <c r="RSA2" s="515"/>
      <c r="RSB2" s="515"/>
      <c r="RSC2" s="515"/>
      <c r="RSD2" s="515"/>
      <c r="RSE2" s="284"/>
      <c r="RSF2" s="284"/>
      <c r="RSG2" s="284"/>
      <c r="RSN2" s="515"/>
      <c r="RSO2" s="515"/>
      <c r="RSP2" s="515"/>
      <c r="RSQ2" s="515"/>
      <c r="RSR2" s="515"/>
      <c r="RSS2" s="515"/>
      <c r="RST2" s="284"/>
      <c r="RSU2" s="284"/>
      <c r="RSV2" s="284"/>
      <c r="RTC2" s="515"/>
      <c r="RTD2" s="515"/>
      <c r="RTE2" s="515"/>
      <c r="RTF2" s="515"/>
      <c r="RTG2" s="515"/>
      <c r="RTH2" s="515"/>
      <c r="RTI2" s="284"/>
      <c r="RTJ2" s="284"/>
      <c r="RTK2" s="284"/>
      <c r="RTR2" s="515"/>
      <c r="RTS2" s="515"/>
      <c r="RTT2" s="515"/>
      <c r="RTU2" s="515"/>
      <c r="RTV2" s="515"/>
      <c r="RTW2" s="515"/>
      <c r="RTX2" s="284"/>
      <c r="RTY2" s="284"/>
      <c r="RTZ2" s="284"/>
      <c r="RUG2" s="515"/>
      <c r="RUH2" s="515"/>
      <c r="RUI2" s="515"/>
      <c r="RUJ2" s="515"/>
      <c r="RUK2" s="515"/>
      <c r="RUL2" s="515"/>
      <c r="RUM2" s="284"/>
      <c r="RUN2" s="284"/>
      <c r="RUO2" s="284"/>
      <c r="RUV2" s="515"/>
      <c r="RUW2" s="515"/>
      <c r="RUX2" s="515"/>
      <c r="RUY2" s="515"/>
      <c r="RUZ2" s="515"/>
      <c r="RVA2" s="515"/>
      <c r="RVB2" s="284"/>
      <c r="RVC2" s="284"/>
      <c r="RVD2" s="284"/>
      <c r="RVK2" s="515"/>
      <c r="RVL2" s="515"/>
      <c r="RVM2" s="515"/>
      <c r="RVN2" s="515"/>
      <c r="RVO2" s="515"/>
      <c r="RVP2" s="515"/>
      <c r="RVQ2" s="284"/>
      <c r="RVR2" s="284"/>
      <c r="RVS2" s="284"/>
      <c r="RVZ2" s="515"/>
      <c r="RWA2" s="515"/>
      <c r="RWB2" s="515"/>
      <c r="RWC2" s="515"/>
      <c r="RWD2" s="515"/>
      <c r="RWE2" s="515"/>
      <c r="RWF2" s="284"/>
      <c r="RWG2" s="284"/>
      <c r="RWH2" s="284"/>
      <c r="RWO2" s="515"/>
      <c r="RWP2" s="515"/>
      <c r="RWQ2" s="515"/>
      <c r="RWR2" s="515"/>
      <c r="RWS2" s="515"/>
      <c r="RWT2" s="515"/>
      <c r="RWU2" s="284"/>
      <c r="RWV2" s="284"/>
      <c r="RWW2" s="284"/>
      <c r="RXD2" s="515"/>
      <c r="RXE2" s="515"/>
      <c r="RXF2" s="515"/>
      <c r="RXG2" s="515"/>
      <c r="RXH2" s="515"/>
      <c r="RXI2" s="515"/>
      <c r="RXJ2" s="284"/>
      <c r="RXK2" s="284"/>
      <c r="RXL2" s="284"/>
      <c r="RXS2" s="515"/>
      <c r="RXT2" s="515"/>
      <c r="RXU2" s="515"/>
      <c r="RXV2" s="515"/>
      <c r="RXW2" s="515"/>
      <c r="RXX2" s="515"/>
      <c r="RXY2" s="284"/>
      <c r="RXZ2" s="284"/>
      <c r="RYA2" s="284"/>
      <c r="RYH2" s="515"/>
      <c r="RYI2" s="515"/>
      <c r="RYJ2" s="515"/>
      <c r="RYK2" s="515"/>
      <c r="RYL2" s="515"/>
      <c r="RYM2" s="515"/>
      <c r="RYN2" s="284"/>
      <c r="RYO2" s="284"/>
      <c r="RYP2" s="284"/>
      <c r="RYW2" s="515"/>
      <c r="RYX2" s="515"/>
      <c r="RYY2" s="515"/>
      <c r="RYZ2" s="515"/>
      <c r="RZA2" s="515"/>
      <c r="RZB2" s="515"/>
      <c r="RZC2" s="284"/>
      <c r="RZD2" s="284"/>
      <c r="RZE2" s="284"/>
      <c r="RZL2" s="515"/>
      <c r="RZM2" s="515"/>
      <c r="RZN2" s="515"/>
      <c r="RZO2" s="515"/>
      <c r="RZP2" s="515"/>
      <c r="RZQ2" s="515"/>
      <c r="RZR2" s="284"/>
      <c r="RZS2" s="284"/>
      <c r="RZT2" s="284"/>
      <c r="SAA2" s="515"/>
      <c r="SAB2" s="515"/>
      <c r="SAC2" s="515"/>
      <c r="SAD2" s="515"/>
      <c r="SAE2" s="515"/>
      <c r="SAF2" s="515"/>
      <c r="SAG2" s="284"/>
      <c r="SAH2" s="284"/>
      <c r="SAI2" s="284"/>
      <c r="SAP2" s="515"/>
      <c r="SAQ2" s="515"/>
      <c r="SAR2" s="515"/>
      <c r="SAS2" s="515"/>
      <c r="SAT2" s="515"/>
      <c r="SAU2" s="515"/>
      <c r="SAV2" s="284"/>
      <c r="SAW2" s="284"/>
      <c r="SAX2" s="284"/>
      <c r="SBE2" s="515"/>
      <c r="SBF2" s="515"/>
      <c r="SBG2" s="515"/>
      <c r="SBH2" s="515"/>
      <c r="SBI2" s="515"/>
      <c r="SBJ2" s="515"/>
      <c r="SBK2" s="284"/>
      <c r="SBL2" s="284"/>
      <c r="SBM2" s="284"/>
      <c r="SBT2" s="515"/>
      <c r="SBU2" s="515"/>
      <c r="SBV2" s="515"/>
      <c r="SBW2" s="515"/>
      <c r="SBX2" s="515"/>
      <c r="SBY2" s="515"/>
      <c r="SBZ2" s="284"/>
      <c r="SCA2" s="284"/>
      <c r="SCB2" s="284"/>
      <c r="SCI2" s="515"/>
      <c r="SCJ2" s="515"/>
      <c r="SCK2" s="515"/>
      <c r="SCL2" s="515"/>
      <c r="SCM2" s="515"/>
      <c r="SCN2" s="515"/>
      <c r="SCO2" s="284"/>
      <c r="SCP2" s="284"/>
      <c r="SCQ2" s="284"/>
      <c r="SCX2" s="515"/>
      <c r="SCY2" s="515"/>
      <c r="SCZ2" s="515"/>
      <c r="SDA2" s="515"/>
      <c r="SDB2" s="515"/>
      <c r="SDC2" s="515"/>
      <c r="SDD2" s="284"/>
      <c r="SDE2" s="284"/>
      <c r="SDF2" s="284"/>
      <c r="SDM2" s="515"/>
      <c r="SDN2" s="515"/>
      <c r="SDO2" s="515"/>
      <c r="SDP2" s="515"/>
      <c r="SDQ2" s="515"/>
      <c r="SDR2" s="515"/>
      <c r="SDS2" s="284"/>
      <c r="SDT2" s="284"/>
      <c r="SDU2" s="284"/>
      <c r="SEB2" s="515"/>
      <c r="SEC2" s="515"/>
      <c r="SED2" s="515"/>
      <c r="SEE2" s="515"/>
      <c r="SEF2" s="515"/>
      <c r="SEG2" s="515"/>
      <c r="SEH2" s="284"/>
      <c r="SEI2" s="284"/>
      <c r="SEJ2" s="284"/>
      <c r="SEQ2" s="515"/>
      <c r="SER2" s="515"/>
      <c r="SES2" s="515"/>
      <c r="SET2" s="515"/>
      <c r="SEU2" s="515"/>
      <c r="SEV2" s="515"/>
      <c r="SEW2" s="284"/>
      <c r="SEX2" s="284"/>
      <c r="SEY2" s="284"/>
      <c r="SFF2" s="515"/>
      <c r="SFG2" s="515"/>
      <c r="SFH2" s="515"/>
      <c r="SFI2" s="515"/>
      <c r="SFJ2" s="515"/>
      <c r="SFK2" s="515"/>
      <c r="SFL2" s="284"/>
      <c r="SFM2" s="284"/>
      <c r="SFN2" s="284"/>
      <c r="SFU2" s="515"/>
      <c r="SFV2" s="515"/>
      <c r="SFW2" s="515"/>
      <c r="SFX2" s="515"/>
      <c r="SFY2" s="515"/>
      <c r="SFZ2" s="515"/>
      <c r="SGA2" s="284"/>
      <c r="SGB2" s="284"/>
      <c r="SGC2" s="284"/>
      <c r="SGJ2" s="515"/>
      <c r="SGK2" s="515"/>
      <c r="SGL2" s="515"/>
      <c r="SGM2" s="515"/>
      <c r="SGN2" s="515"/>
      <c r="SGO2" s="515"/>
      <c r="SGP2" s="284"/>
      <c r="SGQ2" s="284"/>
      <c r="SGR2" s="284"/>
      <c r="SGY2" s="515"/>
      <c r="SGZ2" s="515"/>
      <c r="SHA2" s="515"/>
      <c r="SHB2" s="515"/>
      <c r="SHC2" s="515"/>
      <c r="SHD2" s="515"/>
      <c r="SHE2" s="284"/>
      <c r="SHF2" s="284"/>
      <c r="SHG2" s="284"/>
      <c r="SHN2" s="515"/>
      <c r="SHO2" s="515"/>
      <c r="SHP2" s="515"/>
      <c r="SHQ2" s="515"/>
      <c r="SHR2" s="515"/>
      <c r="SHS2" s="515"/>
      <c r="SHT2" s="284"/>
      <c r="SHU2" s="284"/>
      <c r="SHV2" s="284"/>
      <c r="SIC2" s="515"/>
      <c r="SID2" s="515"/>
      <c r="SIE2" s="515"/>
      <c r="SIF2" s="515"/>
      <c r="SIG2" s="515"/>
      <c r="SIH2" s="515"/>
      <c r="SII2" s="284"/>
      <c r="SIJ2" s="284"/>
      <c r="SIK2" s="284"/>
      <c r="SIR2" s="515"/>
      <c r="SIS2" s="515"/>
      <c r="SIT2" s="515"/>
      <c r="SIU2" s="515"/>
      <c r="SIV2" s="515"/>
      <c r="SIW2" s="515"/>
      <c r="SIX2" s="284"/>
      <c r="SIY2" s="284"/>
      <c r="SIZ2" s="284"/>
      <c r="SJG2" s="515"/>
      <c r="SJH2" s="515"/>
      <c r="SJI2" s="515"/>
      <c r="SJJ2" s="515"/>
      <c r="SJK2" s="515"/>
      <c r="SJL2" s="515"/>
      <c r="SJM2" s="284"/>
      <c r="SJN2" s="284"/>
      <c r="SJO2" s="284"/>
      <c r="SJV2" s="515"/>
      <c r="SJW2" s="515"/>
      <c r="SJX2" s="515"/>
      <c r="SJY2" s="515"/>
      <c r="SJZ2" s="515"/>
      <c r="SKA2" s="515"/>
      <c r="SKB2" s="284"/>
      <c r="SKC2" s="284"/>
      <c r="SKD2" s="284"/>
      <c r="SKK2" s="515"/>
      <c r="SKL2" s="515"/>
      <c r="SKM2" s="515"/>
      <c r="SKN2" s="515"/>
      <c r="SKO2" s="515"/>
      <c r="SKP2" s="515"/>
      <c r="SKQ2" s="284"/>
      <c r="SKR2" s="284"/>
      <c r="SKS2" s="284"/>
      <c r="SKZ2" s="515"/>
      <c r="SLA2" s="515"/>
      <c r="SLB2" s="515"/>
      <c r="SLC2" s="515"/>
      <c r="SLD2" s="515"/>
      <c r="SLE2" s="515"/>
      <c r="SLF2" s="284"/>
      <c r="SLG2" s="284"/>
      <c r="SLH2" s="284"/>
      <c r="SLO2" s="515"/>
      <c r="SLP2" s="515"/>
      <c r="SLQ2" s="515"/>
      <c r="SLR2" s="515"/>
      <c r="SLS2" s="515"/>
      <c r="SLT2" s="515"/>
      <c r="SLU2" s="284"/>
      <c r="SLV2" s="284"/>
      <c r="SLW2" s="284"/>
      <c r="SMD2" s="515"/>
      <c r="SME2" s="515"/>
      <c r="SMF2" s="515"/>
      <c r="SMG2" s="515"/>
      <c r="SMH2" s="515"/>
      <c r="SMI2" s="515"/>
      <c r="SMJ2" s="284"/>
      <c r="SMK2" s="284"/>
      <c r="SML2" s="284"/>
      <c r="SMS2" s="515"/>
      <c r="SMT2" s="515"/>
      <c r="SMU2" s="515"/>
      <c r="SMV2" s="515"/>
      <c r="SMW2" s="515"/>
      <c r="SMX2" s="515"/>
      <c r="SMY2" s="284"/>
      <c r="SMZ2" s="284"/>
      <c r="SNA2" s="284"/>
      <c r="SNH2" s="515"/>
      <c r="SNI2" s="515"/>
      <c r="SNJ2" s="515"/>
      <c r="SNK2" s="515"/>
      <c r="SNL2" s="515"/>
      <c r="SNM2" s="515"/>
      <c r="SNN2" s="284"/>
      <c r="SNO2" s="284"/>
      <c r="SNP2" s="284"/>
      <c r="SNW2" s="515"/>
      <c r="SNX2" s="515"/>
      <c r="SNY2" s="515"/>
      <c r="SNZ2" s="515"/>
      <c r="SOA2" s="515"/>
      <c r="SOB2" s="515"/>
      <c r="SOC2" s="284"/>
      <c r="SOD2" s="284"/>
      <c r="SOE2" s="284"/>
      <c r="SOL2" s="515"/>
      <c r="SOM2" s="515"/>
      <c r="SON2" s="515"/>
      <c r="SOO2" s="515"/>
      <c r="SOP2" s="515"/>
      <c r="SOQ2" s="515"/>
      <c r="SOR2" s="284"/>
      <c r="SOS2" s="284"/>
      <c r="SOT2" s="284"/>
      <c r="SPA2" s="515"/>
      <c r="SPB2" s="515"/>
      <c r="SPC2" s="515"/>
      <c r="SPD2" s="515"/>
      <c r="SPE2" s="515"/>
      <c r="SPF2" s="515"/>
      <c r="SPG2" s="284"/>
      <c r="SPH2" s="284"/>
      <c r="SPI2" s="284"/>
      <c r="SPP2" s="515"/>
      <c r="SPQ2" s="515"/>
      <c r="SPR2" s="515"/>
      <c r="SPS2" s="515"/>
      <c r="SPT2" s="515"/>
      <c r="SPU2" s="515"/>
      <c r="SPV2" s="284"/>
      <c r="SPW2" s="284"/>
      <c r="SPX2" s="284"/>
      <c r="SQE2" s="515"/>
      <c r="SQF2" s="515"/>
      <c r="SQG2" s="515"/>
      <c r="SQH2" s="515"/>
      <c r="SQI2" s="515"/>
      <c r="SQJ2" s="515"/>
      <c r="SQK2" s="284"/>
      <c r="SQL2" s="284"/>
      <c r="SQM2" s="284"/>
      <c r="SQT2" s="515"/>
      <c r="SQU2" s="515"/>
      <c r="SQV2" s="515"/>
      <c r="SQW2" s="515"/>
      <c r="SQX2" s="515"/>
      <c r="SQY2" s="515"/>
      <c r="SQZ2" s="284"/>
      <c r="SRA2" s="284"/>
      <c r="SRB2" s="284"/>
      <c r="SRI2" s="515"/>
      <c r="SRJ2" s="515"/>
      <c r="SRK2" s="515"/>
      <c r="SRL2" s="515"/>
      <c r="SRM2" s="515"/>
      <c r="SRN2" s="515"/>
      <c r="SRO2" s="284"/>
      <c r="SRP2" s="284"/>
      <c r="SRQ2" s="284"/>
      <c r="SRX2" s="515"/>
      <c r="SRY2" s="515"/>
      <c r="SRZ2" s="515"/>
      <c r="SSA2" s="515"/>
      <c r="SSB2" s="515"/>
      <c r="SSC2" s="515"/>
      <c r="SSD2" s="284"/>
      <c r="SSE2" s="284"/>
      <c r="SSF2" s="284"/>
      <c r="SSM2" s="515"/>
      <c r="SSN2" s="515"/>
      <c r="SSO2" s="515"/>
      <c r="SSP2" s="515"/>
      <c r="SSQ2" s="515"/>
      <c r="SSR2" s="515"/>
      <c r="SSS2" s="284"/>
      <c r="SST2" s="284"/>
      <c r="SSU2" s="284"/>
      <c r="STB2" s="515"/>
      <c r="STC2" s="515"/>
      <c r="STD2" s="515"/>
      <c r="STE2" s="515"/>
      <c r="STF2" s="515"/>
      <c r="STG2" s="515"/>
      <c r="STH2" s="284"/>
      <c r="STI2" s="284"/>
      <c r="STJ2" s="284"/>
      <c r="STQ2" s="515"/>
      <c r="STR2" s="515"/>
      <c r="STS2" s="515"/>
      <c r="STT2" s="515"/>
      <c r="STU2" s="515"/>
      <c r="STV2" s="515"/>
      <c r="STW2" s="284"/>
      <c r="STX2" s="284"/>
      <c r="STY2" s="284"/>
      <c r="SUF2" s="515"/>
      <c r="SUG2" s="515"/>
      <c r="SUH2" s="515"/>
      <c r="SUI2" s="515"/>
      <c r="SUJ2" s="515"/>
      <c r="SUK2" s="515"/>
      <c r="SUL2" s="284"/>
      <c r="SUM2" s="284"/>
      <c r="SUN2" s="284"/>
      <c r="SUU2" s="515"/>
      <c r="SUV2" s="515"/>
      <c r="SUW2" s="515"/>
      <c r="SUX2" s="515"/>
      <c r="SUY2" s="515"/>
      <c r="SUZ2" s="515"/>
      <c r="SVA2" s="284"/>
      <c r="SVB2" s="284"/>
      <c r="SVC2" s="284"/>
      <c r="SVJ2" s="515"/>
      <c r="SVK2" s="515"/>
      <c r="SVL2" s="515"/>
      <c r="SVM2" s="515"/>
      <c r="SVN2" s="515"/>
      <c r="SVO2" s="515"/>
      <c r="SVP2" s="284"/>
      <c r="SVQ2" s="284"/>
      <c r="SVR2" s="284"/>
      <c r="SVY2" s="515"/>
      <c r="SVZ2" s="515"/>
      <c r="SWA2" s="515"/>
      <c r="SWB2" s="515"/>
      <c r="SWC2" s="515"/>
      <c r="SWD2" s="515"/>
      <c r="SWE2" s="284"/>
      <c r="SWF2" s="284"/>
      <c r="SWG2" s="284"/>
      <c r="SWN2" s="515"/>
      <c r="SWO2" s="515"/>
      <c r="SWP2" s="515"/>
      <c r="SWQ2" s="515"/>
      <c r="SWR2" s="515"/>
      <c r="SWS2" s="515"/>
      <c r="SWT2" s="284"/>
      <c r="SWU2" s="284"/>
      <c r="SWV2" s="284"/>
      <c r="SXC2" s="515"/>
      <c r="SXD2" s="515"/>
      <c r="SXE2" s="515"/>
      <c r="SXF2" s="515"/>
      <c r="SXG2" s="515"/>
      <c r="SXH2" s="515"/>
      <c r="SXI2" s="284"/>
      <c r="SXJ2" s="284"/>
      <c r="SXK2" s="284"/>
      <c r="SXR2" s="515"/>
      <c r="SXS2" s="515"/>
      <c r="SXT2" s="515"/>
      <c r="SXU2" s="515"/>
      <c r="SXV2" s="515"/>
      <c r="SXW2" s="515"/>
      <c r="SXX2" s="284"/>
      <c r="SXY2" s="284"/>
      <c r="SXZ2" s="284"/>
      <c r="SYG2" s="515"/>
      <c r="SYH2" s="515"/>
      <c r="SYI2" s="515"/>
      <c r="SYJ2" s="515"/>
      <c r="SYK2" s="515"/>
      <c r="SYL2" s="515"/>
      <c r="SYM2" s="284"/>
      <c r="SYN2" s="284"/>
      <c r="SYO2" s="284"/>
      <c r="SYV2" s="515"/>
      <c r="SYW2" s="515"/>
      <c r="SYX2" s="515"/>
      <c r="SYY2" s="515"/>
      <c r="SYZ2" s="515"/>
      <c r="SZA2" s="515"/>
      <c r="SZB2" s="284"/>
      <c r="SZC2" s="284"/>
      <c r="SZD2" s="284"/>
      <c r="SZK2" s="515"/>
      <c r="SZL2" s="515"/>
      <c r="SZM2" s="515"/>
      <c r="SZN2" s="515"/>
      <c r="SZO2" s="515"/>
      <c r="SZP2" s="515"/>
      <c r="SZQ2" s="284"/>
      <c r="SZR2" s="284"/>
      <c r="SZS2" s="284"/>
      <c r="SZZ2" s="515"/>
      <c r="TAA2" s="515"/>
      <c r="TAB2" s="515"/>
      <c r="TAC2" s="515"/>
      <c r="TAD2" s="515"/>
      <c r="TAE2" s="515"/>
      <c r="TAF2" s="284"/>
      <c r="TAG2" s="284"/>
      <c r="TAH2" s="284"/>
      <c r="TAO2" s="515"/>
      <c r="TAP2" s="515"/>
      <c r="TAQ2" s="515"/>
      <c r="TAR2" s="515"/>
      <c r="TAS2" s="515"/>
      <c r="TAT2" s="515"/>
      <c r="TAU2" s="284"/>
      <c r="TAV2" s="284"/>
      <c r="TAW2" s="284"/>
      <c r="TBD2" s="515"/>
      <c r="TBE2" s="515"/>
      <c r="TBF2" s="515"/>
      <c r="TBG2" s="515"/>
      <c r="TBH2" s="515"/>
      <c r="TBI2" s="515"/>
      <c r="TBJ2" s="284"/>
      <c r="TBK2" s="284"/>
      <c r="TBL2" s="284"/>
      <c r="TBS2" s="515"/>
      <c r="TBT2" s="515"/>
      <c r="TBU2" s="515"/>
      <c r="TBV2" s="515"/>
      <c r="TBW2" s="515"/>
      <c r="TBX2" s="515"/>
      <c r="TBY2" s="284"/>
      <c r="TBZ2" s="284"/>
      <c r="TCA2" s="284"/>
      <c r="TCH2" s="515"/>
      <c r="TCI2" s="515"/>
      <c r="TCJ2" s="515"/>
      <c r="TCK2" s="515"/>
      <c r="TCL2" s="515"/>
      <c r="TCM2" s="515"/>
      <c r="TCN2" s="284"/>
      <c r="TCO2" s="284"/>
      <c r="TCP2" s="284"/>
      <c r="TCW2" s="515"/>
      <c r="TCX2" s="515"/>
      <c r="TCY2" s="515"/>
      <c r="TCZ2" s="515"/>
      <c r="TDA2" s="515"/>
      <c r="TDB2" s="515"/>
      <c r="TDC2" s="284"/>
      <c r="TDD2" s="284"/>
      <c r="TDE2" s="284"/>
      <c r="TDL2" s="515"/>
      <c r="TDM2" s="515"/>
      <c r="TDN2" s="515"/>
      <c r="TDO2" s="515"/>
      <c r="TDP2" s="515"/>
      <c r="TDQ2" s="515"/>
      <c r="TDR2" s="284"/>
      <c r="TDS2" s="284"/>
      <c r="TDT2" s="284"/>
      <c r="TEA2" s="515"/>
      <c r="TEB2" s="515"/>
      <c r="TEC2" s="515"/>
      <c r="TED2" s="515"/>
      <c r="TEE2" s="515"/>
      <c r="TEF2" s="515"/>
      <c r="TEG2" s="284"/>
      <c r="TEH2" s="284"/>
      <c r="TEI2" s="284"/>
      <c r="TEP2" s="515"/>
      <c r="TEQ2" s="515"/>
      <c r="TER2" s="515"/>
      <c r="TES2" s="515"/>
      <c r="TET2" s="515"/>
      <c r="TEU2" s="515"/>
      <c r="TEV2" s="284"/>
      <c r="TEW2" s="284"/>
      <c r="TEX2" s="284"/>
      <c r="TFE2" s="515"/>
      <c r="TFF2" s="515"/>
      <c r="TFG2" s="515"/>
      <c r="TFH2" s="515"/>
      <c r="TFI2" s="515"/>
      <c r="TFJ2" s="515"/>
      <c r="TFK2" s="284"/>
      <c r="TFL2" s="284"/>
      <c r="TFM2" s="284"/>
      <c r="TFT2" s="515"/>
      <c r="TFU2" s="515"/>
      <c r="TFV2" s="515"/>
      <c r="TFW2" s="515"/>
      <c r="TFX2" s="515"/>
      <c r="TFY2" s="515"/>
      <c r="TFZ2" s="284"/>
      <c r="TGA2" s="284"/>
      <c r="TGB2" s="284"/>
      <c r="TGI2" s="515"/>
      <c r="TGJ2" s="515"/>
      <c r="TGK2" s="515"/>
      <c r="TGL2" s="515"/>
      <c r="TGM2" s="515"/>
      <c r="TGN2" s="515"/>
      <c r="TGO2" s="284"/>
      <c r="TGP2" s="284"/>
      <c r="TGQ2" s="284"/>
      <c r="TGX2" s="515"/>
      <c r="TGY2" s="515"/>
      <c r="TGZ2" s="515"/>
      <c r="THA2" s="515"/>
      <c r="THB2" s="515"/>
      <c r="THC2" s="515"/>
      <c r="THD2" s="284"/>
      <c r="THE2" s="284"/>
      <c r="THF2" s="284"/>
      <c r="THM2" s="515"/>
      <c r="THN2" s="515"/>
      <c r="THO2" s="515"/>
      <c r="THP2" s="515"/>
      <c r="THQ2" s="515"/>
      <c r="THR2" s="515"/>
      <c r="THS2" s="284"/>
      <c r="THT2" s="284"/>
      <c r="THU2" s="284"/>
      <c r="TIB2" s="515"/>
      <c r="TIC2" s="515"/>
      <c r="TID2" s="515"/>
      <c r="TIE2" s="515"/>
      <c r="TIF2" s="515"/>
      <c r="TIG2" s="515"/>
      <c r="TIH2" s="284"/>
      <c r="TII2" s="284"/>
      <c r="TIJ2" s="284"/>
      <c r="TIQ2" s="515"/>
      <c r="TIR2" s="515"/>
      <c r="TIS2" s="515"/>
      <c r="TIT2" s="515"/>
      <c r="TIU2" s="515"/>
      <c r="TIV2" s="515"/>
      <c r="TIW2" s="284"/>
      <c r="TIX2" s="284"/>
      <c r="TIY2" s="284"/>
      <c r="TJF2" s="515"/>
      <c r="TJG2" s="515"/>
      <c r="TJH2" s="515"/>
      <c r="TJI2" s="515"/>
      <c r="TJJ2" s="515"/>
      <c r="TJK2" s="515"/>
      <c r="TJL2" s="284"/>
      <c r="TJM2" s="284"/>
      <c r="TJN2" s="284"/>
      <c r="TJU2" s="515"/>
      <c r="TJV2" s="515"/>
      <c r="TJW2" s="515"/>
      <c r="TJX2" s="515"/>
      <c r="TJY2" s="515"/>
      <c r="TJZ2" s="515"/>
      <c r="TKA2" s="284"/>
      <c r="TKB2" s="284"/>
      <c r="TKC2" s="284"/>
      <c r="TKJ2" s="515"/>
      <c r="TKK2" s="515"/>
      <c r="TKL2" s="515"/>
      <c r="TKM2" s="515"/>
      <c r="TKN2" s="515"/>
      <c r="TKO2" s="515"/>
      <c r="TKP2" s="284"/>
      <c r="TKQ2" s="284"/>
      <c r="TKR2" s="284"/>
      <c r="TKY2" s="515"/>
      <c r="TKZ2" s="515"/>
      <c r="TLA2" s="515"/>
      <c r="TLB2" s="515"/>
      <c r="TLC2" s="515"/>
      <c r="TLD2" s="515"/>
      <c r="TLE2" s="284"/>
      <c r="TLF2" s="284"/>
      <c r="TLG2" s="284"/>
      <c r="TLN2" s="515"/>
      <c r="TLO2" s="515"/>
      <c r="TLP2" s="515"/>
      <c r="TLQ2" s="515"/>
      <c r="TLR2" s="515"/>
      <c r="TLS2" s="515"/>
      <c r="TLT2" s="284"/>
      <c r="TLU2" s="284"/>
      <c r="TLV2" s="284"/>
      <c r="TMC2" s="515"/>
      <c r="TMD2" s="515"/>
      <c r="TME2" s="515"/>
      <c r="TMF2" s="515"/>
      <c r="TMG2" s="515"/>
      <c r="TMH2" s="515"/>
      <c r="TMI2" s="284"/>
      <c r="TMJ2" s="284"/>
      <c r="TMK2" s="284"/>
      <c r="TMR2" s="515"/>
      <c r="TMS2" s="515"/>
      <c r="TMT2" s="515"/>
      <c r="TMU2" s="515"/>
      <c r="TMV2" s="515"/>
      <c r="TMW2" s="515"/>
      <c r="TMX2" s="284"/>
      <c r="TMY2" s="284"/>
      <c r="TMZ2" s="284"/>
      <c r="TNG2" s="515"/>
      <c r="TNH2" s="515"/>
      <c r="TNI2" s="515"/>
      <c r="TNJ2" s="515"/>
      <c r="TNK2" s="515"/>
      <c r="TNL2" s="515"/>
      <c r="TNM2" s="284"/>
      <c r="TNN2" s="284"/>
      <c r="TNO2" s="284"/>
      <c r="TNV2" s="515"/>
      <c r="TNW2" s="515"/>
      <c r="TNX2" s="515"/>
      <c r="TNY2" s="515"/>
      <c r="TNZ2" s="515"/>
      <c r="TOA2" s="515"/>
      <c r="TOB2" s="284"/>
      <c r="TOC2" s="284"/>
      <c r="TOD2" s="284"/>
      <c r="TOK2" s="515"/>
      <c r="TOL2" s="515"/>
      <c r="TOM2" s="515"/>
      <c r="TON2" s="515"/>
      <c r="TOO2" s="515"/>
      <c r="TOP2" s="515"/>
      <c r="TOQ2" s="284"/>
      <c r="TOR2" s="284"/>
      <c r="TOS2" s="284"/>
      <c r="TOZ2" s="515"/>
      <c r="TPA2" s="515"/>
      <c r="TPB2" s="515"/>
      <c r="TPC2" s="515"/>
      <c r="TPD2" s="515"/>
      <c r="TPE2" s="515"/>
      <c r="TPF2" s="284"/>
      <c r="TPG2" s="284"/>
      <c r="TPH2" s="284"/>
      <c r="TPO2" s="515"/>
      <c r="TPP2" s="515"/>
      <c r="TPQ2" s="515"/>
      <c r="TPR2" s="515"/>
      <c r="TPS2" s="515"/>
      <c r="TPT2" s="515"/>
      <c r="TPU2" s="284"/>
      <c r="TPV2" s="284"/>
      <c r="TPW2" s="284"/>
      <c r="TQD2" s="515"/>
      <c r="TQE2" s="515"/>
      <c r="TQF2" s="515"/>
      <c r="TQG2" s="515"/>
      <c r="TQH2" s="515"/>
      <c r="TQI2" s="515"/>
      <c r="TQJ2" s="284"/>
      <c r="TQK2" s="284"/>
      <c r="TQL2" s="284"/>
      <c r="TQS2" s="515"/>
      <c r="TQT2" s="515"/>
      <c r="TQU2" s="515"/>
      <c r="TQV2" s="515"/>
      <c r="TQW2" s="515"/>
      <c r="TQX2" s="515"/>
      <c r="TQY2" s="284"/>
      <c r="TQZ2" s="284"/>
      <c r="TRA2" s="284"/>
      <c r="TRH2" s="515"/>
      <c r="TRI2" s="515"/>
      <c r="TRJ2" s="515"/>
      <c r="TRK2" s="515"/>
      <c r="TRL2" s="515"/>
      <c r="TRM2" s="515"/>
      <c r="TRN2" s="284"/>
      <c r="TRO2" s="284"/>
      <c r="TRP2" s="284"/>
      <c r="TRW2" s="515"/>
      <c r="TRX2" s="515"/>
      <c r="TRY2" s="515"/>
      <c r="TRZ2" s="515"/>
      <c r="TSA2" s="515"/>
      <c r="TSB2" s="515"/>
      <c r="TSC2" s="284"/>
      <c r="TSD2" s="284"/>
      <c r="TSE2" s="284"/>
      <c r="TSL2" s="515"/>
      <c r="TSM2" s="515"/>
      <c r="TSN2" s="515"/>
      <c r="TSO2" s="515"/>
      <c r="TSP2" s="515"/>
      <c r="TSQ2" s="515"/>
      <c r="TSR2" s="284"/>
      <c r="TSS2" s="284"/>
      <c r="TST2" s="284"/>
      <c r="TTA2" s="515"/>
      <c r="TTB2" s="515"/>
      <c r="TTC2" s="515"/>
      <c r="TTD2" s="515"/>
      <c r="TTE2" s="515"/>
      <c r="TTF2" s="515"/>
      <c r="TTG2" s="284"/>
      <c r="TTH2" s="284"/>
      <c r="TTI2" s="284"/>
      <c r="TTP2" s="515"/>
      <c r="TTQ2" s="515"/>
      <c r="TTR2" s="515"/>
      <c r="TTS2" s="515"/>
      <c r="TTT2" s="515"/>
      <c r="TTU2" s="515"/>
      <c r="TTV2" s="284"/>
      <c r="TTW2" s="284"/>
      <c r="TTX2" s="284"/>
      <c r="TUE2" s="515"/>
      <c r="TUF2" s="515"/>
      <c r="TUG2" s="515"/>
      <c r="TUH2" s="515"/>
      <c r="TUI2" s="515"/>
      <c r="TUJ2" s="515"/>
      <c r="TUK2" s="284"/>
      <c r="TUL2" s="284"/>
      <c r="TUM2" s="284"/>
      <c r="TUT2" s="515"/>
      <c r="TUU2" s="515"/>
      <c r="TUV2" s="515"/>
      <c r="TUW2" s="515"/>
      <c r="TUX2" s="515"/>
      <c r="TUY2" s="515"/>
      <c r="TUZ2" s="284"/>
      <c r="TVA2" s="284"/>
      <c r="TVB2" s="284"/>
      <c r="TVI2" s="515"/>
      <c r="TVJ2" s="515"/>
      <c r="TVK2" s="515"/>
      <c r="TVL2" s="515"/>
      <c r="TVM2" s="515"/>
      <c r="TVN2" s="515"/>
      <c r="TVO2" s="284"/>
      <c r="TVP2" s="284"/>
      <c r="TVQ2" s="284"/>
      <c r="TVX2" s="515"/>
      <c r="TVY2" s="515"/>
      <c r="TVZ2" s="515"/>
      <c r="TWA2" s="515"/>
      <c r="TWB2" s="515"/>
      <c r="TWC2" s="515"/>
      <c r="TWD2" s="284"/>
      <c r="TWE2" s="284"/>
      <c r="TWF2" s="284"/>
      <c r="TWM2" s="515"/>
      <c r="TWN2" s="515"/>
      <c r="TWO2" s="515"/>
      <c r="TWP2" s="515"/>
      <c r="TWQ2" s="515"/>
      <c r="TWR2" s="515"/>
      <c r="TWS2" s="284"/>
      <c r="TWT2" s="284"/>
      <c r="TWU2" s="284"/>
      <c r="TXB2" s="515"/>
      <c r="TXC2" s="515"/>
      <c r="TXD2" s="515"/>
      <c r="TXE2" s="515"/>
      <c r="TXF2" s="515"/>
      <c r="TXG2" s="515"/>
      <c r="TXH2" s="284"/>
      <c r="TXI2" s="284"/>
      <c r="TXJ2" s="284"/>
      <c r="TXQ2" s="515"/>
      <c r="TXR2" s="515"/>
      <c r="TXS2" s="515"/>
      <c r="TXT2" s="515"/>
      <c r="TXU2" s="515"/>
      <c r="TXV2" s="515"/>
      <c r="TXW2" s="284"/>
      <c r="TXX2" s="284"/>
      <c r="TXY2" s="284"/>
      <c r="TYF2" s="515"/>
      <c r="TYG2" s="515"/>
      <c r="TYH2" s="515"/>
      <c r="TYI2" s="515"/>
      <c r="TYJ2" s="515"/>
      <c r="TYK2" s="515"/>
      <c r="TYL2" s="284"/>
      <c r="TYM2" s="284"/>
      <c r="TYN2" s="284"/>
      <c r="TYU2" s="515"/>
      <c r="TYV2" s="515"/>
      <c r="TYW2" s="515"/>
      <c r="TYX2" s="515"/>
      <c r="TYY2" s="515"/>
      <c r="TYZ2" s="515"/>
      <c r="TZA2" s="284"/>
      <c r="TZB2" s="284"/>
      <c r="TZC2" s="284"/>
      <c r="TZJ2" s="515"/>
      <c r="TZK2" s="515"/>
      <c r="TZL2" s="515"/>
      <c r="TZM2" s="515"/>
      <c r="TZN2" s="515"/>
      <c r="TZO2" s="515"/>
      <c r="TZP2" s="284"/>
      <c r="TZQ2" s="284"/>
      <c r="TZR2" s="284"/>
      <c r="TZY2" s="515"/>
      <c r="TZZ2" s="515"/>
      <c r="UAA2" s="515"/>
      <c r="UAB2" s="515"/>
      <c r="UAC2" s="515"/>
      <c r="UAD2" s="515"/>
      <c r="UAE2" s="284"/>
      <c r="UAF2" s="284"/>
      <c r="UAG2" s="284"/>
      <c r="UAN2" s="515"/>
      <c r="UAO2" s="515"/>
      <c r="UAP2" s="515"/>
      <c r="UAQ2" s="515"/>
      <c r="UAR2" s="515"/>
      <c r="UAS2" s="515"/>
      <c r="UAT2" s="284"/>
      <c r="UAU2" s="284"/>
      <c r="UAV2" s="284"/>
      <c r="UBC2" s="515"/>
      <c r="UBD2" s="515"/>
      <c r="UBE2" s="515"/>
      <c r="UBF2" s="515"/>
      <c r="UBG2" s="515"/>
      <c r="UBH2" s="515"/>
      <c r="UBI2" s="284"/>
      <c r="UBJ2" s="284"/>
      <c r="UBK2" s="284"/>
      <c r="UBR2" s="515"/>
      <c r="UBS2" s="515"/>
      <c r="UBT2" s="515"/>
      <c r="UBU2" s="515"/>
      <c r="UBV2" s="515"/>
      <c r="UBW2" s="515"/>
      <c r="UBX2" s="284"/>
      <c r="UBY2" s="284"/>
      <c r="UBZ2" s="284"/>
      <c r="UCG2" s="515"/>
      <c r="UCH2" s="515"/>
      <c r="UCI2" s="515"/>
      <c r="UCJ2" s="515"/>
      <c r="UCK2" s="515"/>
      <c r="UCL2" s="515"/>
      <c r="UCM2" s="284"/>
      <c r="UCN2" s="284"/>
      <c r="UCO2" s="284"/>
      <c r="UCV2" s="515"/>
      <c r="UCW2" s="515"/>
      <c r="UCX2" s="515"/>
      <c r="UCY2" s="515"/>
      <c r="UCZ2" s="515"/>
      <c r="UDA2" s="515"/>
      <c r="UDB2" s="284"/>
      <c r="UDC2" s="284"/>
      <c r="UDD2" s="284"/>
      <c r="UDK2" s="515"/>
      <c r="UDL2" s="515"/>
      <c r="UDM2" s="515"/>
      <c r="UDN2" s="515"/>
      <c r="UDO2" s="515"/>
      <c r="UDP2" s="515"/>
      <c r="UDQ2" s="284"/>
      <c r="UDR2" s="284"/>
      <c r="UDS2" s="284"/>
      <c r="UDZ2" s="515"/>
      <c r="UEA2" s="515"/>
      <c r="UEB2" s="515"/>
      <c r="UEC2" s="515"/>
      <c r="UED2" s="515"/>
      <c r="UEE2" s="515"/>
      <c r="UEF2" s="284"/>
      <c r="UEG2" s="284"/>
      <c r="UEH2" s="284"/>
      <c r="UEO2" s="515"/>
      <c r="UEP2" s="515"/>
      <c r="UEQ2" s="515"/>
      <c r="UER2" s="515"/>
      <c r="UES2" s="515"/>
      <c r="UET2" s="515"/>
      <c r="UEU2" s="284"/>
      <c r="UEV2" s="284"/>
      <c r="UEW2" s="284"/>
      <c r="UFD2" s="515"/>
      <c r="UFE2" s="515"/>
      <c r="UFF2" s="515"/>
      <c r="UFG2" s="515"/>
      <c r="UFH2" s="515"/>
      <c r="UFI2" s="515"/>
      <c r="UFJ2" s="284"/>
      <c r="UFK2" s="284"/>
      <c r="UFL2" s="284"/>
      <c r="UFS2" s="515"/>
      <c r="UFT2" s="515"/>
      <c r="UFU2" s="515"/>
      <c r="UFV2" s="515"/>
      <c r="UFW2" s="515"/>
      <c r="UFX2" s="515"/>
      <c r="UFY2" s="284"/>
      <c r="UFZ2" s="284"/>
      <c r="UGA2" s="284"/>
      <c r="UGH2" s="515"/>
      <c r="UGI2" s="515"/>
      <c r="UGJ2" s="515"/>
      <c r="UGK2" s="515"/>
      <c r="UGL2" s="515"/>
      <c r="UGM2" s="515"/>
      <c r="UGN2" s="284"/>
      <c r="UGO2" s="284"/>
      <c r="UGP2" s="284"/>
      <c r="UGW2" s="515"/>
      <c r="UGX2" s="515"/>
      <c r="UGY2" s="515"/>
      <c r="UGZ2" s="515"/>
      <c r="UHA2" s="515"/>
      <c r="UHB2" s="515"/>
      <c r="UHC2" s="284"/>
      <c r="UHD2" s="284"/>
      <c r="UHE2" s="284"/>
      <c r="UHL2" s="515"/>
      <c r="UHM2" s="515"/>
      <c r="UHN2" s="515"/>
      <c r="UHO2" s="515"/>
      <c r="UHP2" s="515"/>
      <c r="UHQ2" s="515"/>
      <c r="UHR2" s="284"/>
      <c r="UHS2" s="284"/>
      <c r="UHT2" s="284"/>
      <c r="UIA2" s="515"/>
      <c r="UIB2" s="515"/>
      <c r="UIC2" s="515"/>
      <c r="UID2" s="515"/>
      <c r="UIE2" s="515"/>
      <c r="UIF2" s="515"/>
      <c r="UIG2" s="284"/>
      <c r="UIH2" s="284"/>
      <c r="UII2" s="284"/>
      <c r="UIP2" s="515"/>
      <c r="UIQ2" s="515"/>
      <c r="UIR2" s="515"/>
      <c r="UIS2" s="515"/>
      <c r="UIT2" s="515"/>
      <c r="UIU2" s="515"/>
      <c r="UIV2" s="284"/>
      <c r="UIW2" s="284"/>
      <c r="UIX2" s="284"/>
      <c r="UJE2" s="515"/>
      <c r="UJF2" s="515"/>
      <c r="UJG2" s="515"/>
      <c r="UJH2" s="515"/>
      <c r="UJI2" s="515"/>
      <c r="UJJ2" s="515"/>
      <c r="UJK2" s="284"/>
      <c r="UJL2" s="284"/>
      <c r="UJM2" s="284"/>
      <c r="UJT2" s="515"/>
      <c r="UJU2" s="515"/>
      <c r="UJV2" s="515"/>
      <c r="UJW2" s="515"/>
      <c r="UJX2" s="515"/>
      <c r="UJY2" s="515"/>
      <c r="UJZ2" s="284"/>
      <c r="UKA2" s="284"/>
      <c r="UKB2" s="284"/>
      <c r="UKI2" s="515"/>
      <c r="UKJ2" s="515"/>
      <c r="UKK2" s="515"/>
      <c r="UKL2" s="515"/>
      <c r="UKM2" s="515"/>
      <c r="UKN2" s="515"/>
      <c r="UKO2" s="284"/>
      <c r="UKP2" s="284"/>
      <c r="UKQ2" s="284"/>
      <c r="UKX2" s="515"/>
      <c r="UKY2" s="515"/>
      <c r="UKZ2" s="515"/>
      <c r="ULA2" s="515"/>
      <c r="ULB2" s="515"/>
      <c r="ULC2" s="515"/>
      <c r="ULD2" s="284"/>
      <c r="ULE2" s="284"/>
      <c r="ULF2" s="284"/>
      <c r="ULM2" s="515"/>
      <c r="ULN2" s="515"/>
      <c r="ULO2" s="515"/>
      <c r="ULP2" s="515"/>
      <c r="ULQ2" s="515"/>
      <c r="ULR2" s="515"/>
      <c r="ULS2" s="284"/>
      <c r="ULT2" s="284"/>
      <c r="ULU2" s="284"/>
      <c r="UMB2" s="515"/>
      <c r="UMC2" s="515"/>
      <c r="UMD2" s="515"/>
      <c r="UME2" s="515"/>
      <c r="UMF2" s="515"/>
      <c r="UMG2" s="515"/>
      <c r="UMH2" s="284"/>
      <c r="UMI2" s="284"/>
      <c r="UMJ2" s="284"/>
      <c r="UMQ2" s="515"/>
      <c r="UMR2" s="515"/>
      <c r="UMS2" s="515"/>
      <c r="UMT2" s="515"/>
      <c r="UMU2" s="515"/>
      <c r="UMV2" s="515"/>
      <c r="UMW2" s="284"/>
      <c r="UMX2" s="284"/>
      <c r="UMY2" s="284"/>
      <c r="UNF2" s="515"/>
      <c r="UNG2" s="515"/>
      <c r="UNH2" s="515"/>
      <c r="UNI2" s="515"/>
      <c r="UNJ2" s="515"/>
      <c r="UNK2" s="515"/>
      <c r="UNL2" s="284"/>
      <c r="UNM2" s="284"/>
      <c r="UNN2" s="284"/>
      <c r="UNU2" s="515"/>
      <c r="UNV2" s="515"/>
      <c r="UNW2" s="515"/>
      <c r="UNX2" s="515"/>
      <c r="UNY2" s="515"/>
      <c r="UNZ2" s="515"/>
      <c r="UOA2" s="284"/>
      <c r="UOB2" s="284"/>
      <c r="UOC2" s="284"/>
      <c r="UOJ2" s="515"/>
      <c r="UOK2" s="515"/>
      <c r="UOL2" s="515"/>
      <c r="UOM2" s="515"/>
      <c r="UON2" s="515"/>
      <c r="UOO2" s="515"/>
      <c r="UOP2" s="284"/>
      <c r="UOQ2" s="284"/>
      <c r="UOR2" s="284"/>
      <c r="UOY2" s="515"/>
      <c r="UOZ2" s="515"/>
      <c r="UPA2" s="515"/>
      <c r="UPB2" s="515"/>
      <c r="UPC2" s="515"/>
      <c r="UPD2" s="515"/>
      <c r="UPE2" s="284"/>
      <c r="UPF2" s="284"/>
      <c r="UPG2" s="284"/>
      <c r="UPN2" s="515"/>
      <c r="UPO2" s="515"/>
      <c r="UPP2" s="515"/>
      <c r="UPQ2" s="515"/>
      <c r="UPR2" s="515"/>
      <c r="UPS2" s="515"/>
      <c r="UPT2" s="284"/>
      <c r="UPU2" s="284"/>
      <c r="UPV2" s="284"/>
      <c r="UQC2" s="515"/>
      <c r="UQD2" s="515"/>
      <c r="UQE2" s="515"/>
      <c r="UQF2" s="515"/>
      <c r="UQG2" s="515"/>
      <c r="UQH2" s="515"/>
      <c r="UQI2" s="284"/>
      <c r="UQJ2" s="284"/>
      <c r="UQK2" s="284"/>
      <c r="UQR2" s="515"/>
      <c r="UQS2" s="515"/>
      <c r="UQT2" s="515"/>
      <c r="UQU2" s="515"/>
      <c r="UQV2" s="515"/>
      <c r="UQW2" s="515"/>
      <c r="UQX2" s="284"/>
      <c r="UQY2" s="284"/>
      <c r="UQZ2" s="284"/>
      <c r="URG2" s="515"/>
      <c r="URH2" s="515"/>
      <c r="URI2" s="515"/>
      <c r="URJ2" s="515"/>
      <c r="URK2" s="515"/>
      <c r="URL2" s="515"/>
      <c r="URM2" s="284"/>
      <c r="URN2" s="284"/>
      <c r="URO2" s="284"/>
      <c r="URV2" s="515"/>
      <c r="URW2" s="515"/>
      <c r="URX2" s="515"/>
      <c r="URY2" s="515"/>
      <c r="URZ2" s="515"/>
      <c r="USA2" s="515"/>
      <c r="USB2" s="284"/>
      <c r="USC2" s="284"/>
      <c r="USD2" s="284"/>
      <c r="USK2" s="515"/>
      <c r="USL2" s="515"/>
      <c r="USM2" s="515"/>
      <c r="USN2" s="515"/>
      <c r="USO2" s="515"/>
      <c r="USP2" s="515"/>
      <c r="USQ2" s="284"/>
      <c r="USR2" s="284"/>
      <c r="USS2" s="284"/>
      <c r="USZ2" s="515"/>
      <c r="UTA2" s="515"/>
      <c r="UTB2" s="515"/>
      <c r="UTC2" s="515"/>
      <c r="UTD2" s="515"/>
      <c r="UTE2" s="515"/>
      <c r="UTF2" s="284"/>
      <c r="UTG2" s="284"/>
      <c r="UTH2" s="284"/>
      <c r="UTO2" s="515"/>
      <c r="UTP2" s="515"/>
      <c r="UTQ2" s="515"/>
      <c r="UTR2" s="515"/>
      <c r="UTS2" s="515"/>
      <c r="UTT2" s="515"/>
      <c r="UTU2" s="284"/>
      <c r="UTV2" s="284"/>
      <c r="UTW2" s="284"/>
      <c r="UUD2" s="515"/>
      <c r="UUE2" s="515"/>
      <c r="UUF2" s="515"/>
      <c r="UUG2" s="515"/>
      <c r="UUH2" s="515"/>
      <c r="UUI2" s="515"/>
      <c r="UUJ2" s="284"/>
      <c r="UUK2" s="284"/>
      <c r="UUL2" s="284"/>
      <c r="UUS2" s="515"/>
      <c r="UUT2" s="515"/>
      <c r="UUU2" s="515"/>
      <c r="UUV2" s="515"/>
      <c r="UUW2" s="515"/>
      <c r="UUX2" s="515"/>
      <c r="UUY2" s="284"/>
      <c r="UUZ2" s="284"/>
      <c r="UVA2" s="284"/>
      <c r="UVH2" s="515"/>
      <c r="UVI2" s="515"/>
      <c r="UVJ2" s="515"/>
      <c r="UVK2" s="515"/>
      <c r="UVL2" s="515"/>
      <c r="UVM2" s="515"/>
      <c r="UVN2" s="284"/>
      <c r="UVO2" s="284"/>
      <c r="UVP2" s="284"/>
      <c r="UVW2" s="515"/>
      <c r="UVX2" s="515"/>
      <c r="UVY2" s="515"/>
      <c r="UVZ2" s="515"/>
      <c r="UWA2" s="515"/>
      <c r="UWB2" s="515"/>
      <c r="UWC2" s="284"/>
      <c r="UWD2" s="284"/>
      <c r="UWE2" s="284"/>
      <c r="UWL2" s="515"/>
      <c r="UWM2" s="515"/>
      <c r="UWN2" s="515"/>
      <c r="UWO2" s="515"/>
      <c r="UWP2" s="515"/>
      <c r="UWQ2" s="515"/>
      <c r="UWR2" s="284"/>
      <c r="UWS2" s="284"/>
      <c r="UWT2" s="284"/>
      <c r="UXA2" s="515"/>
      <c r="UXB2" s="515"/>
      <c r="UXC2" s="515"/>
      <c r="UXD2" s="515"/>
      <c r="UXE2" s="515"/>
      <c r="UXF2" s="515"/>
      <c r="UXG2" s="284"/>
      <c r="UXH2" s="284"/>
      <c r="UXI2" s="284"/>
      <c r="UXP2" s="515"/>
      <c r="UXQ2" s="515"/>
      <c r="UXR2" s="515"/>
      <c r="UXS2" s="515"/>
      <c r="UXT2" s="515"/>
      <c r="UXU2" s="515"/>
      <c r="UXV2" s="284"/>
      <c r="UXW2" s="284"/>
      <c r="UXX2" s="284"/>
      <c r="UYE2" s="515"/>
      <c r="UYF2" s="515"/>
      <c r="UYG2" s="515"/>
      <c r="UYH2" s="515"/>
      <c r="UYI2" s="515"/>
      <c r="UYJ2" s="515"/>
      <c r="UYK2" s="284"/>
      <c r="UYL2" s="284"/>
      <c r="UYM2" s="284"/>
      <c r="UYT2" s="515"/>
      <c r="UYU2" s="515"/>
      <c r="UYV2" s="515"/>
      <c r="UYW2" s="515"/>
      <c r="UYX2" s="515"/>
      <c r="UYY2" s="515"/>
      <c r="UYZ2" s="284"/>
      <c r="UZA2" s="284"/>
      <c r="UZB2" s="284"/>
      <c r="UZI2" s="515"/>
      <c r="UZJ2" s="515"/>
      <c r="UZK2" s="515"/>
      <c r="UZL2" s="515"/>
      <c r="UZM2" s="515"/>
      <c r="UZN2" s="515"/>
      <c r="UZO2" s="284"/>
      <c r="UZP2" s="284"/>
      <c r="UZQ2" s="284"/>
      <c r="UZX2" s="515"/>
      <c r="UZY2" s="515"/>
      <c r="UZZ2" s="515"/>
      <c r="VAA2" s="515"/>
      <c r="VAB2" s="515"/>
      <c r="VAC2" s="515"/>
      <c r="VAD2" s="284"/>
      <c r="VAE2" s="284"/>
      <c r="VAF2" s="284"/>
      <c r="VAM2" s="515"/>
      <c r="VAN2" s="515"/>
      <c r="VAO2" s="515"/>
      <c r="VAP2" s="515"/>
      <c r="VAQ2" s="515"/>
      <c r="VAR2" s="515"/>
      <c r="VAS2" s="284"/>
      <c r="VAT2" s="284"/>
      <c r="VAU2" s="284"/>
      <c r="VBB2" s="515"/>
      <c r="VBC2" s="515"/>
      <c r="VBD2" s="515"/>
      <c r="VBE2" s="515"/>
      <c r="VBF2" s="515"/>
      <c r="VBG2" s="515"/>
      <c r="VBH2" s="284"/>
      <c r="VBI2" s="284"/>
      <c r="VBJ2" s="284"/>
      <c r="VBQ2" s="515"/>
      <c r="VBR2" s="515"/>
      <c r="VBS2" s="515"/>
      <c r="VBT2" s="515"/>
      <c r="VBU2" s="515"/>
      <c r="VBV2" s="515"/>
      <c r="VBW2" s="284"/>
      <c r="VBX2" s="284"/>
      <c r="VBY2" s="284"/>
      <c r="VCF2" s="515"/>
      <c r="VCG2" s="515"/>
      <c r="VCH2" s="515"/>
      <c r="VCI2" s="515"/>
      <c r="VCJ2" s="515"/>
      <c r="VCK2" s="515"/>
      <c r="VCL2" s="284"/>
      <c r="VCM2" s="284"/>
      <c r="VCN2" s="284"/>
      <c r="VCU2" s="515"/>
      <c r="VCV2" s="515"/>
      <c r="VCW2" s="515"/>
      <c r="VCX2" s="515"/>
      <c r="VCY2" s="515"/>
      <c r="VCZ2" s="515"/>
      <c r="VDA2" s="284"/>
      <c r="VDB2" s="284"/>
      <c r="VDC2" s="284"/>
      <c r="VDJ2" s="515"/>
      <c r="VDK2" s="515"/>
      <c r="VDL2" s="515"/>
      <c r="VDM2" s="515"/>
      <c r="VDN2" s="515"/>
      <c r="VDO2" s="515"/>
      <c r="VDP2" s="284"/>
      <c r="VDQ2" s="284"/>
      <c r="VDR2" s="284"/>
      <c r="VDY2" s="515"/>
      <c r="VDZ2" s="515"/>
      <c r="VEA2" s="515"/>
      <c r="VEB2" s="515"/>
      <c r="VEC2" s="515"/>
      <c r="VED2" s="515"/>
      <c r="VEE2" s="284"/>
      <c r="VEF2" s="284"/>
      <c r="VEG2" s="284"/>
      <c r="VEN2" s="515"/>
      <c r="VEO2" s="515"/>
      <c r="VEP2" s="515"/>
      <c r="VEQ2" s="515"/>
      <c r="VER2" s="515"/>
      <c r="VES2" s="515"/>
      <c r="VET2" s="284"/>
      <c r="VEU2" s="284"/>
      <c r="VEV2" s="284"/>
      <c r="VFC2" s="515"/>
      <c r="VFD2" s="515"/>
      <c r="VFE2" s="515"/>
      <c r="VFF2" s="515"/>
      <c r="VFG2" s="515"/>
      <c r="VFH2" s="515"/>
      <c r="VFI2" s="284"/>
      <c r="VFJ2" s="284"/>
      <c r="VFK2" s="284"/>
      <c r="VFR2" s="515"/>
      <c r="VFS2" s="515"/>
      <c r="VFT2" s="515"/>
      <c r="VFU2" s="515"/>
      <c r="VFV2" s="515"/>
      <c r="VFW2" s="515"/>
      <c r="VFX2" s="284"/>
      <c r="VFY2" s="284"/>
      <c r="VFZ2" s="284"/>
      <c r="VGG2" s="515"/>
      <c r="VGH2" s="515"/>
      <c r="VGI2" s="515"/>
      <c r="VGJ2" s="515"/>
      <c r="VGK2" s="515"/>
      <c r="VGL2" s="515"/>
      <c r="VGM2" s="284"/>
      <c r="VGN2" s="284"/>
      <c r="VGO2" s="284"/>
      <c r="VGV2" s="515"/>
      <c r="VGW2" s="515"/>
      <c r="VGX2" s="515"/>
      <c r="VGY2" s="515"/>
      <c r="VGZ2" s="515"/>
      <c r="VHA2" s="515"/>
      <c r="VHB2" s="284"/>
      <c r="VHC2" s="284"/>
      <c r="VHD2" s="284"/>
      <c r="VHK2" s="515"/>
      <c r="VHL2" s="515"/>
      <c r="VHM2" s="515"/>
      <c r="VHN2" s="515"/>
      <c r="VHO2" s="515"/>
      <c r="VHP2" s="515"/>
      <c r="VHQ2" s="284"/>
      <c r="VHR2" s="284"/>
      <c r="VHS2" s="284"/>
      <c r="VHZ2" s="515"/>
      <c r="VIA2" s="515"/>
      <c r="VIB2" s="515"/>
      <c r="VIC2" s="515"/>
      <c r="VID2" s="515"/>
      <c r="VIE2" s="515"/>
      <c r="VIF2" s="284"/>
      <c r="VIG2" s="284"/>
      <c r="VIH2" s="284"/>
      <c r="VIO2" s="515"/>
      <c r="VIP2" s="515"/>
      <c r="VIQ2" s="515"/>
      <c r="VIR2" s="515"/>
      <c r="VIS2" s="515"/>
      <c r="VIT2" s="515"/>
      <c r="VIU2" s="284"/>
      <c r="VIV2" s="284"/>
      <c r="VIW2" s="284"/>
      <c r="VJD2" s="515"/>
      <c r="VJE2" s="515"/>
      <c r="VJF2" s="515"/>
      <c r="VJG2" s="515"/>
      <c r="VJH2" s="515"/>
      <c r="VJI2" s="515"/>
      <c r="VJJ2" s="284"/>
      <c r="VJK2" s="284"/>
      <c r="VJL2" s="284"/>
      <c r="VJS2" s="515"/>
      <c r="VJT2" s="515"/>
      <c r="VJU2" s="515"/>
      <c r="VJV2" s="515"/>
      <c r="VJW2" s="515"/>
      <c r="VJX2" s="515"/>
      <c r="VJY2" s="284"/>
      <c r="VJZ2" s="284"/>
      <c r="VKA2" s="284"/>
      <c r="VKH2" s="515"/>
      <c r="VKI2" s="515"/>
      <c r="VKJ2" s="515"/>
      <c r="VKK2" s="515"/>
      <c r="VKL2" s="515"/>
      <c r="VKM2" s="515"/>
      <c r="VKN2" s="284"/>
      <c r="VKO2" s="284"/>
      <c r="VKP2" s="284"/>
      <c r="VKW2" s="515"/>
      <c r="VKX2" s="515"/>
      <c r="VKY2" s="515"/>
      <c r="VKZ2" s="515"/>
      <c r="VLA2" s="515"/>
      <c r="VLB2" s="515"/>
      <c r="VLC2" s="284"/>
      <c r="VLD2" s="284"/>
      <c r="VLE2" s="284"/>
      <c r="VLL2" s="515"/>
      <c r="VLM2" s="515"/>
      <c r="VLN2" s="515"/>
      <c r="VLO2" s="515"/>
      <c r="VLP2" s="515"/>
      <c r="VLQ2" s="515"/>
      <c r="VLR2" s="284"/>
      <c r="VLS2" s="284"/>
      <c r="VLT2" s="284"/>
      <c r="VMA2" s="515"/>
      <c r="VMB2" s="515"/>
      <c r="VMC2" s="515"/>
      <c r="VMD2" s="515"/>
      <c r="VME2" s="515"/>
      <c r="VMF2" s="515"/>
      <c r="VMG2" s="284"/>
      <c r="VMH2" s="284"/>
      <c r="VMI2" s="284"/>
      <c r="VMP2" s="515"/>
      <c r="VMQ2" s="515"/>
      <c r="VMR2" s="515"/>
      <c r="VMS2" s="515"/>
      <c r="VMT2" s="515"/>
      <c r="VMU2" s="515"/>
      <c r="VMV2" s="284"/>
      <c r="VMW2" s="284"/>
      <c r="VMX2" s="284"/>
      <c r="VNE2" s="515"/>
      <c r="VNF2" s="515"/>
      <c r="VNG2" s="515"/>
      <c r="VNH2" s="515"/>
      <c r="VNI2" s="515"/>
      <c r="VNJ2" s="515"/>
      <c r="VNK2" s="284"/>
      <c r="VNL2" s="284"/>
      <c r="VNM2" s="284"/>
      <c r="VNT2" s="515"/>
      <c r="VNU2" s="515"/>
      <c r="VNV2" s="515"/>
      <c r="VNW2" s="515"/>
      <c r="VNX2" s="515"/>
      <c r="VNY2" s="515"/>
      <c r="VNZ2" s="284"/>
      <c r="VOA2" s="284"/>
      <c r="VOB2" s="284"/>
      <c r="VOI2" s="515"/>
      <c r="VOJ2" s="515"/>
      <c r="VOK2" s="515"/>
      <c r="VOL2" s="515"/>
      <c r="VOM2" s="515"/>
      <c r="VON2" s="515"/>
      <c r="VOO2" s="284"/>
      <c r="VOP2" s="284"/>
      <c r="VOQ2" s="284"/>
      <c r="VOX2" s="515"/>
      <c r="VOY2" s="515"/>
      <c r="VOZ2" s="515"/>
      <c r="VPA2" s="515"/>
      <c r="VPB2" s="515"/>
      <c r="VPC2" s="515"/>
      <c r="VPD2" s="284"/>
      <c r="VPE2" s="284"/>
      <c r="VPF2" s="284"/>
      <c r="VPM2" s="515"/>
      <c r="VPN2" s="515"/>
      <c r="VPO2" s="515"/>
      <c r="VPP2" s="515"/>
      <c r="VPQ2" s="515"/>
      <c r="VPR2" s="515"/>
      <c r="VPS2" s="284"/>
      <c r="VPT2" s="284"/>
      <c r="VPU2" s="284"/>
      <c r="VQB2" s="515"/>
      <c r="VQC2" s="515"/>
      <c r="VQD2" s="515"/>
      <c r="VQE2" s="515"/>
      <c r="VQF2" s="515"/>
      <c r="VQG2" s="515"/>
      <c r="VQH2" s="284"/>
      <c r="VQI2" s="284"/>
      <c r="VQJ2" s="284"/>
      <c r="VQQ2" s="515"/>
      <c r="VQR2" s="515"/>
      <c r="VQS2" s="515"/>
      <c r="VQT2" s="515"/>
      <c r="VQU2" s="515"/>
      <c r="VQV2" s="515"/>
      <c r="VQW2" s="284"/>
      <c r="VQX2" s="284"/>
      <c r="VQY2" s="284"/>
      <c r="VRF2" s="515"/>
      <c r="VRG2" s="515"/>
      <c r="VRH2" s="515"/>
      <c r="VRI2" s="515"/>
      <c r="VRJ2" s="515"/>
      <c r="VRK2" s="515"/>
      <c r="VRL2" s="284"/>
      <c r="VRM2" s="284"/>
      <c r="VRN2" s="284"/>
      <c r="VRU2" s="515"/>
      <c r="VRV2" s="515"/>
      <c r="VRW2" s="515"/>
      <c r="VRX2" s="515"/>
      <c r="VRY2" s="515"/>
      <c r="VRZ2" s="515"/>
      <c r="VSA2" s="284"/>
      <c r="VSB2" s="284"/>
      <c r="VSC2" s="284"/>
      <c r="VSJ2" s="515"/>
      <c r="VSK2" s="515"/>
      <c r="VSL2" s="515"/>
      <c r="VSM2" s="515"/>
      <c r="VSN2" s="515"/>
      <c r="VSO2" s="515"/>
      <c r="VSP2" s="284"/>
      <c r="VSQ2" s="284"/>
      <c r="VSR2" s="284"/>
      <c r="VSY2" s="515"/>
      <c r="VSZ2" s="515"/>
      <c r="VTA2" s="515"/>
      <c r="VTB2" s="515"/>
      <c r="VTC2" s="515"/>
      <c r="VTD2" s="515"/>
      <c r="VTE2" s="284"/>
      <c r="VTF2" s="284"/>
      <c r="VTG2" s="284"/>
      <c r="VTN2" s="515"/>
      <c r="VTO2" s="515"/>
      <c r="VTP2" s="515"/>
      <c r="VTQ2" s="515"/>
      <c r="VTR2" s="515"/>
      <c r="VTS2" s="515"/>
      <c r="VTT2" s="284"/>
      <c r="VTU2" s="284"/>
      <c r="VTV2" s="284"/>
      <c r="VUC2" s="515"/>
      <c r="VUD2" s="515"/>
      <c r="VUE2" s="515"/>
      <c r="VUF2" s="515"/>
      <c r="VUG2" s="515"/>
      <c r="VUH2" s="515"/>
      <c r="VUI2" s="284"/>
      <c r="VUJ2" s="284"/>
      <c r="VUK2" s="284"/>
      <c r="VUR2" s="515"/>
      <c r="VUS2" s="515"/>
      <c r="VUT2" s="515"/>
      <c r="VUU2" s="515"/>
      <c r="VUV2" s="515"/>
      <c r="VUW2" s="515"/>
      <c r="VUX2" s="284"/>
      <c r="VUY2" s="284"/>
      <c r="VUZ2" s="284"/>
      <c r="VVG2" s="515"/>
      <c r="VVH2" s="515"/>
      <c r="VVI2" s="515"/>
      <c r="VVJ2" s="515"/>
      <c r="VVK2" s="515"/>
      <c r="VVL2" s="515"/>
      <c r="VVM2" s="284"/>
      <c r="VVN2" s="284"/>
      <c r="VVO2" s="284"/>
      <c r="VVV2" s="515"/>
      <c r="VVW2" s="515"/>
      <c r="VVX2" s="515"/>
      <c r="VVY2" s="515"/>
      <c r="VVZ2" s="515"/>
      <c r="VWA2" s="515"/>
      <c r="VWB2" s="284"/>
      <c r="VWC2" s="284"/>
      <c r="VWD2" s="284"/>
      <c r="VWK2" s="515"/>
      <c r="VWL2" s="515"/>
      <c r="VWM2" s="515"/>
      <c r="VWN2" s="515"/>
      <c r="VWO2" s="515"/>
      <c r="VWP2" s="515"/>
      <c r="VWQ2" s="284"/>
      <c r="VWR2" s="284"/>
      <c r="VWS2" s="284"/>
      <c r="VWZ2" s="515"/>
      <c r="VXA2" s="515"/>
      <c r="VXB2" s="515"/>
      <c r="VXC2" s="515"/>
      <c r="VXD2" s="515"/>
      <c r="VXE2" s="515"/>
      <c r="VXF2" s="284"/>
      <c r="VXG2" s="284"/>
      <c r="VXH2" s="284"/>
      <c r="VXO2" s="515"/>
      <c r="VXP2" s="515"/>
      <c r="VXQ2" s="515"/>
      <c r="VXR2" s="515"/>
      <c r="VXS2" s="515"/>
      <c r="VXT2" s="515"/>
      <c r="VXU2" s="284"/>
      <c r="VXV2" s="284"/>
      <c r="VXW2" s="284"/>
      <c r="VYD2" s="515"/>
      <c r="VYE2" s="515"/>
      <c r="VYF2" s="515"/>
      <c r="VYG2" s="515"/>
      <c r="VYH2" s="515"/>
      <c r="VYI2" s="515"/>
      <c r="VYJ2" s="284"/>
      <c r="VYK2" s="284"/>
      <c r="VYL2" s="284"/>
      <c r="VYS2" s="515"/>
      <c r="VYT2" s="515"/>
      <c r="VYU2" s="515"/>
      <c r="VYV2" s="515"/>
      <c r="VYW2" s="515"/>
      <c r="VYX2" s="515"/>
      <c r="VYY2" s="284"/>
      <c r="VYZ2" s="284"/>
      <c r="VZA2" s="284"/>
      <c r="VZH2" s="515"/>
      <c r="VZI2" s="515"/>
      <c r="VZJ2" s="515"/>
      <c r="VZK2" s="515"/>
      <c r="VZL2" s="515"/>
      <c r="VZM2" s="515"/>
      <c r="VZN2" s="284"/>
      <c r="VZO2" s="284"/>
      <c r="VZP2" s="284"/>
      <c r="VZW2" s="515"/>
      <c r="VZX2" s="515"/>
      <c r="VZY2" s="515"/>
      <c r="VZZ2" s="515"/>
      <c r="WAA2" s="515"/>
      <c r="WAB2" s="515"/>
      <c r="WAC2" s="284"/>
      <c r="WAD2" s="284"/>
      <c r="WAE2" s="284"/>
      <c r="WAL2" s="515"/>
      <c r="WAM2" s="515"/>
      <c r="WAN2" s="515"/>
      <c r="WAO2" s="515"/>
      <c r="WAP2" s="515"/>
      <c r="WAQ2" s="515"/>
      <c r="WAR2" s="284"/>
      <c r="WAS2" s="284"/>
      <c r="WAT2" s="284"/>
      <c r="WBA2" s="515"/>
      <c r="WBB2" s="515"/>
      <c r="WBC2" s="515"/>
      <c r="WBD2" s="515"/>
      <c r="WBE2" s="515"/>
      <c r="WBF2" s="515"/>
      <c r="WBG2" s="284"/>
      <c r="WBH2" s="284"/>
      <c r="WBI2" s="284"/>
      <c r="WBP2" s="515"/>
      <c r="WBQ2" s="515"/>
      <c r="WBR2" s="515"/>
      <c r="WBS2" s="515"/>
      <c r="WBT2" s="515"/>
      <c r="WBU2" s="515"/>
      <c r="WBV2" s="284"/>
      <c r="WBW2" s="284"/>
      <c r="WBX2" s="284"/>
      <c r="WCE2" s="515"/>
      <c r="WCF2" s="515"/>
      <c r="WCG2" s="515"/>
      <c r="WCH2" s="515"/>
      <c r="WCI2" s="515"/>
      <c r="WCJ2" s="515"/>
      <c r="WCK2" s="284"/>
      <c r="WCL2" s="284"/>
      <c r="WCM2" s="284"/>
      <c r="WCT2" s="515"/>
      <c r="WCU2" s="515"/>
      <c r="WCV2" s="515"/>
      <c r="WCW2" s="515"/>
      <c r="WCX2" s="515"/>
      <c r="WCY2" s="515"/>
      <c r="WCZ2" s="284"/>
      <c r="WDA2" s="284"/>
      <c r="WDB2" s="284"/>
      <c r="WDI2" s="515"/>
      <c r="WDJ2" s="515"/>
      <c r="WDK2" s="515"/>
      <c r="WDL2" s="515"/>
      <c r="WDM2" s="515"/>
      <c r="WDN2" s="515"/>
      <c r="WDO2" s="284"/>
      <c r="WDP2" s="284"/>
      <c r="WDQ2" s="284"/>
      <c r="WDX2" s="515"/>
      <c r="WDY2" s="515"/>
      <c r="WDZ2" s="515"/>
      <c r="WEA2" s="515"/>
      <c r="WEB2" s="515"/>
      <c r="WEC2" s="515"/>
      <c r="WED2" s="284"/>
      <c r="WEE2" s="284"/>
      <c r="WEF2" s="284"/>
      <c r="WEM2" s="515"/>
      <c r="WEN2" s="515"/>
      <c r="WEO2" s="515"/>
      <c r="WEP2" s="515"/>
      <c r="WEQ2" s="515"/>
      <c r="WER2" s="515"/>
      <c r="WES2" s="284"/>
      <c r="WET2" s="284"/>
      <c r="WEU2" s="284"/>
      <c r="WFB2" s="515"/>
      <c r="WFC2" s="515"/>
      <c r="WFD2" s="515"/>
      <c r="WFE2" s="515"/>
      <c r="WFF2" s="515"/>
      <c r="WFG2" s="515"/>
      <c r="WFH2" s="284"/>
      <c r="WFI2" s="284"/>
      <c r="WFJ2" s="284"/>
      <c r="WFQ2" s="515"/>
      <c r="WFR2" s="515"/>
      <c r="WFS2" s="515"/>
      <c r="WFT2" s="515"/>
      <c r="WFU2" s="515"/>
      <c r="WFV2" s="515"/>
      <c r="WFW2" s="284"/>
      <c r="WFX2" s="284"/>
      <c r="WFY2" s="284"/>
      <c r="WGF2" s="515"/>
      <c r="WGG2" s="515"/>
      <c r="WGH2" s="515"/>
      <c r="WGI2" s="515"/>
      <c r="WGJ2" s="515"/>
      <c r="WGK2" s="515"/>
      <c r="WGL2" s="284"/>
      <c r="WGM2" s="284"/>
      <c r="WGN2" s="284"/>
      <c r="WGU2" s="515"/>
      <c r="WGV2" s="515"/>
      <c r="WGW2" s="515"/>
      <c r="WGX2" s="515"/>
      <c r="WGY2" s="515"/>
      <c r="WGZ2" s="515"/>
      <c r="WHA2" s="284"/>
      <c r="WHB2" s="284"/>
      <c r="WHC2" s="284"/>
      <c r="WHJ2" s="515"/>
      <c r="WHK2" s="515"/>
      <c r="WHL2" s="515"/>
      <c r="WHM2" s="515"/>
      <c r="WHN2" s="515"/>
      <c r="WHO2" s="515"/>
      <c r="WHP2" s="284"/>
      <c r="WHQ2" s="284"/>
      <c r="WHR2" s="284"/>
      <c r="WHY2" s="515"/>
      <c r="WHZ2" s="515"/>
      <c r="WIA2" s="515"/>
      <c r="WIB2" s="515"/>
      <c r="WIC2" s="515"/>
      <c r="WID2" s="515"/>
      <c r="WIE2" s="284"/>
      <c r="WIF2" s="284"/>
      <c r="WIG2" s="284"/>
      <c r="WIN2" s="515"/>
      <c r="WIO2" s="515"/>
      <c r="WIP2" s="515"/>
      <c r="WIQ2" s="515"/>
      <c r="WIR2" s="515"/>
      <c r="WIS2" s="515"/>
      <c r="WIT2" s="284"/>
      <c r="WIU2" s="284"/>
      <c r="WIV2" s="284"/>
      <c r="WJC2" s="515"/>
      <c r="WJD2" s="515"/>
      <c r="WJE2" s="515"/>
      <c r="WJF2" s="515"/>
      <c r="WJG2" s="515"/>
      <c r="WJH2" s="515"/>
      <c r="WJI2" s="284"/>
      <c r="WJJ2" s="284"/>
      <c r="WJK2" s="284"/>
      <c r="WJR2" s="515"/>
      <c r="WJS2" s="515"/>
      <c r="WJT2" s="515"/>
      <c r="WJU2" s="515"/>
      <c r="WJV2" s="515"/>
      <c r="WJW2" s="515"/>
      <c r="WJX2" s="284"/>
      <c r="WJY2" s="284"/>
      <c r="WJZ2" s="284"/>
      <c r="WKG2" s="515"/>
      <c r="WKH2" s="515"/>
      <c r="WKI2" s="515"/>
      <c r="WKJ2" s="515"/>
      <c r="WKK2" s="515"/>
      <c r="WKL2" s="515"/>
      <c r="WKM2" s="284"/>
      <c r="WKN2" s="284"/>
      <c r="WKO2" s="284"/>
      <c r="WKV2" s="515"/>
      <c r="WKW2" s="515"/>
      <c r="WKX2" s="515"/>
      <c r="WKY2" s="515"/>
      <c r="WKZ2" s="515"/>
      <c r="WLA2" s="515"/>
      <c r="WLB2" s="284"/>
      <c r="WLC2" s="284"/>
      <c r="WLD2" s="284"/>
      <c r="WLK2" s="515"/>
      <c r="WLL2" s="515"/>
      <c r="WLM2" s="515"/>
      <c r="WLN2" s="515"/>
      <c r="WLO2" s="515"/>
      <c r="WLP2" s="515"/>
      <c r="WLQ2" s="284"/>
      <c r="WLR2" s="284"/>
      <c r="WLS2" s="284"/>
      <c r="WLZ2" s="515"/>
      <c r="WMA2" s="515"/>
      <c r="WMB2" s="515"/>
      <c r="WMC2" s="515"/>
      <c r="WMD2" s="515"/>
      <c r="WME2" s="515"/>
      <c r="WMF2" s="284"/>
      <c r="WMG2" s="284"/>
      <c r="WMH2" s="284"/>
      <c r="WMO2" s="515"/>
      <c r="WMP2" s="515"/>
      <c r="WMQ2" s="515"/>
      <c r="WMR2" s="515"/>
      <c r="WMS2" s="515"/>
      <c r="WMT2" s="515"/>
      <c r="WMU2" s="284"/>
      <c r="WMV2" s="284"/>
      <c r="WMW2" s="284"/>
      <c r="WND2" s="515"/>
      <c r="WNE2" s="515"/>
      <c r="WNF2" s="515"/>
      <c r="WNG2" s="515"/>
      <c r="WNH2" s="515"/>
      <c r="WNI2" s="515"/>
      <c r="WNJ2" s="284"/>
      <c r="WNK2" s="284"/>
      <c r="WNL2" s="284"/>
      <c r="WNS2" s="515"/>
      <c r="WNT2" s="515"/>
      <c r="WNU2" s="515"/>
      <c r="WNV2" s="515"/>
      <c r="WNW2" s="515"/>
      <c r="WNX2" s="515"/>
      <c r="WNY2" s="284"/>
      <c r="WNZ2" s="284"/>
      <c r="WOA2" s="284"/>
      <c r="WOH2" s="515"/>
      <c r="WOI2" s="515"/>
      <c r="WOJ2" s="515"/>
      <c r="WOK2" s="515"/>
      <c r="WOL2" s="515"/>
      <c r="WOM2" s="515"/>
      <c r="WON2" s="284"/>
      <c r="WOO2" s="284"/>
      <c r="WOP2" s="284"/>
      <c r="WOW2" s="515"/>
      <c r="WOX2" s="515"/>
      <c r="WOY2" s="515"/>
      <c r="WOZ2" s="515"/>
      <c r="WPA2" s="515"/>
      <c r="WPB2" s="515"/>
      <c r="WPC2" s="284"/>
      <c r="WPD2" s="284"/>
      <c r="WPE2" s="284"/>
      <c r="WPL2" s="515"/>
      <c r="WPM2" s="515"/>
      <c r="WPN2" s="515"/>
      <c r="WPO2" s="515"/>
      <c r="WPP2" s="515"/>
      <c r="WPQ2" s="515"/>
      <c r="WPR2" s="284"/>
      <c r="WPS2" s="284"/>
      <c r="WPT2" s="284"/>
      <c r="WQA2" s="515"/>
      <c r="WQB2" s="515"/>
      <c r="WQC2" s="515"/>
      <c r="WQD2" s="515"/>
      <c r="WQE2" s="515"/>
      <c r="WQF2" s="515"/>
      <c r="WQG2" s="284"/>
      <c r="WQH2" s="284"/>
      <c r="WQI2" s="284"/>
      <c r="WQP2" s="515"/>
      <c r="WQQ2" s="515"/>
      <c r="WQR2" s="515"/>
      <c r="WQS2" s="515"/>
      <c r="WQT2" s="515"/>
      <c r="WQU2" s="515"/>
      <c r="WQV2" s="284"/>
      <c r="WQW2" s="284"/>
      <c r="WQX2" s="284"/>
      <c r="WRE2" s="515"/>
      <c r="WRF2" s="515"/>
      <c r="WRG2" s="515"/>
      <c r="WRH2" s="515"/>
      <c r="WRI2" s="515"/>
      <c r="WRJ2" s="515"/>
      <c r="WRK2" s="284"/>
      <c r="WRL2" s="284"/>
      <c r="WRM2" s="284"/>
      <c r="WRT2" s="515"/>
      <c r="WRU2" s="515"/>
      <c r="WRV2" s="515"/>
      <c r="WRW2" s="515"/>
      <c r="WRX2" s="515"/>
      <c r="WRY2" s="515"/>
      <c r="WRZ2" s="284"/>
      <c r="WSA2" s="284"/>
      <c r="WSB2" s="284"/>
      <c r="WSI2" s="515"/>
      <c r="WSJ2" s="515"/>
      <c r="WSK2" s="515"/>
      <c r="WSL2" s="515"/>
      <c r="WSM2" s="515"/>
      <c r="WSN2" s="515"/>
      <c r="WSO2" s="284"/>
      <c r="WSP2" s="284"/>
      <c r="WSQ2" s="284"/>
      <c r="WSX2" s="515"/>
      <c r="WSY2" s="515"/>
      <c r="WSZ2" s="515"/>
      <c r="WTA2" s="515"/>
      <c r="WTB2" s="515"/>
      <c r="WTC2" s="515"/>
      <c r="WTD2" s="284"/>
      <c r="WTE2" s="284"/>
      <c r="WTF2" s="284"/>
      <c r="WTM2" s="515"/>
      <c r="WTN2" s="515"/>
      <c r="WTO2" s="515"/>
      <c r="WTP2" s="515"/>
      <c r="WTQ2" s="515"/>
      <c r="WTR2" s="515"/>
      <c r="WTS2" s="284"/>
      <c r="WTT2" s="284"/>
      <c r="WTU2" s="284"/>
      <c r="WUB2" s="515"/>
      <c r="WUC2" s="515"/>
      <c r="WUD2" s="515"/>
      <c r="WUE2" s="515"/>
      <c r="WUF2" s="515"/>
      <c r="WUG2" s="515"/>
      <c r="WUH2" s="284"/>
      <c r="WUI2" s="284"/>
      <c r="WUJ2" s="284"/>
      <c r="WUQ2" s="515"/>
      <c r="WUR2" s="515"/>
      <c r="WUS2" s="515"/>
      <c r="WUT2" s="515"/>
      <c r="WUU2" s="515"/>
      <c r="WUV2" s="515"/>
      <c r="WUW2" s="284"/>
      <c r="WUX2" s="284"/>
      <c r="WUY2" s="284"/>
      <c r="WVF2" s="515"/>
      <c r="WVG2" s="515"/>
      <c r="WVH2" s="515"/>
      <c r="WVI2" s="515"/>
      <c r="WVJ2" s="515"/>
      <c r="WVK2" s="515"/>
      <c r="WVL2" s="284"/>
      <c r="WVM2" s="284"/>
      <c r="WVN2" s="284"/>
      <c r="WVU2" s="515"/>
      <c r="WVV2" s="515"/>
      <c r="WVW2" s="515"/>
      <c r="WVX2" s="515"/>
      <c r="WVY2" s="515"/>
      <c r="WVZ2" s="515"/>
      <c r="WWA2" s="284"/>
      <c r="WWB2" s="284"/>
      <c r="WWC2" s="284"/>
      <c r="WWJ2" s="515"/>
      <c r="WWK2" s="515"/>
      <c r="WWL2" s="515"/>
      <c r="WWM2" s="515"/>
      <c r="WWN2" s="515"/>
      <c r="WWO2" s="515"/>
      <c r="WWP2" s="284"/>
      <c r="WWQ2" s="284"/>
      <c r="WWR2" s="284"/>
      <c r="WWY2" s="515"/>
      <c r="WWZ2" s="515"/>
      <c r="WXA2" s="515"/>
      <c r="WXB2" s="515"/>
      <c r="WXC2" s="515"/>
      <c r="WXD2" s="515"/>
      <c r="WXE2" s="284"/>
      <c r="WXF2" s="284"/>
      <c r="WXG2" s="284"/>
      <c r="WXN2" s="515"/>
      <c r="WXO2" s="515"/>
      <c r="WXP2" s="515"/>
      <c r="WXQ2" s="515"/>
      <c r="WXR2" s="515"/>
      <c r="WXS2" s="515"/>
      <c r="WXT2" s="284"/>
      <c r="WXU2" s="284"/>
      <c r="WXV2" s="284"/>
      <c r="WYC2" s="515"/>
      <c r="WYD2" s="515"/>
      <c r="WYE2" s="515"/>
      <c r="WYF2" s="515"/>
      <c r="WYG2" s="515"/>
      <c r="WYH2" s="515"/>
      <c r="WYI2" s="284"/>
      <c r="WYJ2" s="284"/>
      <c r="WYK2" s="284"/>
      <c r="WYR2" s="515"/>
      <c r="WYS2" s="515"/>
      <c r="WYT2" s="515"/>
      <c r="WYU2" s="515"/>
      <c r="WYV2" s="515"/>
      <c r="WYW2" s="515"/>
      <c r="WYX2" s="284"/>
      <c r="WYY2" s="284"/>
      <c r="WYZ2" s="284"/>
      <c r="WZG2" s="515"/>
      <c r="WZH2" s="515"/>
      <c r="WZI2" s="515"/>
      <c r="WZJ2" s="515"/>
      <c r="WZK2" s="515"/>
      <c r="WZL2" s="515"/>
      <c r="WZM2" s="284"/>
      <c r="WZN2" s="284"/>
      <c r="WZO2" s="284"/>
      <c r="WZV2" s="515"/>
      <c r="WZW2" s="515"/>
      <c r="WZX2" s="515"/>
      <c r="WZY2" s="515"/>
      <c r="WZZ2" s="515"/>
      <c r="XAA2" s="515"/>
      <c r="XAB2" s="284"/>
      <c r="XAC2" s="284"/>
      <c r="XAD2" s="284"/>
      <c r="XAK2" s="515"/>
      <c r="XAL2" s="515"/>
      <c r="XAM2" s="515"/>
      <c r="XAN2" s="515"/>
      <c r="XAO2" s="515"/>
      <c r="XAP2" s="515"/>
      <c r="XAQ2" s="284"/>
      <c r="XAR2" s="284"/>
      <c r="XAS2" s="284"/>
      <c r="XAZ2" s="515"/>
      <c r="XBA2" s="515"/>
      <c r="XBB2" s="515"/>
      <c r="XBC2" s="515"/>
      <c r="XBD2" s="515"/>
      <c r="XBE2" s="515"/>
      <c r="XBF2" s="284"/>
      <c r="XBG2" s="284"/>
      <c r="XBH2" s="284"/>
      <c r="XBO2" s="515"/>
      <c r="XBP2" s="515"/>
      <c r="XBQ2" s="515"/>
      <c r="XBR2" s="515"/>
      <c r="XBS2" s="515"/>
      <c r="XBT2" s="515"/>
      <c r="XBU2" s="284"/>
      <c r="XBV2" s="284"/>
      <c r="XBW2" s="284"/>
      <c r="XCD2" s="515"/>
      <c r="XCE2" s="515"/>
      <c r="XCF2" s="515"/>
      <c r="XCG2" s="515"/>
      <c r="XCH2" s="515"/>
      <c r="XCI2" s="515"/>
      <c r="XCJ2" s="284"/>
      <c r="XCK2" s="284"/>
      <c r="XCL2" s="284"/>
      <c r="XCS2" s="515"/>
      <c r="XCT2" s="515"/>
      <c r="XCU2" s="515"/>
      <c r="XCV2" s="515"/>
      <c r="XCW2" s="515"/>
      <c r="XCX2" s="515"/>
      <c r="XCY2" s="284"/>
      <c r="XCZ2" s="284"/>
      <c r="XDA2" s="284"/>
      <c r="XDH2" s="515"/>
      <c r="XDI2" s="515"/>
      <c r="XDJ2" s="515"/>
      <c r="XDK2" s="515"/>
      <c r="XDL2" s="515"/>
      <c r="XDM2" s="515"/>
      <c r="XDN2" s="284"/>
      <c r="XDO2" s="284"/>
      <c r="XDP2" s="284"/>
      <c r="XDW2" s="515"/>
      <c r="XDX2" s="515"/>
      <c r="XDY2" s="515"/>
      <c r="XDZ2" s="515"/>
      <c r="XEA2" s="515"/>
      <c r="XEB2" s="515"/>
      <c r="XEC2" s="284"/>
      <c r="XED2" s="284"/>
      <c r="XEE2" s="284"/>
      <c r="XEL2" s="515"/>
      <c r="XEM2" s="515"/>
      <c r="XEN2" s="515"/>
      <c r="XEO2" s="515"/>
      <c r="XEP2" s="515"/>
      <c r="XEQ2" s="515"/>
      <c r="XER2" s="284"/>
      <c r="XES2" s="284"/>
      <c r="XET2" s="284"/>
      <c r="XFA2" s="515"/>
      <c r="XFB2" s="515"/>
      <c r="XFC2" s="515"/>
      <c r="XFD2" s="515"/>
    </row>
    <row r="3" spans="1:16384" ht="60" x14ac:dyDescent="0.2">
      <c r="B3" s="259"/>
      <c r="C3" s="259"/>
      <c r="D3" s="259"/>
      <c r="E3" s="268" t="s">
        <v>445</v>
      </c>
      <c r="F3" s="268" t="s">
        <v>483</v>
      </c>
      <c r="G3" s="268" t="s">
        <v>507</v>
      </c>
      <c r="H3" s="334" t="s">
        <v>508</v>
      </c>
      <c r="I3" s="334" t="s">
        <v>509</v>
      </c>
      <c r="J3" s="334" t="s">
        <v>510</v>
      </c>
      <c r="K3" s="268" t="s">
        <v>484</v>
      </c>
      <c r="L3" s="268" t="s">
        <v>521</v>
      </c>
      <c r="M3" s="268" t="s">
        <v>522</v>
      </c>
      <c r="N3" s="268" t="s">
        <v>523</v>
      </c>
      <c r="O3" s="435" t="s">
        <v>524</v>
      </c>
      <c r="Q3" s="259"/>
      <c r="R3" s="259"/>
      <c r="S3" s="259"/>
      <c r="T3" s="268"/>
      <c r="U3" s="268"/>
      <c r="V3" s="366"/>
      <c r="W3" s="366"/>
      <c r="X3" s="268"/>
      <c r="Y3" s="366"/>
      <c r="Z3" s="268"/>
      <c r="AA3" s="268"/>
      <c r="AB3" s="268"/>
      <c r="AC3" s="268"/>
      <c r="AF3" s="259"/>
      <c r="AG3" s="259"/>
      <c r="AH3" s="259"/>
      <c r="AI3" s="268"/>
      <c r="AJ3" s="268"/>
      <c r="AK3" s="334"/>
      <c r="AL3" s="334"/>
      <c r="AM3" s="268"/>
      <c r="AN3" s="334"/>
      <c r="AO3" s="268"/>
      <c r="AP3" s="268"/>
      <c r="AQ3" s="268"/>
      <c r="AR3" s="268"/>
      <c r="AU3" s="259"/>
      <c r="AV3" s="259"/>
      <c r="AW3" s="259"/>
      <c r="AX3" s="268"/>
      <c r="AY3" s="268"/>
      <c r="AZ3" s="334"/>
      <c r="BA3" s="334"/>
      <c r="BB3" s="268"/>
      <c r="BC3" s="334"/>
      <c r="BD3" s="268"/>
      <c r="BE3" s="268"/>
      <c r="BF3" s="268"/>
      <c r="BG3" s="268"/>
      <c r="BJ3" s="259"/>
      <c r="BK3" s="259"/>
      <c r="BL3" s="259"/>
      <c r="BM3" s="268"/>
      <c r="BN3" s="268"/>
      <c r="BO3" s="334"/>
      <c r="BP3" s="334"/>
      <c r="BQ3" s="268"/>
      <c r="BR3" s="334"/>
      <c r="BS3" s="268"/>
      <c r="BT3" s="268"/>
      <c r="BU3" s="268"/>
      <c r="BV3" s="268"/>
      <c r="BY3" s="259"/>
      <c r="BZ3" s="259"/>
      <c r="CA3" s="259"/>
      <c r="CB3" s="268"/>
      <c r="CC3" s="268"/>
      <c r="CD3" s="334"/>
      <c r="CE3" s="334"/>
      <c r="CF3" s="268"/>
      <c r="CG3" s="334"/>
      <c r="CH3" s="268"/>
      <c r="CI3" s="268"/>
      <c r="CJ3" s="268"/>
      <c r="CK3" s="268"/>
      <c r="CN3" s="259"/>
      <c r="CO3" s="259"/>
      <c r="CP3" s="259"/>
      <c r="CQ3" s="268"/>
      <c r="CR3" s="268"/>
      <c r="CS3" s="334"/>
      <c r="CT3" s="334"/>
      <c r="CU3" s="268"/>
      <c r="CV3" s="334"/>
      <c r="CW3" s="268"/>
      <c r="CX3" s="268"/>
      <c r="CY3" s="268"/>
      <c r="CZ3" s="268"/>
      <c r="DC3" s="259"/>
      <c r="DD3" s="259"/>
      <c r="DE3" s="259"/>
      <c r="DF3" s="268"/>
      <c r="DG3" s="268"/>
      <c r="DH3" s="334"/>
      <c r="DI3" s="334"/>
      <c r="DJ3" s="268"/>
      <c r="DK3" s="334"/>
      <c r="DL3" s="268"/>
      <c r="DM3" s="268"/>
      <c r="DN3" s="268"/>
      <c r="DO3" s="268"/>
      <c r="DR3" s="259"/>
      <c r="DS3" s="259"/>
      <c r="DT3" s="259"/>
      <c r="DU3" s="268"/>
      <c r="DV3" s="268"/>
      <c r="DW3" s="334"/>
      <c r="DX3" s="334"/>
      <c r="DY3" s="268"/>
      <c r="DZ3" s="334"/>
      <c r="EA3" s="268"/>
      <c r="EB3" s="268"/>
      <c r="EC3" s="268"/>
      <c r="ED3" s="268"/>
      <c r="EG3" s="259"/>
      <c r="EH3" s="259"/>
      <c r="EI3" s="259"/>
      <c r="EJ3" s="268"/>
      <c r="EK3" s="268"/>
      <c r="EL3" s="334"/>
      <c r="EM3" s="334"/>
      <c r="EN3" s="268"/>
      <c r="EO3" s="334"/>
      <c r="EP3" s="268"/>
      <c r="EQ3" s="268"/>
      <c r="ER3" s="268"/>
      <c r="ES3" s="268"/>
      <c r="EV3" s="259"/>
      <c r="EW3" s="259"/>
      <c r="EX3" s="259"/>
      <c r="EY3" s="268"/>
      <c r="EZ3" s="268"/>
      <c r="FA3" s="334"/>
      <c r="FB3" s="334"/>
      <c r="FC3" s="268"/>
      <c r="FD3" s="334"/>
      <c r="FE3" s="268"/>
      <c r="FF3" s="268"/>
      <c r="FG3" s="268"/>
      <c r="FH3" s="268"/>
      <c r="FK3" s="259"/>
      <c r="FL3" s="259"/>
      <c r="FM3" s="259"/>
      <c r="FN3" s="268"/>
      <c r="FO3" s="268"/>
      <c r="FP3" s="334"/>
      <c r="FQ3" s="334"/>
      <c r="FR3" s="268"/>
      <c r="FS3" s="334"/>
      <c r="FT3" s="268"/>
      <c r="FU3" s="268"/>
      <c r="FV3" s="268"/>
      <c r="FW3" s="268"/>
      <c r="FZ3" s="259"/>
      <c r="GA3" s="259"/>
      <c r="GB3" s="259"/>
      <c r="GC3" s="268"/>
      <c r="GD3" s="268"/>
      <c r="GE3" s="334"/>
      <c r="GF3" s="334"/>
      <c r="GG3" s="268"/>
      <c r="GH3" s="334"/>
      <c r="GI3" s="268"/>
      <c r="GJ3" s="268"/>
      <c r="GK3" s="268"/>
      <c r="GL3" s="268"/>
      <c r="GO3" s="259"/>
      <c r="GP3" s="259"/>
      <c r="GQ3" s="259"/>
      <c r="GR3" s="268"/>
      <c r="GS3" s="268"/>
      <c r="GT3" s="334"/>
      <c r="GU3" s="334"/>
      <c r="GV3" s="268"/>
      <c r="GW3" s="334"/>
      <c r="GX3" s="268"/>
      <c r="GY3" s="268"/>
      <c r="GZ3" s="268"/>
      <c r="HA3" s="268"/>
      <c r="HD3" s="259"/>
      <c r="HE3" s="259"/>
      <c r="HF3" s="259"/>
      <c r="HG3" s="268"/>
      <c r="HH3" s="268"/>
      <c r="HI3" s="334"/>
      <c r="HJ3" s="334"/>
      <c r="HK3" s="268"/>
      <c r="HL3" s="334"/>
      <c r="HM3" s="268"/>
      <c r="HN3" s="268"/>
      <c r="HO3" s="268"/>
      <c r="HP3" s="268"/>
      <c r="HS3" s="259"/>
      <c r="HT3" s="259"/>
      <c r="HU3" s="259"/>
      <c r="HV3" s="268"/>
      <c r="HW3" s="268"/>
      <c r="HX3" s="334"/>
      <c r="HY3" s="334"/>
      <c r="HZ3" s="268"/>
      <c r="IA3" s="334"/>
      <c r="IB3" s="268"/>
      <c r="IC3" s="268"/>
      <c r="ID3" s="268"/>
      <c r="IE3" s="268"/>
      <c r="IH3" s="259"/>
      <c r="II3" s="259"/>
      <c r="IJ3" s="259"/>
      <c r="IK3" s="268"/>
      <c r="IL3" s="268"/>
      <c r="IM3" s="334"/>
      <c r="IN3" s="334"/>
      <c r="IO3" s="268"/>
      <c r="IP3" s="334"/>
      <c r="IQ3" s="268"/>
      <c r="IR3" s="268"/>
      <c r="IS3" s="268"/>
      <c r="IT3" s="268"/>
      <c r="IW3" s="259"/>
      <c r="IX3" s="259"/>
      <c r="IY3" s="259"/>
      <c r="IZ3" s="268"/>
      <c r="JA3" s="268"/>
      <c r="JB3" s="334"/>
      <c r="JC3" s="334"/>
      <c r="JD3" s="268"/>
      <c r="JE3" s="334"/>
      <c r="JF3" s="268"/>
      <c r="JG3" s="268"/>
      <c r="JH3" s="268"/>
      <c r="JI3" s="268"/>
      <c r="JL3" s="259"/>
      <c r="JM3" s="259"/>
      <c r="JN3" s="259"/>
      <c r="JO3" s="268"/>
      <c r="JP3" s="268"/>
      <c r="JQ3" s="334"/>
      <c r="JR3" s="334"/>
      <c r="JS3" s="268"/>
      <c r="JT3" s="334"/>
      <c r="JU3" s="268"/>
      <c r="JV3" s="268"/>
      <c r="JW3" s="268"/>
      <c r="JX3" s="268"/>
      <c r="KA3" s="259"/>
      <c r="KB3" s="259"/>
      <c r="KC3" s="259"/>
      <c r="KD3" s="268"/>
      <c r="KE3" s="268"/>
      <c r="KF3" s="334"/>
      <c r="KG3" s="334"/>
      <c r="KH3" s="268"/>
      <c r="KI3" s="334"/>
      <c r="KJ3" s="268"/>
      <c r="KK3" s="268"/>
      <c r="KL3" s="268"/>
      <c r="KM3" s="268"/>
      <c r="KP3" s="259"/>
      <c r="KQ3" s="259"/>
      <c r="KR3" s="259"/>
      <c r="KS3" s="268"/>
      <c r="KT3" s="268"/>
      <c r="KU3" s="334"/>
      <c r="KV3" s="334"/>
      <c r="KW3" s="268"/>
      <c r="KX3" s="334"/>
      <c r="KY3" s="268"/>
      <c r="KZ3" s="268"/>
      <c r="LA3" s="268"/>
      <c r="LB3" s="268"/>
      <c r="LE3" s="259"/>
      <c r="LF3" s="259"/>
      <c r="LG3" s="259"/>
      <c r="LH3" s="268"/>
      <c r="LI3" s="268"/>
      <c r="LJ3" s="334"/>
      <c r="LK3" s="334"/>
      <c r="LL3" s="268"/>
      <c r="LM3" s="334"/>
      <c r="LN3" s="268"/>
      <c r="LO3" s="268"/>
      <c r="LP3" s="268"/>
      <c r="LQ3" s="268"/>
      <c r="LT3" s="259"/>
      <c r="LU3" s="259"/>
      <c r="LV3" s="259"/>
      <c r="LW3" s="268"/>
      <c r="LX3" s="268"/>
      <c r="LY3" s="334"/>
      <c r="LZ3" s="334"/>
      <c r="MA3" s="268"/>
      <c r="MB3" s="334"/>
      <c r="MC3" s="268"/>
      <c r="MD3" s="268"/>
      <c r="ME3" s="268"/>
      <c r="MF3" s="268"/>
      <c r="MI3" s="259"/>
      <c r="MJ3" s="259"/>
      <c r="MK3" s="259"/>
      <c r="ML3" s="268"/>
      <c r="MM3" s="268"/>
      <c r="MN3" s="334"/>
      <c r="MO3" s="334"/>
      <c r="MP3" s="268"/>
      <c r="MQ3" s="334"/>
      <c r="MR3" s="268"/>
      <c r="MS3" s="268"/>
      <c r="MT3" s="268"/>
      <c r="MU3" s="268"/>
      <c r="MX3" s="259"/>
      <c r="MY3" s="259"/>
      <c r="MZ3" s="259"/>
      <c r="NA3" s="268"/>
      <c r="NB3" s="268"/>
      <c r="NC3" s="334"/>
      <c r="ND3" s="334"/>
      <c r="NE3" s="268"/>
      <c r="NF3" s="334"/>
      <c r="NG3" s="268"/>
      <c r="NH3" s="268"/>
      <c r="NI3" s="268"/>
      <c r="NJ3" s="268"/>
      <c r="NM3" s="259"/>
      <c r="NN3" s="259"/>
      <c r="NO3" s="259"/>
      <c r="NP3" s="268"/>
      <c r="NQ3" s="268"/>
      <c r="NR3" s="334"/>
      <c r="NS3" s="334"/>
      <c r="NT3" s="268"/>
      <c r="NU3" s="334"/>
      <c r="NV3" s="268"/>
      <c r="NW3" s="268"/>
      <c r="NX3" s="268"/>
      <c r="NY3" s="268"/>
      <c r="OB3" s="259"/>
      <c r="OC3" s="259"/>
      <c r="OD3" s="259"/>
      <c r="OE3" s="268"/>
      <c r="OF3" s="268"/>
      <c r="OG3" s="334"/>
      <c r="OH3" s="334"/>
      <c r="OI3" s="268"/>
      <c r="OJ3" s="334"/>
      <c r="OK3" s="268"/>
      <c r="OL3" s="268"/>
      <c r="OM3" s="268"/>
      <c r="ON3" s="268"/>
      <c r="OQ3" s="259"/>
      <c r="OR3" s="259"/>
      <c r="OS3" s="259"/>
      <c r="OT3" s="268"/>
      <c r="OU3" s="268"/>
      <c r="OV3" s="334"/>
      <c r="OW3" s="334"/>
      <c r="OX3" s="268"/>
      <c r="OY3" s="334"/>
      <c r="OZ3" s="268"/>
      <c r="PA3" s="268"/>
      <c r="PB3" s="268"/>
      <c r="PC3" s="268"/>
      <c r="PF3" s="259"/>
      <c r="PG3" s="259"/>
      <c r="PH3" s="259"/>
      <c r="PI3" s="268"/>
      <c r="PJ3" s="268"/>
      <c r="PK3" s="334"/>
      <c r="PL3" s="334"/>
      <c r="PM3" s="268"/>
      <c r="PN3" s="334"/>
      <c r="PO3" s="268"/>
      <c r="PP3" s="268"/>
      <c r="PQ3" s="268"/>
      <c r="PR3" s="268"/>
      <c r="PU3" s="259"/>
      <c r="PV3" s="259"/>
      <c r="PW3" s="259"/>
      <c r="PX3" s="268"/>
      <c r="PY3" s="268"/>
      <c r="PZ3" s="334"/>
      <c r="QA3" s="334"/>
      <c r="QB3" s="268"/>
      <c r="QC3" s="334"/>
      <c r="QD3" s="268"/>
      <c r="QE3" s="268"/>
      <c r="QF3" s="268"/>
      <c r="QG3" s="268"/>
      <c r="QJ3" s="259"/>
      <c r="QK3" s="259"/>
      <c r="QL3" s="259"/>
      <c r="QM3" s="268"/>
      <c r="QN3" s="268"/>
      <c r="QO3" s="334"/>
      <c r="QP3" s="334"/>
      <c r="QQ3" s="268"/>
      <c r="QR3" s="334"/>
      <c r="QS3" s="268"/>
      <c r="QT3" s="268"/>
      <c r="QU3" s="268"/>
      <c r="QV3" s="268"/>
      <c r="QY3" s="259"/>
      <c r="QZ3" s="259"/>
      <c r="RA3" s="259"/>
      <c r="RB3" s="268"/>
      <c r="RC3" s="268"/>
      <c r="RD3" s="334"/>
      <c r="RE3" s="334"/>
      <c r="RF3" s="268"/>
      <c r="RG3" s="334"/>
      <c r="RH3" s="268"/>
      <c r="RI3" s="268"/>
      <c r="RJ3" s="268"/>
      <c r="RK3" s="268"/>
      <c r="RN3" s="259"/>
      <c r="RO3" s="259"/>
      <c r="RP3" s="259"/>
      <c r="RQ3" s="268"/>
      <c r="RR3" s="268"/>
      <c r="RS3" s="334"/>
      <c r="RT3" s="334"/>
      <c r="RU3" s="268"/>
      <c r="RV3" s="334"/>
      <c r="RW3" s="268"/>
      <c r="RX3" s="268"/>
      <c r="RY3" s="268"/>
      <c r="RZ3" s="268"/>
      <c r="SC3" s="259"/>
      <c r="SD3" s="259"/>
      <c r="SE3" s="259"/>
      <c r="SF3" s="268"/>
      <c r="SG3" s="268"/>
      <c r="SH3" s="334"/>
      <c r="SI3" s="334"/>
      <c r="SJ3" s="268"/>
      <c r="SK3" s="334"/>
      <c r="SL3" s="268"/>
      <c r="SM3" s="268"/>
      <c r="SN3" s="268"/>
      <c r="SO3" s="268"/>
      <c r="SR3" s="259"/>
      <c r="SS3" s="259"/>
      <c r="ST3" s="259"/>
      <c r="SU3" s="268"/>
      <c r="SV3" s="268"/>
      <c r="SW3" s="334"/>
      <c r="SX3" s="334"/>
      <c r="SY3" s="268"/>
      <c r="SZ3" s="334"/>
      <c r="TA3" s="268"/>
      <c r="TB3" s="268"/>
      <c r="TC3" s="268"/>
      <c r="TD3" s="268"/>
      <c r="TG3" s="259"/>
      <c r="TH3" s="259"/>
      <c r="TI3" s="259"/>
      <c r="TJ3" s="268"/>
      <c r="TK3" s="268"/>
      <c r="TL3" s="334"/>
      <c r="TM3" s="334"/>
      <c r="TN3" s="268"/>
      <c r="TO3" s="334"/>
      <c r="TP3" s="268"/>
      <c r="TQ3" s="268"/>
      <c r="TR3" s="268"/>
      <c r="TS3" s="268"/>
      <c r="TV3" s="259"/>
      <c r="TW3" s="259"/>
      <c r="TX3" s="259"/>
      <c r="TY3" s="268"/>
      <c r="TZ3" s="268"/>
      <c r="UA3" s="334"/>
      <c r="UB3" s="334"/>
      <c r="UC3" s="268"/>
      <c r="UD3" s="334"/>
      <c r="UE3" s="268"/>
      <c r="UF3" s="268"/>
      <c r="UG3" s="268"/>
      <c r="UH3" s="268"/>
      <c r="UK3" s="259"/>
      <c r="UL3" s="259"/>
      <c r="UM3" s="259"/>
      <c r="UN3" s="268"/>
      <c r="UO3" s="268"/>
      <c r="UP3" s="334"/>
      <c r="UQ3" s="334"/>
      <c r="UR3" s="268"/>
      <c r="US3" s="334"/>
      <c r="UT3" s="268"/>
      <c r="UU3" s="268"/>
      <c r="UV3" s="268"/>
      <c r="UW3" s="268"/>
      <c r="UZ3" s="259"/>
      <c r="VA3" s="259"/>
      <c r="VB3" s="259"/>
      <c r="VC3" s="268"/>
      <c r="VD3" s="268"/>
      <c r="VE3" s="334"/>
      <c r="VF3" s="334"/>
      <c r="VG3" s="268"/>
      <c r="VH3" s="334"/>
      <c r="VI3" s="268"/>
      <c r="VJ3" s="268"/>
      <c r="VK3" s="268"/>
      <c r="VL3" s="268"/>
      <c r="VO3" s="259"/>
      <c r="VP3" s="259"/>
      <c r="VQ3" s="259"/>
      <c r="VR3" s="268"/>
      <c r="VS3" s="268"/>
      <c r="VT3" s="334"/>
      <c r="VU3" s="334"/>
      <c r="VV3" s="268"/>
      <c r="VW3" s="334"/>
      <c r="VX3" s="268"/>
      <c r="VY3" s="268"/>
      <c r="VZ3" s="268"/>
      <c r="WA3" s="268"/>
      <c r="WD3" s="259"/>
      <c r="WE3" s="259"/>
      <c r="WF3" s="259"/>
      <c r="WG3" s="268"/>
      <c r="WH3" s="268"/>
      <c r="WI3" s="334"/>
      <c r="WJ3" s="334"/>
      <c r="WK3" s="268"/>
      <c r="WL3" s="334"/>
      <c r="WM3" s="268"/>
      <c r="WN3" s="268"/>
      <c r="WO3" s="268"/>
      <c r="WP3" s="268"/>
      <c r="WS3" s="259"/>
      <c r="WT3" s="259"/>
      <c r="WU3" s="259"/>
      <c r="WV3" s="268"/>
      <c r="WW3" s="268"/>
      <c r="WX3" s="334"/>
      <c r="WY3" s="334"/>
      <c r="WZ3" s="268"/>
      <c r="XA3" s="334"/>
      <c r="XB3" s="268"/>
      <c r="XC3" s="268"/>
      <c r="XD3" s="268"/>
      <c r="XE3" s="268"/>
      <c r="XH3" s="259"/>
      <c r="XI3" s="259"/>
      <c r="XJ3" s="259"/>
      <c r="XK3" s="268"/>
      <c r="XL3" s="268"/>
      <c r="XM3" s="334"/>
      <c r="XN3" s="334"/>
      <c r="XO3" s="268"/>
      <c r="XP3" s="334"/>
      <c r="XQ3" s="268"/>
      <c r="XR3" s="268"/>
      <c r="XS3" s="268"/>
      <c r="XT3" s="268"/>
      <c r="XW3" s="259"/>
      <c r="XX3" s="259"/>
      <c r="XY3" s="259"/>
      <c r="XZ3" s="268"/>
      <c r="YA3" s="268"/>
      <c r="YB3" s="334"/>
      <c r="YC3" s="334"/>
      <c r="YD3" s="268"/>
      <c r="YE3" s="334"/>
      <c r="YF3" s="268"/>
      <c r="YG3" s="268"/>
      <c r="YH3" s="268"/>
      <c r="YI3" s="268"/>
      <c r="YL3" s="259"/>
      <c r="YM3" s="259"/>
      <c r="YN3" s="259"/>
      <c r="YO3" s="268"/>
      <c r="YP3" s="268"/>
      <c r="YQ3" s="334"/>
      <c r="YR3" s="334"/>
      <c r="YS3" s="268"/>
      <c r="YT3" s="334"/>
      <c r="YU3" s="268"/>
      <c r="YV3" s="268"/>
      <c r="YW3" s="268"/>
      <c r="YX3" s="268"/>
      <c r="ZA3" s="259"/>
      <c r="ZB3" s="259"/>
      <c r="ZC3" s="259"/>
      <c r="ZD3" s="268"/>
      <c r="ZE3" s="268"/>
      <c r="ZF3" s="334"/>
      <c r="ZG3" s="334"/>
      <c r="ZH3" s="268"/>
      <c r="ZI3" s="334"/>
      <c r="ZJ3" s="268"/>
      <c r="ZK3" s="268"/>
      <c r="ZL3" s="268"/>
      <c r="ZM3" s="268"/>
      <c r="ZP3" s="259"/>
      <c r="ZQ3" s="259"/>
      <c r="ZR3" s="259"/>
      <c r="ZS3" s="268"/>
      <c r="ZT3" s="268"/>
      <c r="ZU3" s="334"/>
      <c r="ZV3" s="334"/>
      <c r="ZW3" s="268"/>
      <c r="ZX3" s="334"/>
      <c r="ZY3" s="268"/>
      <c r="ZZ3" s="268"/>
      <c r="AAA3" s="268"/>
      <c r="AAB3" s="268"/>
      <c r="AAE3" s="259"/>
      <c r="AAF3" s="259"/>
      <c r="AAG3" s="259"/>
      <c r="AAH3" s="268"/>
      <c r="AAI3" s="268"/>
      <c r="AAJ3" s="334"/>
      <c r="AAK3" s="334"/>
      <c r="AAL3" s="268"/>
      <c r="AAM3" s="334"/>
      <c r="AAN3" s="268"/>
      <c r="AAO3" s="268"/>
      <c r="AAP3" s="268"/>
      <c r="AAQ3" s="268"/>
      <c r="AAT3" s="259"/>
      <c r="AAU3" s="259"/>
      <c r="AAV3" s="259"/>
      <c r="AAW3" s="268"/>
      <c r="AAX3" s="268"/>
      <c r="AAY3" s="334"/>
      <c r="AAZ3" s="334"/>
      <c r="ABA3" s="268"/>
      <c r="ABB3" s="334"/>
      <c r="ABC3" s="268"/>
      <c r="ABD3" s="268"/>
      <c r="ABE3" s="268"/>
      <c r="ABF3" s="268"/>
      <c r="ABI3" s="259"/>
      <c r="ABJ3" s="259"/>
      <c r="ABK3" s="259"/>
      <c r="ABL3" s="268"/>
      <c r="ABM3" s="268"/>
      <c r="ABN3" s="334"/>
      <c r="ABO3" s="334"/>
      <c r="ABP3" s="268"/>
      <c r="ABQ3" s="334"/>
      <c r="ABR3" s="268"/>
      <c r="ABS3" s="268"/>
      <c r="ABT3" s="268"/>
      <c r="ABU3" s="268"/>
      <c r="ABX3" s="259"/>
      <c r="ABY3" s="259"/>
      <c r="ABZ3" s="259"/>
      <c r="ACA3" s="268"/>
      <c r="ACB3" s="268"/>
      <c r="ACC3" s="334"/>
      <c r="ACD3" s="334"/>
      <c r="ACE3" s="268"/>
      <c r="ACF3" s="334"/>
      <c r="ACG3" s="268"/>
      <c r="ACH3" s="268"/>
      <c r="ACI3" s="268"/>
      <c r="ACJ3" s="268"/>
      <c r="ACM3" s="259"/>
      <c r="ACN3" s="259"/>
      <c r="ACO3" s="259"/>
      <c r="ACP3" s="268"/>
      <c r="ACQ3" s="268"/>
      <c r="ACR3" s="334"/>
      <c r="ACS3" s="334"/>
      <c r="ACT3" s="268"/>
      <c r="ACU3" s="334"/>
      <c r="ACV3" s="268"/>
      <c r="ACW3" s="268"/>
      <c r="ACX3" s="268"/>
      <c r="ACY3" s="268"/>
      <c r="ADB3" s="259"/>
      <c r="ADC3" s="259"/>
      <c r="ADD3" s="259"/>
      <c r="ADE3" s="268"/>
      <c r="ADF3" s="268"/>
      <c r="ADG3" s="334"/>
      <c r="ADH3" s="334"/>
      <c r="ADI3" s="268"/>
      <c r="ADJ3" s="334"/>
      <c r="ADK3" s="268"/>
      <c r="ADL3" s="268"/>
      <c r="ADM3" s="268"/>
      <c r="ADN3" s="268"/>
      <c r="ADQ3" s="259"/>
      <c r="ADR3" s="259"/>
      <c r="ADS3" s="259"/>
      <c r="ADT3" s="268"/>
      <c r="ADU3" s="268"/>
      <c r="ADV3" s="334"/>
      <c r="ADW3" s="334"/>
      <c r="ADX3" s="268"/>
      <c r="ADY3" s="334"/>
      <c r="ADZ3" s="268"/>
      <c r="AEA3" s="268"/>
      <c r="AEB3" s="268"/>
      <c r="AEC3" s="268"/>
      <c r="AEF3" s="259"/>
      <c r="AEG3" s="259"/>
      <c r="AEH3" s="259"/>
      <c r="AEI3" s="268"/>
      <c r="AEJ3" s="268"/>
      <c r="AEK3" s="334"/>
      <c r="AEL3" s="334"/>
      <c r="AEM3" s="268"/>
      <c r="AEN3" s="334"/>
      <c r="AEO3" s="268"/>
      <c r="AEP3" s="268"/>
      <c r="AEQ3" s="268"/>
      <c r="AER3" s="268"/>
      <c r="AEU3" s="259"/>
      <c r="AEV3" s="259"/>
      <c r="AEW3" s="259"/>
      <c r="AEX3" s="268"/>
      <c r="AEY3" s="268"/>
      <c r="AEZ3" s="334"/>
      <c r="AFA3" s="334"/>
      <c r="AFB3" s="268"/>
      <c r="AFC3" s="334"/>
      <c r="AFD3" s="268"/>
      <c r="AFE3" s="268"/>
      <c r="AFF3" s="268"/>
      <c r="AFG3" s="268"/>
      <c r="AFJ3" s="259"/>
      <c r="AFK3" s="259"/>
      <c r="AFL3" s="259"/>
      <c r="AFM3" s="268"/>
      <c r="AFN3" s="268"/>
      <c r="AFO3" s="334"/>
      <c r="AFP3" s="334"/>
      <c r="AFQ3" s="268"/>
      <c r="AFR3" s="334"/>
      <c r="AFS3" s="268"/>
      <c r="AFT3" s="268"/>
      <c r="AFU3" s="268"/>
      <c r="AFV3" s="268"/>
      <c r="AFY3" s="259"/>
      <c r="AFZ3" s="259"/>
      <c r="AGA3" s="259"/>
      <c r="AGB3" s="268"/>
      <c r="AGC3" s="268"/>
      <c r="AGD3" s="334"/>
      <c r="AGE3" s="334"/>
      <c r="AGF3" s="268"/>
      <c r="AGG3" s="334"/>
      <c r="AGH3" s="268"/>
      <c r="AGI3" s="268"/>
      <c r="AGJ3" s="268"/>
      <c r="AGK3" s="268"/>
      <c r="AGN3" s="259"/>
      <c r="AGO3" s="259"/>
      <c r="AGP3" s="259"/>
      <c r="AGQ3" s="268"/>
      <c r="AGR3" s="268"/>
      <c r="AGS3" s="334"/>
      <c r="AGT3" s="334"/>
      <c r="AGU3" s="268"/>
      <c r="AGV3" s="334"/>
      <c r="AGW3" s="268"/>
      <c r="AGX3" s="268"/>
      <c r="AGY3" s="268"/>
      <c r="AGZ3" s="268"/>
      <c r="AHC3" s="259"/>
      <c r="AHD3" s="259"/>
      <c r="AHE3" s="259"/>
      <c r="AHF3" s="268"/>
      <c r="AHG3" s="268"/>
      <c r="AHH3" s="334"/>
      <c r="AHI3" s="334"/>
      <c r="AHJ3" s="268"/>
      <c r="AHK3" s="334"/>
      <c r="AHL3" s="268"/>
      <c r="AHM3" s="268"/>
      <c r="AHN3" s="268"/>
      <c r="AHO3" s="268"/>
      <c r="AHR3" s="259"/>
      <c r="AHS3" s="259"/>
      <c r="AHT3" s="259"/>
      <c r="AHU3" s="268"/>
      <c r="AHV3" s="268"/>
      <c r="AHW3" s="334"/>
      <c r="AHX3" s="334"/>
      <c r="AHY3" s="268"/>
      <c r="AHZ3" s="334"/>
      <c r="AIA3" s="268"/>
      <c r="AIB3" s="268"/>
      <c r="AIC3" s="268"/>
      <c r="AID3" s="268"/>
      <c r="AIG3" s="259"/>
      <c r="AIH3" s="259"/>
      <c r="AII3" s="259"/>
      <c r="AIJ3" s="268"/>
      <c r="AIK3" s="268"/>
      <c r="AIL3" s="334"/>
      <c r="AIM3" s="334"/>
      <c r="AIN3" s="268"/>
      <c r="AIO3" s="334"/>
      <c r="AIP3" s="268"/>
      <c r="AIQ3" s="268"/>
      <c r="AIR3" s="268"/>
      <c r="AIS3" s="268"/>
      <c r="AIV3" s="259"/>
      <c r="AIW3" s="259"/>
      <c r="AIX3" s="259"/>
      <c r="AIY3" s="268"/>
      <c r="AIZ3" s="268"/>
      <c r="AJA3" s="334"/>
      <c r="AJB3" s="334"/>
      <c r="AJC3" s="268"/>
      <c r="AJD3" s="334"/>
      <c r="AJE3" s="268"/>
      <c r="AJF3" s="268"/>
      <c r="AJG3" s="268"/>
      <c r="AJH3" s="268"/>
      <c r="AJK3" s="259"/>
      <c r="AJL3" s="259"/>
      <c r="AJM3" s="259"/>
      <c r="AJN3" s="268"/>
      <c r="AJO3" s="268"/>
      <c r="AJP3" s="334"/>
      <c r="AJQ3" s="334"/>
      <c r="AJR3" s="268"/>
      <c r="AJS3" s="334"/>
      <c r="AJT3" s="268"/>
      <c r="AJU3" s="268"/>
      <c r="AJV3" s="268"/>
      <c r="AJW3" s="268"/>
      <c r="AJZ3" s="259"/>
      <c r="AKA3" s="259"/>
      <c r="AKB3" s="259"/>
      <c r="AKC3" s="268"/>
      <c r="AKD3" s="268"/>
      <c r="AKE3" s="334"/>
      <c r="AKF3" s="334"/>
      <c r="AKG3" s="268"/>
      <c r="AKH3" s="334"/>
      <c r="AKI3" s="268"/>
      <c r="AKJ3" s="268"/>
      <c r="AKK3" s="268"/>
      <c r="AKL3" s="268"/>
      <c r="AKO3" s="259"/>
      <c r="AKP3" s="259"/>
      <c r="AKQ3" s="259"/>
      <c r="AKR3" s="268"/>
      <c r="AKS3" s="268"/>
      <c r="AKT3" s="334"/>
      <c r="AKU3" s="334"/>
      <c r="AKV3" s="268"/>
      <c r="AKW3" s="334"/>
      <c r="AKX3" s="268"/>
      <c r="AKY3" s="268"/>
      <c r="AKZ3" s="268"/>
      <c r="ALA3" s="268"/>
      <c r="ALD3" s="259"/>
      <c r="ALE3" s="259"/>
      <c r="ALF3" s="259"/>
      <c r="ALG3" s="268"/>
      <c r="ALH3" s="268"/>
      <c r="ALI3" s="334"/>
      <c r="ALJ3" s="334"/>
      <c r="ALK3" s="268"/>
      <c r="ALL3" s="334"/>
      <c r="ALM3" s="268"/>
      <c r="ALN3" s="268"/>
      <c r="ALO3" s="268"/>
      <c r="ALP3" s="268"/>
      <c r="ALS3" s="259"/>
      <c r="ALT3" s="259"/>
      <c r="ALU3" s="259"/>
      <c r="ALV3" s="268"/>
      <c r="ALW3" s="268"/>
      <c r="ALX3" s="334"/>
      <c r="ALY3" s="334"/>
      <c r="ALZ3" s="268"/>
      <c r="AMA3" s="334"/>
      <c r="AMB3" s="268"/>
      <c r="AMC3" s="268"/>
      <c r="AMD3" s="268"/>
      <c r="AME3" s="268"/>
      <c r="AMH3" s="259"/>
      <c r="AMI3" s="259"/>
      <c r="AMJ3" s="259"/>
      <c r="AMK3" s="268"/>
      <c r="AML3" s="268"/>
      <c r="AMM3" s="334"/>
      <c r="AMN3" s="334"/>
      <c r="AMO3" s="268"/>
      <c r="AMP3" s="334"/>
      <c r="AMQ3" s="268"/>
      <c r="AMR3" s="268"/>
      <c r="AMS3" s="268"/>
      <c r="AMT3" s="268"/>
      <c r="AMW3" s="259"/>
      <c r="AMX3" s="259"/>
      <c r="AMY3" s="259"/>
      <c r="AMZ3" s="268"/>
      <c r="ANA3" s="268"/>
      <c r="ANB3" s="334"/>
      <c r="ANC3" s="334"/>
      <c r="AND3" s="268"/>
      <c r="ANE3" s="334"/>
      <c r="ANF3" s="268"/>
      <c r="ANG3" s="268"/>
      <c r="ANH3" s="268"/>
      <c r="ANI3" s="268"/>
      <c r="ANL3" s="259"/>
      <c r="ANM3" s="259"/>
      <c r="ANN3" s="259"/>
      <c r="ANO3" s="268"/>
      <c r="ANP3" s="268"/>
      <c r="ANQ3" s="334"/>
      <c r="ANR3" s="334"/>
      <c r="ANS3" s="268"/>
      <c r="ANT3" s="334"/>
      <c r="ANU3" s="268"/>
      <c r="ANV3" s="268"/>
      <c r="ANW3" s="268"/>
      <c r="ANX3" s="268"/>
      <c r="AOA3" s="259"/>
      <c r="AOB3" s="259"/>
      <c r="AOC3" s="259"/>
      <c r="AOD3" s="268"/>
      <c r="AOE3" s="268"/>
      <c r="AOF3" s="334"/>
      <c r="AOG3" s="334"/>
      <c r="AOH3" s="268"/>
      <c r="AOI3" s="334"/>
      <c r="AOJ3" s="268"/>
      <c r="AOK3" s="268"/>
      <c r="AOL3" s="268"/>
      <c r="AOM3" s="268"/>
      <c r="AOP3" s="259"/>
      <c r="AOQ3" s="259"/>
      <c r="AOR3" s="259"/>
      <c r="AOS3" s="268"/>
      <c r="AOT3" s="268"/>
      <c r="AOU3" s="334"/>
      <c r="AOV3" s="334"/>
      <c r="AOW3" s="268"/>
      <c r="AOX3" s="334"/>
      <c r="AOY3" s="268"/>
      <c r="AOZ3" s="268"/>
      <c r="APA3" s="268"/>
      <c r="APB3" s="268"/>
      <c r="APE3" s="259"/>
      <c r="APF3" s="259"/>
      <c r="APG3" s="259"/>
      <c r="APH3" s="268"/>
      <c r="API3" s="268"/>
      <c r="APJ3" s="334"/>
      <c r="APK3" s="334"/>
      <c r="APL3" s="268"/>
      <c r="APM3" s="334"/>
      <c r="APN3" s="268"/>
      <c r="APO3" s="268"/>
      <c r="APP3" s="268"/>
      <c r="APQ3" s="268"/>
      <c r="APT3" s="259"/>
      <c r="APU3" s="259"/>
      <c r="APV3" s="259"/>
      <c r="APW3" s="268"/>
      <c r="APX3" s="268"/>
      <c r="APY3" s="334"/>
      <c r="APZ3" s="334"/>
      <c r="AQA3" s="268"/>
      <c r="AQB3" s="334"/>
      <c r="AQC3" s="268"/>
      <c r="AQD3" s="268"/>
      <c r="AQE3" s="268"/>
      <c r="AQF3" s="268"/>
      <c r="AQI3" s="259"/>
      <c r="AQJ3" s="259"/>
      <c r="AQK3" s="259"/>
      <c r="AQL3" s="268"/>
      <c r="AQM3" s="268"/>
      <c r="AQN3" s="334"/>
      <c r="AQO3" s="334"/>
      <c r="AQP3" s="268"/>
      <c r="AQQ3" s="334"/>
      <c r="AQR3" s="268"/>
      <c r="AQS3" s="268"/>
      <c r="AQT3" s="268"/>
      <c r="AQU3" s="268"/>
      <c r="AQX3" s="259"/>
      <c r="AQY3" s="259"/>
      <c r="AQZ3" s="259"/>
      <c r="ARA3" s="268"/>
      <c r="ARB3" s="268"/>
      <c r="ARC3" s="334"/>
      <c r="ARD3" s="334"/>
      <c r="ARE3" s="268"/>
      <c r="ARF3" s="334"/>
      <c r="ARG3" s="268"/>
      <c r="ARH3" s="268"/>
      <c r="ARI3" s="268"/>
      <c r="ARJ3" s="268"/>
      <c r="ARM3" s="259"/>
      <c r="ARN3" s="259"/>
      <c r="ARO3" s="259"/>
      <c r="ARP3" s="268"/>
      <c r="ARQ3" s="268"/>
      <c r="ARR3" s="334"/>
      <c r="ARS3" s="334"/>
      <c r="ART3" s="268"/>
      <c r="ARU3" s="334"/>
      <c r="ARV3" s="268"/>
      <c r="ARW3" s="268"/>
      <c r="ARX3" s="268"/>
      <c r="ARY3" s="268"/>
      <c r="ASB3" s="259"/>
      <c r="ASC3" s="259"/>
      <c r="ASD3" s="259"/>
      <c r="ASE3" s="268"/>
      <c r="ASF3" s="268"/>
      <c r="ASG3" s="334"/>
      <c r="ASH3" s="334"/>
      <c r="ASI3" s="268"/>
      <c r="ASJ3" s="334"/>
      <c r="ASK3" s="268"/>
      <c r="ASL3" s="268"/>
      <c r="ASM3" s="268"/>
      <c r="ASN3" s="268"/>
      <c r="ASQ3" s="259"/>
      <c r="ASR3" s="259"/>
      <c r="ASS3" s="259"/>
      <c r="AST3" s="268"/>
      <c r="ASU3" s="268"/>
      <c r="ASV3" s="334"/>
      <c r="ASW3" s="334"/>
      <c r="ASX3" s="268"/>
      <c r="ASY3" s="334"/>
      <c r="ASZ3" s="268"/>
      <c r="ATA3" s="268"/>
      <c r="ATB3" s="268"/>
      <c r="ATC3" s="268"/>
      <c r="ATF3" s="259"/>
      <c r="ATG3" s="259"/>
      <c r="ATH3" s="259"/>
      <c r="ATI3" s="268"/>
      <c r="ATJ3" s="268"/>
      <c r="ATK3" s="334"/>
      <c r="ATL3" s="334"/>
      <c r="ATM3" s="268"/>
      <c r="ATN3" s="334"/>
      <c r="ATO3" s="268"/>
      <c r="ATP3" s="268"/>
      <c r="ATQ3" s="268"/>
      <c r="ATR3" s="268"/>
      <c r="ATU3" s="259"/>
      <c r="ATV3" s="259"/>
      <c r="ATW3" s="259"/>
      <c r="ATX3" s="268"/>
      <c r="ATY3" s="268"/>
      <c r="ATZ3" s="334"/>
      <c r="AUA3" s="334"/>
      <c r="AUB3" s="268"/>
      <c r="AUC3" s="334"/>
      <c r="AUD3" s="268"/>
      <c r="AUE3" s="268"/>
      <c r="AUF3" s="268"/>
      <c r="AUG3" s="268"/>
      <c r="AUJ3" s="259"/>
      <c r="AUK3" s="259"/>
      <c r="AUL3" s="259"/>
      <c r="AUM3" s="268"/>
      <c r="AUN3" s="268"/>
      <c r="AUO3" s="334"/>
      <c r="AUP3" s="334"/>
      <c r="AUQ3" s="268"/>
      <c r="AUR3" s="334"/>
      <c r="AUS3" s="268"/>
      <c r="AUT3" s="268"/>
      <c r="AUU3" s="268"/>
      <c r="AUV3" s="268"/>
      <c r="AUY3" s="259"/>
      <c r="AUZ3" s="259"/>
      <c r="AVA3" s="259"/>
      <c r="AVB3" s="268"/>
      <c r="AVC3" s="268"/>
      <c r="AVD3" s="334"/>
      <c r="AVE3" s="334"/>
      <c r="AVF3" s="268"/>
      <c r="AVG3" s="334"/>
      <c r="AVH3" s="268"/>
      <c r="AVI3" s="268"/>
      <c r="AVJ3" s="268"/>
      <c r="AVK3" s="268"/>
      <c r="AVN3" s="259"/>
      <c r="AVO3" s="259"/>
      <c r="AVP3" s="259"/>
      <c r="AVQ3" s="268"/>
      <c r="AVR3" s="268"/>
      <c r="AVS3" s="334"/>
      <c r="AVT3" s="334"/>
      <c r="AVU3" s="268"/>
      <c r="AVV3" s="334"/>
      <c r="AVW3" s="268"/>
      <c r="AVX3" s="268"/>
      <c r="AVY3" s="268"/>
      <c r="AVZ3" s="268"/>
      <c r="AWC3" s="259"/>
      <c r="AWD3" s="259"/>
      <c r="AWE3" s="259"/>
      <c r="AWF3" s="268"/>
      <c r="AWG3" s="268"/>
      <c r="AWH3" s="334"/>
      <c r="AWI3" s="334"/>
      <c r="AWJ3" s="268"/>
      <c r="AWK3" s="334"/>
      <c r="AWL3" s="268"/>
      <c r="AWM3" s="268"/>
      <c r="AWN3" s="268"/>
      <c r="AWO3" s="268"/>
      <c r="AWR3" s="259"/>
      <c r="AWS3" s="259"/>
      <c r="AWT3" s="259"/>
      <c r="AWU3" s="268"/>
      <c r="AWV3" s="268"/>
      <c r="AWW3" s="334"/>
      <c r="AWX3" s="334"/>
      <c r="AWY3" s="268"/>
      <c r="AWZ3" s="334"/>
      <c r="AXA3" s="268"/>
      <c r="AXB3" s="268"/>
      <c r="AXC3" s="268"/>
      <c r="AXD3" s="268"/>
      <c r="AXG3" s="259"/>
      <c r="AXH3" s="259"/>
      <c r="AXI3" s="259"/>
      <c r="AXJ3" s="268"/>
      <c r="AXK3" s="268"/>
      <c r="AXL3" s="334"/>
      <c r="AXM3" s="334"/>
      <c r="AXN3" s="268"/>
      <c r="AXO3" s="334"/>
      <c r="AXP3" s="268"/>
      <c r="AXQ3" s="268"/>
      <c r="AXR3" s="268"/>
      <c r="AXS3" s="268"/>
      <c r="AXV3" s="259"/>
      <c r="AXW3" s="259"/>
      <c r="AXX3" s="259"/>
      <c r="AXY3" s="268"/>
      <c r="AXZ3" s="268"/>
      <c r="AYA3" s="334"/>
      <c r="AYB3" s="334"/>
      <c r="AYC3" s="268"/>
      <c r="AYD3" s="334"/>
      <c r="AYE3" s="268"/>
      <c r="AYF3" s="268"/>
      <c r="AYG3" s="268"/>
      <c r="AYH3" s="268"/>
      <c r="AYK3" s="259"/>
      <c r="AYL3" s="259"/>
      <c r="AYM3" s="259"/>
      <c r="AYN3" s="268"/>
      <c r="AYO3" s="268"/>
      <c r="AYP3" s="334"/>
      <c r="AYQ3" s="334"/>
      <c r="AYR3" s="268"/>
      <c r="AYS3" s="334"/>
      <c r="AYT3" s="268"/>
      <c r="AYU3" s="268"/>
      <c r="AYV3" s="268"/>
      <c r="AYW3" s="268"/>
      <c r="AYZ3" s="259"/>
      <c r="AZA3" s="259"/>
      <c r="AZB3" s="259"/>
      <c r="AZC3" s="268"/>
      <c r="AZD3" s="268"/>
      <c r="AZE3" s="334"/>
      <c r="AZF3" s="334"/>
      <c r="AZG3" s="268"/>
      <c r="AZH3" s="334"/>
      <c r="AZI3" s="268"/>
      <c r="AZJ3" s="268"/>
      <c r="AZK3" s="268"/>
      <c r="AZL3" s="268"/>
      <c r="AZO3" s="259"/>
      <c r="AZP3" s="259"/>
      <c r="AZQ3" s="259"/>
      <c r="AZR3" s="268"/>
      <c r="AZS3" s="268"/>
      <c r="AZT3" s="334"/>
      <c r="AZU3" s="334"/>
      <c r="AZV3" s="268"/>
      <c r="AZW3" s="334"/>
      <c r="AZX3" s="268"/>
      <c r="AZY3" s="268"/>
      <c r="AZZ3" s="268"/>
      <c r="BAA3" s="268"/>
      <c r="BAD3" s="259"/>
      <c r="BAE3" s="259"/>
      <c r="BAF3" s="259"/>
      <c r="BAG3" s="268"/>
      <c r="BAH3" s="268"/>
      <c r="BAI3" s="334"/>
      <c r="BAJ3" s="334"/>
      <c r="BAK3" s="268"/>
      <c r="BAL3" s="334"/>
      <c r="BAM3" s="268"/>
      <c r="BAN3" s="268"/>
      <c r="BAO3" s="268"/>
      <c r="BAP3" s="268"/>
      <c r="BAS3" s="259"/>
      <c r="BAT3" s="259"/>
      <c r="BAU3" s="259"/>
      <c r="BAV3" s="268"/>
      <c r="BAW3" s="268"/>
      <c r="BAX3" s="334"/>
      <c r="BAY3" s="334"/>
      <c r="BAZ3" s="268"/>
      <c r="BBA3" s="334"/>
      <c r="BBB3" s="268"/>
      <c r="BBC3" s="268"/>
      <c r="BBD3" s="268"/>
      <c r="BBE3" s="268"/>
      <c r="BBH3" s="259"/>
      <c r="BBI3" s="259"/>
      <c r="BBJ3" s="259"/>
      <c r="BBK3" s="268"/>
      <c r="BBL3" s="268"/>
      <c r="BBM3" s="334"/>
      <c r="BBN3" s="334"/>
      <c r="BBO3" s="268"/>
      <c r="BBP3" s="334"/>
      <c r="BBQ3" s="268"/>
      <c r="BBR3" s="268"/>
      <c r="BBS3" s="268"/>
      <c r="BBT3" s="268"/>
      <c r="BBW3" s="259"/>
      <c r="BBX3" s="259"/>
      <c r="BBY3" s="259"/>
      <c r="BBZ3" s="268"/>
      <c r="BCA3" s="268"/>
      <c r="BCB3" s="334"/>
      <c r="BCC3" s="334"/>
      <c r="BCD3" s="268"/>
      <c r="BCE3" s="334"/>
      <c r="BCF3" s="268"/>
      <c r="BCG3" s="268"/>
      <c r="BCH3" s="268"/>
      <c r="BCI3" s="268"/>
      <c r="BCL3" s="259"/>
      <c r="BCM3" s="259"/>
      <c r="BCN3" s="259"/>
      <c r="BCO3" s="268"/>
      <c r="BCP3" s="268"/>
      <c r="BCQ3" s="334"/>
      <c r="BCR3" s="334"/>
      <c r="BCS3" s="268"/>
      <c r="BCT3" s="334"/>
      <c r="BCU3" s="268"/>
      <c r="BCV3" s="268"/>
      <c r="BCW3" s="268"/>
      <c r="BCX3" s="268"/>
      <c r="BDA3" s="259"/>
      <c r="BDB3" s="259"/>
      <c r="BDC3" s="259"/>
      <c r="BDD3" s="268"/>
      <c r="BDE3" s="268"/>
      <c r="BDF3" s="334"/>
      <c r="BDG3" s="334"/>
      <c r="BDH3" s="268"/>
      <c r="BDI3" s="334"/>
      <c r="BDJ3" s="268"/>
      <c r="BDK3" s="268"/>
      <c r="BDL3" s="268"/>
      <c r="BDM3" s="268"/>
      <c r="BDP3" s="259"/>
      <c r="BDQ3" s="259"/>
      <c r="BDR3" s="259"/>
      <c r="BDS3" s="268"/>
      <c r="BDT3" s="268"/>
      <c r="BDU3" s="334"/>
      <c r="BDV3" s="334"/>
      <c r="BDW3" s="268"/>
      <c r="BDX3" s="334"/>
      <c r="BDY3" s="268"/>
      <c r="BDZ3" s="268"/>
      <c r="BEA3" s="268"/>
      <c r="BEB3" s="268"/>
      <c r="BEE3" s="259"/>
      <c r="BEF3" s="259"/>
      <c r="BEG3" s="259"/>
      <c r="BEH3" s="268"/>
      <c r="BEI3" s="268"/>
      <c r="BEJ3" s="334"/>
      <c r="BEK3" s="334"/>
      <c r="BEL3" s="268"/>
      <c r="BEM3" s="334"/>
      <c r="BEN3" s="268"/>
      <c r="BEO3" s="268"/>
      <c r="BEP3" s="268"/>
      <c r="BEQ3" s="268"/>
      <c r="BET3" s="259"/>
      <c r="BEU3" s="259"/>
      <c r="BEV3" s="259"/>
      <c r="BEW3" s="268"/>
      <c r="BEX3" s="268"/>
      <c r="BEY3" s="334"/>
      <c r="BEZ3" s="334"/>
      <c r="BFA3" s="268"/>
      <c r="BFB3" s="334"/>
      <c r="BFC3" s="268"/>
      <c r="BFD3" s="268"/>
      <c r="BFE3" s="268"/>
      <c r="BFF3" s="268"/>
      <c r="BFI3" s="259"/>
      <c r="BFJ3" s="259"/>
      <c r="BFK3" s="259"/>
      <c r="BFL3" s="268"/>
      <c r="BFM3" s="268"/>
      <c r="BFN3" s="334"/>
      <c r="BFO3" s="334"/>
      <c r="BFP3" s="268"/>
      <c r="BFQ3" s="334"/>
      <c r="BFR3" s="268"/>
      <c r="BFS3" s="268"/>
      <c r="BFT3" s="268"/>
      <c r="BFU3" s="268"/>
      <c r="BFX3" s="259"/>
      <c r="BFY3" s="259"/>
      <c r="BFZ3" s="259"/>
      <c r="BGA3" s="268"/>
      <c r="BGB3" s="268"/>
      <c r="BGC3" s="334"/>
      <c r="BGD3" s="334"/>
      <c r="BGE3" s="268"/>
      <c r="BGF3" s="334"/>
      <c r="BGG3" s="268"/>
      <c r="BGH3" s="268"/>
      <c r="BGI3" s="268"/>
      <c r="BGJ3" s="268"/>
      <c r="BGM3" s="259"/>
      <c r="BGN3" s="259"/>
      <c r="BGO3" s="259"/>
      <c r="BGP3" s="268"/>
      <c r="BGQ3" s="268"/>
      <c r="BGR3" s="334"/>
      <c r="BGS3" s="334"/>
      <c r="BGT3" s="268"/>
      <c r="BGU3" s="334"/>
      <c r="BGV3" s="268"/>
      <c r="BGW3" s="268"/>
      <c r="BGX3" s="268"/>
      <c r="BGY3" s="268"/>
      <c r="BHB3" s="259"/>
      <c r="BHC3" s="259"/>
      <c r="BHD3" s="259"/>
      <c r="BHE3" s="268"/>
      <c r="BHF3" s="268"/>
      <c r="BHG3" s="334"/>
      <c r="BHH3" s="334"/>
      <c r="BHI3" s="268"/>
      <c r="BHJ3" s="334"/>
      <c r="BHK3" s="268"/>
      <c r="BHL3" s="268"/>
      <c r="BHM3" s="268"/>
      <c r="BHN3" s="268"/>
      <c r="BHQ3" s="259"/>
      <c r="BHR3" s="259"/>
      <c r="BHS3" s="259"/>
      <c r="BHT3" s="268"/>
      <c r="BHU3" s="268"/>
      <c r="BHV3" s="334"/>
      <c r="BHW3" s="334"/>
      <c r="BHX3" s="268"/>
      <c r="BHY3" s="334"/>
      <c r="BHZ3" s="268"/>
      <c r="BIA3" s="268"/>
      <c r="BIB3" s="268"/>
      <c r="BIC3" s="268"/>
      <c r="BIF3" s="259"/>
      <c r="BIG3" s="259"/>
      <c r="BIH3" s="259"/>
      <c r="BII3" s="268"/>
      <c r="BIJ3" s="268"/>
      <c r="BIK3" s="334"/>
      <c r="BIL3" s="334"/>
      <c r="BIM3" s="268"/>
      <c r="BIN3" s="334"/>
      <c r="BIO3" s="268"/>
      <c r="BIP3" s="268"/>
      <c r="BIQ3" s="268"/>
      <c r="BIR3" s="268"/>
      <c r="BIU3" s="259"/>
      <c r="BIV3" s="259"/>
      <c r="BIW3" s="259"/>
      <c r="BIX3" s="268"/>
      <c r="BIY3" s="268"/>
      <c r="BIZ3" s="334"/>
      <c r="BJA3" s="334"/>
      <c r="BJB3" s="268"/>
      <c r="BJC3" s="334"/>
      <c r="BJD3" s="268"/>
      <c r="BJE3" s="268"/>
      <c r="BJF3" s="268"/>
      <c r="BJG3" s="268"/>
      <c r="BJJ3" s="259"/>
      <c r="BJK3" s="259"/>
      <c r="BJL3" s="259"/>
      <c r="BJM3" s="268"/>
      <c r="BJN3" s="268"/>
      <c r="BJO3" s="334"/>
      <c r="BJP3" s="334"/>
      <c r="BJQ3" s="268"/>
      <c r="BJR3" s="334"/>
      <c r="BJS3" s="268"/>
      <c r="BJT3" s="268"/>
      <c r="BJU3" s="268"/>
      <c r="BJV3" s="268"/>
      <c r="BJY3" s="259"/>
      <c r="BJZ3" s="259"/>
      <c r="BKA3" s="259"/>
      <c r="BKB3" s="268"/>
      <c r="BKC3" s="268"/>
      <c r="BKD3" s="334"/>
      <c r="BKE3" s="334"/>
      <c r="BKF3" s="268"/>
      <c r="BKG3" s="334"/>
      <c r="BKH3" s="268"/>
      <c r="BKI3" s="268"/>
      <c r="BKJ3" s="268"/>
      <c r="BKK3" s="268"/>
      <c r="BKN3" s="259"/>
      <c r="BKO3" s="259"/>
      <c r="BKP3" s="259"/>
      <c r="BKQ3" s="268"/>
      <c r="BKR3" s="268"/>
      <c r="BKS3" s="334"/>
      <c r="BKT3" s="334"/>
      <c r="BKU3" s="268"/>
      <c r="BKV3" s="334"/>
      <c r="BKW3" s="268"/>
      <c r="BKX3" s="268"/>
      <c r="BKY3" s="268"/>
      <c r="BKZ3" s="268"/>
      <c r="BLC3" s="259"/>
      <c r="BLD3" s="259"/>
      <c r="BLE3" s="259"/>
      <c r="BLF3" s="268"/>
      <c r="BLG3" s="268"/>
      <c r="BLH3" s="334"/>
      <c r="BLI3" s="334"/>
      <c r="BLJ3" s="268"/>
      <c r="BLK3" s="334"/>
      <c r="BLL3" s="268"/>
      <c r="BLM3" s="268"/>
      <c r="BLN3" s="268"/>
      <c r="BLO3" s="268"/>
      <c r="BLR3" s="259"/>
      <c r="BLS3" s="259"/>
      <c r="BLT3" s="259"/>
      <c r="BLU3" s="268"/>
      <c r="BLV3" s="268"/>
      <c r="BLW3" s="334"/>
      <c r="BLX3" s="334"/>
      <c r="BLY3" s="268"/>
      <c r="BLZ3" s="334"/>
      <c r="BMA3" s="268"/>
      <c r="BMB3" s="268"/>
      <c r="BMC3" s="268"/>
      <c r="BMD3" s="268"/>
      <c r="BMG3" s="259"/>
      <c r="BMH3" s="259"/>
      <c r="BMI3" s="259"/>
      <c r="BMJ3" s="268"/>
      <c r="BMK3" s="268"/>
      <c r="BML3" s="334"/>
      <c r="BMM3" s="334"/>
      <c r="BMN3" s="268"/>
      <c r="BMO3" s="334"/>
      <c r="BMP3" s="268"/>
      <c r="BMQ3" s="268"/>
      <c r="BMR3" s="268"/>
      <c r="BMS3" s="268"/>
      <c r="BMV3" s="259"/>
      <c r="BMW3" s="259"/>
      <c r="BMX3" s="259"/>
      <c r="BMY3" s="268"/>
      <c r="BMZ3" s="268"/>
      <c r="BNA3" s="334"/>
      <c r="BNB3" s="334"/>
      <c r="BNC3" s="268"/>
      <c r="BND3" s="334"/>
      <c r="BNE3" s="268"/>
      <c r="BNF3" s="268"/>
      <c r="BNG3" s="268"/>
      <c r="BNH3" s="268"/>
      <c r="BNK3" s="259"/>
      <c r="BNL3" s="259"/>
      <c r="BNM3" s="259"/>
      <c r="BNN3" s="268"/>
      <c r="BNO3" s="268"/>
      <c r="BNP3" s="334"/>
      <c r="BNQ3" s="334"/>
      <c r="BNR3" s="268"/>
      <c r="BNS3" s="334"/>
      <c r="BNT3" s="268"/>
      <c r="BNU3" s="268"/>
      <c r="BNV3" s="268"/>
      <c r="BNW3" s="268"/>
      <c r="BNZ3" s="259"/>
      <c r="BOA3" s="259"/>
      <c r="BOB3" s="259"/>
      <c r="BOC3" s="268"/>
      <c r="BOD3" s="268"/>
      <c r="BOE3" s="334"/>
      <c r="BOF3" s="334"/>
      <c r="BOG3" s="268"/>
      <c r="BOH3" s="334"/>
      <c r="BOI3" s="268"/>
      <c r="BOJ3" s="268"/>
      <c r="BOK3" s="268"/>
      <c r="BOL3" s="268"/>
      <c r="BOO3" s="259"/>
      <c r="BOP3" s="259"/>
      <c r="BOQ3" s="259"/>
      <c r="BOR3" s="268"/>
      <c r="BOS3" s="268"/>
      <c r="BOT3" s="334"/>
      <c r="BOU3" s="334"/>
      <c r="BOV3" s="268"/>
      <c r="BOW3" s="334"/>
      <c r="BOX3" s="268"/>
      <c r="BOY3" s="268"/>
      <c r="BOZ3" s="268"/>
      <c r="BPA3" s="268"/>
      <c r="BPD3" s="259"/>
      <c r="BPE3" s="259"/>
      <c r="BPF3" s="259"/>
      <c r="BPG3" s="268"/>
      <c r="BPH3" s="268"/>
      <c r="BPI3" s="334"/>
      <c r="BPJ3" s="334"/>
      <c r="BPK3" s="268"/>
      <c r="BPL3" s="334"/>
      <c r="BPM3" s="268"/>
      <c r="BPN3" s="268"/>
      <c r="BPO3" s="268"/>
      <c r="BPP3" s="268"/>
      <c r="BPS3" s="259"/>
      <c r="BPT3" s="259"/>
      <c r="BPU3" s="259"/>
      <c r="BPV3" s="268"/>
      <c r="BPW3" s="268"/>
      <c r="BPX3" s="334"/>
      <c r="BPY3" s="334"/>
      <c r="BPZ3" s="268"/>
      <c r="BQA3" s="334"/>
      <c r="BQB3" s="268"/>
      <c r="BQC3" s="268"/>
      <c r="BQD3" s="268"/>
      <c r="BQE3" s="268"/>
      <c r="BQH3" s="259"/>
      <c r="BQI3" s="259"/>
      <c r="BQJ3" s="259"/>
      <c r="BQK3" s="268"/>
      <c r="BQL3" s="268"/>
      <c r="BQM3" s="334"/>
      <c r="BQN3" s="334"/>
      <c r="BQO3" s="268"/>
      <c r="BQP3" s="334"/>
      <c r="BQQ3" s="268"/>
      <c r="BQR3" s="268"/>
      <c r="BQS3" s="268"/>
      <c r="BQT3" s="268"/>
      <c r="BQW3" s="259"/>
      <c r="BQX3" s="259"/>
      <c r="BQY3" s="259"/>
      <c r="BQZ3" s="268"/>
      <c r="BRA3" s="268"/>
      <c r="BRB3" s="334"/>
      <c r="BRC3" s="334"/>
      <c r="BRD3" s="268"/>
      <c r="BRE3" s="334"/>
      <c r="BRF3" s="268"/>
      <c r="BRG3" s="268"/>
      <c r="BRH3" s="268"/>
      <c r="BRI3" s="268"/>
      <c r="BRL3" s="259"/>
      <c r="BRM3" s="259"/>
      <c r="BRN3" s="259"/>
      <c r="BRO3" s="268"/>
      <c r="BRP3" s="268"/>
      <c r="BRQ3" s="334"/>
      <c r="BRR3" s="334"/>
      <c r="BRS3" s="268"/>
      <c r="BRT3" s="334"/>
      <c r="BRU3" s="268"/>
      <c r="BRV3" s="268"/>
      <c r="BRW3" s="268"/>
      <c r="BRX3" s="268"/>
      <c r="BSA3" s="259"/>
      <c r="BSB3" s="259"/>
      <c r="BSC3" s="259"/>
      <c r="BSD3" s="268"/>
      <c r="BSE3" s="268"/>
      <c r="BSF3" s="334"/>
      <c r="BSG3" s="334"/>
      <c r="BSH3" s="268"/>
      <c r="BSI3" s="334"/>
      <c r="BSJ3" s="268"/>
      <c r="BSK3" s="268"/>
      <c r="BSL3" s="268"/>
      <c r="BSM3" s="268"/>
      <c r="BSP3" s="259"/>
      <c r="BSQ3" s="259"/>
      <c r="BSR3" s="259"/>
      <c r="BSS3" s="268"/>
      <c r="BST3" s="268"/>
      <c r="BSU3" s="334"/>
      <c r="BSV3" s="334"/>
      <c r="BSW3" s="268"/>
      <c r="BSX3" s="334"/>
      <c r="BSY3" s="268"/>
      <c r="BSZ3" s="268"/>
      <c r="BTA3" s="268"/>
      <c r="BTB3" s="268"/>
      <c r="BTE3" s="259"/>
      <c r="BTF3" s="259"/>
      <c r="BTG3" s="259"/>
      <c r="BTH3" s="268"/>
      <c r="BTI3" s="268"/>
      <c r="BTJ3" s="334"/>
      <c r="BTK3" s="334"/>
      <c r="BTL3" s="268"/>
      <c r="BTM3" s="334"/>
      <c r="BTN3" s="268"/>
      <c r="BTO3" s="268"/>
      <c r="BTP3" s="268"/>
      <c r="BTQ3" s="268"/>
      <c r="BTT3" s="259"/>
      <c r="BTU3" s="259"/>
      <c r="BTV3" s="259"/>
      <c r="BTW3" s="268"/>
      <c r="BTX3" s="268"/>
      <c r="BTY3" s="334"/>
      <c r="BTZ3" s="334"/>
      <c r="BUA3" s="268"/>
      <c r="BUB3" s="334"/>
      <c r="BUC3" s="268"/>
      <c r="BUD3" s="268"/>
      <c r="BUE3" s="268"/>
      <c r="BUF3" s="268"/>
      <c r="BUI3" s="259"/>
      <c r="BUJ3" s="259"/>
      <c r="BUK3" s="259"/>
      <c r="BUL3" s="268"/>
      <c r="BUM3" s="268"/>
      <c r="BUN3" s="334"/>
      <c r="BUO3" s="334"/>
      <c r="BUP3" s="268"/>
      <c r="BUQ3" s="334"/>
      <c r="BUR3" s="268"/>
      <c r="BUS3" s="268"/>
      <c r="BUT3" s="268"/>
      <c r="BUU3" s="268"/>
      <c r="BUX3" s="259"/>
      <c r="BUY3" s="259"/>
      <c r="BUZ3" s="259"/>
      <c r="BVA3" s="268"/>
      <c r="BVB3" s="268"/>
      <c r="BVC3" s="334"/>
      <c r="BVD3" s="334"/>
      <c r="BVE3" s="268"/>
      <c r="BVF3" s="334"/>
      <c r="BVG3" s="268"/>
      <c r="BVH3" s="268"/>
      <c r="BVI3" s="268"/>
      <c r="BVJ3" s="268"/>
      <c r="BVM3" s="259"/>
      <c r="BVN3" s="259"/>
      <c r="BVO3" s="259"/>
      <c r="BVP3" s="268"/>
      <c r="BVQ3" s="268"/>
      <c r="BVR3" s="334"/>
      <c r="BVS3" s="334"/>
      <c r="BVT3" s="268"/>
      <c r="BVU3" s="334"/>
      <c r="BVV3" s="268"/>
      <c r="BVW3" s="268"/>
      <c r="BVX3" s="268"/>
      <c r="BVY3" s="268"/>
      <c r="BWB3" s="259"/>
      <c r="BWC3" s="259"/>
      <c r="BWD3" s="259"/>
      <c r="BWE3" s="268"/>
      <c r="BWF3" s="268"/>
      <c r="BWG3" s="334"/>
      <c r="BWH3" s="334"/>
      <c r="BWI3" s="268"/>
      <c r="BWJ3" s="334"/>
      <c r="BWK3" s="268"/>
      <c r="BWL3" s="268"/>
      <c r="BWM3" s="268"/>
      <c r="BWN3" s="268"/>
      <c r="BWQ3" s="259"/>
      <c r="BWR3" s="259"/>
      <c r="BWS3" s="259"/>
      <c r="BWT3" s="268"/>
      <c r="BWU3" s="268"/>
      <c r="BWV3" s="334"/>
      <c r="BWW3" s="334"/>
      <c r="BWX3" s="268"/>
      <c r="BWY3" s="334"/>
      <c r="BWZ3" s="268"/>
      <c r="BXA3" s="268"/>
      <c r="BXB3" s="268"/>
      <c r="BXC3" s="268"/>
      <c r="BXF3" s="259"/>
      <c r="BXG3" s="259"/>
      <c r="BXH3" s="259"/>
      <c r="BXI3" s="268"/>
      <c r="BXJ3" s="268"/>
      <c r="BXK3" s="334"/>
      <c r="BXL3" s="334"/>
      <c r="BXM3" s="268"/>
      <c r="BXN3" s="334"/>
      <c r="BXO3" s="268"/>
      <c r="BXP3" s="268"/>
      <c r="BXQ3" s="268"/>
      <c r="BXR3" s="268"/>
      <c r="BXU3" s="259"/>
      <c r="BXV3" s="259"/>
      <c r="BXW3" s="259"/>
      <c r="BXX3" s="268"/>
      <c r="BXY3" s="268"/>
      <c r="BXZ3" s="334"/>
      <c r="BYA3" s="334"/>
      <c r="BYB3" s="268"/>
      <c r="BYC3" s="334"/>
      <c r="BYD3" s="268"/>
      <c r="BYE3" s="268"/>
      <c r="BYF3" s="268"/>
      <c r="BYG3" s="268"/>
      <c r="BYJ3" s="259"/>
      <c r="BYK3" s="259"/>
      <c r="BYL3" s="259"/>
      <c r="BYM3" s="268"/>
      <c r="BYN3" s="268"/>
      <c r="BYO3" s="334"/>
      <c r="BYP3" s="334"/>
      <c r="BYQ3" s="268"/>
      <c r="BYR3" s="334"/>
      <c r="BYS3" s="268"/>
      <c r="BYT3" s="268"/>
      <c r="BYU3" s="268"/>
      <c r="BYV3" s="268"/>
      <c r="BYY3" s="259"/>
      <c r="BYZ3" s="259"/>
      <c r="BZA3" s="259"/>
      <c r="BZB3" s="268"/>
      <c r="BZC3" s="268"/>
      <c r="BZD3" s="334"/>
      <c r="BZE3" s="334"/>
      <c r="BZF3" s="268"/>
      <c r="BZG3" s="334"/>
      <c r="BZH3" s="268"/>
      <c r="BZI3" s="268"/>
      <c r="BZJ3" s="268"/>
      <c r="BZK3" s="268"/>
      <c r="BZN3" s="259"/>
      <c r="BZO3" s="259"/>
      <c r="BZP3" s="259"/>
      <c r="BZQ3" s="268"/>
      <c r="BZR3" s="268"/>
      <c r="BZS3" s="334"/>
      <c r="BZT3" s="334"/>
      <c r="BZU3" s="268"/>
      <c r="BZV3" s="334"/>
      <c r="BZW3" s="268"/>
      <c r="BZX3" s="268"/>
      <c r="BZY3" s="268"/>
      <c r="BZZ3" s="268"/>
      <c r="CAC3" s="259"/>
      <c r="CAD3" s="259"/>
      <c r="CAE3" s="259"/>
      <c r="CAF3" s="268"/>
      <c r="CAG3" s="268"/>
      <c r="CAH3" s="334"/>
      <c r="CAI3" s="334"/>
      <c r="CAJ3" s="268"/>
      <c r="CAK3" s="334"/>
      <c r="CAL3" s="268"/>
      <c r="CAM3" s="268"/>
      <c r="CAN3" s="268"/>
      <c r="CAO3" s="268"/>
      <c r="CAR3" s="259"/>
      <c r="CAS3" s="259"/>
      <c r="CAT3" s="259"/>
      <c r="CAU3" s="268"/>
      <c r="CAV3" s="268"/>
      <c r="CAW3" s="334"/>
      <c r="CAX3" s="334"/>
      <c r="CAY3" s="268"/>
      <c r="CAZ3" s="334"/>
      <c r="CBA3" s="268"/>
      <c r="CBB3" s="268"/>
      <c r="CBC3" s="268"/>
      <c r="CBD3" s="268"/>
      <c r="CBG3" s="259"/>
      <c r="CBH3" s="259"/>
      <c r="CBI3" s="259"/>
      <c r="CBJ3" s="268"/>
      <c r="CBK3" s="268"/>
      <c r="CBL3" s="334"/>
      <c r="CBM3" s="334"/>
      <c r="CBN3" s="268"/>
      <c r="CBO3" s="334"/>
      <c r="CBP3" s="268"/>
      <c r="CBQ3" s="268"/>
      <c r="CBR3" s="268"/>
      <c r="CBS3" s="268"/>
      <c r="CBV3" s="259"/>
      <c r="CBW3" s="259"/>
      <c r="CBX3" s="259"/>
      <c r="CBY3" s="268"/>
      <c r="CBZ3" s="268"/>
      <c r="CCA3" s="334"/>
      <c r="CCB3" s="334"/>
      <c r="CCC3" s="268"/>
      <c r="CCD3" s="334"/>
      <c r="CCE3" s="268"/>
      <c r="CCF3" s="268"/>
      <c r="CCG3" s="268"/>
      <c r="CCH3" s="268"/>
      <c r="CCK3" s="259"/>
      <c r="CCL3" s="259"/>
      <c r="CCM3" s="259"/>
      <c r="CCN3" s="268"/>
      <c r="CCO3" s="268"/>
      <c r="CCP3" s="334"/>
      <c r="CCQ3" s="334"/>
      <c r="CCR3" s="268"/>
      <c r="CCS3" s="334"/>
      <c r="CCT3" s="268"/>
      <c r="CCU3" s="268"/>
      <c r="CCV3" s="268"/>
      <c r="CCW3" s="268"/>
      <c r="CCZ3" s="259"/>
      <c r="CDA3" s="259"/>
      <c r="CDB3" s="259"/>
      <c r="CDC3" s="268"/>
      <c r="CDD3" s="268"/>
      <c r="CDE3" s="334"/>
      <c r="CDF3" s="334"/>
      <c r="CDG3" s="268"/>
      <c r="CDH3" s="334"/>
      <c r="CDI3" s="268"/>
      <c r="CDJ3" s="268"/>
      <c r="CDK3" s="268"/>
      <c r="CDL3" s="268"/>
      <c r="CDO3" s="259"/>
      <c r="CDP3" s="259"/>
      <c r="CDQ3" s="259"/>
      <c r="CDR3" s="268"/>
      <c r="CDS3" s="268"/>
      <c r="CDT3" s="334"/>
      <c r="CDU3" s="334"/>
      <c r="CDV3" s="268"/>
      <c r="CDW3" s="334"/>
      <c r="CDX3" s="268"/>
      <c r="CDY3" s="268"/>
      <c r="CDZ3" s="268"/>
      <c r="CEA3" s="268"/>
      <c r="CED3" s="259"/>
      <c r="CEE3" s="259"/>
      <c r="CEF3" s="259"/>
      <c r="CEG3" s="268"/>
      <c r="CEH3" s="268"/>
      <c r="CEI3" s="334"/>
      <c r="CEJ3" s="334"/>
      <c r="CEK3" s="268"/>
      <c r="CEL3" s="334"/>
      <c r="CEM3" s="268"/>
      <c r="CEN3" s="268"/>
      <c r="CEO3" s="268"/>
      <c r="CEP3" s="268"/>
      <c r="CES3" s="259"/>
      <c r="CET3" s="259"/>
      <c r="CEU3" s="259"/>
      <c r="CEV3" s="268"/>
      <c r="CEW3" s="268"/>
      <c r="CEX3" s="334"/>
      <c r="CEY3" s="334"/>
      <c r="CEZ3" s="268"/>
      <c r="CFA3" s="334"/>
      <c r="CFB3" s="268"/>
      <c r="CFC3" s="268"/>
      <c r="CFD3" s="268"/>
      <c r="CFE3" s="268"/>
      <c r="CFH3" s="259"/>
      <c r="CFI3" s="259"/>
      <c r="CFJ3" s="259"/>
      <c r="CFK3" s="268"/>
      <c r="CFL3" s="268"/>
      <c r="CFM3" s="334"/>
      <c r="CFN3" s="334"/>
      <c r="CFO3" s="268"/>
      <c r="CFP3" s="334"/>
      <c r="CFQ3" s="268"/>
      <c r="CFR3" s="268"/>
      <c r="CFS3" s="268"/>
      <c r="CFT3" s="268"/>
      <c r="CFW3" s="259"/>
      <c r="CFX3" s="259"/>
      <c r="CFY3" s="259"/>
      <c r="CFZ3" s="268"/>
      <c r="CGA3" s="268"/>
      <c r="CGB3" s="334"/>
      <c r="CGC3" s="334"/>
      <c r="CGD3" s="268"/>
      <c r="CGE3" s="334"/>
      <c r="CGF3" s="268"/>
      <c r="CGG3" s="268"/>
      <c r="CGH3" s="268"/>
      <c r="CGI3" s="268"/>
      <c r="CGL3" s="259"/>
      <c r="CGM3" s="259"/>
      <c r="CGN3" s="259"/>
      <c r="CGO3" s="268"/>
      <c r="CGP3" s="268"/>
      <c r="CGQ3" s="334"/>
      <c r="CGR3" s="334"/>
      <c r="CGS3" s="268"/>
      <c r="CGT3" s="334"/>
      <c r="CGU3" s="268"/>
      <c r="CGV3" s="268"/>
      <c r="CGW3" s="268"/>
      <c r="CGX3" s="268"/>
      <c r="CHA3" s="259"/>
      <c r="CHB3" s="259"/>
      <c r="CHC3" s="259"/>
      <c r="CHD3" s="268"/>
      <c r="CHE3" s="268"/>
      <c r="CHF3" s="334"/>
      <c r="CHG3" s="334"/>
      <c r="CHH3" s="268"/>
      <c r="CHI3" s="334"/>
      <c r="CHJ3" s="268"/>
      <c r="CHK3" s="268"/>
      <c r="CHL3" s="268"/>
      <c r="CHM3" s="268"/>
      <c r="CHP3" s="259"/>
      <c r="CHQ3" s="259"/>
      <c r="CHR3" s="259"/>
      <c r="CHS3" s="268"/>
      <c r="CHT3" s="268"/>
      <c r="CHU3" s="334"/>
      <c r="CHV3" s="334"/>
      <c r="CHW3" s="268"/>
      <c r="CHX3" s="334"/>
      <c r="CHY3" s="268"/>
      <c r="CHZ3" s="268"/>
      <c r="CIA3" s="268"/>
      <c r="CIB3" s="268"/>
      <c r="CIE3" s="259"/>
      <c r="CIF3" s="259"/>
      <c r="CIG3" s="259"/>
      <c r="CIH3" s="268"/>
      <c r="CII3" s="268"/>
      <c r="CIJ3" s="334"/>
      <c r="CIK3" s="334"/>
      <c r="CIL3" s="268"/>
      <c r="CIM3" s="334"/>
      <c r="CIN3" s="268"/>
      <c r="CIO3" s="268"/>
      <c r="CIP3" s="268"/>
      <c r="CIQ3" s="268"/>
      <c r="CIT3" s="259"/>
      <c r="CIU3" s="259"/>
      <c r="CIV3" s="259"/>
      <c r="CIW3" s="268"/>
      <c r="CIX3" s="268"/>
      <c r="CIY3" s="334"/>
      <c r="CIZ3" s="334"/>
      <c r="CJA3" s="268"/>
      <c r="CJB3" s="334"/>
      <c r="CJC3" s="268"/>
      <c r="CJD3" s="268"/>
      <c r="CJE3" s="268"/>
      <c r="CJF3" s="268"/>
      <c r="CJI3" s="259"/>
      <c r="CJJ3" s="259"/>
      <c r="CJK3" s="259"/>
      <c r="CJL3" s="268"/>
      <c r="CJM3" s="268"/>
      <c r="CJN3" s="334"/>
      <c r="CJO3" s="334"/>
      <c r="CJP3" s="268"/>
      <c r="CJQ3" s="334"/>
      <c r="CJR3" s="268"/>
      <c r="CJS3" s="268"/>
      <c r="CJT3" s="268"/>
      <c r="CJU3" s="268"/>
      <c r="CJX3" s="259"/>
      <c r="CJY3" s="259"/>
      <c r="CJZ3" s="259"/>
      <c r="CKA3" s="268"/>
      <c r="CKB3" s="268"/>
      <c r="CKC3" s="334"/>
      <c r="CKD3" s="334"/>
      <c r="CKE3" s="268"/>
      <c r="CKF3" s="334"/>
      <c r="CKG3" s="268"/>
      <c r="CKH3" s="268"/>
      <c r="CKI3" s="268"/>
      <c r="CKJ3" s="268"/>
      <c r="CKM3" s="259"/>
      <c r="CKN3" s="259"/>
      <c r="CKO3" s="259"/>
      <c r="CKP3" s="268"/>
      <c r="CKQ3" s="268"/>
      <c r="CKR3" s="334"/>
      <c r="CKS3" s="334"/>
      <c r="CKT3" s="268"/>
      <c r="CKU3" s="334"/>
      <c r="CKV3" s="268"/>
      <c r="CKW3" s="268"/>
      <c r="CKX3" s="268"/>
      <c r="CKY3" s="268"/>
      <c r="CLB3" s="259"/>
      <c r="CLC3" s="259"/>
      <c r="CLD3" s="259"/>
      <c r="CLE3" s="268"/>
      <c r="CLF3" s="268"/>
      <c r="CLG3" s="334"/>
      <c r="CLH3" s="334"/>
      <c r="CLI3" s="268"/>
      <c r="CLJ3" s="334"/>
      <c r="CLK3" s="268"/>
      <c r="CLL3" s="268"/>
      <c r="CLM3" s="268"/>
      <c r="CLN3" s="268"/>
      <c r="CLQ3" s="259"/>
      <c r="CLR3" s="259"/>
      <c r="CLS3" s="259"/>
      <c r="CLT3" s="268"/>
      <c r="CLU3" s="268"/>
      <c r="CLV3" s="334"/>
      <c r="CLW3" s="334"/>
      <c r="CLX3" s="268"/>
      <c r="CLY3" s="334"/>
      <c r="CLZ3" s="268"/>
      <c r="CMA3" s="268"/>
      <c r="CMB3" s="268"/>
      <c r="CMC3" s="268"/>
      <c r="CMF3" s="259"/>
      <c r="CMG3" s="259"/>
      <c r="CMH3" s="259"/>
      <c r="CMI3" s="268"/>
      <c r="CMJ3" s="268"/>
      <c r="CMK3" s="334"/>
      <c r="CML3" s="334"/>
      <c r="CMM3" s="268"/>
      <c r="CMN3" s="334"/>
      <c r="CMO3" s="268"/>
      <c r="CMP3" s="268"/>
      <c r="CMQ3" s="268"/>
      <c r="CMR3" s="268"/>
      <c r="CMU3" s="259"/>
      <c r="CMV3" s="259"/>
      <c r="CMW3" s="259"/>
      <c r="CMX3" s="268"/>
      <c r="CMY3" s="268"/>
      <c r="CMZ3" s="334"/>
      <c r="CNA3" s="334"/>
      <c r="CNB3" s="268"/>
      <c r="CNC3" s="334"/>
      <c r="CND3" s="268"/>
      <c r="CNE3" s="268"/>
      <c r="CNF3" s="268"/>
      <c r="CNG3" s="268"/>
      <c r="CNJ3" s="259"/>
      <c r="CNK3" s="259"/>
      <c r="CNL3" s="259"/>
      <c r="CNM3" s="268"/>
      <c r="CNN3" s="268"/>
      <c r="CNO3" s="334"/>
      <c r="CNP3" s="334"/>
      <c r="CNQ3" s="268"/>
      <c r="CNR3" s="334"/>
      <c r="CNS3" s="268"/>
      <c r="CNT3" s="268"/>
      <c r="CNU3" s="268"/>
      <c r="CNV3" s="268"/>
      <c r="CNY3" s="259"/>
      <c r="CNZ3" s="259"/>
      <c r="COA3" s="259"/>
      <c r="COB3" s="268"/>
      <c r="COC3" s="268"/>
      <c r="COD3" s="334"/>
      <c r="COE3" s="334"/>
      <c r="COF3" s="268"/>
      <c r="COG3" s="334"/>
      <c r="COH3" s="268"/>
      <c r="COI3" s="268"/>
      <c r="COJ3" s="268"/>
      <c r="COK3" s="268"/>
      <c r="CON3" s="259"/>
      <c r="COO3" s="259"/>
      <c r="COP3" s="259"/>
      <c r="COQ3" s="268"/>
      <c r="COR3" s="268"/>
      <c r="COS3" s="334"/>
      <c r="COT3" s="334"/>
      <c r="COU3" s="268"/>
      <c r="COV3" s="334"/>
      <c r="COW3" s="268"/>
      <c r="COX3" s="268"/>
      <c r="COY3" s="268"/>
      <c r="COZ3" s="268"/>
      <c r="CPC3" s="259"/>
      <c r="CPD3" s="259"/>
      <c r="CPE3" s="259"/>
      <c r="CPF3" s="268"/>
      <c r="CPG3" s="268"/>
      <c r="CPH3" s="334"/>
      <c r="CPI3" s="334"/>
      <c r="CPJ3" s="268"/>
      <c r="CPK3" s="334"/>
      <c r="CPL3" s="268"/>
      <c r="CPM3" s="268"/>
      <c r="CPN3" s="268"/>
      <c r="CPO3" s="268"/>
      <c r="CPR3" s="259"/>
      <c r="CPS3" s="259"/>
      <c r="CPT3" s="259"/>
      <c r="CPU3" s="268"/>
      <c r="CPV3" s="268"/>
      <c r="CPW3" s="334"/>
      <c r="CPX3" s="334"/>
      <c r="CPY3" s="268"/>
      <c r="CPZ3" s="334"/>
      <c r="CQA3" s="268"/>
      <c r="CQB3" s="268"/>
      <c r="CQC3" s="268"/>
      <c r="CQD3" s="268"/>
      <c r="CQG3" s="259"/>
      <c r="CQH3" s="259"/>
      <c r="CQI3" s="259"/>
      <c r="CQJ3" s="268"/>
      <c r="CQK3" s="268"/>
      <c r="CQL3" s="334"/>
      <c r="CQM3" s="334"/>
      <c r="CQN3" s="268"/>
      <c r="CQO3" s="334"/>
      <c r="CQP3" s="268"/>
      <c r="CQQ3" s="268"/>
      <c r="CQR3" s="268"/>
      <c r="CQS3" s="268"/>
      <c r="CQV3" s="259"/>
      <c r="CQW3" s="259"/>
      <c r="CQX3" s="259"/>
      <c r="CQY3" s="268"/>
      <c r="CQZ3" s="268"/>
      <c r="CRA3" s="334"/>
      <c r="CRB3" s="334"/>
      <c r="CRC3" s="268"/>
      <c r="CRD3" s="334"/>
      <c r="CRE3" s="268"/>
      <c r="CRF3" s="268"/>
      <c r="CRG3" s="268"/>
      <c r="CRH3" s="268"/>
      <c r="CRK3" s="259"/>
      <c r="CRL3" s="259"/>
      <c r="CRM3" s="259"/>
      <c r="CRN3" s="268"/>
      <c r="CRO3" s="268"/>
      <c r="CRP3" s="334"/>
      <c r="CRQ3" s="334"/>
      <c r="CRR3" s="268"/>
      <c r="CRS3" s="334"/>
      <c r="CRT3" s="268"/>
      <c r="CRU3" s="268"/>
      <c r="CRV3" s="268"/>
      <c r="CRW3" s="268"/>
      <c r="CRZ3" s="259"/>
      <c r="CSA3" s="259"/>
      <c r="CSB3" s="259"/>
      <c r="CSC3" s="268"/>
      <c r="CSD3" s="268"/>
      <c r="CSE3" s="334"/>
      <c r="CSF3" s="334"/>
      <c r="CSG3" s="268"/>
      <c r="CSH3" s="334"/>
      <c r="CSI3" s="268"/>
      <c r="CSJ3" s="268"/>
      <c r="CSK3" s="268"/>
      <c r="CSL3" s="268"/>
      <c r="CSO3" s="259"/>
      <c r="CSP3" s="259"/>
      <c r="CSQ3" s="259"/>
      <c r="CSR3" s="268"/>
      <c r="CSS3" s="268"/>
      <c r="CST3" s="334"/>
      <c r="CSU3" s="334"/>
      <c r="CSV3" s="268"/>
      <c r="CSW3" s="334"/>
      <c r="CSX3" s="268"/>
      <c r="CSY3" s="268"/>
      <c r="CSZ3" s="268"/>
      <c r="CTA3" s="268"/>
      <c r="CTD3" s="259"/>
      <c r="CTE3" s="259"/>
      <c r="CTF3" s="259"/>
      <c r="CTG3" s="268"/>
      <c r="CTH3" s="268"/>
      <c r="CTI3" s="334"/>
      <c r="CTJ3" s="334"/>
      <c r="CTK3" s="268"/>
      <c r="CTL3" s="334"/>
      <c r="CTM3" s="268"/>
      <c r="CTN3" s="268"/>
      <c r="CTO3" s="268"/>
      <c r="CTP3" s="268"/>
      <c r="CTS3" s="259"/>
      <c r="CTT3" s="259"/>
      <c r="CTU3" s="259"/>
      <c r="CTV3" s="268"/>
      <c r="CTW3" s="268"/>
      <c r="CTX3" s="334"/>
      <c r="CTY3" s="334"/>
      <c r="CTZ3" s="268"/>
      <c r="CUA3" s="334"/>
      <c r="CUB3" s="268"/>
      <c r="CUC3" s="268"/>
      <c r="CUD3" s="268"/>
      <c r="CUE3" s="268"/>
      <c r="CUH3" s="259"/>
      <c r="CUI3" s="259"/>
      <c r="CUJ3" s="259"/>
      <c r="CUK3" s="268"/>
      <c r="CUL3" s="268"/>
      <c r="CUM3" s="334"/>
      <c r="CUN3" s="334"/>
      <c r="CUO3" s="268"/>
      <c r="CUP3" s="334"/>
      <c r="CUQ3" s="268"/>
      <c r="CUR3" s="268"/>
      <c r="CUS3" s="268"/>
      <c r="CUT3" s="268"/>
      <c r="CUW3" s="259"/>
      <c r="CUX3" s="259"/>
      <c r="CUY3" s="259"/>
      <c r="CUZ3" s="268"/>
      <c r="CVA3" s="268"/>
      <c r="CVB3" s="334"/>
      <c r="CVC3" s="334"/>
      <c r="CVD3" s="268"/>
      <c r="CVE3" s="334"/>
      <c r="CVF3" s="268"/>
      <c r="CVG3" s="268"/>
      <c r="CVH3" s="268"/>
      <c r="CVI3" s="268"/>
      <c r="CVL3" s="259"/>
      <c r="CVM3" s="259"/>
      <c r="CVN3" s="259"/>
      <c r="CVO3" s="268"/>
      <c r="CVP3" s="268"/>
      <c r="CVQ3" s="334"/>
      <c r="CVR3" s="334"/>
      <c r="CVS3" s="268"/>
      <c r="CVT3" s="334"/>
      <c r="CVU3" s="268"/>
      <c r="CVV3" s="268"/>
      <c r="CVW3" s="268"/>
      <c r="CVX3" s="268"/>
      <c r="CWA3" s="259"/>
      <c r="CWB3" s="259"/>
      <c r="CWC3" s="259"/>
      <c r="CWD3" s="268"/>
      <c r="CWE3" s="268"/>
      <c r="CWF3" s="334"/>
      <c r="CWG3" s="334"/>
      <c r="CWH3" s="268"/>
      <c r="CWI3" s="334"/>
      <c r="CWJ3" s="268"/>
      <c r="CWK3" s="268"/>
      <c r="CWL3" s="268"/>
      <c r="CWM3" s="268"/>
      <c r="CWP3" s="259"/>
      <c r="CWQ3" s="259"/>
      <c r="CWR3" s="259"/>
      <c r="CWS3" s="268"/>
      <c r="CWT3" s="268"/>
      <c r="CWU3" s="334"/>
      <c r="CWV3" s="334"/>
      <c r="CWW3" s="268"/>
      <c r="CWX3" s="334"/>
      <c r="CWY3" s="268"/>
      <c r="CWZ3" s="268"/>
      <c r="CXA3" s="268"/>
      <c r="CXB3" s="268"/>
      <c r="CXE3" s="259"/>
      <c r="CXF3" s="259"/>
      <c r="CXG3" s="259"/>
      <c r="CXH3" s="268"/>
      <c r="CXI3" s="268"/>
      <c r="CXJ3" s="334"/>
      <c r="CXK3" s="334"/>
      <c r="CXL3" s="268"/>
      <c r="CXM3" s="334"/>
      <c r="CXN3" s="268"/>
      <c r="CXO3" s="268"/>
      <c r="CXP3" s="268"/>
      <c r="CXQ3" s="268"/>
      <c r="CXT3" s="259"/>
      <c r="CXU3" s="259"/>
      <c r="CXV3" s="259"/>
      <c r="CXW3" s="268"/>
      <c r="CXX3" s="268"/>
      <c r="CXY3" s="334"/>
      <c r="CXZ3" s="334"/>
      <c r="CYA3" s="268"/>
      <c r="CYB3" s="334"/>
      <c r="CYC3" s="268"/>
      <c r="CYD3" s="268"/>
      <c r="CYE3" s="268"/>
      <c r="CYF3" s="268"/>
      <c r="CYI3" s="259"/>
      <c r="CYJ3" s="259"/>
      <c r="CYK3" s="259"/>
      <c r="CYL3" s="268"/>
      <c r="CYM3" s="268"/>
      <c r="CYN3" s="334"/>
      <c r="CYO3" s="334"/>
      <c r="CYP3" s="268"/>
      <c r="CYQ3" s="334"/>
      <c r="CYR3" s="268"/>
      <c r="CYS3" s="268"/>
      <c r="CYT3" s="268"/>
      <c r="CYU3" s="268"/>
      <c r="CYX3" s="259"/>
      <c r="CYY3" s="259"/>
      <c r="CYZ3" s="259"/>
      <c r="CZA3" s="268"/>
      <c r="CZB3" s="268"/>
      <c r="CZC3" s="334"/>
      <c r="CZD3" s="334"/>
      <c r="CZE3" s="268"/>
      <c r="CZF3" s="334"/>
      <c r="CZG3" s="268"/>
      <c r="CZH3" s="268"/>
      <c r="CZI3" s="268"/>
      <c r="CZJ3" s="268"/>
      <c r="CZM3" s="259"/>
      <c r="CZN3" s="259"/>
      <c r="CZO3" s="259"/>
      <c r="CZP3" s="268"/>
      <c r="CZQ3" s="268"/>
      <c r="CZR3" s="334"/>
      <c r="CZS3" s="334"/>
      <c r="CZT3" s="268"/>
      <c r="CZU3" s="334"/>
      <c r="CZV3" s="268"/>
      <c r="CZW3" s="268"/>
      <c r="CZX3" s="268"/>
      <c r="CZY3" s="268"/>
      <c r="DAB3" s="259"/>
      <c r="DAC3" s="259"/>
      <c r="DAD3" s="259"/>
      <c r="DAE3" s="268"/>
      <c r="DAF3" s="268"/>
      <c r="DAG3" s="334"/>
      <c r="DAH3" s="334"/>
      <c r="DAI3" s="268"/>
      <c r="DAJ3" s="334"/>
      <c r="DAK3" s="268"/>
      <c r="DAL3" s="268"/>
      <c r="DAM3" s="268"/>
      <c r="DAN3" s="268"/>
      <c r="DAQ3" s="259"/>
      <c r="DAR3" s="259"/>
      <c r="DAS3" s="259"/>
      <c r="DAT3" s="268"/>
      <c r="DAU3" s="268"/>
      <c r="DAV3" s="334"/>
      <c r="DAW3" s="334"/>
      <c r="DAX3" s="268"/>
      <c r="DAY3" s="334"/>
      <c r="DAZ3" s="268"/>
      <c r="DBA3" s="268"/>
      <c r="DBB3" s="268"/>
      <c r="DBC3" s="268"/>
      <c r="DBF3" s="259"/>
      <c r="DBG3" s="259"/>
      <c r="DBH3" s="259"/>
      <c r="DBI3" s="268"/>
      <c r="DBJ3" s="268"/>
      <c r="DBK3" s="334"/>
      <c r="DBL3" s="334"/>
      <c r="DBM3" s="268"/>
      <c r="DBN3" s="334"/>
      <c r="DBO3" s="268"/>
      <c r="DBP3" s="268"/>
      <c r="DBQ3" s="268"/>
      <c r="DBR3" s="268"/>
      <c r="DBU3" s="259"/>
      <c r="DBV3" s="259"/>
      <c r="DBW3" s="259"/>
      <c r="DBX3" s="268"/>
      <c r="DBY3" s="268"/>
      <c r="DBZ3" s="334"/>
      <c r="DCA3" s="334"/>
      <c r="DCB3" s="268"/>
      <c r="DCC3" s="334"/>
      <c r="DCD3" s="268"/>
      <c r="DCE3" s="268"/>
      <c r="DCF3" s="268"/>
      <c r="DCG3" s="268"/>
      <c r="DCJ3" s="259"/>
      <c r="DCK3" s="259"/>
      <c r="DCL3" s="259"/>
      <c r="DCM3" s="268"/>
      <c r="DCN3" s="268"/>
      <c r="DCO3" s="334"/>
      <c r="DCP3" s="334"/>
      <c r="DCQ3" s="268"/>
      <c r="DCR3" s="334"/>
      <c r="DCS3" s="268"/>
      <c r="DCT3" s="268"/>
      <c r="DCU3" s="268"/>
      <c r="DCV3" s="268"/>
      <c r="DCY3" s="259"/>
      <c r="DCZ3" s="259"/>
      <c r="DDA3" s="259"/>
      <c r="DDB3" s="268"/>
      <c r="DDC3" s="268"/>
      <c r="DDD3" s="334"/>
      <c r="DDE3" s="334"/>
      <c r="DDF3" s="268"/>
      <c r="DDG3" s="334"/>
      <c r="DDH3" s="268"/>
      <c r="DDI3" s="268"/>
      <c r="DDJ3" s="268"/>
      <c r="DDK3" s="268"/>
      <c r="DDN3" s="259"/>
      <c r="DDO3" s="259"/>
      <c r="DDP3" s="259"/>
      <c r="DDQ3" s="268"/>
      <c r="DDR3" s="268"/>
      <c r="DDS3" s="334"/>
      <c r="DDT3" s="334"/>
      <c r="DDU3" s="268"/>
      <c r="DDV3" s="334"/>
      <c r="DDW3" s="268"/>
      <c r="DDX3" s="268"/>
      <c r="DDY3" s="268"/>
      <c r="DDZ3" s="268"/>
      <c r="DEC3" s="259"/>
      <c r="DED3" s="259"/>
      <c r="DEE3" s="259"/>
      <c r="DEF3" s="268"/>
      <c r="DEG3" s="268"/>
      <c r="DEH3" s="334"/>
      <c r="DEI3" s="334"/>
      <c r="DEJ3" s="268"/>
      <c r="DEK3" s="334"/>
      <c r="DEL3" s="268"/>
      <c r="DEM3" s="268"/>
      <c r="DEN3" s="268"/>
      <c r="DEO3" s="268"/>
      <c r="DER3" s="259"/>
      <c r="DES3" s="259"/>
      <c r="DET3" s="259"/>
      <c r="DEU3" s="268"/>
      <c r="DEV3" s="268"/>
      <c r="DEW3" s="334"/>
      <c r="DEX3" s="334"/>
      <c r="DEY3" s="268"/>
      <c r="DEZ3" s="334"/>
      <c r="DFA3" s="268"/>
      <c r="DFB3" s="268"/>
      <c r="DFC3" s="268"/>
      <c r="DFD3" s="268"/>
      <c r="DFG3" s="259"/>
      <c r="DFH3" s="259"/>
      <c r="DFI3" s="259"/>
      <c r="DFJ3" s="268"/>
      <c r="DFK3" s="268"/>
      <c r="DFL3" s="334"/>
      <c r="DFM3" s="334"/>
      <c r="DFN3" s="268"/>
      <c r="DFO3" s="334"/>
      <c r="DFP3" s="268"/>
      <c r="DFQ3" s="268"/>
      <c r="DFR3" s="268"/>
      <c r="DFS3" s="268"/>
      <c r="DFV3" s="259"/>
      <c r="DFW3" s="259"/>
      <c r="DFX3" s="259"/>
      <c r="DFY3" s="268"/>
      <c r="DFZ3" s="268"/>
      <c r="DGA3" s="334"/>
      <c r="DGB3" s="334"/>
      <c r="DGC3" s="268"/>
      <c r="DGD3" s="334"/>
      <c r="DGE3" s="268"/>
      <c r="DGF3" s="268"/>
      <c r="DGG3" s="268"/>
      <c r="DGH3" s="268"/>
      <c r="DGK3" s="259"/>
      <c r="DGL3" s="259"/>
      <c r="DGM3" s="259"/>
      <c r="DGN3" s="268"/>
      <c r="DGO3" s="268"/>
      <c r="DGP3" s="334"/>
      <c r="DGQ3" s="334"/>
      <c r="DGR3" s="268"/>
      <c r="DGS3" s="334"/>
      <c r="DGT3" s="268"/>
      <c r="DGU3" s="268"/>
      <c r="DGV3" s="268"/>
      <c r="DGW3" s="268"/>
      <c r="DGZ3" s="259"/>
      <c r="DHA3" s="259"/>
      <c r="DHB3" s="259"/>
      <c r="DHC3" s="268"/>
      <c r="DHD3" s="268"/>
      <c r="DHE3" s="334"/>
      <c r="DHF3" s="334"/>
      <c r="DHG3" s="268"/>
      <c r="DHH3" s="334"/>
      <c r="DHI3" s="268"/>
      <c r="DHJ3" s="268"/>
      <c r="DHK3" s="268"/>
      <c r="DHL3" s="268"/>
      <c r="DHO3" s="259"/>
      <c r="DHP3" s="259"/>
      <c r="DHQ3" s="259"/>
      <c r="DHR3" s="268"/>
      <c r="DHS3" s="268"/>
      <c r="DHT3" s="334"/>
      <c r="DHU3" s="334"/>
      <c r="DHV3" s="268"/>
      <c r="DHW3" s="334"/>
      <c r="DHX3" s="268"/>
      <c r="DHY3" s="268"/>
      <c r="DHZ3" s="268"/>
      <c r="DIA3" s="268"/>
      <c r="DID3" s="259"/>
      <c r="DIE3" s="259"/>
      <c r="DIF3" s="259"/>
      <c r="DIG3" s="268"/>
      <c r="DIH3" s="268"/>
      <c r="DII3" s="334"/>
      <c r="DIJ3" s="334"/>
      <c r="DIK3" s="268"/>
      <c r="DIL3" s="334"/>
      <c r="DIM3" s="268"/>
      <c r="DIN3" s="268"/>
      <c r="DIO3" s="268"/>
      <c r="DIP3" s="268"/>
      <c r="DIS3" s="259"/>
      <c r="DIT3" s="259"/>
      <c r="DIU3" s="259"/>
      <c r="DIV3" s="268"/>
      <c r="DIW3" s="268"/>
      <c r="DIX3" s="334"/>
      <c r="DIY3" s="334"/>
      <c r="DIZ3" s="268"/>
      <c r="DJA3" s="334"/>
      <c r="DJB3" s="268"/>
      <c r="DJC3" s="268"/>
      <c r="DJD3" s="268"/>
      <c r="DJE3" s="268"/>
      <c r="DJH3" s="259"/>
      <c r="DJI3" s="259"/>
      <c r="DJJ3" s="259"/>
      <c r="DJK3" s="268"/>
      <c r="DJL3" s="268"/>
      <c r="DJM3" s="334"/>
      <c r="DJN3" s="334"/>
      <c r="DJO3" s="268"/>
      <c r="DJP3" s="334"/>
      <c r="DJQ3" s="268"/>
      <c r="DJR3" s="268"/>
      <c r="DJS3" s="268"/>
      <c r="DJT3" s="268"/>
      <c r="DJW3" s="259"/>
      <c r="DJX3" s="259"/>
      <c r="DJY3" s="259"/>
      <c r="DJZ3" s="268"/>
      <c r="DKA3" s="268"/>
      <c r="DKB3" s="334"/>
      <c r="DKC3" s="334"/>
      <c r="DKD3" s="268"/>
      <c r="DKE3" s="334"/>
      <c r="DKF3" s="268"/>
      <c r="DKG3" s="268"/>
      <c r="DKH3" s="268"/>
      <c r="DKI3" s="268"/>
      <c r="DKL3" s="259"/>
      <c r="DKM3" s="259"/>
      <c r="DKN3" s="259"/>
      <c r="DKO3" s="268"/>
      <c r="DKP3" s="268"/>
      <c r="DKQ3" s="334"/>
      <c r="DKR3" s="334"/>
      <c r="DKS3" s="268"/>
      <c r="DKT3" s="334"/>
      <c r="DKU3" s="268"/>
      <c r="DKV3" s="268"/>
      <c r="DKW3" s="268"/>
      <c r="DKX3" s="268"/>
      <c r="DLA3" s="259"/>
      <c r="DLB3" s="259"/>
      <c r="DLC3" s="259"/>
      <c r="DLD3" s="268"/>
      <c r="DLE3" s="268"/>
      <c r="DLF3" s="334"/>
      <c r="DLG3" s="334"/>
      <c r="DLH3" s="268"/>
      <c r="DLI3" s="334"/>
      <c r="DLJ3" s="268"/>
      <c r="DLK3" s="268"/>
      <c r="DLL3" s="268"/>
      <c r="DLM3" s="268"/>
      <c r="DLP3" s="259"/>
      <c r="DLQ3" s="259"/>
      <c r="DLR3" s="259"/>
      <c r="DLS3" s="268"/>
      <c r="DLT3" s="268"/>
      <c r="DLU3" s="334"/>
      <c r="DLV3" s="334"/>
      <c r="DLW3" s="268"/>
      <c r="DLX3" s="334"/>
      <c r="DLY3" s="268"/>
      <c r="DLZ3" s="268"/>
      <c r="DMA3" s="268"/>
      <c r="DMB3" s="268"/>
      <c r="DME3" s="259"/>
      <c r="DMF3" s="259"/>
      <c r="DMG3" s="259"/>
      <c r="DMH3" s="268"/>
      <c r="DMI3" s="268"/>
      <c r="DMJ3" s="334"/>
      <c r="DMK3" s="334"/>
      <c r="DML3" s="268"/>
      <c r="DMM3" s="334"/>
      <c r="DMN3" s="268"/>
      <c r="DMO3" s="268"/>
      <c r="DMP3" s="268"/>
      <c r="DMQ3" s="268"/>
      <c r="DMT3" s="259"/>
      <c r="DMU3" s="259"/>
      <c r="DMV3" s="259"/>
      <c r="DMW3" s="268"/>
      <c r="DMX3" s="268"/>
      <c r="DMY3" s="334"/>
      <c r="DMZ3" s="334"/>
      <c r="DNA3" s="268"/>
      <c r="DNB3" s="334"/>
      <c r="DNC3" s="268"/>
      <c r="DND3" s="268"/>
      <c r="DNE3" s="268"/>
      <c r="DNF3" s="268"/>
      <c r="DNI3" s="259"/>
      <c r="DNJ3" s="259"/>
      <c r="DNK3" s="259"/>
      <c r="DNL3" s="268"/>
      <c r="DNM3" s="268"/>
      <c r="DNN3" s="334"/>
      <c r="DNO3" s="334"/>
      <c r="DNP3" s="268"/>
      <c r="DNQ3" s="334"/>
      <c r="DNR3" s="268"/>
      <c r="DNS3" s="268"/>
      <c r="DNT3" s="268"/>
      <c r="DNU3" s="268"/>
      <c r="DNX3" s="259"/>
      <c r="DNY3" s="259"/>
      <c r="DNZ3" s="259"/>
      <c r="DOA3" s="268"/>
      <c r="DOB3" s="268"/>
      <c r="DOC3" s="334"/>
      <c r="DOD3" s="334"/>
      <c r="DOE3" s="268"/>
      <c r="DOF3" s="334"/>
      <c r="DOG3" s="268"/>
      <c r="DOH3" s="268"/>
      <c r="DOI3" s="268"/>
      <c r="DOJ3" s="268"/>
      <c r="DOM3" s="259"/>
      <c r="DON3" s="259"/>
      <c r="DOO3" s="259"/>
      <c r="DOP3" s="268"/>
      <c r="DOQ3" s="268"/>
      <c r="DOR3" s="334"/>
      <c r="DOS3" s="334"/>
      <c r="DOT3" s="268"/>
      <c r="DOU3" s="334"/>
      <c r="DOV3" s="268"/>
      <c r="DOW3" s="268"/>
      <c r="DOX3" s="268"/>
      <c r="DOY3" s="268"/>
      <c r="DPB3" s="259"/>
      <c r="DPC3" s="259"/>
      <c r="DPD3" s="259"/>
      <c r="DPE3" s="268"/>
      <c r="DPF3" s="268"/>
      <c r="DPG3" s="334"/>
      <c r="DPH3" s="334"/>
      <c r="DPI3" s="268"/>
      <c r="DPJ3" s="334"/>
      <c r="DPK3" s="268"/>
      <c r="DPL3" s="268"/>
      <c r="DPM3" s="268"/>
      <c r="DPN3" s="268"/>
      <c r="DPQ3" s="259"/>
      <c r="DPR3" s="259"/>
      <c r="DPS3" s="259"/>
      <c r="DPT3" s="268"/>
      <c r="DPU3" s="268"/>
      <c r="DPV3" s="334"/>
      <c r="DPW3" s="334"/>
      <c r="DPX3" s="268"/>
      <c r="DPY3" s="334"/>
      <c r="DPZ3" s="268"/>
      <c r="DQA3" s="268"/>
      <c r="DQB3" s="268"/>
      <c r="DQC3" s="268"/>
      <c r="DQF3" s="259"/>
      <c r="DQG3" s="259"/>
      <c r="DQH3" s="259"/>
      <c r="DQI3" s="268"/>
      <c r="DQJ3" s="268"/>
      <c r="DQK3" s="334"/>
      <c r="DQL3" s="334"/>
      <c r="DQM3" s="268"/>
      <c r="DQN3" s="334"/>
      <c r="DQO3" s="268"/>
      <c r="DQP3" s="268"/>
      <c r="DQQ3" s="268"/>
      <c r="DQR3" s="268"/>
      <c r="DQU3" s="259"/>
      <c r="DQV3" s="259"/>
      <c r="DQW3" s="259"/>
      <c r="DQX3" s="268"/>
      <c r="DQY3" s="268"/>
      <c r="DQZ3" s="334"/>
      <c r="DRA3" s="334"/>
      <c r="DRB3" s="268"/>
      <c r="DRC3" s="334"/>
      <c r="DRD3" s="268"/>
      <c r="DRE3" s="268"/>
      <c r="DRF3" s="268"/>
      <c r="DRG3" s="268"/>
      <c r="DRJ3" s="259"/>
      <c r="DRK3" s="259"/>
      <c r="DRL3" s="259"/>
      <c r="DRM3" s="268"/>
      <c r="DRN3" s="268"/>
      <c r="DRO3" s="334"/>
      <c r="DRP3" s="334"/>
      <c r="DRQ3" s="268"/>
      <c r="DRR3" s="334"/>
      <c r="DRS3" s="268"/>
      <c r="DRT3" s="268"/>
      <c r="DRU3" s="268"/>
      <c r="DRV3" s="268"/>
      <c r="DRY3" s="259"/>
      <c r="DRZ3" s="259"/>
      <c r="DSA3" s="259"/>
      <c r="DSB3" s="268"/>
      <c r="DSC3" s="268"/>
      <c r="DSD3" s="334"/>
      <c r="DSE3" s="334"/>
      <c r="DSF3" s="268"/>
      <c r="DSG3" s="334"/>
      <c r="DSH3" s="268"/>
      <c r="DSI3" s="268"/>
      <c r="DSJ3" s="268"/>
      <c r="DSK3" s="268"/>
      <c r="DSN3" s="259"/>
      <c r="DSO3" s="259"/>
      <c r="DSP3" s="259"/>
      <c r="DSQ3" s="268"/>
      <c r="DSR3" s="268"/>
      <c r="DSS3" s="334"/>
      <c r="DST3" s="334"/>
      <c r="DSU3" s="268"/>
      <c r="DSV3" s="334"/>
      <c r="DSW3" s="268"/>
      <c r="DSX3" s="268"/>
      <c r="DSY3" s="268"/>
      <c r="DSZ3" s="268"/>
      <c r="DTC3" s="259"/>
      <c r="DTD3" s="259"/>
      <c r="DTE3" s="259"/>
      <c r="DTF3" s="268"/>
      <c r="DTG3" s="268"/>
      <c r="DTH3" s="334"/>
      <c r="DTI3" s="334"/>
      <c r="DTJ3" s="268"/>
      <c r="DTK3" s="334"/>
      <c r="DTL3" s="268"/>
      <c r="DTM3" s="268"/>
      <c r="DTN3" s="268"/>
      <c r="DTO3" s="268"/>
      <c r="DTR3" s="259"/>
      <c r="DTS3" s="259"/>
      <c r="DTT3" s="259"/>
      <c r="DTU3" s="268"/>
      <c r="DTV3" s="268"/>
      <c r="DTW3" s="334"/>
      <c r="DTX3" s="334"/>
      <c r="DTY3" s="268"/>
      <c r="DTZ3" s="334"/>
      <c r="DUA3" s="268"/>
      <c r="DUB3" s="268"/>
      <c r="DUC3" s="268"/>
      <c r="DUD3" s="268"/>
      <c r="DUG3" s="259"/>
      <c r="DUH3" s="259"/>
      <c r="DUI3" s="259"/>
      <c r="DUJ3" s="268"/>
      <c r="DUK3" s="268"/>
      <c r="DUL3" s="334"/>
      <c r="DUM3" s="334"/>
      <c r="DUN3" s="268"/>
      <c r="DUO3" s="334"/>
      <c r="DUP3" s="268"/>
      <c r="DUQ3" s="268"/>
      <c r="DUR3" s="268"/>
      <c r="DUS3" s="268"/>
      <c r="DUV3" s="259"/>
      <c r="DUW3" s="259"/>
      <c r="DUX3" s="259"/>
      <c r="DUY3" s="268"/>
      <c r="DUZ3" s="268"/>
      <c r="DVA3" s="334"/>
      <c r="DVB3" s="334"/>
      <c r="DVC3" s="268"/>
      <c r="DVD3" s="334"/>
      <c r="DVE3" s="268"/>
      <c r="DVF3" s="268"/>
      <c r="DVG3" s="268"/>
      <c r="DVH3" s="268"/>
      <c r="DVK3" s="259"/>
      <c r="DVL3" s="259"/>
      <c r="DVM3" s="259"/>
      <c r="DVN3" s="268"/>
      <c r="DVO3" s="268"/>
      <c r="DVP3" s="334"/>
      <c r="DVQ3" s="334"/>
      <c r="DVR3" s="268"/>
      <c r="DVS3" s="334"/>
      <c r="DVT3" s="268"/>
      <c r="DVU3" s="268"/>
      <c r="DVV3" s="268"/>
      <c r="DVW3" s="268"/>
      <c r="DVZ3" s="259"/>
      <c r="DWA3" s="259"/>
      <c r="DWB3" s="259"/>
      <c r="DWC3" s="268"/>
      <c r="DWD3" s="268"/>
      <c r="DWE3" s="334"/>
      <c r="DWF3" s="334"/>
      <c r="DWG3" s="268"/>
      <c r="DWH3" s="334"/>
      <c r="DWI3" s="268"/>
      <c r="DWJ3" s="268"/>
      <c r="DWK3" s="268"/>
      <c r="DWL3" s="268"/>
      <c r="DWO3" s="259"/>
      <c r="DWP3" s="259"/>
      <c r="DWQ3" s="259"/>
      <c r="DWR3" s="268"/>
      <c r="DWS3" s="268"/>
      <c r="DWT3" s="334"/>
      <c r="DWU3" s="334"/>
      <c r="DWV3" s="268"/>
      <c r="DWW3" s="334"/>
      <c r="DWX3" s="268"/>
      <c r="DWY3" s="268"/>
      <c r="DWZ3" s="268"/>
      <c r="DXA3" s="268"/>
      <c r="DXD3" s="259"/>
      <c r="DXE3" s="259"/>
      <c r="DXF3" s="259"/>
      <c r="DXG3" s="268"/>
      <c r="DXH3" s="268"/>
      <c r="DXI3" s="334"/>
      <c r="DXJ3" s="334"/>
      <c r="DXK3" s="268"/>
      <c r="DXL3" s="334"/>
      <c r="DXM3" s="268"/>
      <c r="DXN3" s="268"/>
      <c r="DXO3" s="268"/>
      <c r="DXP3" s="268"/>
      <c r="DXS3" s="259"/>
      <c r="DXT3" s="259"/>
      <c r="DXU3" s="259"/>
      <c r="DXV3" s="268"/>
      <c r="DXW3" s="268"/>
      <c r="DXX3" s="334"/>
      <c r="DXY3" s="334"/>
      <c r="DXZ3" s="268"/>
      <c r="DYA3" s="334"/>
      <c r="DYB3" s="268"/>
      <c r="DYC3" s="268"/>
      <c r="DYD3" s="268"/>
      <c r="DYE3" s="268"/>
      <c r="DYH3" s="259"/>
      <c r="DYI3" s="259"/>
      <c r="DYJ3" s="259"/>
      <c r="DYK3" s="268"/>
      <c r="DYL3" s="268"/>
      <c r="DYM3" s="334"/>
      <c r="DYN3" s="334"/>
      <c r="DYO3" s="268"/>
      <c r="DYP3" s="334"/>
      <c r="DYQ3" s="268"/>
      <c r="DYR3" s="268"/>
      <c r="DYS3" s="268"/>
      <c r="DYT3" s="268"/>
      <c r="DYW3" s="259"/>
      <c r="DYX3" s="259"/>
      <c r="DYY3" s="259"/>
      <c r="DYZ3" s="268"/>
      <c r="DZA3" s="268"/>
      <c r="DZB3" s="334"/>
      <c r="DZC3" s="334"/>
      <c r="DZD3" s="268"/>
      <c r="DZE3" s="334"/>
      <c r="DZF3" s="268"/>
      <c r="DZG3" s="268"/>
      <c r="DZH3" s="268"/>
      <c r="DZI3" s="268"/>
      <c r="DZL3" s="259"/>
      <c r="DZM3" s="259"/>
      <c r="DZN3" s="259"/>
      <c r="DZO3" s="268"/>
      <c r="DZP3" s="268"/>
      <c r="DZQ3" s="334"/>
      <c r="DZR3" s="334"/>
      <c r="DZS3" s="268"/>
      <c r="DZT3" s="334"/>
      <c r="DZU3" s="268"/>
      <c r="DZV3" s="268"/>
      <c r="DZW3" s="268"/>
      <c r="DZX3" s="268"/>
      <c r="EAA3" s="259"/>
      <c r="EAB3" s="259"/>
      <c r="EAC3" s="259"/>
      <c r="EAD3" s="268"/>
      <c r="EAE3" s="268"/>
      <c r="EAF3" s="334"/>
      <c r="EAG3" s="334"/>
      <c r="EAH3" s="268"/>
      <c r="EAI3" s="334"/>
      <c r="EAJ3" s="268"/>
      <c r="EAK3" s="268"/>
      <c r="EAL3" s="268"/>
      <c r="EAM3" s="268"/>
      <c r="EAP3" s="259"/>
      <c r="EAQ3" s="259"/>
      <c r="EAR3" s="259"/>
      <c r="EAS3" s="268"/>
      <c r="EAT3" s="268"/>
      <c r="EAU3" s="334"/>
      <c r="EAV3" s="334"/>
      <c r="EAW3" s="268"/>
      <c r="EAX3" s="334"/>
      <c r="EAY3" s="268"/>
      <c r="EAZ3" s="268"/>
      <c r="EBA3" s="268"/>
      <c r="EBB3" s="268"/>
      <c r="EBE3" s="259"/>
      <c r="EBF3" s="259"/>
      <c r="EBG3" s="259"/>
      <c r="EBH3" s="268"/>
      <c r="EBI3" s="268"/>
      <c r="EBJ3" s="334"/>
      <c r="EBK3" s="334"/>
      <c r="EBL3" s="268"/>
      <c r="EBM3" s="334"/>
      <c r="EBN3" s="268"/>
      <c r="EBO3" s="268"/>
      <c r="EBP3" s="268"/>
      <c r="EBQ3" s="268"/>
      <c r="EBT3" s="259"/>
      <c r="EBU3" s="259"/>
      <c r="EBV3" s="259"/>
      <c r="EBW3" s="268"/>
      <c r="EBX3" s="268"/>
      <c r="EBY3" s="334"/>
      <c r="EBZ3" s="334"/>
      <c r="ECA3" s="268"/>
      <c r="ECB3" s="334"/>
      <c r="ECC3" s="268"/>
      <c r="ECD3" s="268"/>
      <c r="ECE3" s="268"/>
      <c r="ECF3" s="268"/>
      <c r="ECI3" s="259"/>
      <c r="ECJ3" s="259"/>
      <c r="ECK3" s="259"/>
      <c r="ECL3" s="268"/>
      <c r="ECM3" s="268"/>
      <c r="ECN3" s="334"/>
      <c r="ECO3" s="334"/>
      <c r="ECP3" s="268"/>
      <c r="ECQ3" s="334"/>
      <c r="ECR3" s="268"/>
      <c r="ECS3" s="268"/>
      <c r="ECT3" s="268"/>
      <c r="ECU3" s="268"/>
      <c r="ECX3" s="259"/>
      <c r="ECY3" s="259"/>
      <c r="ECZ3" s="259"/>
      <c r="EDA3" s="268"/>
      <c r="EDB3" s="268"/>
      <c r="EDC3" s="334"/>
      <c r="EDD3" s="334"/>
      <c r="EDE3" s="268"/>
      <c r="EDF3" s="334"/>
      <c r="EDG3" s="268"/>
      <c r="EDH3" s="268"/>
      <c r="EDI3" s="268"/>
      <c r="EDJ3" s="268"/>
      <c r="EDM3" s="259"/>
      <c r="EDN3" s="259"/>
      <c r="EDO3" s="259"/>
      <c r="EDP3" s="268"/>
      <c r="EDQ3" s="268"/>
      <c r="EDR3" s="334"/>
      <c r="EDS3" s="334"/>
      <c r="EDT3" s="268"/>
      <c r="EDU3" s="334"/>
      <c r="EDV3" s="268"/>
      <c r="EDW3" s="268"/>
      <c r="EDX3" s="268"/>
      <c r="EDY3" s="268"/>
      <c r="EEB3" s="259"/>
      <c r="EEC3" s="259"/>
      <c r="EED3" s="259"/>
      <c r="EEE3" s="268"/>
      <c r="EEF3" s="268"/>
      <c r="EEG3" s="334"/>
      <c r="EEH3" s="334"/>
      <c r="EEI3" s="268"/>
      <c r="EEJ3" s="334"/>
      <c r="EEK3" s="268"/>
      <c r="EEL3" s="268"/>
      <c r="EEM3" s="268"/>
      <c r="EEN3" s="268"/>
      <c r="EEQ3" s="259"/>
      <c r="EER3" s="259"/>
      <c r="EES3" s="259"/>
      <c r="EET3" s="268"/>
      <c r="EEU3" s="268"/>
      <c r="EEV3" s="334"/>
      <c r="EEW3" s="334"/>
      <c r="EEX3" s="268"/>
      <c r="EEY3" s="334"/>
      <c r="EEZ3" s="268"/>
      <c r="EFA3" s="268"/>
      <c r="EFB3" s="268"/>
      <c r="EFC3" s="268"/>
      <c r="EFF3" s="259"/>
      <c r="EFG3" s="259"/>
      <c r="EFH3" s="259"/>
      <c r="EFI3" s="268"/>
      <c r="EFJ3" s="268"/>
      <c r="EFK3" s="334"/>
      <c r="EFL3" s="334"/>
      <c r="EFM3" s="268"/>
      <c r="EFN3" s="334"/>
      <c r="EFO3" s="268"/>
      <c r="EFP3" s="268"/>
      <c r="EFQ3" s="268"/>
      <c r="EFR3" s="268"/>
      <c r="EFU3" s="259"/>
      <c r="EFV3" s="259"/>
      <c r="EFW3" s="259"/>
      <c r="EFX3" s="268"/>
      <c r="EFY3" s="268"/>
      <c r="EFZ3" s="334"/>
      <c r="EGA3" s="334"/>
      <c r="EGB3" s="268"/>
      <c r="EGC3" s="334"/>
      <c r="EGD3" s="268"/>
      <c r="EGE3" s="268"/>
      <c r="EGF3" s="268"/>
      <c r="EGG3" s="268"/>
      <c r="EGJ3" s="259"/>
      <c r="EGK3" s="259"/>
      <c r="EGL3" s="259"/>
      <c r="EGM3" s="268"/>
      <c r="EGN3" s="268"/>
      <c r="EGO3" s="334"/>
      <c r="EGP3" s="334"/>
      <c r="EGQ3" s="268"/>
      <c r="EGR3" s="334"/>
      <c r="EGS3" s="268"/>
      <c r="EGT3" s="268"/>
      <c r="EGU3" s="268"/>
      <c r="EGV3" s="268"/>
      <c r="EGY3" s="259"/>
      <c r="EGZ3" s="259"/>
      <c r="EHA3" s="259"/>
      <c r="EHB3" s="268"/>
      <c r="EHC3" s="268"/>
      <c r="EHD3" s="334"/>
      <c r="EHE3" s="334"/>
      <c r="EHF3" s="268"/>
      <c r="EHG3" s="334"/>
      <c r="EHH3" s="268"/>
      <c r="EHI3" s="268"/>
      <c r="EHJ3" s="268"/>
      <c r="EHK3" s="268"/>
      <c r="EHN3" s="259"/>
      <c r="EHO3" s="259"/>
      <c r="EHP3" s="259"/>
      <c r="EHQ3" s="268"/>
      <c r="EHR3" s="268"/>
      <c r="EHS3" s="334"/>
      <c r="EHT3" s="334"/>
      <c r="EHU3" s="268"/>
      <c r="EHV3" s="334"/>
      <c r="EHW3" s="268"/>
      <c r="EHX3" s="268"/>
      <c r="EHY3" s="268"/>
      <c r="EHZ3" s="268"/>
      <c r="EIC3" s="259"/>
      <c r="EID3" s="259"/>
      <c r="EIE3" s="259"/>
      <c r="EIF3" s="268"/>
      <c r="EIG3" s="268"/>
      <c r="EIH3" s="334"/>
      <c r="EII3" s="334"/>
      <c r="EIJ3" s="268"/>
      <c r="EIK3" s="334"/>
      <c r="EIL3" s="268"/>
      <c r="EIM3" s="268"/>
      <c r="EIN3" s="268"/>
      <c r="EIO3" s="268"/>
      <c r="EIR3" s="259"/>
      <c r="EIS3" s="259"/>
      <c r="EIT3" s="259"/>
      <c r="EIU3" s="268"/>
      <c r="EIV3" s="268"/>
      <c r="EIW3" s="334"/>
      <c r="EIX3" s="334"/>
      <c r="EIY3" s="268"/>
      <c r="EIZ3" s="334"/>
      <c r="EJA3" s="268"/>
      <c r="EJB3" s="268"/>
      <c r="EJC3" s="268"/>
      <c r="EJD3" s="268"/>
      <c r="EJG3" s="259"/>
      <c r="EJH3" s="259"/>
      <c r="EJI3" s="259"/>
      <c r="EJJ3" s="268"/>
      <c r="EJK3" s="268"/>
      <c r="EJL3" s="334"/>
      <c r="EJM3" s="334"/>
      <c r="EJN3" s="268"/>
      <c r="EJO3" s="334"/>
      <c r="EJP3" s="268"/>
      <c r="EJQ3" s="268"/>
      <c r="EJR3" s="268"/>
      <c r="EJS3" s="268"/>
      <c r="EJV3" s="259"/>
      <c r="EJW3" s="259"/>
      <c r="EJX3" s="259"/>
      <c r="EJY3" s="268"/>
      <c r="EJZ3" s="268"/>
      <c r="EKA3" s="334"/>
      <c r="EKB3" s="334"/>
      <c r="EKC3" s="268"/>
      <c r="EKD3" s="334"/>
      <c r="EKE3" s="268"/>
      <c r="EKF3" s="268"/>
      <c r="EKG3" s="268"/>
      <c r="EKH3" s="268"/>
      <c r="EKK3" s="259"/>
      <c r="EKL3" s="259"/>
      <c r="EKM3" s="259"/>
      <c r="EKN3" s="268"/>
      <c r="EKO3" s="268"/>
      <c r="EKP3" s="334"/>
      <c r="EKQ3" s="334"/>
      <c r="EKR3" s="268"/>
      <c r="EKS3" s="334"/>
      <c r="EKT3" s="268"/>
      <c r="EKU3" s="268"/>
      <c r="EKV3" s="268"/>
      <c r="EKW3" s="268"/>
      <c r="EKZ3" s="259"/>
      <c r="ELA3" s="259"/>
      <c r="ELB3" s="259"/>
      <c r="ELC3" s="268"/>
      <c r="ELD3" s="268"/>
      <c r="ELE3" s="334"/>
      <c r="ELF3" s="334"/>
      <c r="ELG3" s="268"/>
      <c r="ELH3" s="334"/>
      <c r="ELI3" s="268"/>
      <c r="ELJ3" s="268"/>
      <c r="ELK3" s="268"/>
      <c r="ELL3" s="268"/>
      <c r="ELO3" s="259"/>
      <c r="ELP3" s="259"/>
      <c r="ELQ3" s="259"/>
      <c r="ELR3" s="268"/>
      <c r="ELS3" s="268"/>
      <c r="ELT3" s="334"/>
      <c r="ELU3" s="334"/>
      <c r="ELV3" s="268"/>
      <c r="ELW3" s="334"/>
      <c r="ELX3" s="268"/>
      <c r="ELY3" s="268"/>
      <c r="ELZ3" s="268"/>
      <c r="EMA3" s="268"/>
      <c r="EMD3" s="259"/>
      <c r="EME3" s="259"/>
      <c r="EMF3" s="259"/>
      <c r="EMG3" s="268"/>
      <c r="EMH3" s="268"/>
      <c r="EMI3" s="334"/>
      <c r="EMJ3" s="334"/>
      <c r="EMK3" s="268"/>
      <c r="EML3" s="334"/>
      <c r="EMM3" s="268"/>
      <c r="EMN3" s="268"/>
      <c r="EMO3" s="268"/>
      <c r="EMP3" s="268"/>
      <c r="EMS3" s="259"/>
      <c r="EMT3" s="259"/>
      <c r="EMU3" s="259"/>
      <c r="EMV3" s="268"/>
      <c r="EMW3" s="268"/>
      <c r="EMX3" s="334"/>
      <c r="EMY3" s="334"/>
      <c r="EMZ3" s="268"/>
      <c r="ENA3" s="334"/>
      <c r="ENB3" s="268"/>
      <c r="ENC3" s="268"/>
      <c r="END3" s="268"/>
      <c r="ENE3" s="268"/>
      <c r="ENH3" s="259"/>
      <c r="ENI3" s="259"/>
      <c r="ENJ3" s="259"/>
      <c r="ENK3" s="268"/>
      <c r="ENL3" s="268"/>
      <c r="ENM3" s="334"/>
      <c r="ENN3" s="334"/>
      <c r="ENO3" s="268"/>
      <c r="ENP3" s="334"/>
      <c r="ENQ3" s="268"/>
      <c r="ENR3" s="268"/>
      <c r="ENS3" s="268"/>
      <c r="ENT3" s="268"/>
      <c r="ENW3" s="259"/>
      <c r="ENX3" s="259"/>
      <c r="ENY3" s="259"/>
      <c r="ENZ3" s="268"/>
      <c r="EOA3" s="268"/>
      <c r="EOB3" s="334"/>
      <c r="EOC3" s="334"/>
      <c r="EOD3" s="268"/>
      <c r="EOE3" s="334"/>
      <c r="EOF3" s="268"/>
      <c r="EOG3" s="268"/>
      <c r="EOH3" s="268"/>
      <c r="EOI3" s="268"/>
      <c r="EOL3" s="259"/>
      <c r="EOM3" s="259"/>
      <c r="EON3" s="259"/>
      <c r="EOO3" s="268"/>
      <c r="EOP3" s="268"/>
      <c r="EOQ3" s="334"/>
      <c r="EOR3" s="334"/>
      <c r="EOS3" s="268"/>
      <c r="EOT3" s="334"/>
      <c r="EOU3" s="268"/>
      <c r="EOV3" s="268"/>
      <c r="EOW3" s="268"/>
      <c r="EOX3" s="268"/>
      <c r="EPA3" s="259"/>
      <c r="EPB3" s="259"/>
      <c r="EPC3" s="259"/>
      <c r="EPD3" s="268"/>
      <c r="EPE3" s="268"/>
      <c r="EPF3" s="334"/>
      <c r="EPG3" s="334"/>
      <c r="EPH3" s="268"/>
      <c r="EPI3" s="334"/>
      <c r="EPJ3" s="268"/>
      <c r="EPK3" s="268"/>
      <c r="EPL3" s="268"/>
      <c r="EPM3" s="268"/>
      <c r="EPP3" s="259"/>
      <c r="EPQ3" s="259"/>
      <c r="EPR3" s="259"/>
      <c r="EPS3" s="268"/>
      <c r="EPT3" s="268"/>
      <c r="EPU3" s="334"/>
      <c r="EPV3" s="334"/>
      <c r="EPW3" s="268"/>
      <c r="EPX3" s="334"/>
      <c r="EPY3" s="268"/>
      <c r="EPZ3" s="268"/>
      <c r="EQA3" s="268"/>
      <c r="EQB3" s="268"/>
      <c r="EQE3" s="259"/>
      <c r="EQF3" s="259"/>
      <c r="EQG3" s="259"/>
      <c r="EQH3" s="268"/>
      <c r="EQI3" s="268"/>
      <c r="EQJ3" s="334"/>
      <c r="EQK3" s="334"/>
      <c r="EQL3" s="268"/>
      <c r="EQM3" s="334"/>
      <c r="EQN3" s="268"/>
      <c r="EQO3" s="268"/>
      <c r="EQP3" s="268"/>
      <c r="EQQ3" s="268"/>
      <c r="EQT3" s="259"/>
      <c r="EQU3" s="259"/>
      <c r="EQV3" s="259"/>
      <c r="EQW3" s="268"/>
      <c r="EQX3" s="268"/>
      <c r="EQY3" s="334"/>
      <c r="EQZ3" s="334"/>
      <c r="ERA3" s="268"/>
      <c r="ERB3" s="334"/>
      <c r="ERC3" s="268"/>
      <c r="ERD3" s="268"/>
      <c r="ERE3" s="268"/>
      <c r="ERF3" s="268"/>
      <c r="ERI3" s="259"/>
      <c r="ERJ3" s="259"/>
      <c r="ERK3" s="259"/>
      <c r="ERL3" s="268"/>
      <c r="ERM3" s="268"/>
      <c r="ERN3" s="334"/>
      <c r="ERO3" s="334"/>
      <c r="ERP3" s="268"/>
      <c r="ERQ3" s="334"/>
      <c r="ERR3" s="268"/>
      <c r="ERS3" s="268"/>
      <c r="ERT3" s="268"/>
      <c r="ERU3" s="268"/>
      <c r="ERX3" s="259"/>
      <c r="ERY3" s="259"/>
      <c r="ERZ3" s="259"/>
      <c r="ESA3" s="268"/>
      <c r="ESB3" s="268"/>
      <c r="ESC3" s="334"/>
      <c r="ESD3" s="334"/>
      <c r="ESE3" s="268"/>
      <c r="ESF3" s="334"/>
      <c r="ESG3" s="268"/>
      <c r="ESH3" s="268"/>
      <c r="ESI3" s="268"/>
      <c r="ESJ3" s="268"/>
      <c r="ESM3" s="259"/>
      <c r="ESN3" s="259"/>
      <c r="ESO3" s="259"/>
      <c r="ESP3" s="268"/>
      <c r="ESQ3" s="268"/>
      <c r="ESR3" s="334"/>
      <c r="ESS3" s="334"/>
      <c r="EST3" s="268"/>
      <c r="ESU3" s="334"/>
      <c r="ESV3" s="268"/>
      <c r="ESW3" s="268"/>
      <c r="ESX3" s="268"/>
      <c r="ESY3" s="268"/>
      <c r="ETB3" s="259"/>
      <c r="ETC3" s="259"/>
      <c r="ETD3" s="259"/>
      <c r="ETE3" s="268"/>
      <c r="ETF3" s="268"/>
      <c r="ETG3" s="334"/>
      <c r="ETH3" s="334"/>
      <c r="ETI3" s="268"/>
      <c r="ETJ3" s="334"/>
      <c r="ETK3" s="268"/>
      <c r="ETL3" s="268"/>
      <c r="ETM3" s="268"/>
      <c r="ETN3" s="268"/>
      <c r="ETQ3" s="259"/>
      <c r="ETR3" s="259"/>
      <c r="ETS3" s="259"/>
      <c r="ETT3" s="268"/>
      <c r="ETU3" s="268"/>
      <c r="ETV3" s="334"/>
      <c r="ETW3" s="334"/>
      <c r="ETX3" s="268"/>
      <c r="ETY3" s="334"/>
      <c r="ETZ3" s="268"/>
      <c r="EUA3" s="268"/>
      <c r="EUB3" s="268"/>
      <c r="EUC3" s="268"/>
      <c r="EUF3" s="259"/>
      <c r="EUG3" s="259"/>
      <c r="EUH3" s="259"/>
      <c r="EUI3" s="268"/>
      <c r="EUJ3" s="268"/>
      <c r="EUK3" s="334"/>
      <c r="EUL3" s="334"/>
      <c r="EUM3" s="268"/>
      <c r="EUN3" s="334"/>
      <c r="EUO3" s="268"/>
      <c r="EUP3" s="268"/>
      <c r="EUQ3" s="268"/>
      <c r="EUR3" s="268"/>
      <c r="EUU3" s="259"/>
      <c r="EUV3" s="259"/>
      <c r="EUW3" s="259"/>
      <c r="EUX3" s="268"/>
      <c r="EUY3" s="268"/>
      <c r="EUZ3" s="334"/>
      <c r="EVA3" s="334"/>
      <c r="EVB3" s="268"/>
      <c r="EVC3" s="334"/>
      <c r="EVD3" s="268"/>
      <c r="EVE3" s="268"/>
      <c r="EVF3" s="268"/>
      <c r="EVG3" s="268"/>
      <c r="EVJ3" s="259"/>
      <c r="EVK3" s="259"/>
      <c r="EVL3" s="259"/>
      <c r="EVM3" s="268"/>
      <c r="EVN3" s="268"/>
      <c r="EVO3" s="334"/>
      <c r="EVP3" s="334"/>
      <c r="EVQ3" s="268"/>
      <c r="EVR3" s="334"/>
      <c r="EVS3" s="268"/>
      <c r="EVT3" s="268"/>
      <c r="EVU3" s="268"/>
      <c r="EVV3" s="268"/>
      <c r="EVY3" s="259"/>
      <c r="EVZ3" s="259"/>
      <c r="EWA3" s="259"/>
      <c r="EWB3" s="268"/>
      <c r="EWC3" s="268"/>
      <c r="EWD3" s="334"/>
      <c r="EWE3" s="334"/>
      <c r="EWF3" s="268"/>
      <c r="EWG3" s="334"/>
      <c r="EWH3" s="268"/>
      <c r="EWI3" s="268"/>
      <c r="EWJ3" s="268"/>
      <c r="EWK3" s="268"/>
      <c r="EWN3" s="259"/>
      <c r="EWO3" s="259"/>
      <c r="EWP3" s="259"/>
      <c r="EWQ3" s="268"/>
      <c r="EWR3" s="268"/>
      <c r="EWS3" s="334"/>
      <c r="EWT3" s="334"/>
      <c r="EWU3" s="268"/>
      <c r="EWV3" s="334"/>
      <c r="EWW3" s="268"/>
      <c r="EWX3" s="268"/>
      <c r="EWY3" s="268"/>
      <c r="EWZ3" s="268"/>
      <c r="EXC3" s="259"/>
      <c r="EXD3" s="259"/>
      <c r="EXE3" s="259"/>
      <c r="EXF3" s="268"/>
      <c r="EXG3" s="268"/>
      <c r="EXH3" s="334"/>
      <c r="EXI3" s="334"/>
      <c r="EXJ3" s="268"/>
      <c r="EXK3" s="334"/>
      <c r="EXL3" s="268"/>
      <c r="EXM3" s="268"/>
      <c r="EXN3" s="268"/>
      <c r="EXO3" s="268"/>
      <c r="EXR3" s="259"/>
      <c r="EXS3" s="259"/>
      <c r="EXT3" s="259"/>
      <c r="EXU3" s="268"/>
      <c r="EXV3" s="268"/>
      <c r="EXW3" s="334"/>
      <c r="EXX3" s="334"/>
      <c r="EXY3" s="268"/>
      <c r="EXZ3" s="334"/>
      <c r="EYA3" s="268"/>
      <c r="EYB3" s="268"/>
      <c r="EYC3" s="268"/>
      <c r="EYD3" s="268"/>
      <c r="EYG3" s="259"/>
      <c r="EYH3" s="259"/>
      <c r="EYI3" s="259"/>
      <c r="EYJ3" s="268"/>
      <c r="EYK3" s="268"/>
      <c r="EYL3" s="334"/>
      <c r="EYM3" s="334"/>
      <c r="EYN3" s="268"/>
      <c r="EYO3" s="334"/>
      <c r="EYP3" s="268"/>
      <c r="EYQ3" s="268"/>
      <c r="EYR3" s="268"/>
      <c r="EYS3" s="268"/>
      <c r="EYV3" s="259"/>
      <c r="EYW3" s="259"/>
      <c r="EYX3" s="259"/>
      <c r="EYY3" s="268"/>
      <c r="EYZ3" s="268"/>
      <c r="EZA3" s="334"/>
      <c r="EZB3" s="334"/>
      <c r="EZC3" s="268"/>
      <c r="EZD3" s="334"/>
      <c r="EZE3" s="268"/>
      <c r="EZF3" s="268"/>
      <c r="EZG3" s="268"/>
      <c r="EZH3" s="268"/>
      <c r="EZK3" s="259"/>
      <c r="EZL3" s="259"/>
      <c r="EZM3" s="259"/>
      <c r="EZN3" s="268"/>
      <c r="EZO3" s="268"/>
      <c r="EZP3" s="334"/>
      <c r="EZQ3" s="334"/>
      <c r="EZR3" s="268"/>
      <c r="EZS3" s="334"/>
      <c r="EZT3" s="268"/>
      <c r="EZU3" s="268"/>
      <c r="EZV3" s="268"/>
      <c r="EZW3" s="268"/>
      <c r="EZZ3" s="259"/>
      <c r="FAA3" s="259"/>
      <c r="FAB3" s="259"/>
      <c r="FAC3" s="268"/>
      <c r="FAD3" s="268"/>
      <c r="FAE3" s="334"/>
      <c r="FAF3" s="334"/>
      <c r="FAG3" s="268"/>
      <c r="FAH3" s="334"/>
      <c r="FAI3" s="268"/>
      <c r="FAJ3" s="268"/>
      <c r="FAK3" s="268"/>
      <c r="FAL3" s="268"/>
      <c r="FAO3" s="259"/>
      <c r="FAP3" s="259"/>
      <c r="FAQ3" s="259"/>
      <c r="FAR3" s="268"/>
      <c r="FAS3" s="268"/>
      <c r="FAT3" s="334"/>
      <c r="FAU3" s="334"/>
      <c r="FAV3" s="268"/>
      <c r="FAW3" s="334"/>
      <c r="FAX3" s="268"/>
      <c r="FAY3" s="268"/>
      <c r="FAZ3" s="268"/>
      <c r="FBA3" s="268"/>
      <c r="FBD3" s="259"/>
      <c r="FBE3" s="259"/>
      <c r="FBF3" s="259"/>
      <c r="FBG3" s="268"/>
      <c r="FBH3" s="268"/>
      <c r="FBI3" s="334"/>
      <c r="FBJ3" s="334"/>
      <c r="FBK3" s="268"/>
      <c r="FBL3" s="334"/>
      <c r="FBM3" s="268"/>
      <c r="FBN3" s="268"/>
      <c r="FBO3" s="268"/>
      <c r="FBP3" s="268"/>
      <c r="FBS3" s="259"/>
      <c r="FBT3" s="259"/>
      <c r="FBU3" s="259"/>
      <c r="FBV3" s="268"/>
      <c r="FBW3" s="268"/>
      <c r="FBX3" s="334"/>
      <c r="FBY3" s="334"/>
      <c r="FBZ3" s="268"/>
      <c r="FCA3" s="334"/>
      <c r="FCB3" s="268"/>
      <c r="FCC3" s="268"/>
      <c r="FCD3" s="268"/>
      <c r="FCE3" s="268"/>
      <c r="FCH3" s="259"/>
      <c r="FCI3" s="259"/>
      <c r="FCJ3" s="259"/>
      <c r="FCK3" s="268"/>
      <c r="FCL3" s="268"/>
      <c r="FCM3" s="334"/>
      <c r="FCN3" s="334"/>
      <c r="FCO3" s="268"/>
      <c r="FCP3" s="334"/>
      <c r="FCQ3" s="268"/>
      <c r="FCR3" s="268"/>
      <c r="FCS3" s="268"/>
      <c r="FCT3" s="268"/>
      <c r="FCW3" s="259"/>
      <c r="FCX3" s="259"/>
      <c r="FCY3" s="259"/>
      <c r="FCZ3" s="268"/>
      <c r="FDA3" s="268"/>
      <c r="FDB3" s="334"/>
      <c r="FDC3" s="334"/>
      <c r="FDD3" s="268"/>
      <c r="FDE3" s="334"/>
      <c r="FDF3" s="268"/>
      <c r="FDG3" s="268"/>
      <c r="FDH3" s="268"/>
      <c r="FDI3" s="268"/>
      <c r="FDL3" s="259"/>
      <c r="FDM3" s="259"/>
      <c r="FDN3" s="259"/>
      <c r="FDO3" s="268"/>
      <c r="FDP3" s="268"/>
      <c r="FDQ3" s="334"/>
      <c r="FDR3" s="334"/>
      <c r="FDS3" s="268"/>
      <c r="FDT3" s="334"/>
      <c r="FDU3" s="268"/>
      <c r="FDV3" s="268"/>
      <c r="FDW3" s="268"/>
      <c r="FDX3" s="268"/>
      <c r="FEA3" s="259"/>
      <c r="FEB3" s="259"/>
      <c r="FEC3" s="259"/>
      <c r="FED3" s="268"/>
      <c r="FEE3" s="268"/>
      <c r="FEF3" s="334"/>
      <c r="FEG3" s="334"/>
      <c r="FEH3" s="268"/>
      <c r="FEI3" s="334"/>
      <c r="FEJ3" s="268"/>
      <c r="FEK3" s="268"/>
      <c r="FEL3" s="268"/>
      <c r="FEM3" s="268"/>
      <c r="FEP3" s="259"/>
      <c r="FEQ3" s="259"/>
      <c r="FER3" s="259"/>
      <c r="FES3" s="268"/>
      <c r="FET3" s="268"/>
      <c r="FEU3" s="334"/>
      <c r="FEV3" s="334"/>
      <c r="FEW3" s="268"/>
      <c r="FEX3" s="334"/>
      <c r="FEY3" s="268"/>
      <c r="FEZ3" s="268"/>
      <c r="FFA3" s="268"/>
      <c r="FFB3" s="268"/>
      <c r="FFE3" s="259"/>
      <c r="FFF3" s="259"/>
      <c r="FFG3" s="259"/>
      <c r="FFH3" s="268"/>
      <c r="FFI3" s="268"/>
      <c r="FFJ3" s="334"/>
      <c r="FFK3" s="334"/>
      <c r="FFL3" s="268"/>
      <c r="FFM3" s="334"/>
      <c r="FFN3" s="268"/>
      <c r="FFO3" s="268"/>
      <c r="FFP3" s="268"/>
      <c r="FFQ3" s="268"/>
      <c r="FFT3" s="259"/>
      <c r="FFU3" s="259"/>
      <c r="FFV3" s="259"/>
      <c r="FFW3" s="268"/>
      <c r="FFX3" s="268"/>
      <c r="FFY3" s="334"/>
      <c r="FFZ3" s="334"/>
      <c r="FGA3" s="268"/>
      <c r="FGB3" s="334"/>
      <c r="FGC3" s="268"/>
      <c r="FGD3" s="268"/>
      <c r="FGE3" s="268"/>
      <c r="FGF3" s="268"/>
      <c r="FGI3" s="259"/>
      <c r="FGJ3" s="259"/>
      <c r="FGK3" s="259"/>
      <c r="FGL3" s="268"/>
      <c r="FGM3" s="268"/>
      <c r="FGN3" s="334"/>
      <c r="FGO3" s="334"/>
      <c r="FGP3" s="268"/>
      <c r="FGQ3" s="334"/>
      <c r="FGR3" s="268"/>
      <c r="FGS3" s="268"/>
      <c r="FGT3" s="268"/>
      <c r="FGU3" s="268"/>
      <c r="FGX3" s="259"/>
      <c r="FGY3" s="259"/>
      <c r="FGZ3" s="259"/>
      <c r="FHA3" s="268"/>
      <c r="FHB3" s="268"/>
      <c r="FHC3" s="334"/>
      <c r="FHD3" s="334"/>
      <c r="FHE3" s="268"/>
      <c r="FHF3" s="334"/>
      <c r="FHG3" s="268"/>
      <c r="FHH3" s="268"/>
      <c r="FHI3" s="268"/>
      <c r="FHJ3" s="268"/>
      <c r="FHM3" s="259"/>
      <c r="FHN3" s="259"/>
      <c r="FHO3" s="259"/>
      <c r="FHP3" s="268"/>
      <c r="FHQ3" s="268"/>
      <c r="FHR3" s="334"/>
      <c r="FHS3" s="334"/>
      <c r="FHT3" s="268"/>
      <c r="FHU3" s="334"/>
      <c r="FHV3" s="268"/>
      <c r="FHW3" s="268"/>
      <c r="FHX3" s="268"/>
      <c r="FHY3" s="268"/>
      <c r="FIB3" s="259"/>
      <c r="FIC3" s="259"/>
      <c r="FID3" s="259"/>
      <c r="FIE3" s="268"/>
      <c r="FIF3" s="268"/>
      <c r="FIG3" s="334"/>
      <c r="FIH3" s="334"/>
      <c r="FII3" s="268"/>
      <c r="FIJ3" s="334"/>
      <c r="FIK3" s="268"/>
      <c r="FIL3" s="268"/>
      <c r="FIM3" s="268"/>
      <c r="FIN3" s="268"/>
      <c r="FIQ3" s="259"/>
      <c r="FIR3" s="259"/>
      <c r="FIS3" s="259"/>
      <c r="FIT3" s="268"/>
      <c r="FIU3" s="268"/>
      <c r="FIV3" s="334"/>
      <c r="FIW3" s="334"/>
      <c r="FIX3" s="268"/>
      <c r="FIY3" s="334"/>
      <c r="FIZ3" s="268"/>
      <c r="FJA3" s="268"/>
      <c r="FJB3" s="268"/>
      <c r="FJC3" s="268"/>
      <c r="FJF3" s="259"/>
      <c r="FJG3" s="259"/>
      <c r="FJH3" s="259"/>
      <c r="FJI3" s="268"/>
      <c r="FJJ3" s="268"/>
      <c r="FJK3" s="334"/>
      <c r="FJL3" s="334"/>
      <c r="FJM3" s="268"/>
      <c r="FJN3" s="334"/>
      <c r="FJO3" s="268"/>
      <c r="FJP3" s="268"/>
      <c r="FJQ3" s="268"/>
      <c r="FJR3" s="268"/>
      <c r="FJU3" s="259"/>
      <c r="FJV3" s="259"/>
      <c r="FJW3" s="259"/>
      <c r="FJX3" s="268"/>
      <c r="FJY3" s="268"/>
      <c r="FJZ3" s="334"/>
      <c r="FKA3" s="334"/>
      <c r="FKB3" s="268"/>
      <c r="FKC3" s="334"/>
      <c r="FKD3" s="268"/>
      <c r="FKE3" s="268"/>
      <c r="FKF3" s="268"/>
      <c r="FKG3" s="268"/>
      <c r="FKJ3" s="259"/>
      <c r="FKK3" s="259"/>
      <c r="FKL3" s="259"/>
      <c r="FKM3" s="268"/>
      <c r="FKN3" s="268"/>
      <c r="FKO3" s="334"/>
      <c r="FKP3" s="334"/>
      <c r="FKQ3" s="268"/>
      <c r="FKR3" s="334"/>
      <c r="FKS3" s="268"/>
      <c r="FKT3" s="268"/>
      <c r="FKU3" s="268"/>
      <c r="FKV3" s="268"/>
      <c r="FKY3" s="259"/>
      <c r="FKZ3" s="259"/>
      <c r="FLA3" s="259"/>
      <c r="FLB3" s="268"/>
      <c r="FLC3" s="268"/>
      <c r="FLD3" s="334"/>
      <c r="FLE3" s="334"/>
      <c r="FLF3" s="268"/>
      <c r="FLG3" s="334"/>
      <c r="FLH3" s="268"/>
      <c r="FLI3" s="268"/>
      <c r="FLJ3" s="268"/>
      <c r="FLK3" s="268"/>
      <c r="FLN3" s="259"/>
      <c r="FLO3" s="259"/>
      <c r="FLP3" s="259"/>
      <c r="FLQ3" s="268"/>
      <c r="FLR3" s="268"/>
      <c r="FLS3" s="334"/>
      <c r="FLT3" s="334"/>
      <c r="FLU3" s="268"/>
      <c r="FLV3" s="334"/>
      <c r="FLW3" s="268"/>
      <c r="FLX3" s="268"/>
      <c r="FLY3" s="268"/>
      <c r="FLZ3" s="268"/>
      <c r="FMC3" s="259"/>
      <c r="FMD3" s="259"/>
      <c r="FME3" s="259"/>
      <c r="FMF3" s="268"/>
      <c r="FMG3" s="268"/>
      <c r="FMH3" s="334"/>
      <c r="FMI3" s="334"/>
      <c r="FMJ3" s="268"/>
      <c r="FMK3" s="334"/>
      <c r="FML3" s="268"/>
      <c r="FMM3" s="268"/>
      <c r="FMN3" s="268"/>
      <c r="FMO3" s="268"/>
      <c r="FMR3" s="259"/>
      <c r="FMS3" s="259"/>
      <c r="FMT3" s="259"/>
      <c r="FMU3" s="268"/>
      <c r="FMV3" s="268"/>
      <c r="FMW3" s="334"/>
      <c r="FMX3" s="334"/>
      <c r="FMY3" s="268"/>
      <c r="FMZ3" s="334"/>
      <c r="FNA3" s="268"/>
      <c r="FNB3" s="268"/>
      <c r="FNC3" s="268"/>
      <c r="FND3" s="268"/>
      <c r="FNG3" s="259"/>
      <c r="FNH3" s="259"/>
      <c r="FNI3" s="259"/>
      <c r="FNJ3" s="268"/>
      <c r="FNK3" s="268"/>
      <c r="FNL3" s="334"/>
      <c r="FNM3" s="334"/>
      <c r="FNN3" s="268"/>
      <c r="FNO3" s="334"/>
      <c r="FNP3" s="268"/>
      <c r="FNQ3" s="268"/>
      <c r="FNR3" s="268"/>
      <c r="FNS3" s="268"/>
      <c r="FNV3" s="259"/>
      <c r="FNW3" s="259"/>
      <c r="FNX3" s="259"/>
      <c r="FNY3" s="268"/>
      <c r="FNZ3" s="268"/>
      <c r="FOA3" s="334"/>
      <c r="FOB3" s="334"/>
      <c r="FOC3" s="268"/>
      <c r="FOD3" s="334"/>
      <c r="FOE3" s="268"/>
      <c r="FOF3" s="268"/>
      <c r="FOG3" s="268"/>
      <c r="FOH3" s="268"/>
      <c r="FOK3" s="259"/>
      <c r="FOL3" s="259"/>
      <c r="FOM3" s="259"/>
      <c r="FON3" s="268"/>
      <c r="FOO3" s="268"/>
      <c r="FOP3" s="334"/>
      <c r="FOQ3" s="334"/>
      <c r="FOR3" s="268"/>
      <c r="FOS3" s="334"/>
      <c r="FOT3" s="268"/>
      <c r="FOU3" s="268"/>
      <c r="FOV3" s="268"/>
      <c r="FOW3" s="268"/>
      <c r="FOZ3" s="259"/>
      <c r="FPA3" s="259"/>
      <c r="FPB3" s="259"/>
      <c r="FPC3" s="268"/>
      <c r="FPD3" s="268"/>
      <c r="FPE3" s="334"/>
      <c r="FPF3" s="334"/>
      <c r="FPG3" s="268"/>
      <c r="FPH3" s="334"/>
      <c r="FPI3" s="268"/>
      <c r="FPJ3" s="268"/>
      <c r="FPK3" s="268"/>
      <c r="FPL3" s="268"/>
      <c r="FPO3" s="259"/>
      <c r="FPP3" s="259"/>
      <c r="FPQ3" s="259"/>
      <c r="FPR3" s="268"/>
      <c r="FPS3" s="268"/>
      <c r="FPT3" s="334"/>
      <c r="FPU3" s="334"/>
      <c r="FPV3" s="268"/>
      <c r="FPW3" s="334"/>
      <c r="FPX3" s="268"/>
      <c r="FPY3" s="268"/>
      <c r="FPZ3" s="268"/>
      <c r="FQA3" s="268"/>
      <c r="FQD3" s="259"/>
      <c r="FQE3" s="259"/>
      <c r="FQF3" s="259"/>
      <c r="FQG3" s="268"/>
      <c r="FQH3" s="268"/>
      <c r="FQI3" s="334"/>
      <c r="FQJ3" s="334"/>
      <c r="FQK3" s="268"/>
      <c r="FQL3" s="334"/>
      <c r="FQM3" s="268"/>
      <c r="FQN3" s="268"/>
      <c r="FQO3" s="268"/>
      <c r="FQP3" s="268"/>
      <c r="FQS3" s="259"/>
      <c r="FQT3" s="259"/>
      <c r="FQU3" s="259"/>
      <c r="FQV3" s="268"/>
      <c r="FQW3" s="268"/>
      <c r="FQX3" s="334"/>
      <c r="FQY3" s="334"/>
      <c r="FQZ3" s="268"/>
      <c r="FRA3" s="334"/>
      <c r="FRB3" s="268"/>
      <c r="FRC3" s="268"/>
      <c r="FRD3" s="268"/>
      <c r="FRE3" s="268"/>
      <c r="FRH3" s="259"/>
      <c r="FRI3" s="259"/>
      <c r="FRJ3" s="259"/>
      <c r="FRK3" s="268"/>
      <c r="FRL3" s="268"/>
      <c r="FRM3" s="334"/>
      <c r="FRN3" s="334"/>
      <c r="FRO3" s="268"/>
      <c r="FRP3" s="334"/>
      <c r="FRQ3" s="268"/>
      <c r="FRR3" s="268"/>
      <c r="FRS3" s="268"/>
      <c r="FRT3" s="268"/>
      <c r="FRW3" s="259"/>
      <c r="FRX3" s="259"/>
      <c r="FRY3" s="259"/>
      <c r="FRZ3" s="268"/>
      <c r="FSA3" s="268"/>
      <c r="FSB3" s="334"/>
      <c r="FSC3" s="334"/>
      <c r="FSD3" s="268"/>
      <c r="FSE3" s="334"/>
      <c r="FSF3" s="268"/>
      <c r="FSG3" s="268"/>
      <c r="FSH3" s="268"/>
      <c r="FSI3" s="268"/>
      <c r="FSL3" s="259"/>
      <c r="FSM3" s="259"/>
      <c r="FSN3" s="259"/>
      <c r="FSO3" s="268"/>
      <c r="FSP3" s="268"/>
      <c r="FSQ3" s="334"/>
      <c r="FSR3" s="334"/>
      <c r="FSS3" s="268"/>
      <c r="FST3" s="334"/>
      <c r="FSU3" s="268"/>
      <c r="FSV3" s="268"/>
      <c r="FSW3" s="268"/>
      <c r="FSX3" s="268"/>
      <c r="FTA3" s="259"/>
      <c r="FTB3" s="259"/>
      <c r="FTC3" s="259"/>
      <c r="FTD3" s="268"/>
      <c r="FTE3" s="268"/>
      <c r="FTF3" s="334"/>
      <c r="FTG3" s="334"/>
      <c r="FTH3" s="268"/>
      <c r="FTI3" s="334"/>
      <c r="FTJ3" s="268"/>
      <c r="FTK3" s="268"/>
      <c r="FTL3" s="268"/>
      <c r="FTM3" s="268"/>
      <c r="FTP3" s="259"/>
      <c r="FTQ3" s="259"/>
      <c r="FTR3" s="259"/>
      <c r="FTS3" s="268"/>
      <c r="FTT3" s="268"/>
      <c r="FTU3" s="334"/>
      <c r="FTV3" s="334"/>
      <c r="FTW3" s="268"/>
      <c r="FTX3" s="334"/>
      <c r="FTY3" s="268"/>
      <c r="FTZ3" s="268"/>
      <c r="FUA3" s="268"/>
      <c r="FUB3" s="268"/>
      <c r="FUE3" s="259"/>
      <c r="FUF3" s="259"/>
      <c r="FUG3" s="259"/>
      <c r="FUH3" s="268"/>
      <c r="FUI3" s="268"/>
      <c r="FUJ3" s="334"/>
      <c r="FUK3" s="334"/>
      <c r="FUL3" s="268"/>
      <c r="FUM3" s="334"/>
      <c r="FUN3" s="268"/>
      <c r="FUO3" s="268"/>
      <c r="FUP3" s="268"/>
      <c r="FUQ3" s="268"/>
      <c r="FUT3" s="259"/>
      <c r="FUU3" s="259"/>
      <c r="FUV3" s="259"/>
      <c r="FUW3" s="268"/>
      <c r="FUX3" s="268"/>
      <c r="FUY3" s="334"/>
      <c r="FUZ3" s="334"/>
      <c r="FVA3" s="268"/>
      <c r="FVB3" s="334"/>
      <c r="FVC3" s="268"/>
      <c r="FVD3" s="268"/>
      <c r="FVE3" s="268"/>
      <c r="FVF3" s="268"/>
      <c r="FVI3" s="259"/>
      <c r="FVJ3" s="259"/>
      <c r="FVK3" s="259"/>
      <c r="FVL3" s="268"/>
      <c r="FVM3" s="268"/>
      <c r="FVN3" s="334"/>
      <c r="FVO3" s="334"/>
      <c r="FVP3" s="268"/>
      <c r="FVQ3" s="334"/>
      <c r="FVR3" s="268"/>
      <c r="FVS3" s="268"/>
      <c r="FVT3" s="268"/>
      <c r="FVU3" s="268"/>
      <c r="FVX3" s="259"/>
      <c r="FVY3" s="259"/>
      <c r="FVZ3" s="259"/>
      <c r="FWA3" s="268"/>
      <c r="FWB3" s="268"/>
      <c r="FWC3" s="334"/>
      <c r="FWD3" s="334"/>
      <c r="FWE3" s="268"/>
      <c r="FWF3" s="334"/>
      <c r="FWG3" s="268"/>
      <c r="FWH3" s="268"/>
      <c r="FWI3" s="268"/>
      <c r="FWJ3" s="268"/>
      <c r="FWM3" s="259"/>
      <c r="FWN3" s="259"/>
      <c r="FWO3" s="259"/>
      <c r="FWP3" s="268"/>
      <c r="FWQ3" s="268"/>
      <c r="FWR3" s="334"/>
      <c r="FWS3" s="334"/>
      <c r="FWT3" s="268"/>
      <c r="FWU3" s="334"/>
      <c r="FWV3" s="268"/>
      <c r="FWW3" s="268"/>
      <c r="FWX3" s="268"/>
      <c r="FWY3" s="268"/>
      <c r="FXB3" s="259"/>
      <c r="FXC3" s="259"/>
      <c r="FXD3" s="259"/>
      <c r="FXE3" s="268"/>
      <c r="FXF3" s="268"/>
      <c r="FXG3" s="334"/>
      <c r="FXH3" s="334"/>
      <c r="FXI3" s="268"/>
      <c r="FXJ3" s="334"/>
      <c r="FXK3" s="268"/>
      <c r="FXL3" s="268"/>
      <c r="FXM3" s="268"/>
      <c r="FXN3" s="268"/>
      <c r="FXQ3" s="259"/>
      <c r="FXR3" s="259"/>
      <c r="FXS3" s="259"/>
      <c r="FXT3" s="268"/>
      <c r="FXU3" s="268"/>
      <c r="FXV3" s="334"/>
      <c r="FXW3" s="334"/>
      <c r="FXX3" s="268"/>
      <c r="FXY3" s="334"/>
      <c r="FXZ3" s="268"/>
      <c r="FYA3" s="268"/>
      <c r="FYB3" s="268"/>
      <c r="FYC3" s="268"/>
      <c r="FYF3" s="259"/>
      <c r="FYG3" s="259"/>
      <c r="FYH3" s="259"/>
      <c r="FYI3" s="268"/>
      <c r="FYJ3" s="268"/>
      <c r="FYK3" s="334"/>
      <c r="FYL3" s="334"/>
      <c r="FYM3" s="268"/>
      <c r="FYN3" s="334"/>
      <c r="FYO3" s="268"/>
      <c r="FYP3" s="268"/>
      <c r="FYQ3" s="268"/>
      <c r="FYR3" s="268"/>
      <c r="FYU3" s="259"/>
      <c r="FYV3" s="259"/>
      <c r="FYW3" s="259"/>
      <c r="FYX3" s="268"/>
      <c r="FYY3" s="268"/>
      <c r="FYZ3" s="334"/>
      <c r="FZA3" s="334"/>
      <c r="FZB3" s="268"/>
      <c r="FZC3" s="334"/>
      <c r="FZD3" s="268"/>
      <c r="FZE3" s="268"/>
      <c r="FZF3" s="268"/>
      <c r="FZG3" s="268"/>
      <c r="FZJ3" s="259"/>
      <c r="FZK3" s="259"/>
      <c r="FZL3" s="259"/>
      <c r="FZM3" s="268"/>
      <c r="FZN3" s="268"/>
      <c r="FZO3" s="334"/>
      <c r="FZP3" s="334"/>
      <c r="FZQ3" s="268"/>
      <c r="FZR3" s="334"/>
      <c r="FZS3" s="268"/>
      <c r="FZT3" s="268"/>
      <c r="FZU3" s="268"/>
      <c r="FZV3" s="268"/>
      <c r="FZY3" s="259"/>
      <c r="FZZ3" s="259"/>
      <c r="GAA3" s="259"/>
      <c r="GAB3" s="268"/>
      <c r="GAC3" s="268"/>
      <c r="GAD3" s="334"/>
      <c r="GAE3" s="334"/>
      <c r="GAF3" s="268"/>
      <c r="GAG3" s="334"/>
      <c r="GAH3" s="268"/>
      <c r="GAI3" s="268"/>
      <c r="GAJ3" s="268"/>
      <c r="GAK3" s="268"/>
      <c r="GAN3" s="259"/>
      <c r="GAO3" s="259"/>
      <c r="GAP3" s="259"/>
      <c r="GAQ3" s="268"/>
      <c r="GAR3" s="268"/>
      <c r="GAS3" s="334"/>
      <c r="GAT3" s="334"/>
      <c r="GAU3" s="268"/>
      <c r="GAV3" s="334"/>
      <c r="GAW3" s="268"/>
      <c r="GAX3" s="268"/>
      <c r="GAY3" s="268"/>
      <c r="GAZ3" s="268"/>
      <c r="GBC3" s="259"/>
      <c r="GBD3" s="259"/>
      <c r="GBE3" s="259"/>
      <c r="GBF3" s="268"/>
      <c r="GBG3" s="268"/>
      <c r="GBH3" s="334"/>
      <c r="GBI3" s="334"/>
      <c r="GBJ3" s="268"/>
      <c r="GBK3" s="334"/>
      <c r="GBL3" s="268"/>
      <c r="GBM3" s="268"/>
      <c r="GBN3" s="268"/>
      <c r="GBO3" s="268"/>
      <c r="GBR3" s="259"/>
      <c r="GBS3" s="259"/>
      <c r="GBT3" s="259"/>
      <c r="GBU3" s="268"/>
      <c r="GBV3" s="268"/>
      <c r="GBW3" s="334"/>
      <c r="GBX3" s="334"/>
      <c r="GBY3" s="268"/>
      <c r="GBZ3" s="334"/>
      <c r="GCA3" s="268"/>
      <c r="GCB3" s="268"/>
      <c r="GCC3" s="268"/>
      <c r="GCD3" s="268"/>
      <c r="GCG3" s="259"/>
      <c r="GCH3" s="259"/>
      <c r="GCI3" s="259"/>
      <c r="GCJ3" s="268"/>
      <c r="GCK3" s="268"/>
      <c r="GCL3" s="334"/>
      <c r="GCM3" s="334"/>
      <c r="GCN3" s="268"/>
      <c r="GCO3" s="334"/>
      <c r="GCP3" s="268"/>
      <c r="GCQ3" s="268"/>
      <c r="GCR3" s="268"/>
      <c r="GCS3" s="268"/>
      <c r="GCV3" s="259"/>
      <c r="GCW3" s="259"/>
      <c r="GCX3" s="259"/>
      <c r="GCY3" s="268"/>
      <c r="GCZ3" s="268"/>
      <c r="GDA3" s="334"/>
      <c r="GDB3" s="334"/>
      <c r="GDC3" s="268"/>
      <c r="GDD3" s="334"/>
      <c r="GDE3" s="268"/>
      <c r="GDF3" s="268"/>
      <c r="GDG3" s="268"/>
      <c r="GDH3" s="268"/>
      <c r="GDK3" s="259"/>
      <c r="GDL3" s="259"/>
      <c r="GDM3" s="259"/>
      <c r="GDN3" s="268"/>
      <c r="GDO3" s="268"/>
      <c r="GDP3" s="334"/>
      <c r="GDQ3" s="334"/>
      <c r="GDR3" s="268"/>
      <c r="GDS3" s="334"/>
      <c r="GDT3" s="268"/>
      <c r="GDU3" s="268"/>
      <c r="GDV3" s="268"/>
      <c r="GDW3" s="268"/>
      <c r="GDZ3" s="259"/>
      <c r="GEA3" s="259"/>
      <c r="GEB3" s="259"/>
      <c r="GEC3" s="268"/>
      <c r="GED3" s="268"/>
      <c r="GEE3" s="334"/>
      <c r="GEF3" s="334"/>
      <c r="GEG3" s="268"/>
      <c r="GEH3" s="334"/>
      <c r="GEI3" s="268"/>
      <c r="GEJ3" s="268"/>
      <c r="GEK3" s="268"/>
      <c r="GEL3" s="268"/>
      <c r="GEO3" s="259"/>
      <c r="GEP3" s="259"/>
      <c r="GEQ3" s="259"/>
      <c r="GER3" s="268"/>
      <c r="GES3" s="268"/>
      <c r="GET3" s="334"/>
      <c r="GEU3" s="334"/>
      <c r="GEV3" s="268"/>
      <c r="GEW3" s="334"/>
      <c r="GEX3" s="268"/>
      <c r="GEY3" s="268"/>
      <c r="GEZ3" s="268"/>
      <c r="GFA3" s="268"/>
      <c r="GFD3" s="259"/>
      <c r="GFE3" s="259"/>
      <c r="GFF3" s="259"/>
      <c r="GFG3" s="268"/>
      <c r="GFH3" s="268"/>
      <c r="GFI3" s="334"/>
      <c r="GFJ3" s="334"/>
      <c r="GFK3" s="268"/>
      <c r="GFL3" s="334"/>
      <c r="GFM3" s="268"/>
      <c r="GFN3" s="268"/>
      <c r="GFO3" s="268"/>
      <c r="GFP3" s="268"/>
      <c r="GFS3" s="259"/>
      <c r="GFT3" s="259"/>
      <c r="GFU3" s="259"/>
      <c r="GFV3" s="268"/>
      <c r="GFW3" s="268"/>
      <c r="GFX3" s="334"/>
      <c r="GFY3" s="334"/>
      <c r="GFZ3" s="268"/>
      <c r="GGA3" s="334"/>
      <c r="GGB3" s="268"/>
      <c r="GGC3" s="268"/>
      <c r="GGD3" s="268"/>
      <c r="GGE3" s="268"/>
      <c r="GGH3" s="259"/>
      <c r="GGI3" s="259"/>
      <c r="GGJ3" s="259"/>
      <c r="GGK3" s="268"/>
      <c r="GGL3" s="268"/>
      <c r="GGM3" s="334"/>
      <c r="GGN3" s="334"/>
      <c r="GGO3" s="268"/>
      <c r="GGP3" s="334"/>
      <c r="GGQ3" s="268"/>
      <c r="GGR3" s="268"/>
      <c r="GGS3" s="268"/>
      <c r="GGT3" s="268"/>
      <c r="GGW3" s="259"/>
      <c r="GGX3" s="259"/>
      <c r="GGY3" s="259"/>
      <c r="GGZ3" s="268"/>
      <c r="GHA3" s="268"/>
      <c r="GHB3" s="334"/>
      <c r="GHC3" s="334"/>
      <c r="GHD3" s="268"/>
      <c r="GHE3" s="334"/>
      <c r="GHF3" s="268"/>
      <c r="GHG3" s="268"/>
      <c r="GHH3" s="268"/>
      <c r="GHI3" s="268"/>
      <c r="GHL3" s="259"/>
      <c r="GHM3" s="259"/>
      <c r="GHN3" s="259"/>
      <c r="GHO3" s="268"/>
      <c r="GHP3" s="268"/>
      <c r="GHQ3" s="334"/>
      <c r="GHR3" s="334"/>
      <c r="GHS3" s="268"/>
      <c r="GHT3" s="334"/>
      <c r="GHU3" s="268"/>
      <c r="GHV3" s="268"/>
      <c r="GHW3" s="268"/>
      <c r="GHX3" s="268"/>
      <c r="GIA3" s="259"/>
      <c r="GIB3" s="259"/>
      <c r="GIC3" s="259"/>
      <c r="GID3" s="268"/>
      <c r="GIE3" s="268"/>
      <c r="GIF3" s="334"/>
      <c r="GIG3" s="334"/>
      <c r="GIH3" s="268"/>
      <c r="GII3" s="334"/>
      <c r="GIJ3" s="268"/>
      <c r="GIK3" s="268"/>
      <c r="GIL3" s="268"/>
      <c r="GIM3" s="268"/>
      <c r="GIP3" s="259"/>
      <c r="GIQ3" s="259"/>
      <c r="GIR3" s="259"/>
      <c r="GIS3" s="268"/>
      <c r="GIT3" s="268"/>
      <c r="GIU3" s="334"/>
      <c r="GIV3" s="334"/>
      <c r="GIW3" s="268"/>
      <c r="GIX3" s="334"/>
      <c r="GIY3" s="268"/>
      <c r="GIZ3" s="268"/>
      <c r="GJA3" s="268"/>
      <c r="GJB3" s="268"/>
      <c r="GJE3" s="259"/>
      <c r="GJF3" s="259"/>
      <c r="GJG3" s="259"/>
      <c r="GJH3" s="268"/>
      <c r="GJI3" s="268"/>
      <c r="GJJ3" s="334"/>
      <c r="GJK3" s="334"/>
      <c r="GJL3" s="268"/>
      <c r="GJM3" s="334"/>
      <c r="GJN3" s="268"/>
      <c r="GJO3" s="268"/>
      <c r="GJP3" s="268"/>
      <c r="GJQ3" s="268"/>
      <c r="GJT3" s="259"/>
      <c r="GJU3" s="259"/>
      <c r="GJV3" s="259"/>
      <c r="GJW3" s="268"/>
      <c r="GJX3" s="268"/>
      <c r="GJY3" s="334"/>
      <c r="GJZ3" s="334"/>
      <c r="GKA3" s="268"/>
      <c r="GKB3" s="334"/>
      <c r="GKC3" s="268"/>
      <c r="GKD3" s="268"/>
      <c r="GKE3" s="268"/>
      <c r="GKF3" s="268"/>
      <c r="GKI3" s="259"/>
      <c r="GKJ3" s="259"/>
      <c r="GKK3" s="259"/>
      <c r="GKL3" s="268"/>
      <c r="GKM3" s="268"/>
      <c r="GKN3" s="334"/>
      <c r="GKO3" s="334"/>
      <c r="GKP3" s="268"/>
      <c r="GKQ3" s="334"/>
      <c r="GKR3" s="268"/>
      <c r="GKS3" s="268"/>
      <c r="GKT3" s="268"/>
      <c r="GKU3" s="268"/>
      <c r="GKX3" s="259"/>
      <c r="GKY3" s="259"/>
      <c r="GKZ3" s="259"/>
      <c r="GLA3" s="268"/>
      <c r="GLB3" s="268"/>
      <c r="GLC3" s="334"/>
      <c r="GLD3" s="334"/>
      <c r="GLE3" s="268"/>
      <c r="GLF3" s="334"/>
      <c r="GLG3" s="268"/>
      <c r="GLH3" s="268"/>
      <c r="GLI3" s="268"/>
      <c r="GLJ3" s="268"/>
      <c r="GLM3" s="259"/>
      <c r="GLN3" s="259"/>
      <c r="GLO3" s="259"/>
      <c r="GLP3" s="268"/>
      <c r="GLQ3" s="268"/>
      <c r="GLR3" s="334"/>
      <c r="GLS3" s="334"/>
      <c r="GLT3" s="268"/>
      <c r="GLU3" s="334"/>
      <c r="GLV3" s="268"/>
      <c r="GLW3" s="268"/>
      <c r="GLX3" s="268"/>
      <c r="GLY3" s="268"/>
      <c r="GMB3" s="259"/>
      <c r="GMC3" s="259"/>
      <c r="GMD3" s="259"/>
      <c r="GME3" s="268"/>
      <c r="GMF3" s="268"/>
      <c r="GMG3" s="334"/>
      <c r="GMH3" s="334"/>
      <c r="GMI3" s="268"/>
      <c r="GMJ3" s="334"/>
      <c r="GMK3" s="268"/>
      <c r="GML3" s="268"/>
      <c r="GMM3" s="268"/>
      <c r="GMN3" s="268"/>
      <c r="GMQ3" s="259"/>
      <c r="GMR3" s="259"/>
      <c r="GMS3" s="259"/>
      <c r="GMT3" s="268"/>
      <c r="GMU3" s="268"/>
      <c r="GMV3" s="334"/>
      <c r="GMW3" s="334"/>
      <c r="GMX3" s="268"/>
      <c r="GMY3" s="334"/>
      <c r="GMZ3" s="268"/>
      <c r="GNA3" s="268"/>
      <c r="GNB3" s="268"/>
      <c r="GNC3" s="268"/>
      <c r="GNF3" s="259"/>
      <c r="GNG3" s="259"/>
      <c r="GNH3" s="259"/>
      <c r="GNI3" s="268"/>
      <c r="GNJ3" s="268"/>
      <c r="GNK3" s="334"/>
      <c r="GNL3" s="334"/>
      <c r="GNM3" s="268"/>
      <c r="GNN3" s="334"/>
      <c r="GNO3" s="268"/>
      <c r="GNP3" s="268"/>
      <c r="GNQ3" s="268"/>
      <c r="GNR3" s="268"/>
      <c r="GNU3" s="259"/>
      <c r="GNV3" s="259"/>
      <c r="GNW3" s="259"/>
      <c r="GNX3" s="268"/>
      <c r="GNY3" s="268"/>
      <c r="GNZ3" s="334"/>
      <c r="GOA3" s="334"/>
      <c r="GOB3" s="268"/>
      <c r="GOC3" s="334"/>
      <c r="GOD3" s="268"/>
      <c r="GOE3" s="268"/>
      <c r="GOF3" s="268"/>
      <c r="GOG3" s="268"/>
      <c r="GOJ3" s="259"/>
      <c r="GOK3" s="259"/>
      <c r="GOL3" s="259"/>
      <c r="GOM3" s="268"/>
      <c r="GON3" s="268"/>
      <c r="GOO3" s="334"/>
      <c r="GOP3" s="334"/>
      <c r="GOQ3" s="268"/>
      <c r="GOR3" s="334"/>
      <c r="GOS3" s="268"/>
      <c r="GOT3" s="268"/>
      <c r="GOU3" s="268"/>
      <c r="GOV3" s="268"/>
      <c r="GOY3" s="259"/>
      <c r="GOZ3" s="259"/>
      <c r="GPA3" s="259"/>
      <c r="GPB3" s="268"/>
      <c r="GPC3" s="268"/>
      <c r="GPD3" s="334"/>
      <c r="GPE3" s="334"/>
      <c r="GPF3" s="268"/>
      <c r="GPG3" s="334"/>
      <c r="GPH3" s="268"/>
      <c r="GPI3" s="268"/>
      <c r="GPJ3" s="268"/>
      <c r="GPK3" s="268"/>
      <c r="GPN3" s="259"/>
      <c r="GPO3" s="259"/>
      <c r="GPP3" s="259"/>
      <c r="GPQ3" s="268"/>
      <c r="GPR3" s="268"/>
      <c r="GPS3" s="334"/>
      <c r="GPT3" s="334"/>
      <c r="GPU3" s="268"/>
      <c r="GPV3" s="334"/>
      <c r="GPW3" s="268"/>
      <c r="GPX3" s="268"/>
      <c r="GPY3" s="268"/>
      <c r="GPZ3" s="268"/>
      <c r="GQC3" s="259"/>
      <c r="GQD3" s="259"/>
      <c r="GQE3" s="259"/>
      <c r="GQF3" s="268"/>
      <c r="GQG3" s="268"/>
      <c r="GQH3" s="334"/>
      <c r="GQI3" s="334"/>
      <c r="GQJ3" s="268"/>
      <c r="GQK3" s="334"/>
      <c r="GQL3" s="268"/>
      <c r="GQM3" s="268"/>
      <c r="GQN3" s="268"/>
      <c r="GQO3" s="268"/>
      <c r="GQR3" s="259"/>
      <c r="GQS3" s="259"/>
      <c r="GQT3" s="259"/>
      <c r="GQU3" s="268"/>
      <c r="GQV3" s="268"/>
      <c r="GQW3" s="334"/>
      <c r="GQX3" s="334"/>
      <c r="GQY3" s="268"/>
      <c r="GQZ3" s="334"/>
      <c r="GRA3" s="268"/>
      <c r="GRB3" s="268"/>
      <c r="GRC3" s="268"/>
      <c r="GRD3" s="268"/>
      <c r="GRG3" s="259"/>
      <c r="GRH3" s="259"/>
      <c r="GRI3" s="259"/>
      <c r="GRJ3" s="268"/>
      <c r="GRK3" s="268"/>
      <c r="GRL3" s="334"/>
      <c r="GRM3" s="334"/>
      <c r="GRN3" s="268"/>
      <c r="GRO3" s="334"/>
      <c r="GRP3" s="268"/>
      <c r="GRQ3" s="268"/>
      <c r="GRR3" s="268"/>
      <c r="GRS3" s="268"/>
      <c r="GRV3" s="259"/>
      <c r="GRW3" s="259"/>
      <c r="GRX3" s="259"/>
      <c r="GRY3" s="268"/>
      <c r="GRZ3" s="268"/>
      <c r="GSA3" s="334"/>
      <c r="GSB3" s="334"/>
      <c r="GSC3" s="268"/>
      <c r="GSD3" s="334"/>
      <c r="GSE3" s="268"/>
      <c r="GSF3" s="268"/>
      <c r="GSG3" s="268"/>
      <c r="GSH3" s="268"/>
      <c r="GSK3" s="259"/>
      <c r="GSL3" s="259"/>
      <c r="GSM3" s="259"/>
      <c r="GSN3" s="268"/>
      <c r="GSO3" s="268"/>
      <c r="GSP3" s="334"/>
      <c r="GSQ3" s="334"/>
      <c r="GSR3" s="268"/>
      <c r="GSS3" s="334"/>
      <c r="GST3" s="268"/>
      <c r="GSU3" s="268"/>
      <c r="GSV3" s="268"/>
      <c r="GSW3" s="268"/>
      <c r="GSZ3" s="259"/>
      <c r="GTA3" s="259"/>
      <c r="GTB3" s="259"/>
      <c r="GTC3" s="268"/>
      <c r="GTD3" s="268"/>
      <c r="GTE3" s="334"/>
      <c r="GTF3" s="334"/>
      <c r="GTG3" s="268"/>
      <c r="GTH3" s="334"/>
      <c r="GTI3" s="268"/>
      <c r="GTJ3" s="268"/>
      <c r="GTK3" s="268"/>
      <c r="GTL3" s="268"/>
      <c r="GTO3" s="259"/>
      <c r="GTP3" s="259"/>
      <c r="GTQ3" s="259"/>
      <c r="GTR3" s="268"/>
      <c r="GTS3" s="268"/>
      <c r="GTT3" s="334"/>
      <c r="GTU3" s="334"/>
      <c r="GTV3" s="268"/>
      <c r="GTW3" s="334"/>
      <c r="GTX3" s="268"/>
      <c r="GTY3" s="268"/>
      <c r="GTZ3" s="268"/>
      <c r="GUA3" s="268"/>
      <c r="GUD3" s="259"/>
      <c r="GUE3" s="259"/>
      <c r="GUF3" s="259"/>
      <c r="GUG3" s="268"/>
      <c r="GUH3" s="268"/>
      <c r="GUI3" s="334"/>
      <c r="GUJ3" s="334"/>
      <c r="GUK3" s="268"/>
      <c r="GUL3" s="334"/>
      <c r="GUM3" s="268"/>
      <c r="GUN3" s="268"/>
      <c r="GUO3" s="268"/>
      <c r="GUP3" s="268"/>
      <c r="GUS3" s="259"/>
      <c r="GUT3" s="259"/>
      <c r="GUU3" s="259"/>
      <c r="GUV3" s="268"/>
      <c r="GUW3" s="268"/>
      <c r="GUX3" s="334"/>
      <c r="GUY3" s="334"/>
      <c r="GUZ3" s="268"/>
      <c r="GVA3" s="334"/>
      <c r="GVB3" s="268"/>
      <c r="GVC3" s="268"/>
      <c r="GVD3" s="268"/>
      <c r="GVE3" s="268"/>
      <c r="GVH3" s="259"/>
      <c r="GVI3" s="259"/>
      <c r="GVJ3" s="259"/>
      <c r="GVK3" s="268"/>
      <c r="GVL3" s="268"/>
      <c r="GVM3" s="334"/>
      <c r="GVN3" s="334"/>
      <c r="GVO3" s="268"/>
      <c r="GVP3" s="334"/>
      <c r="GVQ3" s="268"/>
      <c r="GVR3" s="268"/>
      <c r="GVS3" s="268"/>
      <c r="GVT3" s="268"/>
      <c r="GVW3" s="259"/>
      <c r="GVX3" s="259"/>
      <c r="GVY3" s="259"/>
      <c r="GVZ3" s="268"/>
      <c r="GWA3" s="268"/>
      <c r="GWB3" s="334"/>
      <c r="GWC3" s="334"/>
      <c r="GWD3" s="268"/>
      <c r="GWE3" s="334"/>
      <c r="GWF3" s="268"/>
      <c r="GWG3" s="268"/>
      <c r="GWH3" s="268"/>
      <c r="GWI3" s="268"/>
      <c r="GWL3" s="259"/>
      <c r="GWM3" s="259"/>
      <c r="GWN3" s="259"/>
      <c r="GWO3" s="268"/>
      <c r="GWP3" s="268"/>
      <c r="GWQ3" s="334"/>
      <c r="GWR3" s="334"/>
      <c r="GWS3" s="268"/>
      <c r="GWT3" s="334"/>
      <c r="GWU3" s="268"/>
      <c r="GWV3" s="268"/>
      <c r="GWW3" s="268"/>
      <c r="GWX3" s="268"/>
      <c r="GXA3" s="259"/>
      <c r="GXB3" s="259"/>
      <c r="GXC3" s="259"/>
      <c r="GXD3" s="268"/>
      <c r="GXE3" s="268"/>
      <c r="GXF3" s="334"/>
      <c r="GXG3" s="334"/>
      <c r="GXH3" s="268"/>
      <c r="GXI3" s="334"/>
      <c r="GXJ3" s="268"/>
      <c r="GXK3" s="268"/>
      <c r="GXL3" s="268"/>
      <c r="GXM3" s="268"/>
      <c r="GXP3" s="259"/>
      <c r="GXQ3" s="259"/>
      <c r="GXR3" s="259"/>
      <c r="GXS3" s="268"/>
      <c r="GXT3" s="268"/>
      <c r="GXU3" s="334"/>
      <c r="GXV3" s="334"/>
      <c r="GXW3" s="268"/>
      <c r="GXX3" s="334"/>
      <c r="GXY3" s="268"/>
      <c r="GXZ3" s="268"/>
      <c r="GYA3" s="268"/>
      <c r="GYB3" s="268"/>
      <c r="GYE3" s="259"/>
      <c r="GYF3" s="259"/>
      <c r="GYG3" s="259"/>
      <c r="GYH3" s="268"/>
      <c r="GYI3" s="268"/>
      <c r="GYJ3" s="334"/>
      <c r="GYK3" s="334"/>
      <c r="GYL3" s="268"/>
      <c r="GYM3" s="334"/>
      <c r="GYN3" s="268"/>
      <c r="GYO3" s="268"/>
      <c r="GYP3" s="268"/>
      <c r="GYQ3" s="268"/>
      <c r="GYT3" s="259"/>
      <c r="GYU3" s="259"/>
      <c r="GYV3" s="259"/>
      <c r="GYW3" s="268"/>
      <c r="GYX3" s="268"/>
      <c r="GYY3" s="334"/>
      <c r="GYZ3" s="334"/>
      <c r="GZA3" s="268"/>
      <c r="GZB3" s="334"/>
      <c r="GZC3" s="268"/>
      <c r="GZD3" s="268"/>
      <c r="GZE3" s="268"/>
      <c r="GZF3" s="268"/>
      <c r="GZI3" s="259"/>
      <c r="GZJ3" s="259"/>
      <c r="GZK3" s="259"/>
      <c r="GZL3" s="268"/>
      <c r="GZM3" s="268"/>
      <c r="GZN3" s="334"/>
      <c r="GZO3" s="334"/>
      <c r="GZP3" s="268"/>
      <c r="GZQ3" s="334"/>
      <c r="GZR3" s="268"/>
      <c r="GZS3" s="268"/>
      <c r="GZT3" s="268"/>
      <c r="GZU3" s="268"/>
      <c r="GZX3" s="259"/>
      <c r="GZY3" s="259"/>
      <c r="GZZ3" s="259"/>
      <c r="HAA3" s="268"/>
      <c r="HAB3" s="268"/>
      <c r="HAC3" s="334"/>
      <c r="HAD3" s="334"/>
      <c r="HAE3" s="268"/>
      <c r="HAF3" s="334"/>
      <c r="HAG3" s="268"/>
      <c r="HAH3" s="268"/>
      <c r="HAI3" s="268"/>
      <c r="HAJ3" s="268"/>
      <c r="HAM3" s="259"/>
      <c r="HAN3" s="259"/>
      <c r="HAO3" s="259"/>
      <c r="HAP3" s="268"/>
      <c r="HAQ3" s="268"/>
      <c r="HAR3" s="334"/>
      <c r="HAS3" s="334"/>
      <c r="HAT3" s="268"/>
      <c r="HAU3" s="334"/>
      <c r="HAV3" s="268"/>
      <c r="HAW3" s="268"/>
      <c r="HAX3" s="268"/>
      <c r="HAY3" s="268"/>
      <c r="HBB3" s="259"/>
      <c r="HBC3" s="259"/>
      <c r="HBD3" s="259"/>
      <c r="HBE3" s="268"/>
      <c r="HBF3" s="268"/>
      <c r="HBG3" s="334"/>
      <c r="HBH3" s="334"/>
      <c r="HBI3" s="268"/>
      <c r="HBJ3" s="334"/>
      <c r="HBK3" s="268"/>
      <c r="HBL3" s="268"/>
      <c r="HBM3" s="268"/>
      <c r="HBN3" s="268"/>
      <c r="HBQ3" s="259"/>
      <c r="HBR3" s="259"/>
      <c r="HBS3" s="259"/>
      <c r="HBT3" s="268"/>
      <c r="HBU3" s="268"/>
      <c r="HBV3" s="334"/>
      <c r="HBW3" s="334"/>
      <c r="HBX3" s="268"/>
      <c r="HBY3" s="334"/>
      <c r="HBZ3" s="268"/>
      <c r="HCA3" s="268"/>
      <c r="HCB3" s="268"/>
      <c r="HCC3" s="268"/>
      <c r="HCF3" s="259"/>
      <c r="HCG3" s="259"/>
      <c r="HCH3" s="259"/>
      <c r="HCI3" s="268"/>
      <c r="HCJ3" s="268"/>
      <c r="HCK3" s="334"/>
      <c r="HCL3" s="334"/>
      <c r="HCM3" s="268"/>
      <c r="HCN3" s="334"/>
      <c r="HCO3" s="268"/>
      <c r="HCP3" s="268"/>
      <c r="HCQ3" s="268"/>
      <c r="HCR3" s="268"/>
      <c r="HCU3" s="259"/>
      <c r="HCV3" s="259"/>
      <c r="HCW3" s="259"/>
      <c r="HCX3" s="268"/>
      <c r="HCY3" s="268"/>
      <c r="HCZ3" s="334"/>
      <c r="HDA3" s="334"/>
      <c r="HDB3" s="268"/>
      <c r="HDC3" s="334"/>
      <c r="HDD3" s="268"/>
      <c r="HDE3" s="268"/>
      <c r="HDF3" s="268"/>
      <c r="HDG3" s="268"/>
      <c r="HDJ3" s="259"/>
      <c r="HDK3" s="259"/>
      <c r="HDL3" s="259"/>
      <c r="HDM3" s="268"/>
      <c r="HDN3" s="268"/>
      <c r="HDO3" s="334"/>
      <c r="HDP3" s="334"/>
      <c r="HDQ3" s="268"/>
      <c r="HDR3" s="334"/>
      <c r="HDS3" s="268"/>
      <c r="HDT3" s="268"/>
      <c r="HDU3" s="268"/>
      <c r="HDV3" s="268"/>
      <c r="HDY3" s="259"/>
      <c r="HDZ3" s="259"/>
      <c r="HEA3" s="259"/>
      <c r="HEB3" s="268"/>
      <c r="HEC3" s="268"/>
      <c r="HED3" s="334"/>
      <c r="HEE3" s="334"/>
      <c r="HEF3" s="268"/>
      <c r="HEG3" s="334"/>
      <c r="HEH3" s="268"/>
      <c r="HEI3" s="268"/>
      <c r="HEJ3" s="268"/>
      <c r="HEK3" s="268"/>
      <c r="HEN3" s="259"/>
      <c r="HEO3" s="259"/>
      <c r="HEP3" s="259"/>
      <c r="HEQ3" s="268"/>
      <c r="HER3" s="268"/>
      <c r="HES3" s="334"/>
      <c r="HET3" s="334"/>
      <c r="HEU3" s="268"/>
      <c r="HEV3" s="334"/>
      <c r="HEW3" s="268"/>
      <c r="HEX3" s="268"/>
      <c r="HEY3" s="268"/>
      <c r="HEZ3" s="268"/>
      <c r="HFC3" s="259"/>
      <c r="HFD3" s="259"/>
      <c r="HFE3" s="259"/>
      <c r="HFF3" s="268"/>
      <c r="HFG3" s="268"/>
      <c r="HFH3" s="334"/>
      <c r="HFI3" s="334"/>
      <c r="HFJ3" s="268"/>
      <c r="HFK3" s="334"/>
      <c r="HFL3" s="268"/>
      <c r="HFM3" s="268"/>
      <c r="HFN3" s="268"/>
      <c r="HFO3" s="268"/>
      <c r="HFR3" s="259"/>
      <c r="HFS3" s="259"/>
      <c r="HFT3" s="259"/>
      <c r="HFU3" s="268"/>
      <c r="HFV3" s="268"/>
      <c r="HFW3" s="334"/>
      <c r="HFX3" s="334"/>
      <c r="HFY3" s="268"/>
      <c r="HFZ3" s="334"/>
      <c r="HGA3" s="268"/>
      <c r="HGB3" s="268"/>
      <c r="HGC3" s="268"/>
      <c r="HGD3" s="268"/>
      <c r="HGG3" s="259"/>
      <c r="HGH3" s="259"/>
      <c r="HGI3" s="259"/>
      <c r="HGJ3" s="268"/>
      <c r="HGK3" s="268"/>
      <c r="HGL3" s="334"/>
      <c r="HGM3" s="334"/>
      <c r="HGN3" s="268"/>
      <c r="HGO3" s="334"/>
      <c r="HGP3" s="268"/>
      <c r="HGQ3" s="268"/>
      <c r="HGR3" s="268"/>
      <c r="HGS3" s="268"/>
      <c r="HGV3" s="259"/>
      <c r="HGW3" s="259"/>
      <c r="HGX3" s="259"/>
      <c r="HGY3" s="268"/>
      <c r="HGZ3" s="268"/>
      <c r="HHA3" s="334"/>
      <c r="HHB3" s="334"/>
      <c r="HHC3" s="268"/>
      <c r="HHD3" s="334"/>
      <c r="HHE3" s="268"/>
      <c r="HHF3" s="268"/>
      <c r="HHG3" s="268"/>
      <c r="HHH3" s="268"/>
      <c r="HHK3" s="259"/>
      <c r="HHL3" s="259"/>
      <c r="HHM3" s="259"/>
      <c r="HHN3" s="268"/>
      <c r="HHO3" s="268"/>
      <c r="HHP3" s="334"/>
      <c r="HHQ3" s="334"/>
      <c r="HHR3" s="268"/>
      <c r="HHS3" s="334"/>
      <c r="HHT3" s="268"/>
      <c r="HHU3" s="268"/>
      <c r="HHV3" s="268"/>
      <c r="HHW3" s="268"/>
      <c r="HHZ3" s="259"/>
      <c r="HIA3" s="259"/>
      <c r="HIB3" s="259"/>
      <c r="HIC3" s="268"/>
      <c r="HID3" s="268"/>
      <c r="HIE3" s="334"/>
      <c r="HIF3" s="334"/>
      <c r="HIG3" s="268"/>
      <c r="HIH3" s="334"/>
      <c r="HII3" s="268"/>
      <c r="HIJ3" s="268"/>
      <c r="HIK3" s="268"/>
      <c r="HIL3" s="268"/>
      <c r="HIO3" s="259"/>
      <c r="HIP3" s="259"/>
      <c r="HIQ3" s="259"/>
      <c r="HIR3" s="268"/>
      <c r="HIS3" s="268"/>
      <c r="HIT3" s="334"/>
      <c r="HIU3" s="334"/>
      <c r="HIV3" s="268"/>
      <c r="HIW3" s="334"/>
      <c r="HIX3" s="268"/>
      <c r="HIY3" s="268"/>
      <c r="HIZ3" s="268"/>
      <c r="HJA3" s="268"/>
      <c r="HJD3" s="259"/>
      <c r="HJE3" s="259"/>
      <c r="HJF3" s="259"/>
      <c r="HJG3" s="268"/>
      <c r="HJH3" s="268"/>
      <c r="HJI3" s="334"/>
      <c r="HJJ3" s="334"/>
      <c r="HJK3" s="268"/>
      <c r="HJL3" s="334"/>
      <c r="HJM3" s="268"/>
      <c r="HJN3" s="268"/>
      <c r="HJO3" s="268"/>
      <c r="HJP3" s="268"/>
      <c r="HJS3" s="259"/>
      <c r="HJT3" s="259"/>
      <c r="HJU3" s="259"/>
      <c r="HJV3" s="268"/>
      <c r="HJW3" s="268"/>
      <c r="HJX3" s="334"/>
      <c r="HJY3" s="334"/>
      <c r="HJZ3" s="268"/>
      <c r="HKA3" s="334"/>
      <c r="HKB3" s="268"/>
      <c r="HKC3" s="268"/>
      <c r="HKD3" s="268"/>
      <c r="HKE3" s="268"/>
      <c r="HKH3" s="259"/>
      <c r="HKI3" s="259"/>
      <c r="HKJ3" s="259"/>
      <c r="HKK3" s="268"/>
      <c r="HKL3" s="268"/>
      <c r="HKM3" s="334"/>
      <c r="HKN3" s="334"/>
      <c r="HKO3" s="268"/>
      <c r="HKP3" s="334"/>
      <c r="HKQ3" s="268"/>
      <c r="HKR3" s="268"/>
      <c r="HKS3" s="268"/>
      <c r="HKT3" s="268"/>
      <c r="HKW3" s="259"/>
      <c r="HKX3" s="259"/>
      <c r="HKY3" s="259"/>
      <c r="HKZ3" s="268"/>
      <c r="HLA3" s="268"/>
      <c r="HLB3" s="334"/>
      <c r="HLC3" s="334"/>
      <c r="HLD3" s="268"/>
      <c r="HLE3" s="334"/>
      <c r="HLF3" s="268"/>
      <c r="HLG3" s="268"/>
      <c r="HLH3" s="268"/>
      <c r="HLI3" s="268"/>
      <c r="HLL3" s="259"/>
      <c r="HLM3" s="259"/>
      <c r="HLN3" s="259"/>
      <c r="HLO3" s="268"/>
      <c r="HLP3" s="268"/>
      <c r="HLQ3" s="334"/>
      <c r="HLR3" s="334"/>
      <c r="HLS3" s="268"/>
      <c r="HLT3" s="334"/>
      <c r="HLU3" s="268"/>
      <c r="HLV3" s="268"/>
      <c r="HLW3" s="268"/>
      <c r="HLX3" s="268"/>
      <c r="HMA3" s="259"/>
      <c r="HMB3" s="259"/>
      <c r="HMC3" s="259"/>
      <c r="HMD3" s="268"/>
      <c r="HME3" s="268"/>
      <c r="HMF3" s="334"/>
      <c r="HMG3" s="334"/>
      <c r="HMH3" s="268"/>
      <c r="HMI3" s="334"/>
      <c r="HMJ3" s="268"/>
      <c r="HMK3" s="268"/>
      <c r="HML3" s="268"/>
      <c r="HMM3" s="268"/>
      <c r="HMP3" s="259"/>
      <c r="HMQ3" s="259"/>
      <c r="HMR3" s="259"/>
      <c r="HMS3" s="268"/>
      <c r="HMT3" s="268"/>
      <c r="HMU3" s="334"/>
      <c r="HMV3" s="334"/>
      <c r="HMW3" s="268"/>
      <c r="HMX3" s="334"/>
      <c r="HMY3" s="268"/>
      <c r="HMZ3" s="268"/>
      <c r="HNA3" s="268"/>
      <c r="HNB3" s="268"/>
      <c r="HNE3" s="259"/>
      <c r="HNF3" s="259"/>
      <c r="HNG3" s="259"/>
      <c r="HNH3" s="268"/>
      <c r="HNI3" s="268"/>
      <c r="HNJ3" s="334"/>
      <c r="HNK3" s="334"/>
      <c r="HNL3" s="268"/>
      <c r="HNM3" s="334"/>
      <c r="HNN3" s="268"/>
      <c r="HNO3" s="268"/>
      <c r="HNP3" s="268"/>
      <c r="HNQ3" s="268"/>
      <c r="HNT3" s="259"/>
      <c r="HNU3" s="259"/>
      <c r="HNV3" s="259"/>
      <c r="HNW3" s="268"/>
      <c r="HNX3" s="268"/>
      <c r="HNY3" s="334"/>
      <c r="HNZ3" s="334"/>
      <c r="HOA3" s="268"/>
      <c r="HOB3" s="334"/>
      <c r="HOC3" s="268"/>
      <c r="HOD3" s="268"/>
      <c r="HOE3" s="268"/>
      <c r="HOF3" s="268"/>
      <c r="HOI3" s="259"/>
      <c r="HOJ3" s="259"/>
      <c r="HOK3" s="259"/>
      <c r="HOL3" s="268"/>
      <c r="HOM3" s="268"/>
      <c r="HON3" s="334"/>
      <c r="HOO3" s="334"/>
      <c r="HOP3" s="268"/>
      <c r="HOQ3" s="334"/>
      <c r="HOR3" s="268"/>
      <c r="HOS3" s="268"/>
      <c r="HOT3" s="268"/>
      <c r="HOU3" s="268"/>
      <c r="HOX3" s="259"/>
      <c r="HOY3" s="259"/>
      <c r="HOZ3" s="259"/>
      <c r="HPA3" s="268"/>
      <c r="HPB3" s="268"/>
      <c r="HPC3" s="334"/>
      <c r="HPD3" s="334"/>
      <c r="HPE3" s="268"/>
      <c r="HPF3" s="334"/>
      <c r="HPG3" s="268"/>
      <c r="HPH3" s="268"/>
      <c r="HPI3" s="268"/>
      <c r="HPJ3" s="268"/>
      <c r="HPM3" s="259"/>
      <c r="HPN3" s="259"/>
      <c r="HPO3" s="259"/>
      <c r="HPP3" s="268"/>
      <c r="HPQ3" s="268"/>
      <c r="HPR3" s="334"/>
      <c r="HPS3" s="334"/>
      <c r="HPT3" s="268"/>
      <c r="HPU3" s="334"/>
      <c r="HPV3" s="268"/>
      <c r="HPW3" s="268"/>
      <c r="HPX3" s="268"/>
      <c r="HPY3" s="268"/>
      <c r="HQB3" s="259"/>
      <c r="HQC3" s="259"/>
      <c r="HQD3" s="259"/>
      <c r="HQE3" s="268"/>
      <c r="HQF3" s="268"/>
      <c r="HQG3" s="334"/>
      <c r="HQH3" s="334"/>
      <c r="HQI3" s="268"/>
      <c r="HQJ3" s="334"/>
      <c r="HQK3" s="268"/>
      <c r="HQL3" s="268"/>
      <c r="HQM3" s="268"/>
      <c r="HQN3" s="268"/>
      <c r="HQQ3" s="259"/>
      <c r="HQR3" s="259"/>
      <c r="HQS3" s="259"/>
      <c r="HQT3" s="268"/>
      <c r="HQU3" s="268"/>
      <c r="HQV3" s="334"/>
      <c r="HQW3" s="334"/>
      <c r="HQX3" s="268"/>
      <c r="HQY3" s="334"/>
      <c r="HQZ3" s="268"/>
      <c r="HRA3" s="268"/>
      <c r="HRB3" s="268"/>
      <c r="HRC3" s="268"/>
      <c r="HRF3" s="259"/>
      <c r="HRG3" s="259"/>
      <c r="HRH3" s="259"/>
      <c r="HRI3" s="268"/>
      <c r="HRJ3" s="268"/>
      <c r="HRK3" s="334"/>
      <c r="HRL3" s="334"/>
      <c r="HRM3" s="268"/>
      <c r="HRN3" s="334"/>
      <c r="HRO3" s="268"/>
      <c r="HRP3" s="268"/>
      <c r="HRQ3" s="268"/>
      <c r="HRR3" s="268"/>
      <c r="HRU3" s="259"/>
      <c r="HRV3" s="259"/>
      <c r="HRW3" s="259"/>
      <c r="HRX3" s="268"/>
      <c r="HRY3" s="268"/>
      <c r="HRZ3" s="334"/>
      <c r="HSA3" s="334"/>
      <c r="HSB3" s="268"/>
      <c r="HSC3" s="334"/>
      <c r="HSD3" s="268"/>
      <c r="HSE3" s="268"/>
      <c r="HSF3" s="268"/>
      <c r="HSG3" s="268"/>
      <c r="HSJ3" s="259"/>
      <c r="HSK3" s="259"/>
      <c r="HSL3" s="259"/>
      <c r="HSM3" s="268"/>
      <c r="HSN3" s="268"/>
      <c r="HSO3" s="334"/>
      <c r="HSP3" s="334"/>
      <c r="HSQ3" s="268"/>
      <c r="HSR3" s="334"/>
      <c r="HSS3" s="268"/>
      <c r="HST3" s="268"/>
      <c r="HSU3" s="268"/>
      <c r="HSV3" s="268"/>
      <c r="HSY3" s="259"/>
      <c r="HSZ3" s="259"/>
      <c r="HTA3" s="259"/>
      <c r="HTB3" s="268"/>
      <c r="HTC3" s="268"/>
      <c r="HTD3" s="334"/>
      <c r="HTE3" s="334"/>
      <c r="HTF3" s="268"/>
      <c r="HTG3" s="334"/>
      <c r="HTH3" s="268"/>
      <c r="HTI3" s="268"/>
      <c r="HTJ3" s="268"/>
      <c r="HTK3" s="268"/>
      <c r="HTN3" s="259"/>
      <c r="HTO3" s="259"/>
      <c r="HTP3" s="259"/>
      <c r="HTQ3" s="268"/>
      <c r="HTR3" s="268"/>
      <c r="HTS3" s="334"/>
      <c r="HTT3" s="334"/>
      <c r="HTU3" s="268"/>
      <c r="HTV3" s="334"/>
      <c r="HTW3" s="268"/>
      <c r="HTX3" s="268"/>
      <c r="HTY3" s="268"/>
      <c r="HTZ3" s="268"/>
      <c r="HUC3" s="259"/>
      <c r="HUD3" s="259"/>
      <c r="HUE3" s="259"/>
      <c r="HUF3" s="268"/>
      <c r="HUG3" s="268"/>
      <c r="HUH3" s="334"/>
      <c r="HUI3" s="334"/>
      <c r="HUJ3" s="268"/>
      <c r="HUK3" s="334"/>
      <c r="HUL3" s="268"/>
      <c r="HUM3" s="268"/>
      <c r="HUN3" s="268"/>
      <c r="HUO3" s="268"/>
      <c r="HUR3" s="259"/>
      <c r="HUS3" s="259"/>
      <c r="HUT3" s="259"/>
      <c r="HUU3" s="268"/>
      <c r="HUV3" s="268"/>
      <c r="HUW3" s="334"/>
      <c r="HUX3" s="334"/>
      <c r="HUY3" s="268"/>
      <c r="HUZ3" s="334"/>
      <c r="HVA3" s="268"/>
      <c r="HVB3" s="268"/>
      <c r="HVC3" s="268"/>
      <c r="HVD3" s="268"/>
      <c r="HVG3" s="259"/>
      <c r="HVH3" s="259"/>
      <c r="HVI3" s="259"/>
      <c r="HVJ3" s="268"/>
      <c r="HVK3" s="268"/>
      <c r="HVL3" s="334"/>
      <c r="HVM3" s="334"/>
      <c r="HVN3" s="268"/>
      <c r="HVO3" s="334"/>
      <c r="HVP3" s="268"/>
      <c r="HVQ3" s="268"/>
      <c r="HVR3" s="268"/>
      <c r="HVS3" s="268"/>
      <c r="HVV3" s="259"/>
      <c r="HVW3" s="259"/>
      <c r="HVX3" s="259"/>
      <c r="HVY3" s="268"/>
      <c r="HVZ3" s="268"/>
      <c r="HWA3" s="334"/>
      <c r="HWB3" s="334"/>
      <c r="HWC3" s="268"/>
      <c r="HWD3" s="334"/>
      <c r="HWE3" s="268"/>
      <c r="HWF3" s="268"/>
      <c r="HWG3" s="268"/>
      <c r="HWH3" s="268"/>
      <c r="HWK3" s="259"/>
      <c r="HWL3" s="259"/>
      <c r="HWM3" s="259"/>
      <c r="HWN3" s="268"/>
      <c r="HWO3" s="268"/>
      <c r="HWP3" s="334"/>
      <c r="HWQ3" s="334"/>
      <c r="HWR3" s="268"/>
      <c r="HWS3" s="334"/>
      <c r="HWT3" s="268"/>
      <c r="HWU3" s="268"/>
      <c r="HWV3" s="268"/>
      <c r="HWW3" s="268"/>
      <c r="HWZ3" s="259"/>
      <c r="HXA3" s="259"/>
      <c r="HXB3" s="259"/>
      <c r="HXC3" s="268"/>
      <c r="HXD3" s="268"/>
      <c r="HXE3" s="334"/>
      <c r="HXF3" s="334"/>
      <c r="HXG3" s="268"/>
      <c r="HXH3" s="334"/>
      <c r="HXI3" s="268"/>
      <c r="HXJ3" s="268"/>
      <c r="HXK3" s="268"/>
      <c r="HXL3" s="268"/>
      <c r="HXO3" s="259"/>
      <c r="HXP3" s="259"/>
      <c r="HXQ3" s="259"/>
      <c r="HXR3" s="268"/>
      <c r="HXS3" s="268"/>
      <c r="HXT3" s="334"/>
      <c r="HXU3" s="334"/>
      <c r="HXV3" s="268"/>
      <c r="HXW3" s="334"/>
      <c r="HXX3" s="268"/>
      <c r="HXY3" s="268"/>
      <c r="HXZ3" s="268"/>
      <c r="HYA3" s="268"/>
      <c r="HYD3" s="259"/>
      <c r="HYE3" s="259"/>
      <c r="HYF3" s="259"/>
      <c r="HYG3" s="268"/>
      <c r="HYH3" s="268"/>
      <c r="HYI3" s="334"/>
      <c r="HYJ3" s="334"/>
      <c r="HYK3" s="268"/>
      <c r="HYL3" s="334"/>
      <c r="HYM3" s="268"/>
      <c r="HYN3" s="268"/>
      <c r="HYO3" s="268"/>
      <c r="HYP3" s="268"/>
      <c r="HYS3" s="259"/>
      <c r="HYT3" s="259"/>
      <c r="HYU3" s="259"/>
      <c r="HYV3" s="268"/>
      <c r="HYW3" s="268"/>
      <c r="HYX3" s="334"/>
      <c r="HYY3" s="334"/>
      <c r="HYZ3" s="268"/>
      <c r="HZA3" s="334"/>
      <c r="HZB3" s="268"/>
      <c r="HZC3" s="268"/>
      <c r="HZD3" s="268"/>
      <c r="HZE3" s="268"/>
      <c r="HZH3" s="259"/>
      <c r="HZI3" s="259"/>
      <c r="HZJ3" s="259"/>
      <c r="HZK3" s="268"/>
      <c r="HZL3" s="268"/>
      <c r="HZM3" s="334"/>
      <c r="HZN3" s="334"/>
      <c r="HZO3" s="268"/>
      <c r="HZP3" s="334"/>
      <c r="HZQ3" s="268"/>
      <c r="HZR3" s="268"/>
      <c r="HZS3" s="268"/>
      <c r="HZT3" s="268"/>
      <c r="HZW3" s="259"/>
      <c r="HZX3" s="259"/>
      <c r="HZY3" s="259"/>
      <c r="HZZ3" s="268"/>
      <c r="IAA3" s="268"/>
      <c r="IAB3" s="334"/>
      <c r="IAC3" s="334"/>
      <c r="IAD3" s="268"/>
      <c r="IAE3" s="334"/>
      <c r="IAF3" s="268"/>
      <c r="IAG3" s="268"/>
      <c r="IAH3" s="268"/>
      <c r="IAI3" s="268"/>
      <c r="IAL3" s="259"/>
      <c r="IAM3" s="259"/>
      <c r="IAN3" s="259"/>
      <c r="IAO3" s="268"/>
      <c r="IAP3" s="268"/>
      <c r="IAQ3" s="334"/>
      <c r="IAR3" s="334"/>
      <c r="IAS3" s="268"/>
      <c r="IAT3" s="334"/>
      <c r="IAU3" s="268"/>
      <c r="IAV3" s="268"/>
      <c r="IAW3" s="268"/>
      <c r="IAX3" s="268"/>
      <c r="IBA3" s="259"/>
      <c r="IBB3" s="259"/>
      <c r="IBC3" s="259"/>
      <c r="IBD3" s="268"/>
      <c r="IBE3" s="268"/>
      <c r="IBF3" s="334"/>
      <c r="IBG3" s="334"/>
      <c r="IBH3" s="268"/>
      <c r="IBI3" s="334"/>
      <c r="IBJ3" s="268"/>
      <c r="IBK3" s="268"/>
      <c r="IBL3" s="268"/>
      <c r="IBM3" s="268"/>
      <c r="IBP3" s="259"/>
      <c r="IBQ3" s="259"/>
      <c r="IBR3" s="259"/>
      <c r="IBS3" s="268"/>
      <c r="IBT3" s="268"/>
      <c r="IBU3" s="334"/>
      <c r="IBV3" s="334"/>
      <c r="IBW3" s="268"/>
      <c r="IBX3" s="334"/>
      <c r="IBY3" s="268"/>
      <c r="IBZ3" s="268"/>
      <c r="ICA3" s="268"/>
      <c r="ICB3" s="268"/>
      <c r="ICE3" s="259"/>
      <c r="ICF3" s="259"/>
      <c r="ICG3" s="259"/>
      <c r="ICH3" s="268"/>
      <c r="ICI3" s="268"/>
      <c r="ICJ3" s="334"/>
      <c r="ICK3" s="334"/>
      <c r="ICL3" s="268"/>
      <c r="ICM3" s="334"/>
      <c r="ICN3" s="268"/>
      <c r="ICO3" s="268"/>
      <c r="ICP3" s="268"/>
      <c r="ICQ3" s="268"/>
      <c r="ICT3" s="259"/>
      <c r="ICU3" s="259"/>
      <c r="ICV3" s="259"/>
      <c r="ICW3" s="268"/>
      <c r="ICX3" s="268"/>
      <c r="ICY3" s="334"/>
      <c r="ICZ3" s="334"/>
      <c r="IDA3" s="268"/>
      <c r="IDB3" s="334"/>
      <c r="IDC3" s="268"/>
      <c r="IDD3" s="268"/>
      <c r="IDE3" s="268"/>
      <c r="IDF3" s="268"/>
      <c r="IDI3" s="259"/>
      <c r="IDJ3" s="259"/>
      <c r="IDK3" s="259"/>
      <c r="IDL3" s="268"/>
      <c r="IDM3" s="268"/>
      <c r="IDN3" s="334"/>
      <c r="IDO3" s="334"/>
      <c r="IDP3" s="268"/>
      <c r="IDQ3" s="334"/>
      <c r="IDR3" s="268"/>
      <c r="IDS3" s="268"/>
      <c r="IDT3" s="268"/>
      <c r="IDU3" s="268"/>
      <c r="IDX3" s="259"/>
      <c r="IDY3" s="259"/>
      <c r="IDZ3" s="259"/>
      <c r="IEA3" s="268"/>
      <c r="IEB3" s="268"/>
      <c r="IEC3" s="334"/>
      <c r="IED3" s="334"/>
      <c r="IEE3" s="268"/>
      <c r="IEF3" s="334"/>
      <c r="IEG3" s="268"/>
      <c r="IEH3" s="268"/>
      <c r="IEI3" s="268"/>
      <c r="IEJ3" s="268"/>
      <c r="IEM3" s="259"/>
      <c r="IEN3" s="259"/>
      <c r="IEO3" s="259"/>
      <c r="IEP3" s="268"/>
      <c r="IEQ3" s="268"/>
      <c r="IER3" s="334"/>
      <c r="IES3" s="334"/>
      <c r="IET3" s="268"/>
      <c r="IEU3" s="334"/>
      <c r="IEV3" s="268"/>
      <c r="IEW3" s="268"/>
      <c r="IEX3" s="268"/>
      <c r="IEY3" s="268"/>
      <c r="IFB3" s="259"/>
      <c r="IFC3" s="259"/>
      <c r="IFD3" s="259"/>
      <c r="IFE3" s="268"/>
      <c r="IFF3" s="268"/>
      <c r="IFG3" s="334"/>
      <c r="IFH3" s="334"/>
      <c r="IFI3" s="268"/>
      <c r="IFJ3" s="334"/>
      <c r="IFK3" s="268"/>
      <c r="IFL3" s="268"/>
      <c r="IFM3" s="268"/>
      <c r="IFN3" s="268"/>
      <c r="IFQ3" s="259"/>
      <c r="IFR3" s="259"/>
      <c r="IFS3" s="259"/>
      <c r="IFT3" s="268"/>
      <c r="IFU3" s="268"/>
      <c r="IFV3" s="334"/>
      <c r="IFW3" s="334"/>
      <c r="IFX3" s="268"/>
      <c r="IFY3" s="334"/>
      <c r="IFZ3" s="268"/>
      <c r="IGA3" s="268"/>
      <c r="IGB3" s="268"/>
      <c r="IGC3" s="268"/>
      <c r="IGF3" s="259"/>
      <c r="IGG3" s="259"/>
      <c r="IGH3" s="259"/>
      <c r="IGI3" s="268"/>
      <c r="IGJ3" s="268"/>
      <c r="IGK3" s="334"/>
      <c r="IGL3" s="334"/>
      <c r="IGM3" s="268"/>
      <c r="IGN3" s="334"/>
      <c r="IGO3" s="268"/>
      <c r="IGP3" s="268"/>
      <c r="IGQ3" s="268"/>
      <c r="IGR3" s="268"/>
      <c r="IGU3" s="259"/>
      <c r="IGV3" s="259"/>
      <c r="IGW3" s="259"/>
      <c r="IGX3" s="268"/>
      <c r="IGY3" s="268"/>
      <c r="IGZ3" s="334"/>
      <c r="IHA3" s="334"/>
      <c r="IHB3" s="268"/>
      <c r="IHC3" s="334"/>
      <c r="IHD3" s="268"/>
      <c r="IHE3" s="268"/>
      <c r="IHF3" s="268"/>
      <c r="IHG3" s="268"/>
      <c r="IHJ3" s="259"/>
      <c r="IHK3" s="259"/>
      <c r="IHL3" s="259"/>
      <c r="IHM3" s="268"/>
      <c r="IHN3" s="268"/>
      <c r="IHO3" s="334"/>
      <c r="IHP3" s="334"/>
      <c r="IHQ3" s="268"/>
      <c r="IHR3" s="334"/>
      <c r="IHS3" s="268"/>
      <c r="IHT3" s="268"/>
      <c r="IHU3" s="268"/>
      <c r="IHV3" s="268"/>
      <c r="IHY3" s="259"/>
      <c r="IHZ3" s="259"/>
      <c r="IIA3" s="259"/>
      <c r="IIB3" s="268"/>
      <c r="IIC3" s="268"/>
      <c r="IID3" s="334"/>
      <c r="IIE3" s="334"/>
      <c r="IIF3" s="268"/>
      <c r="IIG3" s="334"/>
      <c r="IIH3" s="268"/>
      <c r="III3" s="268"/>
      <c r="IIJ3" s="268"/>
      <c r="IIK3" s="268"/>
      <c r="IIN3" s="259"/>
      <c r="IIO3" s="259"/>
      <c r="IIP3" s="259"/>
      <c r="IIQ3" s="268"/>
      <c r="IIR3" s="268"/>
      <c r="IIS3" s="334"/>
      <c r="IIT3" s="334"/>
      <c r="IIU3" s="268"/>
      <c r="IIV3" s="334"/>
      <c r="IIW3" s="268"/>
      <c r="IIX3" s="268"/>
      <c r="IIY3" s="268"/>
      <c r="IIZ3" s="268"/>
      <c r="IJC3" s="259"/>
      <c r="IJD3" s="259"/>
      <c r="IJE3" s="259"/>
      <c r="IJF3" s="268"/>
      <c r="IJG3" s="268"/>
      <c r="IJH3" s="334"/>
      <c r="IJI3" s="334"/>
      <c r="IJJ3" s="268"/>
      <c r="IJK3" s="334"/>
      <c r="IJL3" s="268"/>
      <c r="IJM3" s="268"/>
      <c r="IJN3" s="268"/>
      <c r="IJO3" s="268"/>
      <c r="IJR3" s="259"/>
      <c r="IJS3" s="259"/>
      <c r="IJT3" s="259"/>
      <c r="IJU3" s="268"/>
      <c r="IJV3" s="268"/>
      <c r="IJW3" s="334"/>
      <c r="IJX3" s="334"/>
      <c r="IJY3" s="268"/>
      <c r="IJZ3" s="334"/>
      <c r="IKA3" s="268"/>
      <c r="IKB3" s="268"/>
      <c r="IKC3" s="268"/>
      <c r="IKD3" s="268"/>
      <c r="IKG3" s="259"/>
      <c r="IKH3" s="259"/>
      <c r="IKI3" s="259"/>
      <c r="IKJ3" s="268"/>
      <c r="IKK3" s="268"/>
      <c r="IKL3" s="334"/>
      <c r="IKM3" s="334"/>
      <c r="IKN3" s="268"/>
      <c r="IKO3" s="334"/>
      <c r="IKP3" s="268"/>
      <c r="IKQ3" s="268"/>
      <c r="IKR3" s="268"/>
      <c r="IKS3" s="268"/>
      <c r="IKV3" s="259"/>
      <c r="IKW3" s="259"/>
      <c r="IKX3" s="259"/>
      <c r="IKY3" s="268"/>
      <c r="IKZ3" s="268"/>
      <c r="ILA3" s="334"/>
      <c r="ILB3" s="334"/>
      <c r="ILC3" s="268"/>
      <c r="ILD3" s="334"/>
      <c r="ILE3" s="268"/>
      <c r="ILF3" s="268"/>
      <c r="ILG3" s="268"/>
      <c r="ILH3" s="268"/>
      <c r="ILK3" s="259"/>
      <c r="ILL3" s="259"/>
      <c r="ILM3" s="259"/>
      <c r="ILN3" s="268"/>
      <c r="ILO3" s="268"/>
      <c r="ILP3" s="334"/>
      <c r="ILQ3" s="334"/>
      <c r="ILR3" s="268"/>
      <c r="ILS3" s="334"/>
      <c r="ILT3" s="268"/>
      <c r="ILU3" s="268"/>
      <c r="ILV3" s="268"/>
      <c r="ILW3" s="268"/>
      <c r="ILZ3" s="259"/>
      <c r="IMA3" s="259"/>
      <c r="IMB3" s="259"/>
      <c r="IMC3" s="268"/>
      <c r="IMD3" s="268"/>
      <c r="IME3" s="334"/>
      <c r="IMF3" s="334"/>
      <c r="IMG3" s="268"/>
      <c r="IMH3" s="334"/>
      <c r="IMI3" s="268"/>
      <c r="IMJ3" s="268"/>
      <c r="IMK3" s="268"/>
      <c r="IML3" s="268"/>
      <c r="IMO3" s="259"/>
      <c r="IMP3" s="259"/>
      <c r="IMQ3" s="259"/>
      <c r="IMR3" s="268"/>
      <c r="IMS3" s="268"/>
      <c r="IMT3" s="334"/>
      <c r="IMU3" s="334"/>
      <c r="IMV3" s="268"/>
      <c r="IMW3" s="334"/>
      <c r="IMX3" s="268"/>
      <c r="IMY3" s="268"/>
      <c r="IMZ3" s="268"/>
      <c r="INA3" s="268"/>
      <c r="IND3" s="259"/>
      <c r="INE3" s="259"/>
      <c r="INF3" s="259"/>
      <c r="ING3" s="268"/>
      <c r="INH3" s="268"/>
      <c r="INI3" s="334"/>
      <c r="INJ3" s="334"/>
      <c r="INK3" s="268"/>
      <c r="INL3" s="334"/>
      <c r="INM3" s="268"/>
      <c r="INN3" s="268"/>
      <c r="INO3" s="268"/>
      <c r="INP3" s="268"/>
      <c r="INS3" s="259"/>
      <c r="INT3" s="259"/>
      <c r="INU3" s="259"/>
      <c r="INV3" s="268"/>
      <c r="INW3" s="268"/>
      <c r="INX3" s="334"/>
      <c r="INY3" s="334"/>
      <c r="INZ3" s="268"/>
      <c r="IOA3" s="334"/>
      <c r="IOB3" s="268"/>
      <c r="IOC3" s="268"/>
      <c r="IOD3" s="268"/>
      <c r="IOE3" s="268"/>
      <c r="IOH3" s="259"/>
      <c r="IOI3" s="259"/>
      <c r="IOJ3" s="259"/>
      <c r="IOK3" s="268"/>
      <c r="IOL3" s="268"/>
      <c r="IOM3" s="334"/>
      <c r="ION3" s="334"/>
      <c r="IOO3" s="268"/>
      <c r="IOP3" s="334"/>
      <c r="IOQ3" s="268"/>
      <c r="IOR3" s="268"/>
      <c r="IOS3" s="268"/>
      <c r="IOT3" s="268"/>
      <c r="IOW3" s="259"/>
      <c r="IOX3" s="259"/>
      <c r="IOY3" s="259"/>
      <c r="IOZ3" s="268"/>
      <c r="IPA3" s="268"/>
      <c r="IPB3" s="334"/>
      <c r="IPC3" s="334"/>
      <c r="IPD3" s="268"/>
      <c r="IPE3" s="334"/>
      <c r="IPF3" s="268"/>
      <c r="IPG3" s="268"/>
      <c r="IPH3" s="268"/>
      <c r="IPI3" s="268"/>
      <c r="IPL3" s="259"/>
      <c r="IPM3" s="259"/>
      <c r="IPN3" s="259"/>
      <c r="IPO3" s="268"/>
      <c r="IPP3" s="268"/>
      <c r="IPQ3" s="334"/>
      <c r="IPR3" s="334"/>
      <c r="IPS3" s="268"/>
      <c r="IPT3" s="334"/>
      <c r="IPU3" s="268"/>
      <c r="IPV3" s="268"/>
      <c r="IPW3" s="268"/>
      <c r="IPX3" s="268"/>
      <c r="IQA3" s="259"/>
      <c r="IQB3" s="259"/>
      <c r="IQC3" s="259"/>
      <c r="IQD3" s="268"/>
      <c r="IQE3" s="268"/>
      <c r="IQF3" s="334"/>
      <c r="IQG3" s="334"/>
      <c r="IQH3" s="268"/>
      <c r="IQI3" s="334"/>
      <c r="IQJ3" s="268"/>
      <c r="IQK3" s="268"/>
      <c r="IQL3" s="268"/>
      <c r="IQM3" s="268"/>
      <c r="IQP3" s="259"/>
      <c r="IQQ3" s="259"/>
      <c r="IQR3" s="259"/>
      <c r="IQS3" s="268"/>
      <c r="IQT3" s="268"/>
      <c r="IQU3" s="334"/>
      <c r="IQV3" s="334"/>
      <c r="IQW3" s="268"/>
      <c r="IQX3" s="334"/>
      <c r="IQY3" s="268"/>
      <c r="IQZ3" s="268"/>
      <c r="IRA3" s="268"/>
      <c r="IRB3" s="268"/>
      <c r="IRE3" s="259"/>
      <c r="IRF3" s="259"/>
      <c r="IRG3" s="259"/>
      <c r="IRH3" s="268"/>
      <c r="IRI3" s="268"/>
      <c r="IRJ3" s="334"/>
      <c r="IRK3" s="334"/>
      <c r="IRL3" s="268"/>
      <c r="IRM3" s="334"/>
      <c r="IRN3" s="268"/>
      <c r="IRO3" s="268"/>
      <c r="IRP3" s="268"/>
      <c r="IRQ3" s="268"/>
      <c r="IRT3" s="259"/>
      <c r="IRU3" s="259"/>
      <c r="IRV3" s="259"/>
      <c r="IRW3" s="268"/>
      <c r="IRX3" s="268"/>
      <c r="IRY3" s="334"/>
      <c r="IRZ3" s="334"/>
      <c r="ISA3" s="268"/>
      <c r="ISB3" s="334"/>
      <c r="ISC3" s="268"/>
      <c r="ISD3" s="268"/>
      <c r="ISE3" s="268"/>
      <c r="ISF3" s="268"/>
      <c r="ISI3" s="259"/>
      <c r="ISJ3" s="259"/>
      <c r="ISK3" s="259"/>
      <c r="ISL3" s="268"/>
      <c r="ISM3" s="268"/>
      <c r="ISN3" s="334"/>
      <c r="ISO3" s="334"/>
      <c r="ISP3" s="268"/>
      <c r="ISQ3" s="334"/>
      <c r="ISR3" s="268"/>
      <c r="ISS3" s="268"/>
      <c r="IST3" s="268"/>
      <c r="ISU3" s="268"/>
      <c r="ISX3" s="259"/>
      <c r="ISY3" s="259"/>
      <c r="ISZ3" s="259"/>
      <c r="ITA3" s="268"/>
      <c r="ITB3" s="268"/>
      <c r="ITC3" s="334"/>
      <c r="ITD3" s="334"/>
      <c r="ITE3" s="268"/>
      <c r="ITF3" s="334"/>
      <c r="ITG3" s="268"/>
      <c r="ITH3" s="268"/>
      <c r="ITI3" s="268"/>
      <c r="ITJ3" s="268"/>
      <c r="ITM3" s="259"/>
      <c r="ITN3" s="259"/>
      <c r="ITO3" s="259"/>
      <c r="ITP3" s="268"/>
      <c r="ITQ3" s="268"/>
      <c r="ITR3" s="334"/>
      <c r="ITS3" s="334"/>
      <c r="ITT3" s="268"/>
      <c r="ITU3" s="334"/>
      <c r="ITV3" s="268"/>
      <c r="ITW3" s="268"/>
      <c r="ITX3" s="268"/>
      <c r="ITY3" s="268"/>
      <c r="IUB3" s="259"/>
      <c r="IUC3" s="259"/>
      <c r="IUD3" s="259"/>
      <c r="IUE3" s="268"/>
      <c r="IUF3" s="268"/>
      <c r="IUG3" s="334"/>
      <c r="IUH3" s="334"/>
      <c r="IUI3" s="268"/>
      <c r="IUJ3" s="334"/>
      <c r="IUK3" s="268"/>
      <c r="IUL3" s="268"/>
      <c r="IUM3" s="268"/>
      <c r="IUN3" s="268"/>
      <c r="IUQ3" s="259"/>
      <c r="IUR3" s="259"/>
      <c r="IUS3" s="259"/>
      <c r="IUT3" s="268"/>
      <c r="IUU3" s="268"/>
      <c r="IUV3" s="334"/>
      <c r="IUW3" s="334"/>
      <c r="IUX3" s="268"/>
      <c r="IUY3" s="334"/>
      <c r="IUZ3" s="268"/>
      <c r="IVA3" s="268"/>
      <c r="IVB3" s="268"/>
      <c r="IVC3" s="268"/>
      <c r="IVF3" s="259"/>
      <c r="IVG3" s="259"/>
      <c r="IVH3" s="259"/>
      <c r="IVI3" s="268"/>
      <c r="IVJ3" s="268"/>
      <c r="IVK3" s="334"/>
      <c r="IVL3" s="334"/>
      <c r="IVM3" s="268"/>
      <c r="IVN3" s="334"/>
      <c r="IVO3" s="268"/>
      <c r="IVP3" s="268"/>
      <c r="IVQ3" s="268"/>
      <c r="IVR3" s="268"/>
      <c r="IVU3" s="259"/>
      <c r="IVV3" s="259"/>
      <c r="IVW3" s="259"/>
      <c r="IVX3" s="268"/>
      <c r="IVY3" s="268"/>
      <c r="IVZ3" s="334"/>
      <c r="IWA3" s="334"/>
      <c r="IWB3" s="268"/>
      <c r="IWC3" s="334"/>
      <c r="IWD3" s="268"/>
      <c r="IWE3" s="268"/>
      <c r="IWF3" s="268"/>
      <c r="IWG3" s="268"/>
      <c r="IWJ3" s="259"/>
      <c r="IWK3" s="259"/>
      <c r="IWL3" s="259"/>
      <c r="IWM3" s="268"/>
      <c r="IWN3" s="268"/>
      <c r="IWO3" s="334"/>
      <c r="IWP3" s="334"/>
      <c r="IWQ3" s="268"/>
      <c r="IWR3" s="334"/>
      <c r="IWS3" s="268"/>
      <c r="IWT3" s="268"/>
      <c r="IWU3" s="268"/>
      <c r="IWV3" s="268"/>
      <c r="IWY3" s="259"/>
      <c r="IWZ3" s="259"/>
      <c r="IXA3" s="259"/>
      <c r="IXB3" s="268"/>
      <c r="IXC3" s="268"/>
      <c r="IXD3" s="334"/>
      <c r="IXE3" s="334"/>
      <c r="IXF3" s="268"/>
      <c r="IXG3" s="334"/>
      <c r="IXH3" s="268"/>
      <c r="IXI3" s="268"/>
      <c r="IXJ3" s="268"/>
      <c r="IXK3" s="268"/>
      <c r="IXN3" s="259"/>
      <c r="IXO3" s="259"/>
      <c r="IXP3" s="259"/>
      <c r="IXQ3" s="268"/>
      <c r="IXR3" s="268"/>
      <c r="IXS3" s="334"/>
      <c r="IXT3" s="334"/>
      <c r="IXU3" s="268"/>
      <c r="IXV3" s="334"/>
      <c r="IXW3" s="268"/>
      <c r="IXX3" s="268"/>
      <c r="IXY3" s="268"/>
      <c r="IXZ3" s="268"/>
      <c r="IYC3" s="259"/>
      <c r="IYD3" s="259"/>
      <c r="IYE3" s="259"/>
      <c r="IYF3" s="268"/>
      <c r="IYG3" s="268"/>
      <c r="IYH3" s="334"/>
      <c r="IYI3" s="334"/>
      <c r="IYJ3" s="268"/>
      <c r="IYK3" s="334"/>
      <c r="IYL3" s="268"/>
      <c r="IYM3" s="268"/>
      <c r="IYN3" s="268"/>
      <c r="IYO3" s="268"/>
      <c r="IYR3" s="259"/>
      <c r="IYS3" s="259"/>
      <c r="IYT3" s="259"/>
      <c r="IYU3" s="268"/>
      <c r="IYV3" s="268"/>
      <c r="IYW3" s="334"/>
      <c r="IYX3" s="334"/>
      <c r="IYY3" s="268"/>
      <c r="IYZ3" s="334"/>
      <c r="IZA3" s="268"/>
      <c r="IZB3" s="268"/>
      <c r="IZC3" s="268"/>
      <c r="IZD3" s="268"/>
      <c r="IZG3" s="259"/>
      <c r="IZH3" s="259"/>
      <c r="IZI3" s="259"/>
      <c r="IZJ3" s="268"/>
      <c r="IZK3" s="268"/>
      <c r="IZL3" s="334"/>
      <c r="IZM3" s="334"/>
      <c r="IZN3" s="268"/>
      <c r="IZO3" s="334"/>
      <c r="IZP3" s="268"/>
      <c r="IZQ3" s="268"/>
      <c r="IZR3" s="268"/>
      <c r="IZS3" s="268"/>
      <c r="IZV3" s="259"/>
      <c r="IZW3" s="259"/>
      <c r="IZX3" s="259"/>
      <c r="IZY3" s="268"/>
      <c r="IZZ3" s="268"/>
      <c r="JAA3" s="334"/>
      <c r="JAB3" s="334"/>
      <c r="JAC3" s="268"/>
      <c r="JAD3" s="334"/>
      <c r="JAE3" s="268"/>
      <c r="JAF3" s="268"/>
      <c r="JAG3" s="268"/>
      <c r="JAH3" s="268"/>
      <c r="JAK3" s="259"/>
      <c r="JAL3" s="259"/>
      <c r="JAM3" s="259"/>
      <c r="JAN3" s="268"/>
      <c r="JAO3" s="268"/>
      <c r="JAP3" s="334"/>
      <c r="JAQ3" s="334"/>
      <c r="JAR3" s="268"/>
      <c r="JAS3" s="334"/>
      <c r="JAT3" s="268"/>
      <c r="JAU3" s="268"/>
      <c r="JAV3" s="268"/>
      <c r="JAW3" s="268"/>
      <c r="JAZ3" s="259"/>
      <c r="JBA3" s="259"/>
      <c r="JBB3" s="259"/>
      <c r="JBC3" s="268"/>
      <c r="JBD3" s="268"/>
      <c r="JBE3" s="334"/>
      <c r="JBF3" s="334"/>
      <c r="JBG3" s="268"/>
      <c r="JBH3" s="334"/>
      <c r="JBI3" s="268"/>
      <c r="JBJ3" s="268"/>
      <c r="JBK3" s="268"/>
      <c r="JBL3" s="268"/>
      <c r="JBO3" s="259"/>
      <c r="JBP3" s="259"/>
      <c r="JBQ3" s="259"/>
      <c r="JBR3" s="268"/>
      <c r="JBS3" s="268"/>
      <c r="JBT3" s="334"/>
      <c r="JBU3" s="334"/>
      <c r="JBV3" s="268"/>
      <c r="JBW3" s="334"/>
      <c r="JBX3" s="268"/>
      <c r="JBY3" s="268"/>
      <c r="JBZ3" s="268"/>
      <c r="JCA3" s="268"/>
      <c r="JCD3" s="259"/>
      <c r="JCE3" s="259"/>
      <c r="JCF3" s="259"/>
      <c r="JCG3" s="268"/>
      <c r="JCH3" s="268"/>
      <c r="JCI3" s="334"/>
      <c r="JCJ3" s="334"/>
      <c r="JCK3" s="268"/>
      <c r="JCL3" s="334"/>
      <c r="JCM3" s="268"/>
      <c r="JCN3" s="268"/>
      <c r="JCO3" s="268"/>
      <c r="JCP3" s="268"/>
      <c r="JCS3" s="259"/>
      <c r="JCT3" s="259"/>
      <c r="JCU3" s="259"/>
      <c r="JCV3" s="268"/>
      <c r="JCW3" s="268"/>
      <c r="JCX3" s="334"/>
      <c r="JCY3" s="334"/>
      <c r="JCZ3" s="268"/>
      <c r="JDA3" s="334"/>
      <c r="JDB3" s="268"/>
      <c r="JDC3" s="268"/>
      <c r="JDD3" s="268"/>
      <c r="JDE3" s="268"/>
      <c r="JDH3" s="259"/>
      <c r="JDI3" s="259"/>
      <c r="JDJ3" s="259"/>
      <c r="JDK3" s="268"/>
      <c r="JDL3" s="268"/>
      <c r="JDM3" s="334"/>
      <c r="JDN3" s="334"/>
      <c r="JDO3" s="268"/>
      <c r="JDP3" s="334"/>
      <c r="JDQ3" s="268"/>
      <c r="JDR3" s="268"/>
      <c r="JDS3" s="268"/>
      <c r="JDT3" s="268"/>
      <c r="JDW3" s="259"/>
      <c r="JDX3" s="259"/>
      <c r="JDY3" s="259"/>
      <c r="JDZ3" s="268"/>
      <c r="JEA3" s="268"/>
      <c r="JEB3" s="334"/>
      <c r="JEC3" s="334"/>
      <c r="JED3" s="268"/>
      <c r="JEE3" s="334"/>
      <c r="JEF3" s="268"/>
      <c r="JEG3" s="268"/>
      <c r="JEH3" s="268"/>
      <c r="JEI3" s="268"/>
      <c r="JEL3" s="259"/>
      <c r="JEM3" s="259"/>
      <c r="JEN3" s="259"/>
      <c r="JEO3" s="268"/>
      <c r="JEP3" s="268"/>
      <c r="JEQ3" s="334"/>
      <c r="JER3" s="334"/>
      <c r="JES3" s="268"/>
      <c r="JET3" s="334"/>
      <c r="JEU3" s="268"/>
      <c r="JEV3" s="268"/>
      <c r="JEW3" s="268"/>
      <c r="JEX3" s="268"/>
      <c r="JFA3" s="259"/>
      <c r="JFB3" s="259"/>
      <c r="JFC3" s="259"/>
      <c r="JFD3" s="268"/>
      <c r="JFE3" s="268"/>
      <c r="JFF3" s="334"/>
      <c r="JFG3" s="334"/>
      <c r="JFH3" s="268"/>
      <c r="JFI3" s="334"/>
      <c r="JFJ3" s="268"/>
      <c r="JFK3" s="268"/>
      <c r="JFL3" s="268"/>
      <c r="JFM3" s="268"/>
      <c r="JFP3" s="259"/>
      <c r="JFQ3" s="259"/>
      <c r="JFR3" s="259"/>
      <c r="JFS3" s="268"/>
      <c r="JFT3" s="268"/>
      <c r="JFU3" s="334"/>
      <c r="JFV3" s="334"/>
      <c r="JFW3" s="268"/>
      <c r="JFX3" s="334"/>
      <c r="JFY3" s="268"/>
      <c r="JFZ3" s="268"/>
      <c r="JGA3" s="268"/>
      <c r="JGB3" s="268"/>
      <c r="JGE3" s="259"/>
      <c r="JGF3" s="259"/>
      <c r="JGG3" s="259"/>
      <c r="JGH3" s="268"/>
      <c r="JGI3" s="268"/>
      <c r="JGJ3" s="334"/>
      <c r="JGK3" s="334"/>
      <c r="JGL3" s="268"/>
      <c r="JGM3" s="334"/>
      <c r="JGN3" s="268"/>
      <c r="JGO3" s="268"/>
      <c r="JGP3" s="268"/>
      <c r="JGQ3" s="268"/>
      <c r="JGT3" s="259"/>
      <c r="JGU3" s="259"/>
      <c r="JGV3" s="259"/>
      <c r="JGW3" s="268"/>
      <c r="JGX3" s="268"/>
      <c r="JGY3" s="334"/>
      <c r="JGZ3" s="334"/>
      <c r="JHA3" s="268"/>
      <c r="JHB3" s="334"/>
      <c r="JHC3" s="268"/>
      <c r="JHD3" s="268"/>
      <c r="JHE3" s="268"/>
      <c r="JHF3" s="268"/>
      <c r="JHI3" s="259"/>
      <c r="JHJ3" s="259"/>
      <c r="JHK3" s="259"/>
      <c r="JHL3" s="268"/>
      <c r="JHM3" s="268"/>
      <c r="JHN3" s="334"/>
      <c r="JHO3" s="334"/>
      <c r="JHP3" s="268"/>
      <c r="JHQ3" s="334"/>
      <c r="JHR3" s="268"/>
      <c r="JHS3" s="268"/>
      <c r="JHT3" s="268"/>
      <c r="JHU3" s="268"/>
      <c r="JHX3" s="259"/>
      <c r="JHY3" s="259"/>
      <c r="JHZ3" s="259"/>
      <c r="JIA3" s="268"/>
      <c r="JIB3" s="268"/>
      <c r="JIC3" s="334"/>
      <c r="JID3" s="334"/>
      <c r="JIE3" s="268"/>
      <c r="JIF3" s="334"/>
      <c r="JIG3" s="268"/>
      <c r="JIH3" s="268"/>
      <c r="JII3" s="268"/>
      <c r="JIJ3" s="268"/>
      <c r="JIM3" s="259"/>
      <c r="JIN3" s="259"/>
      <c r="JIO3" s="259"/>
      <c r="JIP3" s="268"/>
      <c r="JIQ3" s="268"/>
      <c r="JIR3" s="334"/>
      <c r="JIS3" s="334"/>
      <c r="JIT3" s="268"/>
      <c r="JIU3" s="334"/>
      <c r="JIV3" s="268"/>
      <c r="JIW3" s="268"/>
      <c r="JIX3" s="268"/>
      <c r="JIY3" s="268"/>
      <c r="JJB3" s="259"/>
      <c r="JJC3" s="259"/>
      <c r="JJD3" s="259"/>
      <c r="JJE3" s="268"/>
      <c r="JJF3" s="268"/>
      <c r="JJG3" s="334"/>
      <c r="JJH3" s="334"/>
      <c r="JJI3" s="268"/>
      <c r="JJJ3" s="334"/>
      <c r="JJK3" s="268"/>
      <c r="JJL3" s="268"/>
      <c r="JJM3" s="268"/>
      <c r="JJN3" s="268"/>
      <c r="JJQ3" s="259"/>
      <c r="JJR3" s="259"/>
      <c r="JJS3" s="259"/>
      <c r="JJT3" s="268"/>
      <c r="JJU3" s="268"/>
      <c r="JJV3" s="334"/>
      <c r="JJW3" s="334"/>
      <c r="JJX3" s="268"/>
      <c r="JJY3" s="334"/>
      <c r="JJZ3" s="268"/>
      <c r="JKA3" s="268"/>
      <c r="JKB3" s="268"/>
      <c r="JKC3" s="268"/>
      <c r="JKF3" s="259"/>
      <c r="JKG3" s="259"/>
      <c r="JKH3" s="259"/>
      <c r="JKI3" s="268"/>
      <c r="JKJ3" s="268"/>
      <c r="JKK3" s="334"/>
      <c r="JKL3" s="334"/>
      <c r="JKM3" s="268"/>
      <c r="JKN3" s="334"/>
      <c r="JKO3" s="268"/>
      <c r="JKP3" s="268"/>
      <c r="JKQ3" s="268"/>
      <c r="JKR3" s="268"/>
      <c r="JKU3" s="259"/>
      <c r="JKV3" s="259"/>
      <c r="JKW3" s="259"/>
      <c r="JKX3" s="268"/>
      <c r="JKY3" s="268"/>
      <c r="JKZ3" s="334"/>
      <c r="JLA3" s="334"/>
      <c r="JLB3" s="268"/>
      <c r="JLC3" s="334"/>
      <c r="JLD3" s="268"/>
      <c r="JLE3" s="268"/>
      <c r="JLF3" s="268"/>
      <c r="JLG3" s="268"/>
      <c r="JLJ3" s="259"/>
      <c r="JLK3" s="259"/>
      <c r="JLL3" s="259"/>
      <c r="JLM3" s="268"/>
      <c r="JLN3" s="268"/>
      <c r="JLO3" s="334"/>
      <c r="JLP3" s="334"/>
      <c r="JLQ3" s="268"/>
      <c r="JLR3" s="334"/>
      <c r="JLS3" s="268"/>
      <c r="JLT3" s="268"/>
      <c r="JLU3" s="268"/>
      <c r="JLV3" s="268"/>
      <c r="JLY3" s="259"/>
      <c r="JLZ3" s="259"/>
      <c r="JMA3" s="259"/>
      <c r="JMB3" s="268"/>
      <c r="JMC3" s="268"/>
      <c r="JMD3" s="334"/>
      <c r="JME3" s="334"/>
      <c r="JMF3" s="268"/>
      <c r="JMG3" s="334"/>
      <c r="JMH3" s="268"/>
      <c r="JMI3" s="268"/>
      <c r="JMJ3" s="268"/>
      <c r="JMK3" s="268"/>
      <c r="JMN3" s="259"/>
      <c r="JMO3" s="259"/>
      <c r="JMP3" s="259"/>
      <c r="JMQ3" s="268"/>
      <c r="JMR3" s="268"/>
      <c r="JMS3" s="334"/>
      <c r="JMT3" s="334"/>
      <c r="JMU3" s="268"/>
      <c r="JMV3" s="334"/>
      <c r="JMW3" s="268"/>
      <c r="JMX3" s="268"/>
      <c r="JMY3" s="268"/>
      <c r="JMZ3" s="268"/>
      <c r="JNC3" s="259"/>
      <c r="JND3" s="259"/>
      <c r="JNE3" s="259"/>
      <c r="JNF3" s="268"/>
      <c r="JNG3" s="268"/>
      <c r="JNH3" s="334"/>
      <c r="JNI3" s="334"/>
      <c r="JNJ3" s="268"/>
      <c r="JNK3" s="334"/>
      <c r="JNL3" s="268"/>
      <c r="JNM3" s="268"/>
      <c r="JNN3" s="268"/>
      <c r="JNO3" s="268"/>
      <c r="JNR3" s="259"/>
      <c r="JNS3" s="259"/>
      <c r="JNT3" s="259"/>
      <c r="JNU3" s="268"/>
      <c r="JNV3" s="268"/>
      <c r="JNW3" s="334"/>
      <c r="JNX3" s="334"/>
      <c r="JNY3" s="268"/>
      <c r="JNZ3" s="334"/>
      <c r="JOA3" s="268"/>
      <c r="JOB3" s="268"/>
      <c r="JOC3" s="268"/>
      <c r="JOD3" s="268"/>
      <c r="JOG3" s="259"/>
      <c r="JOH3" s="259"/>
      <c r="JOI3" s="259"/>
      <c r="JOJ3" s="268"/>
      <c r="JOK3" s="268"/>
      <c r="JOL3" s="334"/>
      <c r="JOM3" s="334"/>
      <c r="JON3" s="268"/>
      <c r="JOO3" s="334"/>
      <c r="JOP3" s="268"/>
      <c r="JOQ3" s="268"/>
      <c r="JOR3" s="268"/>
      <c r="JOS3" s="268"/>
      <c r="JOV3" s="259"/>
      <c r="JOW3" s="259"/>
      <c r="JOX3" s="259"/>
      <c r="JOY3" s="268"/>
      <c r="JOZ3" s="268"/>
      <c r="JPA3" s="334"/>
      <c r="JPB3" s="334"/>
      <c r="JPC3" s="268"/>
      <c r="JPD3" s="334"/>
      <c r="JPE3" s="268"/>
      <c r="JPF3" s="268"/>
      <c r="JPG3" s="268"/>
      <c r="JPH3" s="268"/>
      <c r="JPK3" s="259"/>
      <c r="JPL3" s="259"/>
      <c r="JPM3" s="259"/>
      <c r="JPN3" s="268"/>
      <c r="JPO3" s="268"/>
      <c r="JPP3" s="334"/>
      <c r="JPQ3" s="334"/>
      <c r="JPR3" s="268"/>
      <c r="JPS3" s="334"/>
      <c r="JPT3" s="268"/>
      <c r="JPU3" s="268"/>
      <c r="JPV3" s="268"/>
      <c r="JPW3" s="268"/>
      <c r="JPZ3" s="259"/>
      <c r="JQA3" s="259"/>
      <c r="JQB3" s="259"/>
      <c r="JQC3" s="268"/>
      <c r="JQD3" s="268"/>
      <c r="JQE3" s="334"/>
      <c r="JQF3" s="334"/>
      <c r="JQG3" s="268"/>
      <c r="JQH3" s="334"/>
      <c r="JQI3" s="268"/>
      <c r="JQJ3" s="268"/>
      <c r="JQK3" s="268"/>
      <c r="JQL3" s="268"/>
      <c r="JQO3" s="259"/>
      <c r="JQP3" s="259"/>
      <c r="JQQ3" s="259"/>
      <c r="JQR3" s="268"/>
      <c r="JQS3" s="268"/>
      <c r="JQT3" s="334"/>
      <c r="JQU3" s="334"/>
      <c r="JQV3" s="268"/>
      <c r="JQW3" s="334"/>
      <c r="JQX3" s="268"/>
      <c r="JQY3" s="268"/>
      <c r="JQZ3" s="268"/>
      <c r="JRA3" s="268"/>
      <c r="JRD3" s="259"/>
      <c r="JRE3" s="259"/>
      <c r="JRF3" s="259"/>
      <c r="JRG3" s="268"/>
      <c r="JRH3" s="268"/>
      <c r="JRI3" s="334"/>
      <c r="JRJ3" s="334"/>
      <c r="JRK3" s="268"/>
      <c r="JRL3" s="334"/>
      <c r="JRM3" s="268"/>
      <c r="JRN3" s="268"/>
      <c r="JRO3" s="268"/>
      <c r="JRP3" s="268"/>
      <c r="JRS3" s="259"/>
      <c r="JRT3" s="259"/>
      <c r="JRU3" s="259"/>
      <c r="JRV3" s="268"/>
      <c r="JRW3" s="268"/>
      <c r="JRX3" s="334"/>
      <c r="JRY3" s="334"/>
      <c r="JRZ3" s="268"/>
      <c r="JSA3" s="334"/>
      <c r="JSB3" s="268"/>
      <c r="JSC3" s="268"/>
      <c r="JSD3" s="268"/>
      <c r="JSE3" s="268"/>
      <c r="JSH3" s="259"/>
      <c r="JSI3" s="259"/>
      <c r="JSJ3" s="259"/>
      <c r="JSK3" s="268"/>
      <c r="JSL3" s="268"/>
      <c r="JSM3" s="334"/>
      <c r="JSN3" s="334"/>
      <c r="JSO3" s="268"/>
      <c r="JSP3" s="334"/>
      <c r="JSQ3" s="268"/>
      <c r="JSR3" s="268"/>
      <c r="JSS3" s="268"/>
      <c r="JST3" s="268"/>
      <c r="JSW3" s="259"/>
      <c r="JSX3" s="259"/>
      <c r="JSY3" s="259"/>
      <c r="JSZ3" s="268"/>
      <c r="JTA3" s="268"/>
      <c r="JTB3" s="334"/>
      <c r="JTC3" s="334"/>
      <c r="JTD3" s="268"/>
      <c r="JTE3" s="334"/>
      <c r="JTF3" s="268"/>
      <c r="JTG3" s="268"/>
      <c r="JTH3" s="268"/>
      <c r="JTI3" s="268"/>
      <c r="JTL3" s="259"/>
      <c r="JTM3" s="259"/>
      <c r="JTN3" s="259"/>
      <c r="JTO3" s="268"/>
      <c r="JTP3" s="268"/>
      <c r="JTQ3" s="334"/>
      <c r="JTR3" s="334"/>
      <c r="JTS3" s="268"/>
      <c r="JTT3" s="334"/>
      <c r="JTU3" s="268"/>
      <c r="JTV3" s="268"/>
      <c r="JTW3" s="268"/>
      <c r="JTX3" s="268"/>
      <c r="JUA3" s="259"/>
      <c r="JUB3" s="259"/>
      <c r="JUC3" s="259"/>
      <c r="JUD3" s="268"/>
      <c r="JUE3" s="268"/>
      <c r="JUF3" s="334"/>
      <c r="JUG3" s="334"/>
      <c r="JUH3" s="268"/>
      <c r="JUI3" s="334"/>
      <c r="JUJ3" s="268"/>
      <c r="JUK3" s="268"/>
      <c r="JUL3" s="268"/>
      <c r="JUM3" s="268"/>
      <c r="JUP3" s="259"/>
      <c r="JUQ3" s="259"/>
      <c r="JUR3" s="259"/>
      <c r="JUS3" s="268"/>
      <c r="JUT3" s="268"/>
      <c r="JUU3" s="334"/>
      <c r="JUV3" s="334"/>
      <c r="JUW3" s="268"/>
      <c r="JUX3" s="334"/>
      <c r="JUY3" s="268"/>
      <c r="JUZ3" s="268"/>
      <c r="JVA3" s="268"/>
      <c r="JVB3" s="268"/>
      <c r="JVE3" s="259"/>
      <c r="JVF3" s="259"/>
      <c r="JVG3" s="259"/>
      <c r="JVH3" s="268"/>
      <c r="JVI3" s="268"/>
      <c r="JVJ3" s="334"/>
      <c r="JVK3" s="334"/>
      <c r="JVL3" s="268"/>
      <c r="JVM3" s="334"/>
      <c r="JVN3" s="268"/>
      <c r="JVO3" s="268"/>
      <c r="JVP3" s="268"/>
      <c r="JVQ3" s="268"/>
      <c r="JVT3" s="259"/>
      <c r="JVU3" s="259"/>
      <c r="JVV3" s="259"/>
      <c r="JVW3" s="268"/>
      <c r="JVX3" s="268"/>
      <c r="JVY3" s="334"/>
      <c r="JVZ3" s="334"/>
      <c r="JWA3" s="268"/>
      <c r="JWB3" s="334"/>
      <c r="JWC3" s="268"/>
      <c r="JWD3" s="268"/>
      <c r="JWE3" s="268"/>
      <c r="JWF3" s="268"/>
      <c r="JWI3" s="259"/>
      <c r="JWJ3" s="259"/>
      <c r="JWK3" s="259"/>
      <c r="JWL3" s="268"/>
      <c r="JWM3" s="268"/>
      <c r="JWN3" s="334"/>
      <c r="JWO3" s="334"/>
      <c r="JWP3" s="268"/>
      <c r="JWQ3" s="334"/>
      <c r="JWR3" s="268"/>
      <c r="JWS3" s="268"/>
      <c r="JWT3" s="268"/>
      <c r="JWU3" s="268"/>
      <c r="JWX3" s="259"/>
      <c r="JWY3" s="259"/>
      <c r="JWZ3" s="259"/>
      <c r="JXA3" s="268"/>
      <c r="JXB3" s="268"/>
      <c r="JXC3" s="334"/>
      <c r="JXD3" s="334"/>
      <c r="JXE3" s="268"/>
      <c r="JXF3" s="334"/>
      <c r="JXG3" s="268"/>
      <c r="JXH3" s="268"/>
      <c r="JXI3" s="268"/>
      <c r="JXJ3" s="268"/>
      <c r="JXM3" s="259"/>
      <c r="JXN3" s="259"/>
      <c r="JXO3" s="259"/>
      <c r="JXP3" s="268"/>
      <c r="JXQ3" s="268"/>
      <c r="JXR3" s="334"/>
      <c r="JXS3" s="334"/>
      <c r="JXT3" s="268"/>
      <c r="JXU3" s="334"/>
      <c r="JXV3" s="268"/>
      <c r="JXW3" s="268"/>
      <c r="JXX3" s="268"/>
      <c r="JXY3" s="268"/>
      <c r="JYB3" s="259"/>
      <c r="JYC3" s="259"/>
      <c r="JYD3" s="259"/>
      <c r="JYE3" s="268"/>
      <c r="JYF3" s="268"/>
      <c r="JYG3" s="334"/>
      <c r="JYH3" s="334"/>
      <c r="JYI3" s="268"/>
      <c r="JYJ3" s="334"/>
      <c r="JYK3" s="268"/>
      <c r="JYL3" s="268"/>
      <c r="JYM3" s="268"/>
      <c r="JYN3" s="268"/>
      <c r="JYQ3" s="259"/>
      <c r="JYR3" s="259"/>
      <c r="JYS3" s="259"/>
      <c r="JYT3" s="268"/>
      <c r="JYU3" s="268"/>
      <c r="JYV3" s="334"/>
      <c r="JYW3" s="334"/>
      <c r="JYX3" s="268"/>
      <c r="JYY3" s="334"/>
      <c r="JYZ3" s="268"/>
      <c r="JZA3" s="268"/>
      <c r="JZB3" s="268"/>
      <c r="JZC3" s="268"/>
      <c r="JZF3" s="259"/>
      <c r="JZG3" s="259"/>
      <c r="JZH3" s="259"/>
      <c r="JZI3" s="268"/>
      <c r="JZJ3" s="268"/>
      <c r="JZK3" s="334"/>
      <c r="JZL3" s="334"/>
      <c r="JZM3" s="268"/>
      <c r="JZN3" s="334"/>
      <c r="JZO3" s="268"/>
      <c r="JZP3" s="268"/>
      <c r="JZQ3" s="268"/>
      <c r="JZR3" s="268"/>
      <c r="JZU3" s="259"/>
      <c r="JZV3" s="259"/>
      <c r="JZW3" s="259"/>
      <c r="JZX3" s="268"/>
      <c r="JZY3" s="268"/>
      <c r="JZZ3" s="334"/>
      <c r="KAA3" s="334"/>
      <c r="KAB3" s="268"/>
      <c r="KAC3" s="334"/>
      <c r="KAD3" s="268"/>
      <c r="KAE3" s="268"/>
      <c r="KAF3" s="268"/>
      <c r="KAG3" s="268"/>
      <c r="KAJ3" s="259"/>
      <c r="KAK3" s="259"/>
      <c r="KAL3" s="259"/>
      <c r="KAM3" s="268"/>
      <c r="KAN3" s="268"/>
      <c r="KAO3" s="334"/>
      <c r="KAP3" s="334"/>
      <c r="KAQ3" s="268"/>
      <c r="KAR3" s="334"/>
      <c r="KAS3" s="268"/>
      <c r="KAT3" s="268"/>
      <c r="KAU3" s="268"/>
      <c r="KAV3" s="268"/>
      <c r="KAY3" s="259"/>
      <c r="KAZ3" s="259"/>
      <c r="KBA3" s="259"/>
      <c r="KBB3" s="268"/>
      <c r="KBC3" s="268"/>
      <c r="KBD3" s="334"/>
      <c r="KBE3" s="334"/>
      <c r="KBF3" s="268"/>
      <c r="KBG3" s="334"/>
      <c r="KBH3" s="268"/>
      <c r="KBI3" s="268"/>
      <c r="KBJ3" s="268"/>
      <c r="KBK3" s="268"/>
      <c r="KBN3" s="259"/>
      <c r="KBO3" s="259"/>
      <c r="KBP3" s="259"/>
      <c r="KBQ3" s="268"/>
      <c r="KBR3" s="268"/>
      <c r="KBS3" s="334"/>
      <c r="KBT3" s="334"/>
      <c r="KBU3" s="268"/>
      <c r="KBV3" s="334"/>
      <c r="KBW3" s="268"/>
      <c r="KBX3" s="268"/>
      <c r="KBY3" s="268"/>
      <c r="KBZ3" s="268"/>
      <c r="KCC3" s="259"/>
      <c r="KCD3" s="259"/>
      <c r="KCE3" s="259"/>
      <c r="KCF3" s="268"/>
      <c r="KCG3" s="268"/>
      <c r="KCH3" s="334"/>
      <c r="KCI3" s="334"/>
      <c r="KCJ3" s="268"/>
      <c r="KCK3" s="334"/>
      <c r="KCL3" s="268"/>
      <c r="KCM3" s="268"/>
      <c r="KCN3" s="268"/>
      <c r="KCO3" s="268"/>
      <c r="KCR3" s="259"/>
      <c r="KCS3" s="259"/>
      <c r="KCT3" s="259"/>
      <c r="KCU3" s="268"/>
      <c r="KCV3" s="268"/>
      <c r="KCW3" s="334"/>
      <c r="KCX3" s="334"/>
      <c r="KCY3" s="268"/>
      <c r="KCZ3" s="334"/>
      <c r="KDA3" s="268"/>
      <c r="KDB3" s="268"/>
      <c r="KDC3" s="268"/>
      <c r="KDD3" s="268"/>
      <c r="KDG3" s="259"/>
      <c r="KDH3" s="259"/>
      <c r="KDI3" s="259"/>
      <c r="KDJ3" s="268"/>
      <c r="KDK3" s="268"/>
      <c r="KDL3" s="334"/>
      <c r="KDM3" s="334"/>
      <c r="KDN3" s="268"/>
      <c r="KDO3" s="334"/>
      <c r="KDP3" s="268"/>
      <c r="KDQ3" s="268"/>
      <c r="KDR3" s="268"/>
      <c r="KDS3" s="268"/>
      <c r="KDV3" s="259"/>
      <c r="KDW3" s="259"/>
      <c r="KDX3" s="259"/>
      <c r="KDY3" s="268"/>
      <c r="KDZ3" s="268"/>
      <c r="KEA3" s="334"/>
      <c r="KEB3" s="334"/>
      <c r="KEC3" s="268"/>
      <c r="KED3" s="334"/>
      <c r="KEE3" s="268"/>
      <c r="KEF3" s="268"/>
      <c r="KEG3" s="268"/>
      <c r="KEH3" s="268"/>
      <c r="KEK3" s="259"/>
      <c r="KEL3" s="259"/>
      <c r="KEM3" s="259"/>
      <c r="KEN3" s="268"/>
      <c r="KEO3" s="268"/>
      <c r="KEP3" s="334"/>
      <c r="KEQ3" s="334"/>
      <c r="KER3" s="268"/>
      <c r="KES3" s="334"/>
      <c r="KET3" s="268"/>
      <c r="KEU3" s="268"/>
      <c r="KEV3" s="268"/>
      <c r="KEW3" s="268"/>
      <c r="KEZ3" s="259"/>
      <c r="KFA3" s="259"/>
      <c r="KFB3" s="259"/>
      <c r="KFC3" s="268"/>
      <c r="KFD3" s="268"/>
      <c r="KFE3" s="334"/>
      <c r="KFF3" s="334"/>
      <c r="KFG3" s="268"/>
      <c r="KFH3" s="334"/>
      <c r="KFI3" s="268"/>
      <c r="KFJ3" s="268"/>
      <c r="KFK3" s="268"/>
      <c r="KFL3" s="268"/>
      <c r="KFO3" s="259"/>
      <c r="KFP3" s="259"/>
      <c r="KFQ3" s="259"/>
      <c r="KFR3" s="268"/>
      <c r="KFS3" s="268"/>
      <c r="KFT3" s="334"/>
      <c r="KFU3" s="334"/>
      <c r="KFV3" s="268"/>
      <c r="KFW3" s="334"/>
      <c r="KFX3" s="268"/>
      <c r="KFY3" s="268"/>
      <c r="KFZ3" s="268"/>
      <c r="KGA3" s="268"/>
      <c r="KGD3" s="259"/>
      <c r="KGE3" s="259"/>
      <c r="KGF3" s="259"/>
      <c r="KGG3" s="268"/>
      <c r="KGH3" s="268"/>
      <c r="KGI3" s="334"/>
      <c r="KGJ3" s="334"/>
      <c r="KGK3" s="268"/>
      <c r="KGL3" s="334"/>
      <c r="KGM3" s="268"/>
      <c r="KGN3" s="268"/>
      <c r="KGO3" s="268"/>
      <c r="KGP3" s="268"/>
      <c r="KGS3" s="259"/>
      <c r="KGT3" s="259"/>
      <c r="KGU3" s="259"/>
      <c r="KGV3" s="268"/>
      <c r="KGW3" s="268"/>
      <c r="KGX3" s="334"/>
      <c r="KGY3" s="334"/>
      <c r="KGZ3" s="268"/>
      <c r="KHA3" s="334"/>
      <c r="KHB3" s="268"/>
      <c r="KHC3" s="268"/>
      <c r="KHD3" s="268"/>
      <c r="KHE3" s="268"/>
      <c r="KHH3" s="259"/>
      <c r="KHI3" s="259"/>
      <c r="KHJ3" s="259"/>
      <c r="KHK3" s="268"/>
      <c r="KHL3" s="268"/>
      <c r="KHM3" s="334"/>
      <c r="KHN3" s="334"/>
      <c r="KHO3" s="268"/>
      <c r="KHP3" s="334"/>
      <c r="KHQ3" s="268"/>
      <c r="KHR3" s="268"/>
      <c r="KHS3" s="268"/>
      <c r="KHT3" s="268"/>
      <c r="KHW3" s="259"/>
      <c r="KHX3" s="259"/>
      <c r="KHY3" s="259"/>
      <c r="KHZ3" s="268"/>
      <c r="KIA3" s="268"/>
      <c r="KIB3" s="334"/>
      <c r="KIC3" s="334"/>
      <c r="KID3" s="268"/>
      <c r="KIE3" s="334"/>
      <c r="KIF3" s="268"/>
      <c r="KIG3" s="268"/>
      <c r="KIH3" s="268"/>
      <c r="KII3" s="268"/>
      <c r="KIL3" s="259"/>
      <c r="KIM3" s="259"/>
      <c r="KIN3" s="259"/>
      <c r="KIO3" s="268"/>
      <c r="KIP3" s="268"/>
      <c r="KIQ3" s="334"/>
      <c r="KIR3" s="334"/>
      <c r="KIS3" s="268"/>
      <c r="KIT3" s="334"/>
      <c r="KIU3" s="268"/>
      <c r="KIV3" s="268"/>
      <c r="KIW3" s="268"/>
      <c r="KIX3" s="268"/>
      <c r="KJA3" s="259"/>
      <c r="KJB3" s="259"/>
      <c r="KJC3" s="259"/>
      <c r="KJD3" s="268"/>
      <c r="KJE3" s="268"/>
      <c r="KJF3" s="334"/>
      <c r="KJG3" s="334"/>
      <c r="KJH3" s="268"/>
      <c r="KJI3" s="334"/>
      <c r="KJJ3" s="268"/>
      <c r="KJK3" s="268"/>
      <c r="KJL3" s="268"/>
      <c r="KJM3" s="268"/>
      <c r="KJP3" s="259"/>
      <c r="KJQ3" s="259"/>
      <c r="KJR3" s="259"/>
      <c r="KJS3" s="268"/>
      <c r="KJT3" s="268"/>
      <c r="KJU3" s="334"/>
      <c r="KJV3" s="334"/>
      <c r="KJW3" s="268"/>
      <c r="KJX3" s="334"/>
      <c r="KJY3" s="268"/>
      <c r="KJZ3" s="268"/>
      <c r="KKA3" s="268"/>
      <c r="KKB3" s="268"/>
      <c r="KKE3" s="259"/>
      <c r="KKF3" s="259"/>
      <c r="KKG3" s="259"/>
      <c r="KKH3" s="268"/>
      <c r="KKI3" s="268"/>
      <c r="KKJ3" s="334"/>
      <c r="KKK3" s="334"/>
      <c r="KKL3" s="268"/>
      <c r="KKM3" s="334"/>
      <c r="KKN3" s="268"/>
      <c r="KKO3" s="268"/>
      <c r="KKP3" s="268"/>
      <c r="KKQ3" s="268"/>
      <c r="KKT3" s="259"/>
      <c r="KKU3" s="259"/>
      <c r="KKV3" s="259"/>
      <c r="KKW3" s="268"/>
      <c r="KKX3" s="268"/>
      <c r="KKY3" s="334"/>
      <c r="KKZ3" s="334"/>
      <c r="KLA3" s="268"/>
      <c r="KLB3" s="334"/>
      <c r="KLC3" s="268"/>
      <c r="KLD3" s="268"/>
      <c r="KLE3" s="268"/>
      <c r="KLF3" s="268"/>
      <c r="KLI3" s="259"/>
      <c r="KLJ3" s="259"/>
      <c r="KLK3" s="259"/>
      <c r="KLL3" s="268"/>
      <c r="KLM3" s="268"/>
      <c r="KLN3" s="334"/>
      <c r="KLO3" s="334"/>
      <c r="KLP3" s="268"/>
      <c r="KLQ3" s="334"/>
      <c r="KLR3" s="268"/>
      <c r="KLS3" s="268"/>
      <c r="KLT3" s="268"/>
      <c r="KLU3" s="268"/>
      <c r="KLX3" s="259"/>
      <c r="KLY3" s="259"/>
      <c r="KLZ3" s="259"/>
      <c r="KMA3" s="268"/>
      <c r="KMB3" s="268"/>
      <c r="KMC3" s="334"/>
      <c r="KMD3" s="334"/>
      <c r="KME3" s="268"/>
      <c r="KMF3" s="334"/>
      <c r="KMG3" s="268"/>
      <c r="KMH3" s="268"/>
      <c r="KMI3" s="268"/>
      <c r="KMJ3" s="268"/>
      <c r="KMM3" s="259"/>
      <c r="KMN3" s="259"/>
      <c r="KMO3" s="259"/>
      <c r="KMP3" s="268"/>
      <c r="KMQ3" s="268"/>
      <c r="KMR3" s="334"/>
      <c r="KMS3" s="334"/>
      <c r="KMT3" s="268"/>
      <c r="KMU3" s="334"/>
      <c r="KMV3" s="268"/>
      <c r="KMW3" s="268"/>
      <c r="KMX3" s="268"/>
      <c r="KMY3" s="268"/>
      <c r="KNB3" s="259"/>
      <c r="KNC3" s="259"/>
      <c r="KND3" s="259"/>
      <c r="KNE3" s="268"/>
      <c r="KNF3" s="268"/>
      <c r="KNG3" s="334"/>
      <c r="KNH3" s="334"/>
      <c r="KNI3" s="268"/>
      <c r="KNJ3" s="334"/>
      <c r="KNK3" s="268"/>
      <c r="KNL3" s="268"/>
      <c r="KNM3" s="268"/>
      <c r="KNN3" s="268"/>
      <c r="KNQ3" s="259"/>
      <c r="KNR3" s="259"/>
      <c r="KNS3" s="259"/>
      <c r="KNT3" s="268"/>
      <c r="KNU3" s="268"/>
      <c r="KNV3" s="334"/>
      <c r="KNW3" s="334"/>
      <c r="KNX3" s="268"/>
      <c r="KNY3" s="334"/>
      <c r="KNZ3" s="268"/>
      <c r="KOA3" s="268"/>
      <c r="KOB3" s="268"/>
      <c r="KOC3" s="268"/>
      <c r="KOF3" s="259"/>
      <c r="KOG3" s="259"/>
      <c r="KOH3" s="259"/>
      <c r="KOI3" s="268"/>
      <c r="KOJ3" s="268"/>
      <c r="KOK3" s="334"/>
      <c r="KOL3" s="334"/>
      <c r="KOM3" s="268"/>
      <c r="KON3" s="334"/>
      <c r="KOO3" s="268"/>
      <c r="KOP3" s="268"/>
      <c r="KOQ3" s="268"/>
      <c r="KOR3" s="268"/>
      <c r="KOU3" s="259"/>
      <c r="KOV3" s="259"/>
      <c r="KOW3" s="259"/>
      <c r="KOX3" s="268"/>
      <c r="KOY3" s="268"/>
      <c r="KOZ3" s="334"/>
      <c r="KPA3" s="334"/>
      <c r="KPB3" s="268"/>
      <c r="KPC3" s="334"/>
      <c r="KPD3" s="268"/>
      <c r="KPE3" s="268"/>
      <c r="KPF3" s="268"/>
      <c r="KPG3" s="268"/>
      <c r="KPJ3" s="259"/>
      <c r="KPK3" s="259"/>
      <c r="KPL3" s="259"/>
      <c r="KPM3" s="268"/>
      <c r="KPN3" s="268"/>
      <c r="KPO3" s="334"/>
      <c r="KPP3" s="334"/>
      <c r="KPQ3" s="268"/>
      <c r="KPR3" s="334"/>
      <c r="KPS3" s="268"/>
      <c r="KPT3" s="268"/>
      <c r="KPU3" s="268"/>
      <c r="KPV3" s="268"/>
      <c r="KPY3" s="259"/>
      <c r="KPZ3" s="259"/>
      <c r="KQA3" s="259"/>
      <c r="KQB3" s="268"/>
      <c r="KQC3" s="268"/>
      <c r="KQD3" s="334"/>
      <c r="KQE3" s="334"/>
      <c r="KQF3" s="268"/>
      <c r="KQG3" s="334"/>
      <c r="KQH3" s="268"/>
      <c r="KQI3" s="268"/>
      <c r="KQJ3" s="268"/>
      <c r="KQK3" s="268"/>
      <c r="KQN3" s="259"/>
      <c r="KQO3" s="259"/>
      <c r="KQP3" s="259"/>
      <c r="KQQ3" s="268"/>
      <c r="KQR3" s="268"/>
      <c r="KQS3" s="334"/>
      <c r="KQT3" s="334"/>
      <c r="KQU3" s="268"/>
      <c r="KQV3" s="334"/>
      <c r="KQW3" s="268"/>
      <c r="KQX3" s="268"/>
      <c r="KQY3" s="268"/>
      <c r="KQZ3" s="268"/>
      <c r="KRC3" s="259"/>
      <c r="KRD3" s="259"/>
      <c r="KRE3" s="259"/>
      <c r="KRF3" s="268"/>
      <c r="KRG3" s="268"/>
      <c r="KRH3" s="334"/>
      <c r="KRI3" s="334"/>
      <c r="KRJ3" s="268"/>
      <c r="KRK3" s="334"/>
      <c r="KRL3" s="268"/>
      <c r="KRM3" s="268"/>
      <c r="KRN3" s="268"/>
      <c r="KRO3" s="268"/>
      <c r="KRR3" s="259"/>
      <c r="KRS3" s="259"/>
      <c r="KRT3" s="259"/>
      <c r="KRU3" s="268"/>
      <c r="KRV3" s="268"/>
      <c r="KRW3" s="334"/>
      <c r="KRX3" s="334"/>
      <c r="KRY3" s="268"/>
      <c r="KRZ3" s="334"/>
      <c r="KSA3" s="268"/>
      <c r="KSB3" s="268"/>
      <c r="KSC3" s="268"/>
      <c r="KSD3" s="268"/>
      <c r="KSG3" s="259"/>
      <c r="KSH3" s="259"/>
      <c r="KSI3" s="259"/>
      <c r="KSJ3" s="268"/>
      <c r="KSK3" s="268"/>
      <c r="KSL3" s="334"/>
      <c r="KSM3" s="334"/>
      <c r="KSN3" s="268"/>
      <c r="KSO3" s="334"/>
      <c r="KSP3" s="268"/>
      <c r="KSQ3" s="268"/>
      <c r="KSR3" s="268"/>
      <c r="KSS3" s="268"/>
      <c r="KSV3" s="259"/>
      <c r="KSW3" s="259"/>
      <c r="KSX3" s="259"/>
      <c r="KSY3" s="268"/>
      <c r="KSZ3" s="268"/>
      <c r="KTA3" s="334"/>
      <c r="KTB3" s="334"/>
      <c r="KTC3" s="268"/>
      <c r="KTD3" s="334"/>
      <c r="KTE3" s="268"/>
      <c r="KTF3" s="268"/>
      <c r="KTG3" s="268"/>
      <c r="KTH3" s="268"/>
      <c r="KTK3" s="259"/>
      <c r="KTL3" s="259"/>
      <c r="KTM3" s="259"/>
      <c r="KTN3" s="268"/>
      <c r="KTO3" s="268"/>
      <c r="KTP3" s="334"/>
      <c r="KTQ3" s="334"/>
      <c r="KTR3" s="268"/>
      <c r="KTS3" s="334"/>
      <c r="KTT3" s="268"/>
      <c r="KTU3" s="268"/>
      <c r="KTV3" s="268"/>
      <c r="KTW3" s="268"/>
      <c r="KTZ3" s="259"/>
      <c r="KUA3" s="259"/>
      <c r="KUB3" s="259"/>
      <c r="KUC3" s="268"/>
      <c r="KUD3" s="268"/>
      <c r="KUE3" s="334"/>
      <c r="KUF3" s="334"/>
      <c r="KUG3" s="268"/>
      <c r="KUH3" s="334"/>
      <c r="KUI3" s="268"/>
      <c r="KUJ3" s="268"/>
      <c r="KUK3" s="268"/>
      <c r="KUL3" s="268"/>
      <c r="KUO3" s="259"/>
      <c r="KUP3" s="259"/>
      <c r="KUQ3" s="259"/>
      <c r="KUR3" s="268"/>
      <c r="KUS3" s="268"/>
      <c r="KUT3" s="334"/>
      <c r="KUU3" s="334"/>
      <c r="KUV3" s="268"/>
      <c r="KUW3" s="334"/>
      <c r="KUX3" s="268"/>
      <c r="KUY3" s="268"/>
      <c r="KUZ3" s="268"/>
      <c r="KVA3" s="268"/>
      <c r="KVD3" s="259"/>
      <c r="KVE3" s="259"/>
      <c r="KVF3" s="259"/>
      <c r="KVG3" s="268"/>
      <c r="KVH3" s="268"/>
      <c r="KVI3" s="334"/>
      <c r="KVJ3" s="334"/>
      <c r="KVK3" s="268"/>
      <c r="KVL3" s="334"/>
      <c r="KVM3" s="268"/>
      <c r="KVN3" s="268"/>
      <c r="KVO3" s="268"/>
      <c r="KVP3" s="268"/>
      <c r="KVS3" s="259"/>
      <c r="KVT3" s="259"/>
      <c r="KVU3" s="259"/>
      <c r="KVV3" s="268"/>
      <c r="KVW3" s="268"/>
      <c r="KVX3" s="334"/>
      <c r="KVY3" s="334"/>
      <c r="KVZ3" s="268"/>
      <c r="KWA3" s="334"/>
      <c r="KWB3" s="268"/>
      <c r="KWC3" s="268"/>
      <c r="KWD3" s="268"/>
      <c r="KWE3" s="268"/>
      <c r="KWH3" s="259"/>
      <c r="KWI3" s="259"/>
      <c r="KWJ3" s="259"/>
      <c r="KWK3" s="268"/>
      <c r="KWL3" s="268"/>
      <c r="KWM3" s="334"/>
      <c r="KWN3" s="334"/>
      <c r="KWO3" s="268"/>
      <c r="KWP3" s="334"/>
      <c r="KWQ3" s="268"/>
      <c r="KWR3" s="268"/>
      <c r="KWS3" s="268"/>
      <c r="KWT3" s="268"/>
      <c r="KWW3" s="259"/>
      <c r="KWX3" s="259"/>
      <c r="KWY3" s="259"/>
      <c r="KWZ3" s="268"/>
      <c r="KXA3" s="268"/>
      <c r="KXB3" s="334"/>
      <c r="KXC3" s="334"/>
      <c r="KXD3" s="268"/>
      <c r="KXE3" s="334"/>
      <c r="KXF3" s="268"/>
      <c r="KXG3" s="268"/>
      <c r="KXH3" s="268"/>
      <c r="KXI3" s="268"/>
      <c r="KXL3" s="259"/>
      <c r="KXM3" s="259"/>
      <c r="KXN3" s="259"/>
      <c r="KXO3" s="268"/>
      <c r="KXP3" s="268"/>
      <c r="KXQ3" s="334"/>
      <c r="KXR3" s="334"/>
      <c r="KXS3" s="268"/>
      <c r="KXT3" s="334"/>
      <c r="KXU3" s="268"/>
      <c r="KXV3" s="268"/>
      <c r="KXW3" s="268"/>
      <c r="KXX3" s="268"/>
      <c r="KYA3" s="259"/>
      <c r="KYB3" s="259"/>
      <c r="KYC3" s="259"/>
      <c r="KYD3" s="268"/>
      <c r="KYE3" s="268"/>
      <c r="KYF3" s="334"/>
      <c r="KYG3" s="334"/>
      <c r="KYH3" s="268"/>
      <c r="KYI3" s="334"/>
      <c r="KYJ3" s="268"/>
      <c r="KYK3" s="268"/>
      <c r="KYL3" s="268"/>
      <c r="KYM3" s="268"/>
      <c r="KYP3" s="259"/>
      <c r="KYQ3" s="259"/>
      <c r="KYR3" s="259"/>
      <c r="KYS3" s="268"/>
      <c r="KYT3" s="268"/>
      <c r="KYU3" s="334"/>
      <c r="KYV3" s="334"/>
      <c r="KYW3" s="268"/>
      <c r="KYX3" s="334"/>
      <c r="KYY3" s="268"/>
      <c r="KYZ3" s="268"/>
      <c r="KZA3" s="268"/>
      <c r="KZB3" s="268"/>
      <c r="KZE3" s="259"/>
      <c r="KZF3" s="259"/>
      <c r="KZG3" s="259"/>
      <c r="KZH3" s="268"/>
      <c r="KZI3" s="268"/>
      <c r="KZJ3" s="334"/>
      <c r="KZK3" s="334"/>
      <c r="KZL3" s="268"/>
      <c r="KZM3" s="334"/>
      <c r="KZN3" s="268"/>
      <c r="KZO3" s="268"/>
      <c r="KZP3" s="268"/>
      <c r="KZQ3" s="268"/>
      <c r="KZT3" s="259"/>
      <c r="KZU3" s="259"/>
      <c r="KZV3" s="259"/>
      <c r="KZW3" s="268"/>
      <c r="KZX3" s="268"/>
      <c r="KZY3" s="334"/>
      <c r="KZZ3" s="334"/>
      <c r="LAA3" s="268"/>
      <c r="LAB3" s="334"/>
      <c r="LAC3" s="268"/>
      <c r="LAD3" s="268"/>
      <c r="LAE3" s="268"/>
      <c r="LAF3" s="268"/>
      <c r="LAI3" s="259"/>
      <c r="LAJ3" s="259"/>
      <c r="LAK3" s="259"/>
      <c r="LAL3" s="268"/>
      <c r="LAM3" s="268"/>
      <c r="LAN3" s="334"/>
      <c r="LAO3" s="334"/>
      <c r="LAP3" s="268"/>
      <c r="LAQ3" s="334"/>
      <c r="LAR3" s="268"/>
      <c r="LAS3" s="268"/>
      <c r="LAT3" s="268"/>
      <c r="LAU3" s="268"/>
      <c r="LAX3" s="259"/>
      <c r="LAY3" s="259"/>
      <c r="LAZ3" s="259"/>
      <c r="LBA3" s="268"/>
      <c r="LBB3" s="268"/>
      <c r="LBC3" s="334"/>
      <c r="LBD3" s="334"/>
      <c r="LBE3" s="268"/>
      <c r="LBF3" s="334"/>
      <c r="LBG3" s="268"/>
      <c r="LBH3" s="268"/>
      <c r="LBI3" s="268"/>
      <c r="LBJ3" s="268"/>
      <c r="LBM3" s="259"/>
      <c r="LBN3" s="259"/>
      <c r="LBO3" s="259"/>
      <c r="LBP3" s="268"/>
      <c r="LBQ3" s="268"/>
      <c r="LBR3" s="334"/>
      <c r="LBS3" s="334"/>
      <c r="LBT3" s="268"/>
      <c r="LBU3" s="334"/>
      <c r="LBV3" s="268"/>
      <c r="LBW3" s="268"/>
      <c r="LBX3" s="268"/>
      <c r="LBY3" s="268"/>
      <c r="LCB3" s="259"/>
      <c r="LCC3" s="259"/>
      <c r="LCD3" s="259"/>
      <c r="LCE3" s="268"/>
      <c r="LCF3" s="268"/>
      <c r="LCG3" s="334"/>
      <c r="LCH3" s="334"/>
      <c r="LCI3" s="268"/>
      <c r="LCJ3" s="334"/>
      <c r="LCK3" s="268"/>
      <c r="LCL3" s="268"/>
      <c r="LCM3" s="268"/>
      <c r="LCN3" s="268"/>
      <c r="LCQ3" s="259"/>
      <c r="LCR3" s="259"/>
      <c r="LCS3" s="259"/>
      <c r="LCT3" s="268"/>
      <c r="LCU3" s="268"/>
      <c r="LCV3" s="334"/>
      <c r="LCW3" s="334"/>
      <c r="LCX3" s="268"/>
      <c r="LCY3" s="334"/>
      <c r="LCZ3" s="268"/>
      <c r="LDA3" s="268"/>
      <c r="LDB3" s="268"/>
      <c r="LDC3" s="268"/>
      <c r="LDF3" s="259"/>
      <c r="LDG3" s="259"/>
      <c r="LDH3" s="259"/>
      <c r="LDI3" s="268"/>
      <c r="LDJ3" s="268"/>
      <c r="LDK3" s="334"/>
      <c r="LDL3" s="334"/>
      <c r="LDM3" s="268"/>
      <c r="LDN3" s="334"/>
      <c r="LDO3" s="268"/>
      <c r="LDP3" s="268"/>
      <c r="LDQ3" s="268"/>
      <c r="LDR3" s="268"/>
      <c r="LDU3" s="259"/>
      <c r="LDV3" s="259"/>
      <c r="LDW3" s="259"/>
      <c r="LDX3" s="268"/>
      <c r="LDY3" s="268"/>
      <c r="LDZ3" s="334"/>
      <c r="LEA3" s="334"/>
      <c r="LEB3" s="268"/>
      <c r="LEC3" s="334"/>
      <c r="LED3" s="268"/>
      <c r="LEE3" s="268"/>
      <c r="LEF3" s="268"/>
      <c r="LEG3" s="268"/>
      <c r="LEJ3" s="259"/>
      <c r="LEK3" s="259"/>
      <c r="LEL3" s="259"/>
      <c r="LEM3" s="268"/>
      <c r="LEN3" s="268"/>
      <c r="LEO3" s="334"/>
      <c r="LEP3" s="334"/>
      <c r="LEQ3" s="268"/>
      <c r="LER3" s="334"/>
      <c r="LES3" s="268"/>
      <c r="LET3" s="268"/>
      <c r="LEU3" s="268"/>
      <c r="LEV3" s="268"/>
      <c r="LEY3" s="259"/>
      <c r="LEZ3" s="259"/>
      <c r="LFA3" s="259"/>
      <c r="LFB3" s="268"/>
      <c r="LFC3" s="268"/>
      <c r="LFD3" s="334"/>
      <c r="LFE3" s="334"/>
      <c r="LFF3" s="268"/>
      <c r="LFG3" s="334"/>
      <c r="LFH3" s="268"/>
      <c r="LFI3" s="268"/>
      <c r="LFJ3" s="268"/>
      <c r="LFK3" s="268"/>
      <c r="LFN3" s="259"/>
      <c r="LFO3" s="259"/>
      <c r="LFP3" s="259"/>
      <c r="LFQ3" s="268"/>
      <c r="LFR3" s="268"/>
      <c r="LFS3" s="334"/>
      <c r="LFT3" s="334"/>
      <c r="LFU3" s="268"/>
      <c r="LFV3" s="334"/>
      <c r="LFW3" s="268"/>
      <c r="LFX3" s="268"/>
      <c r="LFY3" s="268"/>
      <c r="LFZ3" s="268"/>
      <c r="LGC3" s="259"/>
      <c r="LGD3" s="259"/>
      <c r="LGE3" s="259"/>
      <c r="LGF3" s="268"/>
      <c r="LGG3" s="268"/>
      <c r="LGH3" s="334"/>
      <c r="LGI3" s="334"/>
      <c r="LGJ3" s="268"/>
      <c r="LGK3" s="334"/>
      <c r="LGL3" s="268"/>
      <c r="LGM3" s="268"/>
      <c r="LGN3" s="268"/>
      <c r="LGO3" s="268"/>
      <c r="LGR3" s="259"/>
      <c r="LGS3" s="259"/>
      <c r="LGT3" s="259"/>
      <c r="LGU3" s="268"/>
      <c r="LGV3" s="268"/>
      <c r="LGW3" s="334"/>
      <c r="LGX3" s="334"/>
      <c r="LGY3" s="268"/>
      <c r="LGZ3" s="334"/>
      <c r="LHA3" s="268"/>
      <c r="LHB3" s="268"/>
      <c r="LHC3" s="268"/>
      <c r="LHD3" s="268"/>
      <c r="LHG3" s="259"/>
      <c r="LHH3" s="259"/>
      <c r="LHI3" s="259"/>
      <c r="LHJ3" s="268"/>
      <c r="LHK3" s="268"/>
      <c r="LHL3" s="334"/>
      <c r="LHM3" s="334"/>
      <c r="LHN3" s="268"/>
      <c r="LHO3" s="334"/>
      <c r="LHP3" s="268"/>
      <c r="LHQ3" s="268"/>
      <c r="LHR3" s="268"/>
      <c r="LHS3" s="268"/>
      <c r="LHV3" s="259"/>
      <c r="LHW3" s="259"/>
      <c r="LHX3" s="259"/>
      <c r="LHY3" s="268"/>
      <c r="LHZ3" s="268"/>
      <c r="LIA3" s="334"/>
      <c r="LIB3" s="334"/>
      <c r="LIC3" s="268"/>
      <c r="LID3" s="334"/>
      <c r="LIE3" s="268"/>
      <c r="LIF3" s="268"/>
      <c r="LIG3" s="268"/>
      <c r="LIH3" s="268"/>
      <c r="LIK3" s="259"/>
      <c r="LIL3" s="259"/>
      <c r="LIM3" s="259"/>
      <c r="LIN3" s="268"/>
      <c r="LIO3" s="268"/>
      <c r="LIP3" s="334"/>
      <c r="LIQ3" s="334"/>
      <c r="LIR3" s="268"/>
      <c r="LIS3" s="334"/>
      <c r="LIT3" s="268"/>
      <c r="LIU3" s="268"/>
      <c r="LIV3" s="268"/>
      <c r="LIW3" s="268"/>
      <c r="LIZ3" s="259"/>
      <c r="LJA3" s="259"/>
      <c r="LJB3" s="259"/>
      <c r="LJC3" s="268"/>
      <c r="LJD3" s="268"/>
      <c r="LJE3" s="334"/>
      <c r="LJF3" s="334"/>
      <c r="LJG3" s="268"/>
      <c r="LJH3" s="334"/>
      <c r="LJI3" s="268"/>
      <c r="LJJ3" s="268"/>
      <c r="LJK3" s="268"/>
      <c r="LJL3" s="268"/>
      <c r="LJO3" s="259"/>
      <c r="LJP3" s="259"/>
      <c r="LJQ3" s="259"/>
      <c r="LJR3" s="268"/>
      <c r="LJS3" s="268"/>
      <c r="LJT3" s="334"/>
      <c r="LJU3" s="334"/>
      <c r="LJV3" s="268"/>
      <c r="LJW3" s="334"/>
      <c r="LJX3" s="268"/>
      <c r="LJY3" s="268"/>
      <c r="LJZ3" s="268"/>
      <c r="LKA3" s="268"/>
      <c r="LKD3" s="259"/>
      <c r="LKE3" s="259"/>
      <c r="LKF3" s="259"/>
      <c r="LKG3" s="268"/>
      <c r="LKH3" s="268"/>
      <c r="LKI3" s="334"/>
      <c r="LKJ3" s="334"/>
      <c r="LKK3" s="268"/>
      <c r="LKL3" s="334"/>
      <c r="LKM3" s="268"/>
      <c r="LKN3" s="268"/>
      <c r="LKO3" s="268"/>
      <c r="LKP3" s="268"/>
      <c r="LKS3" s="259"/>
      <c r="LKT3" s="259"/>
      <c r="LKU3" s="259"/>
      <c r="LKV3" s="268"/>
      <c r="LKW3" s="268"/>
      <c r="LKX3" s="334"/>
      <c r="LKY3" s="334"/>
      <c r="LKZ3" s="268"/>
      <c r="LLA3" s="334"/>
      <c r="LLB3" s="268"/>
      <c r="LLC3" s="268"/>
      <c r="LLD3" s="268"/>
      <c r="LLE3" s="268"/>
      <c r="LLH3" s="259"/>
      <c r="LLI3" s="259"/>
      <c r="LLJ3" s="259"/>
      <c r="LLK3" s="268"/>
      <c r="LLL3" s="268"/>
      <c r="LLM3" s="334"/>
      <c r="LLN3" s="334"/>
      <c r="LLO3" s="268"/>
      <c r="LLP3" s="334"/>
      <c r="LLQ3" s="268"/>
      <c r="LLR3" s="268"/>
      <c r="LLS3" s="268"/>
      <c r="LLT3" s="268"/>
      <c r="LLW3" s="259"/>
      <c r="LLX3" s="259"/>
      <c r="LLY3" s="259"/>
      <c r="LLZ3" s="268"/>
      <c r="LMA3" s="268"/>
      <c r="LMB3" s="334"/>
      <c r="LMC3" s="334"/>
      <c r="LMD3" s="268"/>
      <c r="LME3" s="334"/>
      <c r="LMF3" s="268"/>
      <c r="LMG3" s="268"/>
      <c r="LMH3" s="268"/>
      <c r="LMI3" s="268"/>
      <c r="LML3" s="259"/>
      <c r="LMM3" s="259"/>
      <c r="LMN3" s="259"/>
      <c r="LMO3" s="268"/>
      <c r="LMP3" s="268"/>
      <c r="LMQ3" s="334"/>
      <c r="LMR3" s="334"/>
      <c r="LMS3" s="268"/>
      <c r="LMT3" s="334"/>
      <c r="LMU3" s="268"/>
      <c r="LMV3" s="268"/>
      <c r="LMW3" s="268"/>
      <c r="LMX3" s="268"/>
      <c r="LNA3" s="259"/>
      <c r="LNB3" s="259"/>
      <c r="LNC3" s="259"/>
      <c r="LND3" s="268"/>
      <c r="LNE3" s="268"/>
      <c r="LNF3" s="334"/>
      <c r="LNG3" s="334"/>
      <c r="LNH3" s="268"/>
      <c r="LNI3" s="334"/>
      <c r="LNJ3" s="268"/>
      <c r="LNK3" s="268"/>
      <c r="LNL3" s="268"/>
      <c r="LNM3" s="268"/>
      <c r="LNP3" s="259"/>
      <c r="LNQ3" s="259"/>
      <c r="LNR3" s="259"/>
      <c r="LNS3" s="268"/>
      <c r="LNT3" s="268"/>
      <c r="LNU3" s="334"/>
      <c r="LNV3" s="334"/>
      <c r="LNW3" s="268"/>
      <c r="LNX3" s="334"/>
      <c r="LNY3" s="268"/>
      <c r="LNZ3" s="268"/>
      <c r="LOA3" s="268"/>
      <c r="LOB3" s="268"/>
      <c r="LOE3" s="259"/>
      <c r="LOF3" s="259"/>
      <c r="LOG3" s="259"/>
      <c r="LOH3" s="268"/>
      <c r="LOI3" s="268"/>
      <c r="LOJ3" s="334"/>
      <c r="LOK3" s="334"/>
      <c r="LOL3" s="268"/>
      <c r="LOM3" s="334"/>
      <c r="LON3" s="268"/>
      <c r="LOO3" s="268"/>
      <c r="LOP3" s="268"/>
      <c r="LOQ3" s="268"/>
      <c r="LOT3" s="259"/>
      <c r="LOU3" s="259"/>
      <c r="LOV3" s="259"/>
      <c r="LOW3" s="268"/>
      <c r="LOX3" s="268"/>
      <c r="LOY3" s="334"/>
      <c r="LOZ3" s="334"/>
      <c r="LPA3" s="268"/>
      <c r="LPB3" s="334"/>
      <c r="LPC3" s="268"/>
      <c r="LPD3" s="268"/>
      <c r="LPE3" s="268"/>
      <c r="LPF3" s="268"/>
      <c r="LPI3" s="259"/>
      <c r="LPJ3" s="259"/>
      <c r="LPK3" s="259"/>
      <c r="LPL3" s="268"/>
      <c r="LPM3" s="268"/>
      <c r="LPN3" s="334"/>
      <c r="LPO3" s="334"/>
      <c r="LPP3" s="268"/>
      <c r="LPQ3" s="334"/>
      <c r="LPR3" s="268"/>
      <c r="LPS3" s="268"/>
      <c r="LPT3" s="268"/>
      <c r="LPU3" s="268"/>
      <c r="LPX3" s="259"/>
      <c r="LPY3" s="259"/>
      <c r="LPZ3" s="259"/>
      <c r="LQA3" s="268"/>
      <c r="LQB3" s="268"/>
      <c r="LQC3" s="334"/>
      <c r="LQD3" s="334"/>
      <c r="LQE3" s="268"/>
      <c r="LQF3" s="334"/>
      <c r="LQG3" s="268"/>
      <c r="LQH3" s="268"/>
      <c r="LQI3" s="268"/>
      <c r="LQJ3" s="268"/>
      <c r="LQM3" s="259"/>
      <c r="LQN3" s="259"/>
      <c r="LQO3" s="259"/>
      <c r="LQP3" s="268"/>
      <c r="LQQ3" s="268"/>
      <c r="LQR3" s="334"/>
      <c r="LQS3" s="334"/>
      <c r="LQT3" s="268"/>
      <c r="LQU3" s="334"/>
      <c r="LQV3" s="268"/>
      <c r="LQW3" s="268"/>
      <c r="LQX3" s="268"/>
      <c r="LQY3" s="268"/>
      <c r="LRB3" s="259"/>
      <c r="LRC3" s="259"/>
      <c r="LRD3" s="259"/>
      <c r="LRE3" s="268"/>
      <c r="LRF3" s="268"/>
      <c r="LRG3" s="334"/>
      <c r="LRH3" s="334"/>
      <c r="LRI3" s="268"/>
      <c r="LRJ3" s="334"/>
      <c r="LRK3" s="268"/>
      <c r="LRL3" s="268"/>
      <c r="LRM3" s="268"/>
      <c r="LRN3" s="268"/>
      <c r="LRQ3" s="259"/>
      <c r="LRR3" s="259"/>
      <c r="LRS3" s="259"/>
      <c r="LRT3" s="268"/>
      <c r="LRU3" s="268"/>
      <c r="LRV3" s="334"/>
      <c r="LRW3" s="334"/>
      <c r="LRX3" s="268"/>
      <c r="LRY3" s="334"/>
      <c r="LRZ3" s="268"/>
      <c r="LSA3" s="268"/>
      <c r="LSB3" s="268"/>
      <c r="LSC3" s="268"/>
      <c r="LSF3" s="259"/>
      <c r="LSG3" s="259"/>
      <c r="LSH3" s="259"/>
      <c r="LSI3" s="268"/>
      <c r="LSJ3" s="268"/>
      <c r="LSK3" s="334"/>
      <c r="LSL3" s="334"/>
      <c r="LSM3" s="268"/>
      <c r="LSN3" s="334"/>
      <c r="LSO3" s="268"/>
      <c r="LSP3" s="268"/>
      <c r="LSQ3" s="268"/>
      <c r="LSR3" s="268"/>
      <c r="LSU3" s="259"/>
      <c r="LSV3" s="259"/>
      <c r="LSW3" s="259"/>
      <c r="LSX3" s="268"/>
      <c r="LSY3" s="268"/>
      <c r="LSZ3" s="334"/>
      <c r="LTA3" s="334"/>
      <c r="LTB3" s="268"/>
      <c r="LTC3" s="334"/>
      <c r="LTD3" s="268"/>
      <c r="LTE3" s="268"/>
      <c r="LTF3" s="268"/>
      <c r="LTG3" s="268"/>
      <c r="LTJ3" s="259"/>
      <c r="LTK3" s="259"/>
      <c r="LTL3" s="259"/>
      <c r="LTM3" s="268"/>
      <c r="LTN3" s="268"/>
      <c r="LTO3" s="334"/>
      <c r="LTP3" s="334"/>
      <c r="LTQ3" s="268"/>
      <c r="LTR3" s="334"/>
      <c r="LTS3" s="268"/>
      <c r="LTT3" s="268"/>
      <c r="LTU3" s="268"/>
      <c r="LTV3" s="268"/>
      <c r="LTY3" s="259"/>
      <c r="LTZ3" s="259"/>
      <c r="LUA3" s="259"/>
      <c r="LUB3" s="268"/>
      <c r="LUC3" s="268"/>
      <c r="LUD3" s="334"/>
      <c r="LUE3" s="334"/>
      <c r="LUF3" s="268"/>
      <c r="LUG3" s="334"/>
      <c r="LUH3" s="268"/>
      <c r="LUI3" s="268"/>
      <c r="LUJ3" s="268"/>
      <c r="LUK3" s="268"/>
      <c r="LUN3" s="259"/>
      <c r="LUO3" s="259"/>
      <c r="LUP3" s="259"/>
      <c r="LUQ3" s="268"/>
      <c r="LUR3" s="268"/>
      <c r="LUS3" s="334"/>
      <c r="LUT3" s="334"/>
      <c r="LUU3" s="268"/>
      <c r="LUV3" s="334"/>
      <c r="LUW3" s="268"/>
      <c r="LUX3" s="268"/>
      <c r="LUY3" s="268"/>
      <c r="LUZ3" s="268"/>
      <c r="LVC3" s="259"/>
      <c r="LVD3" s="259"/>
      <c r="LVE3" s="259"/>
      <c r="LVF3" s="268"/>
      <c r="LVG3" s="268"/>
      <c r="LVH3" s="334"/>
      <c r="LVI3" s="334"/>
      <c r="LVJ3" s="268"/>
      <c r="LVK3" s="334"/>
      <c r="LVL3" s="268"/>
      <c r="LVM3" s="268"/>
      <c r="LVN3" s="268"/>
      <c r="LVO3" s="268"/>
      <c r="LVR3" s="259"/>
      <c r="LVS3" s="259"/>
      <c r="LVT3" s="259"/>
      <c r="LVU3" s="268"/>
      <c r="LVV3" s="268"/>
      <c r="LVW3" s="334"/>
      <c r="LVX3" s="334"/>
      <c r="LVY3" s="268"/>
      <c r="LVZ3" s="334"/>
      <c r="LWA3" s="268"/>
      <c r="LWB3" s="268"/>
      <c r="LWC3" s="268"/>
      <c r="LWD3" s="268"/>
      <c r="LWG3" s="259"/>
      <c r="LWH3" s="259"/>
      <c r="LWI3" s="259"/>
      <c r="LWJ3" s="268"/>
      <c r="LWK3" s="268"/>
      <c r="LWL3" s="334"/>
      <c r="LWM3" s="334"/>
      <c r="LWN3" s="268"/>
      <c r="LWO3" s="334"/>
      <c r="LWP3" s="268"/>
      <c r="LWQ3" s="268"/>
      <c r="LWR3" s="268"/>
      <c r="LWS3" s="268"/>
      <c r="LWV3" s="259"/>
      <c r="LWW3" s="259"/>
      <c r="LWX3" s="259"/>
      <c r="LWY3" s="268"/>
      <c r="LWZ3" s="268"/>
      <c r="LXA3" s="334"/>
      <c r="LXB3" s="334"/>
      <c r="LXC3" s="268"/>
      <c r="LXD3" s="334"/>
      <c r="LXE3" s="268"/>
      <c r="LXF3" s="268"/>
      <c r="LXG3" s="268"/>
      <c r="LXH3" s="268"/>
      <c r="LXK3" s="259"/>
      <c r="LXL3" s="259"/>
      <c r="LXM3" s="259"/>
      <c r="LXN3" s="268"/>
      <c r="LXO3" s="268"/>
      <c r="LXP3" s="334"/>
      <c r="LXQ3" s="334"/>
      <c r="LXR3" s="268"/>
      <c r="LXS3" s="334"/>
      <c r="LXT3" s="268"/>
      <c r="LXU3" s="268"/>
      <c r="LXV3" s="268"/>
      <c r="LXW3" s="268"/>
      <c r="LXZ3" s="259"/>
      <c r="LYA3" s="259"/>
      <c r="LYB3" s="259"/>
      <c r="LYC3" s="268"/>
      <c r="LYD3" s="268"/>
      <c r="LYE3" s="334"/>
      <c r="LYF3" s="334"/>
      <c r="LYG3" s="268"/>
      <c r="LYH3" s="334"/>
      <c r="LYI3" s="268"/>
      <c r="LYJ3" s="268"/>
      <c r="LYK3" s="268"/>
      <c r="LYL3" s="268"/>
      <c r="LYO3" s="259"/>
      <c r="LYP3" s="259"/>
      <c r="LYQ3" s="259"/>
      <c r="LYR3" s="268"/>
      <c r="LYS3" s="268"/>
      <c r="LYT3" s="334"/>
      <c r="LYU3" s="334"/>
      <c r="LYV3" s="268"/>
      <c r="LYW3" s="334"/>
      <c r="LYX3" s="268"/>
      <c r="LYY3" s="268"/>
      <c r="LYZ3" s="268"/>
      <c r="LZA3" s="268"/>
      <c r="LZD3" s="259"/>
      <c r="LZE3" s="259"/>
      <c r="LZF3" s="259"/>
      <c r="LZG3" s="268"/>
      <c r="LZH3" s="268"/>
      <c r="LZI3" s="334"/>
      <c r="LZJ3" s="334"/>
      <c r="LZK3" s="268"/>
      <c r="LZL3" s="334"/>
      <c r="LZM3" s="268"/>
      <c r="LZN3" s="268"/>
      <c r="LZO3" s="268"/>
      <c r="LZP3" s="268"/>
      <c r="LZS3" s="259"/>
      <c r="LZT3" s="259"/>
      <c r="LZU3" s="259"/>
      <c r="LZV3" s="268"/>
      <c r="LZW3" s="268"/>
      <c r="LZX3" s="334"/>
      <c r="LZY3" s="334"/>
      <c r="LZZ3" s="268"/>
      <c r="MAA3" s="334"/>
      <c r="MAB3" s="268"/>
      <c r="MAC3" s="268"/>
      <c r="MAD3" s="268"/>
      <c r="MAE3" s="268"/>
      <c r="MAH3" s="259"/>
      <c r="MAI3" s="259"/>
      <c r="MAJ3" s="259"/>
      <c r="MAK3" s="268"/>
      <c r="MAL3" s="268"/>
      <c r="MAM3" s="334"/>
      <c r="MAN3" s="334"/>
      <c r="MAO3" s="268"/>
      <c r="MAP3" s="334"/>
      <c r="MAQ3" s="268"/>
      <c r="MAR3" s="268"/>
      <c r="MAS3" s="268"/>
      <c r="MAT3" s="268"/>
      <c r="MAW3" s="259"/>
      <c r="MAX3" s="259"/>
      <c r="MAY3" s="259"/>
      <c r="MAZ3" s="268"/>
      <c r="MBA3" s="268"/>
      <c r="MBB3" s="334"/>
      <c r="MBC3" s="334"/>
      <c r="MBD3" s="268"/>
      <c r="MBE3" s="334"/>
      <c r="MBF3" s="268"/>
      <c r="MBG3" s="268"/>
      <c r="MBH3" s="268"/>
      <c r="MBI3" s="268"/>
      <c r="MBL3" s="259"/>
      <c r="MBM3" s="259"/>
      <c r="MBN3" s="259"/>
      <c r="MBO3" s="268"/>
      <c r="MBP3" s="268"/>
      <c r="MBQ3" s="334"/>
      <c r="MBR3" s="334"/>
      <c r="MBS3" s="268"/>
      <c r="MBT3" s="334"/>
      <c r="MBU3" s="268"/>
      <c r="MBV3" s="268"/>
      <c r="MBW3" s="268"/>
      <c r="MBX3" s="268"/>
      <c r="MCA3" s="259"/>
      <c r="MCB3" s="259"/>
      <c r="MCC3" s="259"/>
      <c r="MCD3" s="268"/>
      <c r="MCE3" s="268"/>
      <c r="MCF3" s="334"/>
      <c r="MCG3" s="334"/>
      <c r="MCH3" s="268"/>
      <c r="MCI3" s="334"/>
      <c r="MCJ3" s="268"/>
      <c r="MCK3" s="268"/>
      <c r="MCL3" s="268"/>
      <c r="MCM3" s="268"/>
      <c r="MCP3" s="259"/>
      <c r="MCQ3" s="259"/>
      <c r="MCR3" s="259"/>
      <c r="MCS3" s="268"/>
      <c r="MCT3" s="268"/>
      <c r="MCU3" s="334"/>
      <c r="MCV3" s="334"/>
      <c r="MCW3" s="268"/>
      <c r="MCX3" s="334"/>
      <c r="MCY3" s="268"/>
      <c r="MCZ3" s="268"/>
      <c r="MDA3" s="268"/>
      <c r="MDB3" s="268"/>
      <c r="MDE3" s="259"/>
      <c r="MDF3" s="259"/>
      <c r="MDG3" s="259"/>
      <c r="MDH3" s="268"/>
      <c r="MDI3" s="268"/>
      <c r="MDJ3" s="334"/>
      <c r="MDK3" s="334"/>
      <c r="MDL3" s="268"/>
      <c r="MDM3" s="334"/>
      <c r="MDN3" s="268"/>
      <c r="MDO3" s="268"/>
      <c r="MDP3" s="268"/>
      <c r="MDQ3" s="268"/>
      <c r="MDT3" s="259"/>
      <c r="MDU3" s="259"/>
      <c r="MDV3" s="259"/>
      <c r="MDW3" s="268"/>
      <c r="MDX3" s="268"/>
      <c r="MDY3" s="334"/>
      <c r="MDZ3" s="334"/>
      <c r="MEA3" s="268"/>
      <c r="MEB3" s="334"/>
      <c r="MEC3" s="268"/>
      <c r="MED3" s="268"/>
      <c r="MEE3" s="268"/>
      <c r="MEF3" s="268"/>
      <c r="MEI3" s="259"/>
      <c r="MEJ3" s="259"/>
      <c r="MEK3" s="259"/>
      <c r="MEL3" s="268"/>
      <c r="MEM3" s="268"/>
      <c r="MEN3" s="334"/>
      <c r="MEO3" s="334"/>
      <c r="MEP3" s="268"/>
      <c r="MEQ3" s="334"/>
      <c r="MER3" s="268"/>
      <c r="MES3" s="268"/>
      <c r="MET3" s="268"/>
      <c r="MEU3" s="268"/>
      <c r="MEX3" s="259"/>
      <c r="MEY3" s="259"/>
      <c r="MEZ3" s="259"/>
      <c r="MFA3" s="268"/>
      <c r="MFB3" s="268"/>
      <c r="MFC3" s="334"/>
      <c r="MFD3" s="334"/>
      <c r="MFE3" s="268"/>
      <c r="MFF3" s="334"/>
      <c r="MFG3" s="268"/>
      <c r="MFH3" s="268"/>
      <c r="MFI3" s="268"/>
      <c r="MFJ3" s="268"/>
      <c r="MFM3" s="259"/>
      <c r="MFN3" s="259"/>
      <c r="MFO3" s="259"/>
      <c r="MFP3" s="268"/>
      <c r="MFQ3" s="268"/>
      <c r="MFR3" s="334"/>
      <c r="MFS3" s="334"/>
      <c r="MFT3" s="268"/>
      <c r="MFU3" s="334"/>
      <c r="MFV3" s="268"/>
      <c r="MFW3" s="268"/>
      <c r="MFX3" s="268"/>
      <c r="MFY3" s="268"/>
      <c r="MGB3" s="259"/>
      <c r="MGC3" s="259"/>
      <c r="MGD3" s="259"/>
      <c r="MGE3" s="268"/>
      <c r="MGF3" s="268"/>
      <c r="MGG3" s="334"/>
      <c r="MGH3" s="334"/>
      <c r="MGI3" s="268"/>
      <c r="MGJ3" s="334"/>
      <c r="MGK3" s="268"/>
      <c r="MGL3" s="268"/>
      <c r="MGM3" s="268"/>
      <c r="MGN3" s="268"/>
      <c r="MGQ3" s="259"/>
      <c r="MGR3" s="259"/>
      <c r="MGS3" s="259"/>
      <c r="MGT3" s="268"/>
      <c r="MGU3" s="268"/>
      <c r="MGV3" s="334"/>
      <c r="MGW3" s="334"/>
      <c r="MGX3" s="268"/>
      <c r="MGY3" s="334"/>
      <c r="MGZ3" s="268"/>
      <c r="MHA3" s="268"/>
      <c r="MHB3" s="268"/>
      <c r="MHC3" s="268"/>
      <c r="MHF3" s="259"/>
      <c r="MHG3" s="259"/>
      <c r="MHH3" s="259"/>
      <c r="MHI3" s="268"/>
      <c r="MHJ3" s="268"/>
      <c r="MHK3" s="334"/>
      <c r="MHL3" s="334"/>
      <c r="MHM3" s="268"/>
      <c r="MHN3" s="334"/>
      <c r="MHO3" s="268"/>
      <c r="MHP3" s="268"/>
      <c r="MHQ3" s="268"/>
      <c r="MHR3" s="268"/>
      <c r="MHU3" s="259"/>
      <c r="MHV3" s="259"/>
      <c r="MHW3" s="259"/>
      <c r="MHX3" s="268"/>
      <c r="MHY3" s="268"/>
      <c r="MHZ3" s="334"/>
      <c r="MIA3" s="334"/>
      <c r="MIB3" s="268"/>
      <c r="MIC3" s="334"/>
      <c r="MID3" s="268"/>
      <c r="MIE3" s="268"/>
      <c r="MIF3" s="268"/>
      <c r="MIG3" s="268"/>
      <c r="MIJ3" s="259"/>
      <c r="MIK3" s="259"/>
      <c r="MIL3" s="259"/>
      <c r="MIM3" s="268"/>
      <c r="MIN3" s="268"/>
      <c r="MIO3" s="334"/>
      <c r="MIP3" s="334"/>
      <c r="MIQ3" s="268"/>
      <c r="MIR3" s="334"/>
      <c r="MIS3" s="268"/>
      <c r="MIT3" s="268"/>
      <c r="MIU3" s="268"/>
      <c r="MIV3" s="268"/>
      <c r="MIY3" s="259"/>
      <c r="MIZ3" s="259"/>
      <c r="MJA3" s="259"/>
      <c r="MJB3" s="268"/>
      <c r="MJC3" s="268"/>
      <c r="MJD3" s="334"/>
      <c r="MJE3" s="334"/>
      <c r="MJF3" s="268"/>
      <c r="MJG3" s="334"/>
      <c r="MJH3" s="268"/>
      <c r="MJI3" s="268"/>
      <c r="MJJ3" s="268"/>
      <c r="MJK3" s="268"/>
      <c r="MJN3" s="259"/>
      <c r="MJO3" s="259"/>
      <c r="MJP3" s="259"/>
      <c r="MJQ3" s="268"/>
      <c r="MJR3" s="268"/>
      <c r="MJS3" s="334"/>
      <c r="MJT3" s="334"/>
      <c r="MJU3" s="268"/>
      <c r="MJV3" s="334"/>
      <c r="MJW3" s="268"/>
      <c r="MJX3" s="268"/>
      <c r="MJY3" s="268"/>
      <c r="MJZ3" s="268"/>
      <c r="MKC3" s="259"/>
      <c r="MKD3" s="259"/>
      <c r="MKE3" s="259"/>
      <c r="MKF3" s="268"/>
      <c r="MKG3" s="268"/>
      <c r="MKH3" s="334"/>
      <c r="MKI3" s="334"/>
      <c r="MKJ3" s="268"/>
      <c r="MKK3" s="334"/>
      <c r="MKL3" s="268"/>
      <c r="MKM3" s="268"/>
      <c r="MKN3" s="268"/>
      <c r="MKO3" s="268"/>
      <c r="MKR3" s="259"/>
      <c r="MKS3" s="259"/>
      <c r="MKT3" s="259"/>
      <c r="MKU3" s="268"/>
      <c r="MKV3" s="268"/>
      <c r="MKW3" s="334"/>
      <c r="MKX3" s="334"/>
      <c r="MKY3" s="268"/>
      <c r="MKZ3" s="334"/>
      <c r="MLA3" s="268"/>
      <c r="MLB3" s="268"/>
      <c r="MLC3" s="268"/>
      <c r="MLD3" s="268"/>
      <c r="MLG3" s="259"/>
      <c r="MLH3" s="259"/>
      <c r="MLI3" s="259"/>
      <c r="MLJ3" s="268"/>
      <c r="MLK3" s="268"/>
      <c r="MLL3" s="334"/>
      <c r="MLM3" s="334"/>
      <c r="MLN3" s="268"/>
      <c r="MLO3" s="334"/>
      <c r="MLP3" s="268"/>
      <c r="MLQ3" s="268"/>
      <c r="MLR3" s="268"/>
      <c r="MLS3" s="268"/>
      <c r="MLV3" s="259"/>
      <c r="MLW3" s="259"/>
      <c r="MLX3" s="259"/>
      <c r="MLY3" s="268"/>
      <c r="MLZ3" s="268"/>
      <c r="MMA3" s="334"/>
      <c r="MMB3" s="334"/>
      <c r="MMC3" s="268"/>
      <c r="MMD3" s="334"/>
      <c r="MME3" s="268"/>
      <c r="MMF3" s="268"/>
      <c r="MMG3" s="268"/>
      <c r="MMH3" s="268"/>
      <c r="MMK3" s="259"/>
      <c r="MML3" s="259"/>
      <c r="MMM3" s="259"/>
      <c r="MMN3" s="268"/>
      <c r="MMO3" s="268"/>
      <c r="MMP3" s="334"/>
      <c r="MMQ3" s="334"/>
      <c r="MMR3" s="268"/>
      <c r="MMS3" s="334"/>
      <c r="MMT3" s="268"/>
      <c r="MMU3" s="268"/>
      <c r="MMV3" s="268"/>
      <c r="MMW3" s="268"/>
      <c r="MMZ3" s="259"/>
      <c r="MNA3" s="259"/>
      <c r="MNB3" s="259"/>
      <c r="MNC3" s="268"/>
      <c r="MND3" s="268"/>
      <c r="MNE3" s="334"/>
      <c r="MNF3" s="334"/>
      <c r="MNG3" s="268"/>
      <c r="MNH3" s="334"/>
      <c r="MNI3" s="268"/>
      <c r="MNJ3" s="268"/>
      <c r="MNK3" s="268"/>
      <c r="MNL3" s="268"/>
      <c r="MNO3" s="259"/>
      <c r="MNP3" s="259"/>
      <c r="MNQ3" s="259"/>
      <c r="MNR3" s="268"/>
      <c r="MNS3" s="268"/>
      <c r="MNT3" s="334"/>
      <c r="MNU3" s="334"/>
      <c r="MNV3" s="268"/>
      <c r="MNW3" s="334"/>
      <c r="MNX3" s="268"/>
      <c r="MNY3" s="268"/>
      <c r="MNZ3" s="268"/>
      <c r="MOA3" s="268"/>
      <c r="MOD3" s="259"/>
      <c r="MOE3" s="259"/>
      <c r="MOF3" s="259"/>
      <c r="MOG3" s="268"/>
      <c r="MOH3" s="268"/>
      <c r="MOI3" s="334"/>
      <c r="MOJ3" s="334"/>
      <c r="MOK3" s="268"/>
      <c r="MOL3" s="334"/>
      <c r="MOM3" s="268"/>
      <c r="MON3" s="268"/>
      <c r="MOO3" s="268"/>
      <c r="MOP3" s="268"/>
      <c r="MOS3" s="259"/>
      <c r="MOT3" s="259"/>
      <c r="MOU3" s="259"/>
      <c r="MOV3" s="268"/>
      <c r="MOW3" s="268"/>
      <c r="MOX3" s="334"/>
      <c r="MOY3" s="334"/>
      <c r="MOZ3" s="268"/>
      <c r="MPA3" s="334"/>
      <c r="MPB3" s="268"/>
      <c r="MPC3" s="268"/>
      <c r="MPD3" s="268"/>
      <c r="MPE3" s="268"/>
      <c r="MPH3" s="259"/>
      <c r="MPI3" s="259"/>
      <c r="MPJ3" s="259"/>
      <c r="MPK3" s="268"/>
      <c r="MPL3" s="268"/>
      <c r="MPM3" s="334"/>
      <c r="MPN3" s="334"/>
      <c r="MPO3" s="268"/>
      <c r="MPP3" s="334"/>
      <c r="MPQ3" s="268"/>
      <c r="MPR3" s="268"/>
      <c r="MPS3" s="268"/>
      <c r="MPT3" s="268"/>
      <c r="MPW3" s="259"/>
      <c r="MPX3" s="259"/>
      <c r="MPY3" s="259"/>
      <c r="MPZ3" s="268"/>
      <c r="MQA3" s="268"/>
      <c r="MQB3" s="334"/>
      <c r="MQC3" s="334"/>
      <c r="MQD3" s="268"/>
      <c r="MQE3" s="334"/>
      <c r="MQF3" s="268"/>
      <c r="MQG3" s="268"/>
      <c r="MQH3" s="268"/>
      <c r="MQI3" s="268"/>
      <c r="MQL3" s="259"/>
      <c r="MQM3" s="259"/>
      <c r="MQN3" s="259"/>
      <c r="MQO3" s="268"/>
      <c r="MQP3" s="268"/>
      <c r="MQQ3" s="334"/>
      <c r="MQR3" s="334"/>
      <c r="MQS3" s="268"/>
      <c r="MQT3" s="334"/>
      <c r="MQU3" s="268"/>
      <c r="MQV3" s="268"/>
      <c r="MQW3" s="268"/>
      <c r="MQX3" s="268"/>
      <c r="MRA3" s="259"/>
      <c r="MRB3" s="259"/>
      <c r="MRC3" s="259"/>
      <c r="MRD3" s="268"/>
      <c r="MRE3" s="268"/>
      <c r="MRF3" s="334"/>
      <c r="MRG3" s="334"/>
      <c r="MRH3" s="268"/>
      <c r="MRI3" s="334"/>
      <c r="MRJ3" s="268"/>
      <c r="MRK3" s="268"/>
      <c r="MRL3" s="268"/>
      <c r="MRM3" s="268"/>
      <c r="MRP3" s="259"/>
      <c r="MRQ3" s="259"/>
      <c r="MRR3" s="259"/>
      <c r="MRS3" s="268"/>
      <c r="MRT3" s="268"/>
      <c r="MRU3" s="334"/>
      <c r="MRV3" s="334"/>
      <c r="MRW3" s="268"/>
      <c r="MRX3" s="334"/>
      <c r="MRY3" s="268"/>
      <c r="MRZ3" s="268"/>
      <c r="MSA3" s="268"/>
      <c r="MSB3" s="268"/>
      <c r="MSE3" s="259"/>
      <c r="MSF3" s="259"/>
      <c r="MSG3" s="259"/>
      <c r="MSH3" s="268"/>
      <c r="MSI3" s="268"/>
      <c r="MSJ3" s="334"/>
      <c r="MSK3" s="334"/>
      <c r="MSL3" s="268"/>
      <c r="MSM3" s="334"/>
      <c r="MSN3" s="268"/>
      <c r="MSO3" s="268"/>
      <c r="MSP3" s="268"/>
      <c r="MSQ3" s="268"/>
      <c r="MST3" s="259"/>
      <c r="MSU3" s="259"/>
      <c r="MSV3" s="259"/>
      <c r="MSW3" s="268"/>
      <c r="MSX3" s="268"/>
      <c r="MSY3" s="334"/>
      <c r="MSZ3" s="334"/>
      <c r="MTA3" s="268"/>
      <c r="MTB3" s="334"/>
      <c r="MTC3" s="268"/>
      <c r="MTD3" s="268"/>
      <c r="MTE3" s="268"/>
      <c r="MTF3" s="268"/>
      <c r="MTI3" s="259"/>
      <c r="MTJ3" s="259"/>
      <c r="MTK3" s="259"/>
      <c r="MTL3" s="268"/>
      <c r="MTM3" s="268"/>
      <c r="MTN3" s="334"/>
      <c r="MTO3" s="334"/>
      <c r="MTP3" s="268"/>
      <c r="MTQ3" s="334"/>
      <c r="MTR3" s="268"/>
      <c r="MTS3" s="268"/>
      <c r="MTT3" s="268"/>
      <c r="MTU3" s="268"/>
      <c r="MTX3" s="259"/>
      <c r="MTY3" s="259"/>
      <c r="MTZ3" s="259"/>
      <c r="MUA3" s="268"/>
      <c r="MUB3" s="268"/>
      <c r="MUC3" s="334"/>
      <c r="MUD3" s="334"/>
      <c r="MUE3" s="268"/>
      <c r="MUF3" s="334"/>
      <c r="MUG3" s="268"/>
      <c r="MUH3" s="268"/>
      <c r="MUI3" s="268"/>
      <c r="MUJ3" s="268"/>
      <c r="MUM3" s="259"/>
      <c r="MUN3" s="259"/>
      <c r="MUO3" s="259"/>
      <c r="MUP3" s="268"/>
      <c r="MUQ3" s="268"/>
      <c r="MUR3" s="334"/>
      <c r="MUS3" s="334"/>
      <c r="MUT3" s="268"/>
      <c r="MUU3" s="334"/>
      <c r="MUV3" s="268"/>
      <c r="MUW3" s="268"/>
      <c r="MUX3" s="268"/>
      <c r="MUY3" s="268"/>
      <c r="MVB3" s="259"/>
      <c r="MVC3" s="259"/>
      <c r="MVD3" s="259"/>
      <c r="MVE3" s="268"/>
      <c r="MVF3" s="268"/>
      <c r="MVG3" s="334"/>
      <c r="MVH3" s="334"/>
      <c r="MVI3" s="268"/>
      <c r="MVJ3" s="334"/>
      <c r="MVK3" s="268"/>
      <c r="MVL3" s="268"/>
      <c r="MVM3" s="268"/>
      <c r="MVN3" s="268"/>
      <c r="MVQ3" s="259"/>
      <c r="MVR3" s="259"/>
      <c r="MVS3" s="259"/>
      <c r="MVT3" s="268"/>
      <c r="MVU3" s="268"/>
      <c r="MVV3" s="334"/>
      <c r="MVW3" s="334"/>
      <c r="MVX3" s="268"/>
      <c r="MVY3" s="334"/>
      <c r="MVZ3" s="268"/>
      <c r="MWA3" s="268"/>
      <c r="MWB3" s="268"/>
      <c r="MWC3" s="268"/>
      <c r="MWF3" s="259"/>
      <c r="MWG3" s="259"/>
      <c r="MWH3" s="259"/>
      <c r="MWI3" s="268"/>
      <c r="MWJ3" s="268"/>
      <c r="MWK3" s="334"/>
      <c r="MWL3" s="334"/>
      <c r="MWM3" s="268"/>
      <c r="MWN3" s="334"/>
      <c r="MWO3" s="268"/>
      <c r="MWP3" s="268"/>
      <c r="MWQ3" s="268"/>
      <c r="MWR3" s="268"/>
      <c r="MWU3" s="259"/>
      <c r="MWV3" s="259"/>
      <c r="MWW3" s="259"/>
      <c r="MWX3" s="268"/>
      <c r="MWY3" s="268"/>
      <c r="MWZ3" s="334"/>
      <c r="MXA3" s="334"/>
      <c r="MXB3" s="268"/>
      <c r="MXC3" s="334"/>
      <c r="MXD3" s="268"/>
      <c r="MXE3" s="268"/>
      <c r="MXF3" s="268"/>
      <c r="MXG3" s="268"/>
      <c r="MXJ3" s="259"/>
      <c r="MXK3" s="259"/>
      <c r="MXL3" s="259"/>
      <c r="MXM3" s="268"/>
      <c r="MXN3" s="268"/>
      <c r="MXO3" s="334"/>
      <c r="MXP3" s="334"/>
      <c r="MXQ3" s="268"/>
      <c r="MXR3" s="334"/>
      <c r="MXS3" s="268"/>
      <c r="MXT3" s="268"/>
      <c r="MXU3" s="268"/>
      <c r="MXV3" s="268"/>
      <c r="MXY3" s="259"/>
      <c r="MXZ3" s="259"/>
      <c r="MYA3" s="259"/>
      <c r="MYB3" s="268"/>
      <c r="MYC3" s="268"/>
      <c r="MYD3" s="334"/>
      <c r="MYE3" s="334"/>
      <c r="MYF3" s="268"/>
      <c r="MYG3" s="334"/>
      <c r="MYH3" s="268"/>
      <c r="MYI3" s="268"/>
      <c r="MYJ3" s="268"/>
      <c r="MYK3" s="268"/>
      <c r="MYN3" s="259"/>
      <c r="MYO3" s="259"/>
      <c r="MYP3" s="259"/>
      <c r="MYQ3" s="268"/>
      <c r="MYR3" s="268"/>
      <c r="MYS3" s="334"/>
      <c r="MYT3" s="334"/>
      <c r="MYU3" s="268"/>
      <c r="MYV3" s="334"/>
      <c r="MYW3" s="268"/>
      <c r="MYX3" s="268"/>
      <c r="MYY3" s="268"/>
      <c r="MYZ3" s="268"/>
      <c r="MZC3" s="259"/>
      <c r="MZD3" s="259"/>
      <c r="MZE3" s="259"/>
      <c r="MZF3" s="268"/>
      <c r="MZG3" s="268"/>
      <c r="MZH3" s="334"/>
      <c r="MZI3" s="334"/>
      <c r="MZJ3" s="268"/>
      <c r="MZK3" s="334"/>
      <c r="MZL3" s="268"/>
      <c r="MZM3" s="268"/>
      <c r="MZN3" s="268"/>
      <c r="MZO3" s="268"/>
      <c r="MZR3" s="259"/>
      <c r="MZS3" s="259"/>
      <c r="MZT3" s="259"/>
      <c r="MZU3" s="268"/>
      <c r="MZV3" s="268"/>
      <c r="MZW3" s="334"/>
      <c r="MZX3" s="334"/>
      <c r="MZY3" s="268"/>
      <c r="MZZ3" s="334"/>
      <c r="NAA3" s="268"/>
      <c r="NAB3" s="268"/>
      <c r="NAC3" s="268"/>
      <c r="NAD3" s="268"/>
      <c r="NAG3" s="259"/>
      <c r="NAH3" s="259"/>
      <c r="NAI3" s="259"/>
      <c r="NAJ3" s="268"/>
      <c r="NAK3" s="268"/>
      <c r="NAL3" s="334"/>
      <c r="NAM3" s="334"/>
      <c r="NAN3" s="268"/>
      <c r="NAO3" s="334"/>
      <c r="NAP3" s="268"/>
      <c r="NAQ3" s="268"/>
      <c r="NAR3" s="268"/>
      <c r="NAS3" s="268"/>
      <c r="NAV3" s="259"/>
      <c r="NAW3" s="259"/>
      <c r="NAX3" s="259"/>
      <c r="NAY3" s="268"/>
      <c r="NAZ3" s="268"/>
      <c r="NBA3" s="334"/>
      <c r="NBB3" s="334"/>
      <c r="NBC3" s="268"/>
      <c r="NBD3" s="334"/>
      <c r="NBE3" s="268"/>
      <c r="NBF3" s="268"/>
      <c r="NBG3" s="268"/>
      <c r="NBH3" s="268"/>
      <c r="NBK3" s="259"/>
      <c r="NBL3" s="259"/>
      <c r="NBM3" s="259"/>
      <c r="NBN3" s="268"/>
      <c r="NBO3" s="268"/>
      <c r="NBP3" s="334"/>
      <c r="NBQ3" s="334"/>
      <c r="NBR3" s="268"/>
      <c r="NBS3" s="334"/>
      <c r="NBT3" s="268"/>
      <c r="NBU3" s="268"/>
      <c r="NBV3" s="268"/>
      <c r="NBW3" s="268"/>
      <c r="NBZ3" s="259"/>
      <c r="NCA3" s="259"/>
      <c r="NCB3" s="259"/>
      <c r="NCC3" s="268"/>
      <c r="NCD3" s="268"/>
      <c r="NCE3" s="334"/>
      <c r="NCF3" s="334"/>
      <c r="NCG3" s="268"/>
      <c r="NCH3" s="334"/>
      <c r="NCI3" s="268"/>
      <c r="NCJ3" s="268"/>
      <c r="NCK3" s="268"/>
      <c r="NCL3" s="268"/>
      <c r="NCO3" s="259"/>
      <c r="NCP3" s="259"/>
      <c r="NCQ3" s="259"/>
      <c r="NCR3" s="268"/>
      <c r="NCS3" s="268"/>
      <c r="NCT3" s="334"/>
      <c r="NCU3" s="334"/>
      <c r="NCV3" s="268"/>
      <c r="NCW3" s="334"/>
      <c r="NCX3" s="268"/>
      <c r="NCY3" s="268"/>
      <c r="NCZ3" s="268"/>
      <c r="NDA3" s="268"/>
      <c r="NDD3" s="259"/>
      <c r="NDE3" s="259"/>
      <c r="NDF3" s="259"/>
      <c r="NDG3" s="268"/>
      <c r="NDH3" s="268"/>
      <c r="NDI3" s="334"/>
      <c r="NDJ3" s="334"/>
      <c r="NDK3" s="268"/>
      <c r="NDL3" s="334"/>
      <c r="NDM3" s="268"/>
      <c r="NDN3" s="268"/>
      <c r="NDO3" s="268"/>
      <c r="NDP3" s="268"/>
      <c r="NDS3" s="259"/>
      <c r="NDT3" s="259"/>
      <c r="NDU3" s="259"/>
      <c r="NDV3" s="268"/>
      <c r="NDW3" s="268"/>
      <c r="NDX3" s="334"/>
      <c r="NDY3" s="334"/>
      <c r="NDZ3" s="268"/>
      <c r="NEA3" s="334"/>
      <c r="NEB3" s="268"/>
      <c r="NEC3" s="268"/>
      <c r="NED3" s="268"/>
      <c r="NEE3" s="268"/>
      <c r="NEH3" s="259"/>
      <c r="NEI3" s="259"/>
      <c r="NEJ3" s="259"/>
      <c r="NEK3" s="268"/>
      <c r="NEL3" s="268"/>
      <c r="NEM3" s="334"/>
      <c r="NEN3" s="334"/>
      <c r="NEO3" s="268"/>
      <c r="NEP3" s="334"/>
      <c r="NEQ3" s="268"/>
      <c r="NER3" s="268"/>
      <c r="NES3" s="268"/>
      <c r="NET3" s="268"/>
      <c r="NEW3" s="259"/>
      <c r="NEX3" s="259"/>
      <c r="NEY3" s="259"/>
      <c r="NEZ3" s="268"/>
      <c r="NFA3" s="268"/>
      <c r="NFB3" s="334"/>
      <c r="NFC3" s="334"/>
      <c r="NFD3" s="268"/>
      <c r="NFE3" s="334"/>
      <c r="NFF3" s="268"/>
      <c r="NFG3" s="268"/>
      <c r="NFH3" s="268"/>
      <c r="NFI3" s="268"/>
      <c r="NFL3" s="259"/>
      <c r="NFM3" s="259"/>
      <c r="NFN3" s="259"/>
      <c r="NFO3" s="268"/>
      <c r="NFP3" s="268"/>
      <c r="NFQ3" s="334"/>
      <c r="NFR3" s="334"/>
      <c r="NFS3" s="268"/>
      <c r="NFT3" s="334"/>
      <c r="NFU3" s="268"/>
      <c r="NFV3" s="268"/>
      <c r="NFW3" s="268"/>
      <c r="NFX3" s="268"/>
      <c r="NGA3" s="259"/>
      <c r="NGB3" s="259"/>
      <c r="NGC3" s="259"/>
      <c r="NGD3" s="268"/>
      <c r="NGE3" s="268"/>
      <c r="NGF3" s="334"/>
      <c r="NGG3" s="334"/>
      <c r="NGH3" s="268"/>
      <c r="NGI3" s="334"/>
      <c r="NGJ3" s="268"/>
      <c r="NGK3" s="268"/>
      <c r="NGL3" s="268"/>
      <c r="NGM3" s="268"/>
      <c r="NGP3" s="259"/>
      <c r="NGQ3" s="259"/>
      <c r="NGR3" s="259"/>
      <c r="NGS3" s="268"/>
      <c r="NGT3" s="268"/>
      <c r="NGU3" s="334"/>
      <c r="NGV3" s="334"/>
      <c r="NGW3" s="268"/>
      <c r="NGX3" s="334"/>
      <c r="NGY3" s="268"/>
      <c r="NGZ3" s="268"/>
      <c r="NHA3" s="268"/>
      <c r="NHB3" s="268"/>
      <c r="NHE3" s="259"/>
      <c r="NHF3" s="259"/>
      <c r="NHG3" s="259"/>
      <c r="NHH3" s="268"/>
      <c r="NHI3" s="268"/>
      <c r="NHJ3" s="334"/>
      <c r="NHK3" s="334"/>
      <c r="NHL3" s="268"/>
      <c r="NHM3" s="334"/>
      <c r="NHN3" s="268"/>
      <c r="NHO3" s="268"/>
      <c r="NHP3" s="268"/>
      <c r="NHQ3" s="268"/>
      <c r="NHT3" s="259"/>
      <c r="NHU3" s="259"/>
      <c r="NHV3" s="259"/>
      <c r="NHW3" s="268"/>
      <c r="NHX3" s="268"/>
      <c r="NHY3" s="334"/>
      <c r="NHZ3" s="334"/>
      <c r="NIA3" s="268"/>
      <c r="NIB3" s="334"/>
      <c r="NIC3" s="268"/>
      <c r="NID3" s="268"/>
      <c r="NIE3" s="268"/>
      <c r="NIF3" s="268"/>
      <c r="NII3" s="259"/>
      <c r="NIJ3" s="259"/>
      <c r="NIK3" s="259"/>
      <c r="NIL3" s="268"/>
      <c r="NIM3" s="268"/>
      <c r="NIN3" s="334"/>
      <c r="NIO3" s="334"/>
      <c r="NIP3" s="268"/>
      <c r="NIQ3" s="334"/>
      <c r="NIR3" s="268"/>
      <c r="NIS3" s="268"/>
      <c r="NIT3" s="268"/>
      <c r="NIU3" s="268"/>
      <c r="NIX3" s="259"/>
      <c r="NIY3" s="259"/>
      <c r="NIZ3" s="259"/>
      <c r="NJA3" s="268"/>
      <c r="NJB3" s="268"/>
      <c r="NJC3" s="334"/>
      <c r="NJD3" s="334"/>
      <c r="NJE3" s="268"/>
      <c r="NJF3" s="334"/>
      <c r="NJG3" s="268"/>
      <c r="NJH3" s="268"/>
      <c r="NJI3" s="268"/>
      <c r="NJJ3" s="268"/>
      <c r="NJM3" s="259"/>
      <c r="NJN3" s="259"/>
      <c r="NJO3" s="259"/>
      <c r="NJP3" s="268"/>
      <c r="NJQ3" s="268"/>
      <c r="NJR3" s="334"/>
      <c r="NJS3" s="334"/>
      <c r="NJT3" s="268"/>
      <c r="NJU3" s="334"/>
      <c r="NJV3" s="268"/>
      <c r="NJW3" s="268"/>
      <c r="NJX3" s="268"/>
      <c r="NJY3" s="268"/>
      <c r="NKB3" s="259"/>
      <c r="NKC3" s="259"/>
      <c r="NKD3" s="259"/>
      <c r="NKE3" s="268"/>
      <c r="NKF3" s="268"/>
      <c r="NKG3" s="334"/>
      <c r="NKH3" s="334"/>
      <c r="NKI3" s="268"/>
      <c r="NKJ3" s="334"/>
      <c r="NKK3" s="268"/>
      <c r="NKL3" s="268"/>
      <c r="NKM3" s="268"/>
      <c r="NKN3" s="268"/>
      <c r="NKQ3" s="259"/>
      <c r="NKR3" s="259"/>
      <c r="NKS3" s="259"/>
      <c r="NKT3" s="268"/>
      <c r="NKU3" s="268"/>
      <c r="NKV3" s="334"/>
      <c r="NKW3" s="334"/>
      <c r="NKX3" s="268"/>
      <c r="NKY3" s="334"/>
      <c r="NKZ3" s="268"/>
      <c r="NLA3" s="268"/>
      <c r="NLB3" s="268"/>
      <c r="NLC3" s="268"/>
      <c r="NLF3" s="259"/>
      <c r="NLG3" s="259"/>
      <c r="NLH3" s="259"/>
      <c r="NLI3" s="268"/>
      <c r="NLJ3" s="268"/>
      <c r="NLK3" s="334"/>
      <c r="NLL3" s="334"/>
      <c r="NLM3" s="268"/>
      <c r="NLN3" s="334"/>
      <c r="NLO3" s="268"/>
      <c r="NLP3" s="268"/>
      <c r="NLQ3" s="268"/>
      <c r="NLR3" s="268"/>
      <c r="NLU3" s="259"/>
      <c r="NLV3" s="259"/>
      <c r="NLW3" s="259"/>
      <c r="NLX3" s="268"/>
      <c r="NLY3" s="268"/>
      <c r="NLZ3" s="334"/>
      <c r="NMA3" s="334"/>
      <c r="NMB3" s="268"/>
      <c r="NMC3" s="334"/>
      <c r="NMD3" s="268"/>
      <c r="NME3" s="268"/>
      <c r="NMF3" s="268"/>
      <c r="NMG3" s="268"/>
      <c r="NMJ3" s="259"/>
      <c r="NMK3" s="259"/>
      <c r="NML3" s="259"/>
      <c r="NMM3" s="268"/>
      <c r="NMN3" s="268"/>
      <c r="NMO3" s="334"/>
      <c r="NMP3" s="334"/>
      <c r="NMQ3" s="268"/>
      <c r="NMR3" s="334"/>
      <c r="NMS3" s="268"/>
      <c r="NMT3" s="268"/>
      <c r="NMU3" s="268"/>
      <c r="NMV3" s="268"/>
      <c r="NMY3" s="259"/>
      <c r="NMZ3" s="259"/>
      <c r="NNA3" s="259"/>
      <c r="NNB3" s="268"/>
      <c r="NNC3" s="268"/>
      <c r="NND3" s="334"/>
      <c r="NNE3" s="334"/>
      <c r="NNF3" s="268"/>
      <c r="NNG3" s="334"/>
      <c r="NNH3" s="268"/>
      <c r="NNI3" s="268"/>
      <c r="NNJ3" s="268"/>
      <c r="NNK3" s="268"/>
      <c r="NNN3" s="259"/>
      <c r="NNO3" s="259"/>
      <c r="NNP3" s="259"/>
      <c r="NNQ3" s="268"/>
      <c r="NNR3" s="268"/>
      <c r="NNS3" s="334"/>
      <c r="NNT3" s="334"/>
      <c r="NNU3" s="268"/>
      <c r="NNV3" s="334"/>
      <c r="NNW3" s="268"/>
      <c r="NNX3" s="268"/>
      <c r="NNY3" s="268"/>
      <c r="NNZ3" s="268"/>
      <c r="NOC3" s="259"/>
      <c r="NOD3" s="259"/>
      <c r="NOE3" s="259"/>
      <c r="NOF3" s="268"/>
      <c r="NOG3" s="268"/>
      <c r="NOH3" s="334"/>
      <c r="NOI3" s="334"/>
      <c r="NOJ3" s="268"/>
      <c r="NOK3" s="334"/>
      <c r="NOL3" s="268"/>
      <c r="NOM3" s="268"/>
      <c r="NON3" s="268"/>
      <c r="NOO3" s="268"/>
      <c r="NOR3" s="259"/>
      <c r="NOS3" s="259"/>
      <c r="NOT3" s="259"/>
      <c r="NOU3" s="268"/>
      <c r="NOV3" s="268"/>
      <c r="NOW3" s="334"/>
      <c r="NOX3" s="334"/>
      <c r="NOY3" s="268"/>
      <c r="NOZ3" s="334"/>
      <c r="NPA3" s="268"/>
      <c r="NPB3" s="268"/>
      <c r="NPC3" s="268"/>
      <c r="NPD3" s="268"/>
      <c r="NPG3" s="259"/>
      <c r="NPH3" s="259"/>
      <c r="NPI3" s="259"/>
      <c r="NPJ3" s="268"/>
      <c r="NPK3" s="268"/>
      <c r="NPL3" s="334"/>
      <c r="NPM3" s="334"/>
      <c r="NPN3" s="268"/>
      <c r="NPO3" s="334"/>
      <c r="NPP3" s="268"/>
      <c r="NPQ3" s="268"/>
      <c r="NPR3" s="268"/>
      <c r="NPS3" s="268"/>
      <c r="NPV3" s="259"/>
      <c r="NPW3" s="259"/>
      <c r="NPX3" s="259"/>
      <c r="NPY3" s="268"/>
      <c r="NPZ3" s="268"/>
      <c r="NQA3" s="334"/>
      <c r="NQB3" s="334"/>
      <c r="NQC3" s="268"/>
      <c r="NQD3" s="334"/>
      <c r="NQE3" s="268"/>
      <c r="NQF3" s="268"/>
      <c r="NQG3" s="268"/>
      <c r="NQH3" s="268"/>
      <c r="NQK3" s="259"/>
      <c r="NQL3" s="259"/>
      <c r="NQM3" s="259"/>
      <c r="NQN3" s="268"/>
      <c r="NQO3" s="268"/>
      <c r="NQP3" s="334"/>
      <c r="NQQ3" s="334"/>
      <c r="NQR3" s="268"/>
      <c r="NQS3" s="334"/>
      <c r="NQT3" s="268"/>
      <c r="NQU3" s="268"/>
      <c r="NQV3" s="268"/>
      <c r="NQW3" s="268"/>
      <c r="NQZ3" s="259"/>
      <c r="NRA3" s="259"/>
      <c r="NRB3" s="259"/>
      <c r="NRC3" s="268"/>
      <c r="NRD3" s="268"/>
      <c r="NRE3" s="334"/>
      <c r="NRF3" s="334"/>
      <c r="NRG3" s="268"/>
      <c r="NRH3" s="334"/>
      <c r="NRI3" s="268"/>
      <c r="NRJ3" s="268"/>
      <c r="NRK3" s="268"/>
      <c r="NRL3" s="268"/>
      <c r="NRO3" s="259"/>
      <c r="NRP3" s="259"/>
      <c r="NRQ3" s="259"/>
      <c r="NRR3" s="268"/>
      <c r="NRS3" s="268"/>
      <c r="NRT3" s="334"/>
      <c r="NRU3" s="334"/>
      <c r="NRV3" s="268"/>
      <c r="NRW3" s="334"/>
      <c r="NRX3" s="268"/>
      <c r="NRY3" s="268"/>
      <c r="NRZ3" s="268"/>
      <c r="NSA3" s="268"/>
      <c r="NSD3" s="259"/>
      <c r="NSE3" s="259"/>
      <c r="NSF3" s="259"/>
      <c r="NSG3" s="268"/>
      <c r="NSH3" s="268"/>
      <c r="NSI3" s="334"/>
      <c r="NSJ3" s="334"/>
      <c r="NSK3" s="268"/>
      <c r="NSL3" s="334"/>
      <c r="NSM3" s="268"/>
      <c r="NSN3" s="268"/>
      <c r="NSO3" s="268"/>
      <c r="NSP3" s="268"/>
      <c r="NSS3" s="259"/>
      <c r="NST3" s="259"/>
      <c r="NSU3" s="259"/>
      <c r="NSV3" s="268"/>
      <c r="NSW3" s="268"/>
      <c r="NSX3" s="334"/>
      <c r="NSY3" s="334"/>
      <c r="NSZ3" s="268"/>
      <c r="NTA3" s="334"/>
      <c r="NTB3" s="268"/>
      <c r="NTC3" s="268"/>
      <c r="NTD3" s="268"/>
      <c r="NTE3" s="268"/>
      <c r="NTH3" s="259"/>
      <c r="NTI3" s="259"/>
      <c r="NTJ3" s="259"/>
      <c r="NTK3" s="268"/>
      <c r="NTL3" s="268"/>
      <c r="NTM3" s="334"/>
      <c r="NTN3" s="334"/>
      <c r="NTO3" s="268"/>
      <c r="NTP3" s="334"/>
      <c r="NTQ3" s="268"/>
      <c r="NTR3" s="268"/>
      <c r="NTS3" s="268"/>
      <c r="NTT3" s="268"/>
      <c r="NTW3" s="259"/>
      <c r="NTX3" s="259"/>
      <c r="NTY3" s="259"/>
      <c r="NTZ3" s="268"/>
      <c r="NUA3" s="268"/>
      <c r="NUB3" s="334"/>
      <c r="NUC3" s="334"/>
      <c r="NUD3" s="268"/>
      <c r="NUE3" s="334"/>
      <c r="NUF3" s="268"/>
      <c r="NUG3" s="268"/>
      <c r="NUH3" s="268"/>
      <c r="NUI3" s="268"/>
      <c r="NUL3" s="259"/>
      <c r="NUM3" s="259"/>
      <c r="NUN3" s="259"/>
      <c r="NUO3" s="268"/>
      <c r="NUP3" s="268"/>
      <c r="NUQ3" s="334"/>
      <c r="NUR3" s="334"/>
      <c r="NUS3" s="268"/>
      <c r="NUT3" s="334"/>
      <c r="NUU3" s="268"/>
      <c r="NUV3" s="268"/>
      <c r="NUW3" s="268"/>
      <c r="NUX3" s="268"/>
      <c r="NVA3" s="259"/>
      <c r="NVB3" s="259"/>
      <c r="NVC3" s="259"/>
      <c r="NVD3" s="268"/>
      <c r="NVE3" s="268"/>
      <c r="NVF3" s="334"/>
      <c r="NVG3" s="334"/>
      <c r="NVH3" s="268"/>
      <c r="NVI3" s="334"/>
      <c r="NVJ3" s="268"/>
      <c r="NVK3" s="268"/>
      <c r="NVL3" s="268"/>
      <c r="NVM3" s="268"/>
      <c r="NVP3" s="259"/>
      <c r="NVQ3" s="259"/>
      <c r="NVR3" s="259"/>
      <c r="NVS3" s="268"/>
      <c r="NVT3" s="268"/>
      <c r="NVU3" s="334"/>
      <c r="NVV3" s="334"/>
      <c r="NVW3" s="268"/>
      <c r="NVX3" s="334"/>
      <c r="NVY3" s="268"/>
      <c r="NVZ3" s="268"/>
      <c r="NWA3" s="268"/>
      <c r="NWB3" s="268"/>
      <c r="NWE3" s="259"/>
      <c r="NWF3" s="259"/>
      <c r="NWG3" s="259"/>
      <c r="NWH3" s="268"/>
      <c r="NWI3" s="268"/>
      <c r="NWJ3" s="334"/>
      <c r="NWK3" s="334"/>
      <c r="NWL3" s="268"/>
      <c r="NWM3" s="334"/>
      <c r="NWN3" s="268"/>
      <c r="NWO3" s="268"/>
      <c r="NWP3" s="268"/>
      <c r="NWQ3" s="268"/>
      <c r="NWT3" s="259"/>
      <c r="NWU3" s="259"/>
      <c r="NWV3" s="259"/>
      <c r="NWW3" s="268"/>
      <c r="NWX3" s="268"/>
      <c r="NWY3" s="334"/>
      <c r="NWZ3" s="334"/>
      <c r="NXA3" s="268"/>
      <c r="NXB3" s="334"/>
      <c r="NXC3" s="268"/>
      <c r="NXD3" s="268"/>
      <c r="NXE3" s="268"/>
      <c r="NXF3" s="268"/>
      <c r="NXI3" s="259"/>
      <c r="NXJ3" s="259"/>
      <c r="NXK3" s="259"/>
      <c r="NXL3" s="268"/>
      <c r="NXM3" s="268"/>
      <c r="NXN3" s="334"/>
      <c r="NXO3" s="334"/>
      <c r="NXP3" s="268"/>
      <c r="NXQ3" s="334"/>
      <c r="NXR3" s="268"/>
      <c r="NXS3" s="268"/>
      <c r="NXT3" s="268"/>
      <c r="NXU3" s="268"/>
      <c r="NXX3" s="259"/>
      <c r="NXY3" s="259"/>
      <c r="NXZ3" s="259"/>
      <c r="NYA3" s="268"/>
      <c r="NYB3" s="268"/>
      <c r="NYC3" s="334"/>
      <c r="NYD3" s="334"/>
      <c r="NYE3" s="268"/>
      <c r="NYF3" s="334"/>
      <c r="NYG3" s="268"/>
      <c r="NYH3" s="268"/>
      <c r="NYI3" s="268"/>
      <c r="NYJ3" s="268"/>
      <c r="NYM3" s="259"/>
      <c r="NYN3" s="259"/>
      <c r="NYO3" s="259"/>
      <c r="NYP3" s="268"/>
      <c r="NYQ3" s="268"/>
      <c r="NYR3" s="334"/>
      <c r="NYS3" s="334"/>
      <c r="NYT3" s="268"/>
      <c r="NYU3" s="334"/>
      <c r="NYV3" s="268"/>
      <c r="NYW3" s="268"/>
      <c r="NYX3" s="268"/>
      <c r="NYY3" s="268"/>
      <c r="NZB3" s="259"/>
      <c r="NZC3" s="259"/>
      <c r="NZD3" s="259"/>
      <c r="NZE3" s="268"/>
      <c r="NZF3" s="268"/>
      <c r="NZG3" s="334"/>
      <c r="NZH3" s="334"/>
      <c r="NZI3" s="268"/>
      <c r="NZJ3" s="334"/>
      <c r="NZK3" s="268"/>
      <c r="NZL3" s="268"/>
      <c r="NZM3" s="268"/>
      <c r="NZN3" s="268"/>
      <c r="NZQ3" s="259"/>
      <c r="NZR3" s="259"/>
      <c r="NZS3" s="259"/>
      <c r="NZT3" s="268"/>
      <c r="NZU3" s="268"/>
      <c r="NZV3" s="334"/>
      <c r="NZW3" s="334"/>
      <c r="NZX3" s="268"/>
      <c r="NZY3" s="334"/>
      <c r="NZZ3" s="268"/>
      <c r="OAA3" s="268"/>
      <c r="OAB3" s="268"/>
      <c r="OAC3" s="268"/>
      <c r="OAF3" s="259"/>
      <c r="OAG3" s="259"/>
      <c r="OAH3" s="259"/>
      <c r="OAI3" s="268"/>
      <c r="OAJ3" s="268"/>
      <c r="OAK3" s="334"/>
      <c r="OAL3" s="334"/>
      <c r="OAM3" s="268"/>
      <c r="OAN3" s="334"/>
      <c r="OAO3" s="268"/>
      <c r="OAP3" s="268"/>
      <c r="OAQ3" s="268"/>
      <c r="OAR3" s="268"/>
      <c r="OAU3" s="259"/>
      <c r="OAV3" s="259"/>
      <c r="OAW3" s="259"/>
      <c r="OAX3" s="268"/>
      <c r="OAY3" s="268"/>
      <c r="OAZ3" s="334"/>
      <c r="OBA3" s="334"/>
      <c r="OBB3" s="268"/>
      <c r="OBC3" s="334"/>
      <c r="OBD3" s="268"/>
      <c r="OBE3" s="268"/>
      <c r="OBF3" s="268"/>
      <c r="OBG3" s="268"/>
      <c r="OBJ3" s="259"/>
      <c r="OBK3" s="259"/>
      <c r="OBL3" s="259"/>
      <c r="OBM3" s="268"/>
      <c r="OBN3" s="268"/>
      <c r="OBO3" s="334"/>
      <c r="OBP3" s="334"/>
      <c r="OBQ3" s="268"/>
      <c r="OBR3" s="334"/>
      <c r="OBS3" s="268"/>
      <c r="OBT3" s="268"/>
      <c r="OBU3" s="268"/>
      <c r="OBV3" s="268"/>
      <c r="OBY3" s="259"/>
      <c r="OBZ3" s="259"/>
      <c r="OCA3" s="259"/>
      <c r="OCB3" s="268"/>
      <c r="OCC3" s="268"/>
      <c r="OCD3" s="334"/>
      <c r="OCE3" s="334"/>
      <c r="OCF3" s="268"/>
      <c r="OCG3" s="334"/>
      <c r="OCH3" s="268"/>
      <c r="OCI3" s="268"/>
      <c r="OCJ3" s="268"/>
      <c r="OCK3" s="268"/>
      <c r="OCN3" s="259"/>
      <c r="OCO3" s="259"/>
      <c r="OCP3" s="259"/>
      <c r="OCQ3" s="268"/>
      <c r="OCR3" s="268"/>
      <c r="OCS3" s="334"/>
      <c r="OCT3" s="334"/>
      <c r="OCU3" s="268"/>
      <c r="OCV3" s="334"/>
      <c r="OCW3" s="268"/>
      <c r="OCX3" s="268"/>
      <c r="OCY3" s="268"/>
      <c r="OCZ3" s="268"/>
      <c r="ODC3" s="259"/>
      <c r="ODD3" s="259"/>
      <c r="ODE3" s="259"/>
      <c r="ODF3" s="268"/>
      <c r="ODG3" s="268"/>
      <c r="ODH3" s="334"/>
      <c r="ODI3" s="334"/>
      <c r="ODJ3" s="268"/>
      <c r="ODK3" s="334"/>
      <c r="ODL3" s="268"/>
      <c r="ODM3" s="268"/>
      <c r="ODN3" s="268"/>
      <c r="ODO3" s="268"/>
      <c r="ODR3" s="259"/>
      <c r="ODS3" s="259"/>
      <c r="ODT3" s="259"/>
      <c r="ODU3" s="268"/>
      <c r="ODV3" s="268"/>
      <c r="ODW3" s="334"/>
      <c r="ODX3" s="334"/>
      <c r="ODY3" s="268"/>
      <c r="ODZ3" s="334"/>
      <c r="OEA3" s="268"/>
      <c r="OEB3" s="268"/>
      <c r="OEC3" s="268"/>
      <c r="OED3" s="268"/>
      <c r="OEG3" s="259"/>
      <c r="OEH3" s="259"/>
      <c r="OEI3" s="259"/>
      <c r="OEJ3" s="268"/>
      <c r="OEK3" s="268"/>
      <c r="OEL3" s="334"/>
      <c r="OEM3" s="334"/>
      <c r="OEN3" s="268"/>
      <c r="OEO3" s="334"/>
      <c r="OEP3" s="268"/>
      <c r="OEQ3" s="268"/>
      <c r="OER3" s="268"/>
      <c r="OES3" s="268"/>
      <c r="OEV3" s="259"/>
      <c r="OEW3" s="259"/>
      <c r="OEX3" s="259"/>
      <c r="OEY3" s="268"/>
      <c r="OEZ3" s="268"/>
      <c r="OFA3" s="334"/>
      <c r="OFB3" s="334"/>
      <c r="OFC3" s="268"/>
      <c r="OFD3" s="334"/>
      <c r="OFE3" s="268"/>
      <c r="OFF3" s="268"/>
      <c r="OFG3" s="268"/>
      <c r="OFH3" s="268"/>
      <c r="OFK3" s="259"/>
      <c r="OFL3" s="259"/>
      <c r="OFM3" s="259"/>
      <c r="OFN3" s="268"/>
      <c r="OFO3" s="268"/>
      <c r="OFP3" s="334"/>
      <c r="OFQ3" s="334"/>
      <c r="OFR3" s="268"/>
      <c r="OFS3" s="334"/>
      <c r="OFT3" s="268"/>
      <c r="OFU3" s="268"/>
      <c r="OFV3" s="268"/>
      <c r="OFW3" s="268"/>
      <c r="OFZ3" s="259"/>
      <c r="OGA3" s="259"/>
      <c r="OGB3" s="259"/>
      <c r="OGC3" s="268"/>
      <c r="OGD3" s="268"/>
      <c r="OGE3" s="334"/>
      <c r="OGF3" s="334"/>
      <c r="OGG3" s="268"/>
      <c r="OGH3" s="334"/>
      <c r="OGI3" s="268"/>
      <c r="OGJ3" s="268"/>
      <c r="OGK3" s="268"/>
      <c r="OGL3" s="268"/>
      <c r="OGO3" s="259"/>
      <c r="OGP3" s="259"/>
      <c r="OGQ3" s="259"/>
      <c r="OGR3" s="268"/>
      <c r="OGS3" s="268"/>
      <c r="OGT3" s="334"/>
      <c r="OGU3" s="334"/>
      <c r="OGV3" s="268"/>
      <c r="OGW3" s="334"/>
      <c r="OGX3" s="268"/>
      <c r="OGY3" s="268"/>
      <c r="OGZ3" s="268"/>
      <c r="OHA3" s="268"/>
      <c r="OHD3" s="259"/>
      <c r="OHE3" s="259"/>
      <c r="OHF3" s="259"/>
      <c r="OHG3" s="268"/>
      <c r="OHH3" s="268"/>
      <c r="OHI3" s="334"/>
      <c r="OHJ3" s="334"/>
      <c r="OHK3" s="268"/>
      <c r="OHL3" s="334"/>
      <c r="OHM3" s="268"/>
      <c r="OHN3" s="268"/>
      <c r="OHO3" s="268"/>
      <c r="OHP3" s="268"/>
      <c r="OHS3" s="259"/>
      <c r="OHT3" s="259"/>
      <c r="OHU3" s="259"/>
      <c r="OHV3" s="268"/>
      <c r="OHW3" s="268"/>
      <c r="OHX3" s="334"/>
      <c r="OHY3" s="334"/>
      <c r="OHZ3" s="268"/>
      <c r="OIA3" s="334"/>
      <c r="OIB3" s="268"/>
      <c r="OIC3" s="268"/>
      <c r="OID3" s="268"/>
      <c r="OIE3" s="268"/>
      <c r="OIH3" s="259"/>
      <c r="OII3" s="259"/>
      <c r="OIJ3" s="259"/>
      <c r="OIK3" s="268"/>
      <c r="OIL3" s="268"/>
      <c r="OIM3" s="334"/>
      <c r="OIN3" s="334"/>
      <c r="OIO3" s="268"/>
      <c r="OIP3" s="334"/>
      <c r="OIQ3" s="268"/>
      <c r="OIR3" s="268"/>
      <c r="OIS3" s="268"/>
      <c r="OIT3" s="268"/>
      <c r="OIW3" s="259"/>
      <c r="OIX3" s="259"/>
      <c r="OIY3" s="259"/>
      <c r="OIZ3" s="268"/>
      <c r="OJA3" s="268"/>
      <c r="OJB3" s="334"/>
      <c r="OJC3" s="334"/>
      <c r="OJD3" s="268"/>
      <c r="OJE3" s="334"/>
      <c r="OJF3" s="268"/>
      <c r="OJG3" s="268"/>
      <c r="OJH3" s="268"/>
      <c r="OJI3" s="268"/>
      <c r="OJL3" s="259"/>
      <c r="OJM3" s="259"/>
      <c r="OJN3" s="259"/>
      <c r="OJO3" s="268"/>
      <c r="OJP3" s="268"/>
      <c r="OJQ3" s="334"/>
      <c r="OJR3" s="334"/>
      <c r="OJS3" s="268"/>
      <c r="OJT3" s="334"/>
      <c r="OJU3" s="268"/>
      <c r="OJV3" s="268"/>
      <c r="OJW3" s="268"/>
      <c r="OJX3" s="268"/>
      <c r="OKA3" s="259"/>
      <c r="OKB3" s="259"/>
      <c r="OKC3" s="259"/>
      <c r="OKD3" s="268"/>
      <c r="OKE3" s="268"/>
      <c r="OKF3" s="334"/>
      <c r="OKG3" s="334"/>
      <c r="OKH3" s="268"/>
      <c r="OKI3" s="334"/>
      <c r="OKJ3" s="268"/>
      <c r="OKK3" s="268"/>
      <c r="OKL3" s="268"/>
      <c r="OKM3" s="268"/>
      <c r="OKP3" s="259"/>
      <c r="OKQ3" s="259"/>
      <c r="OKR3" s="259"/>
      <c r="OKS3" s="268"/>
      <c r="OKT3" s="268"/>
      <c r="OKU3" s="334"/>
      <c r="OKV3" s="334"/>
      <c r="OKW3" s="268"/>
      <c r="OKX3" s="334"/>
      <c r="OKY3" s="268"/>
      <c r="OKZ3" s="268"/>
      <c r="OLA3" s="268"/>
      <c r="OLB3" s="268"/>
      <c r="OLE3" s="259"/>
      <c r="OLF3" s="259"/>
      <c r="OLG3" s="259"/>
      <c r="OLH3" s="268"/>
      <c r="OLI3" s="268"/>
      <c r="OLJ3" s="334"/>
      <c r="OLK3" s="334"/>
      <c r="OLL3" s="268"/>
      <c r="OLM3" s="334"/>
      <c r="OLN3" s="268"/>
      <c r="OLO3" s="268"/>
      <c r="OLP3" s="268"/>
      <c r="OLQ3" s="268"/>
      <c r="OLT3" s="259"/>
      <c r="OLU3" s="259"/>
      <c r="OLV3" s="259"/>
      <c r="OLW3" s="268"/>
      <c r="OLX3" s="268"/>
      <c r="OLY3" s="334"/>
      <c r="OLZ3" s="334"/>
      <c r="OMA3" s="268"/>
      <c r="OMB3" s="334"/>
      <c r="OMC3" s="268"/>
      <c r="OMD3" s="268"/>
      <c r="OME3" s="268"/>
      <c r="OMF3" s="268"/>
      <c r="OMI3" s="259"/>
      <c r="OMJ3" s="259"/>
      <c r="OMK3" s="259"/>
      <c r="OML3" s="268"/>
      <c r="OMM3" s="268"/>
      <c r="OMN3" s="334"/>
      <c r="OMO3" s="334"/>
      <c r="OMP3" s="268"/>
      <c r="OMQ3" s="334"/>
      <c r="OMR3" s="268"/>
      <c r="OMS3" s="268"/>
      <c r="OMT3" s="268"/>
      <c r="OMU3" s="268"/>
      <c r="OMX3" s="259"/>
      <c r="OMY3" s="259"/>
      <c r="OMZ3" s="259"/>
      <c r="ONA3" s="268"/>
      <c r="ONB3" s="268"/>
      <c r="ONC3" s="334"/>
      <c r="OND3" s="334"/>
      <c r="ONE3" s="268"/>
      <c r="ONF3" s="334"/>
      <c r="ONG3" s="268"/>
      <c r="ONH3" s="268"/>
      <c r="ONI3" s="268"/>
      <c r="ONJ3" s="268"/>
      <c r="ONM3" s="259"/>
      <c r="ONN3" s="259"/>
      <c r="ONO3" s="259"/>
      <c r="ONP3" s="268"/>
      <c r="ONQ3" s="268"/>
      <c r="ONR3" s="334"/>
      <c r="ONS3" s="334"/>
      <c r="ONT3" s="268"/>
      <c r="ONU3" s="334"/>
      <c r="ONV3" s="268"/>
      <c r="ONW3" s="268"/>
      <c r="ONX3" s="268"/>
      <c r="ONY3" s="268"/>
      <c r="OOB3" s="259"/>
      <c r="OOC3" s="259"/>
      <c r="OOD3" s="259"/>
      <c r="OOE3" s="268"/>
      <c r="OOF3" s="268"/>
      <c r="OOG3" s="334"/>
      <c r="OOH3" s="334"/>
      <c r="OOI3" s="268"/>
      <c r="OOJ3" s="334"/>
      <c r="OOK3" s="268"/>
      <c r="OOL3" s="268"/>
      <c r="OOM3" s="268"/>
      <c r="OON3" s="268"/>
      <c r="OOQ3" s="259"/>
      <c r="OOR3" s="259"/>
      <c r="OOS3" s="259"/>
      <c r="OOT3" s="268"/>
      <c r="OOU3" s="268"/>
      <c r="OOV3" s="334"/>
      <c r="OOW3" s="334"/>
      <c r="OOX3" s="268"/>
      <c r="OOY3" s="334"/>
      <c r="OOZ3" s="268"/>
      <c r="OPA3" s="268"/>
      <c r="OPB3" s="268"/>
      <c r="OPC3" s="268"/>
      <c r="OPF3" s="259"/>
      <c r="OPG3" s="259"/>
      <c r="OPH3" s="259"/>
      <c r="OPI3" s="268"/>
      <c r="OPJ3" s="268"/>
      <c r="OPK3" s="334"/>
      <c r="OPL3" s="334"/>
      <c r="OPM3" s="268"/>
      <c r="OPN3" s="334"/>
      <c r="OPO3" s="268"/>
      <c r="OPP3" s="268"/>
      <c r="OPQ3" s="268"/>
      <c r="OPR3" s="268"/>
      <c r="OPU3" s="259"/>
      <c r="OPV3" s="259"/>
      <c r="OPW3" s="259"/>
      <c r="OPX3" s="268"/>
      <c r="OPY3" s="268"/>
      <c r="OPZ3" s="334"/>
      <c r="OQA3" s="334"/>
      <c r="OQB3" s="268"/>
      <c r="OQC3" s="334"/>
      <c r="OQD3" s="268"/>
      <c r="OQE3" s="268"/>
      <c r="OQF3" s="268"/>
      <c r="OQG3" s="268"/>
      <c r="OQJ3" s="259"/>
      <c r="OQK3" s="259"/>
      <c r="OQL3" s="259"/>
      <c r="OQM3" s="268"/>
      <c r="OQN3" s="268"/>
      <c r="OQO3" s="334"/>
      <c r="OQP3" s="334"/>
      <c r="OQQ3" s="268"/>
      <c r="OQR3" s="334"/>
      <c r="OQS3" s="268"/>
      <c r="OQT3" s="268"/>
      <c r="OQU3" s="268"/>
      <c r="OQV3" s="268"/>
      <c r="OQY3" s="259"/>
      <c r="OQZ3" s="259"/>
      <c r="ORA3" s="259"/>
      <c r="ORB3" s="268"/>
      <c r="ORC3" s="268"/>
      <c r="ORD3" s="334"/>
      <c r="ORE3" s="334"/>
      <c r="ORF3" s="268"/>
      <c r="ORG3" s="334"/>
      <c r="ORH3" s="268"/>
      <c r="ORI3" s="268"/>
      <c r="ORJ3" s="268"/>
      <c r="ORK3" s="268"/>
      <c r="ORN3" s="259"/>
      <c r="ORO3" s="259"/>
      <c r="ORP3" s="259"/>
      <c r="ORQ3" s="268"/>
      <c r="ORR3" s="268"/>
      <c r="ORS3" s="334"/>
      <c r="ORT3" s="334"/>
      <c r="ORU3" s="268"/>
      <c r="ORV3" s="334"/>
      <c r="ORW3" s="268"/>
      <c r="ORX3" s="268"/>
      <c r="ORY3" s="268"/>
      <c r="ORZ3" s="268"/>
      <c r="OSC3" s="259"/>
      <c r="OSD3" s="259"/>
      <c r="OSE3" s="259"/>
      <c r="OSF3" s="268"/>
      <c r="OSG3" s="268"/>
      <c r="OSH3" s="334"/>
      <c r="OSI3" s="334"/>
      <c r="OSJ3" s="268"/>
      <c r="OSK3" s="334"/>
      <c r="OSL3" s="268"/>
      <c r="OSM3" s="268"/>
      <c r="OSN3" s="268"/>
      <c r="OSO3" s="268"/>
      <c r="OSR3" s="259"/>
      <c r="OSS3" s="259"/>
      <c r="OST3" s="259"/>
      <c r="OSU3" s="268"/>
      <c r="OSV3" s="268"/>
      <c r="OSW3" s="334"/>
      <c r="OSX3" s="334"/>
      <c r="OSY3" s="268"/>
      <c r="OSZ3" s="334"/>
      <c r="OTA3" s="268"/>
      <c r="OTB3" s="268"/>
      <c r="OTC3" s="268"/>
      <c r="OTD3" s="268"/>
      <c r="OTG3" s="259"/>
      <c r="OTH3" s="259"/>
      <c r="OTI3" s="259"/>
      <c r="OTJ3" s="268"/>
      <c r="OTK3" s="268"/>
      <c r="OTL3" s="334"/>
      <c r="OTM3" s="334"/>
      <c r="OTN3" s="268"/>
      <c r="OTO3" s="334"/>
      <c r="OTP3" s="268"/>
      <c r="OTQ3" s="268"/>
      <c r="OTR3" s="268"/>
      <c r="OTS3" s="268"/>
      <c r="OTV3" s="259"/>
      <c r="OTW3" s="259"/>
      <c r="OTX3" s="259"/>
      <c r="OTY3" s="268"/>
      <c r="OTZ3" s="268"/>
      <c r="OUA3" s="334"/>
      <c r="OUB3" s="334"/>
      <c r="OUC3" s="268"/>
      <c r="OUD3" s="334"/>
      <c r="OUE3" s="268"/>
      <c r="OUF3" s="268"/>
      <c r="OUG3" s="268"/>
      <c r="OUH3" s="268"/>
      <c r="OUK3" s="259"/>
      <c r="OUL3" s="259"/>
      <c r="OUM3" s="259"/>
      <c r="OUN3" s="268"/>
      <c r="OUO3" s="268"/>
      <c r="OUP3" s="334"/>
      <c r="OUQ3" s="334"/>
      <c r="OUR3" s="268"/>
      <c r="OUS3" s="334"/>
      <c r="OUT3" s="268"/>
      <c r="OUU3" s="268"/>
      <c r="OUV3" s="268"/>
      <c r="OUW3" s="268"/>
      <c r="OUZ3" s="259"/>
      <c r="OVA3" s="259"/>
      <c r="OVB3" s="259"/>
      <c r="OVC3" s="268"/>
      <c r="OVD3" s="268"/>
      <c r="OVE3" s="334"/>
      <c r="OVF3" s="334"/>
      <c r="OVG3" s="268"/>
      <c r="OVH3" s="334"/>
      <c r="OVI3" s="268"/>
      <c r="OVJ3" s="268"/>
      <c r="OVK3" s="268"/>
      <c r="OVL3" s="268"/>
      <c r="OVO3" s="259"/>
      <c r="OVP3" s="259"/>
      <c r="OVQ3" s="259"/>
      <c r="OVR3" s="268"/>
      <c r="OVS3" s="268"/>
      <c r="OVT3" s="334"/>
      <c r="OVU3" s="334"/>
      <c r="OVV3" s="268"/>
      <c r="OVW3" s="334"/>
      <c r="OVX3" s="268"/>
      <c r="OVY3" s="268"/>
      <c r="OVZ3" s="268"/>
      <c r="OWA3" s="268"/>
      <c r="OWD3" s="259"/>
      <c r="OWE3" s="259"/>
      <c r="OWF3" s="259"/>
      <c r="OWG3" s="268"/>
      <c r="OWH3" s="268"/>
      <c r="OWI3" s="334"/>
      <c r="OWJ3" s="334"/>
      <c r="OWK3" s="268"/>
      <c r="OWL3" s="334"/>
      <c r="OWM3" s="268"/>
      <c r="OWN3" s="268"/>
      <c r="OWO3" s="268"/>
      <c r="OWP3" s="268"/>
      <c r="OWS3" s="259"/>
      <c r="OWT3" s="259"/>
      <c r="OWU3" s="259"/>
      <c r="OWV3" s="268"/>
      <c r="OWW3" s="268"/>
      <c r="OWX3" s="334"/>
      <c r="OWY3" s="334"/>
      <c r="OWZ3" s="268"/>
      <c r="OXA3" s="334"/>
      <c r="OXB3" s="268"/>
      <c r="OXC3" s="268"/>
      <c r="OXD3" s="268"/>
      <c r="OXE3" s="268"/>
      <c r="OXH3" s="259"/>
      <c r="OXI3" s="259"/>
      <c r="OXJ3" s="259"/>
      <c r="OXK3" s="268"/>
      <c r="OXL3" s="268"/>
      <c r="OXM3" s="334"/>
      <c r="OXN3" s="334"/>
      <c r="OXO3" s="268"/>
      <c r="OXP3" s="334"/>
      <c r="OXQ3" s="268"/>
      <c r="OXR3" s="268"/>
      <c r="OXS3" s="268"/>
      <c r="OXT3" s="268"/>
      <c r="OXW3" s="259"/>
      <c r="OXX3" s="259"/>
      <c r="OXY3" s="259"/>
      <c r="OXZ3" s="268"/>
      <c r="OYA3" s="268"/>
      <c r="OYB3" s="334"/>
      <c r="OYC3" s="334"/>
      <c r="OYD3" s="268"/>
      <c r="OYE3" s="334"/>
      <c r="OYF3" s="268"/>
      <c r="OYG3" s="268"/>
      <c r="OYH3" s="268"/>
      <c r="OYI3" s="268"/>
      <c r="OYL3" s="259"/>
      <c r="OYM3" s="259"/>
      <c r="OYN3" s="259"/>
      <c r="OYO3" s="268"/>
      <c r="OYP3" s="268"/>
      <c r="OYQ3" s="334"/>
      <c r="OYR3" s="334"/>
      <c r="OYS3" s="268"/>
      <c r="OYT3" s="334"/>
      <c r="OYU3" s="268"/>
      <c r="OYV3" s="268"/>
      <c r="OYW3" s="268"/>
      <c r="OYX3" s="268"/>
      <c r="OZA3" s="259"/>
      <c r="OZB3" s="259"/>
      <c r="OZC3" s="259"/>
      <c r="OZD3" s="268"/>
      <c r="OZE3" s="268"/>
      <c r="OZF3" s="334"/>
      <c r="OZG3" s="334"/>
      <c r="OZH3" s="268"/>
      <c r="OZI3" s="334"/>
      <c r="OZJ3" s="268"/>
      <c r="OZK3" s="268"/>
      <c r="OZL3" s="268"/>
      <c r="OZM3" s="268"/>
      <c r="OZP3" s="259"/>
      <c r="OZQ3" s="259"/>
      <c r="OZR3" s="259"/>
      <c r="OZS3" s="268"/>
      <c r="OZT3" s="268"/>
      <c r="OZU3" s="334"/>
      <c r="OZV3" s="334"/>
      <c r="OZW3" s="268"/>
      <c r="OZX3" s="334"/>
      <c r="OZY3" s="268"/>
      <c r="OZZ3" s="268"/>
      <c r="PAA3" s="268"/>
      <c r="PAB3" s="268"/>
      <c r="PAE3" s="259"/>
      <c r="PAF3" s="259"/>
      <c r="PAG3" s="259"/>
      <c r="PAH3" s="268"/>
      <c r="PAI3" s="268"/>
      <c r="PAJ3" s="334"/>
      <c r="PAK3" s="334"/>
      <c r="PAL3" s="268"/>
      <c r="PAM3" s="334"/>
      <c r="PAN3" s="268"/>
      <c r="PAO3" s="268"/>
      <c r="PAP3" s="268"/>
      <c r="PAQ3" s="268"/>
      <c r="PAT3" s="259"/>
      <c r="PAU3" s="259"/>
      <c r="PAV3" s="259"/>
      <c r="PAW3" s="268"/>
      <c r="PAX3" s="268"/>
      <c r="PAY3" s="334"/>
      <c r="PAZ3" s="334"/>
      <c r="PBA3" s="268"/>
      <c r="PBB3" s="334"/>
      <c r="PBC3" s="268"/>
      <c r="PBD3" s="268"/>
      <c r="PBE3" s="268"/>
      <c r="PBF3" s="268"/>
      <c r="PBI3" s="259"/>
      <c r="PBJ3" s="259"/>
      <c r="PBK3" s="259"/>
      <c r="PBL3" s="268"/>
      <c r="PBM3" s="268"/>
      <c r="PBN3" s="334"/>
      <c r="PBO3" s="334"/>
      <c r="PBP3" s="268"/>
      <c r="PBQ3" s="334"/>
      <c r="PBR3" s="268"/>
      <c r="PBS3" s="268"/>
      <c r="PBT3" s="268"/>
      <c r="PBU3" s="268"/>
      <c r="PBX3" s="259"/>
      <c r="PBY3" s="259"/>
      <c r="PBZ3" s="259"/>
      <c r="PCA3" s="268"/>
      <c r="PCB3" s="268"/>
      <c r="PCC3" s="334"/>
      <c r="PCD3" s="334"/>
      <c r="PCE3" s="268"/>
      <c r="PCF3" s="334"/>
      <c r="PCG3" s="268"/>
      <c r="PCH3" s="268"/>
      <c r="PCI3" s="268"/>
      <c r="PCJ3" s="268"/>
      <c r="PCM3" s="259"/>
      <c r="PCN3" s="259"/>
      <c r="PCO3" s="259"/>
      <c r="PCP3" s="268"/>
      <c r="PCQ3" s="268"/>
      <c r="PCR3" s="334"/>
      <c r="PCS3" s="334"/>
      <c r="PCT3" s="268"/>
      <c r="PCU3" s="334"/>
      <c r="PCV3" s="268"/>
      <c r="PCW3" s="268"/>
      <c r="PCX3" s="268"/>
      <c r="PCY3" s="268"/>
      <c r="PDB3" s="259"/>
      <c r="PDC3" s="259"/>
      <c r="PDD3" s="259"/>
      <c r="PDE3" s="268"/>
      <c r="PDF3" s="268"/>
      <c r="PDG3" s="334"/>
      <c r="PDH3" s="334"/>
      <c r="PDI3" s="268"/>
      <c r="PDJ3" s="334"/>
      <c r="PDK3" s="268"/>
      <c r="PDL3" s="268"/>
      <c r="PDM3" s="268"/>
      <c r="PDN3" s="268"/>
      <c r="PDQ3" s="259"/>
      <c r="PDR3" s="259"/>
      <c r="PDS3" s="259"/>
      <c r="PDT3" s="268"/>
      <c r="PDU3" s="268"/>
      <c r="PDV3" s="334"/>
      <c r="PDW3" s="334"/>
      <c r="PDX3" s="268"/>
      <c r="PDY3" s="334"/>
      <c r="PDZ3" s="268"/>
      <c r="PEA3" s="268"/>
      <c r="PEB3" s="268"/>
      <c r="PEC3" s="268"/>
      <c r="PEF3" s="259"/>
      <c r="PEG3" s="259"/>
      <c r="PEH3" s="259"/>
      <c r="PEI3" s="268"/>
      <c r="PEJ3" s="268"/>
      <c r="PEK3" s="334"/>
      <c r="PEL3" s="334"/>
      <c r="PEM3" s="268"/>
      <c r="PEN3" s="334"/>
      <c r="PEO3" s="268"/>
      <c r="PEP3" s="268"/>
      <c r="PEQ3" s="268"/>
      <c r="PER3" s="268"/>
      <c r="PEU3" s="259"/>
      <c r="PEV3" s="259"/>
      <c r="PEW3" s="259"/>
      <c r="PEX3" s="268"/>
      <c r="PEY3" s="268"/>
      <c r="PEZ3" s="334"/>
      <c r="PFA3" s="334"/>
      <c r="PFB3" s="268"/>
      <c r="PFC3" s="334"/>
      <c r="PFD3" s="268"/>
      <c r="PFE3" s="268"/>
      <c r="PFF3" s="268"/>
      <c r="PFG3" s="268"/>
      <c r="PFJ3" s="259"/>
      <c r="PFK3" s="259"/>
      <c r="PFL3" s="259"/>
      <c r="PFM3" s="268"/>
      <c r="PFN3" s="268"/>
      <c r="PFO3" s="334"/>
      <c r="PFP3" s="334"/>
      <c r="PFQ3" s="268"/>
      <c r="PFR3" s="334"/>
      <c r="PFS3" s="268"/>
      <c r="PFT3" s="268"/>
      <c r="PFU3" s="268"/>
      <c r="PFV3" s="268"/>
      <c r="PFY3" s="259"/>
      <c r="PFZ3" s="259"/>
      <c r="PGA3" s="259"/>
      <c r="PGB3" s="268"/>
      <c r="PGC3" s="268"/>
      <c r="PGD3" s="334"/>
      <c r="PGE3" s="334"/>
      <c r="PGF3" s="268"/>
      <c r="PGG3" s="334"/>
      <c r="PGH3" s="268"/>
      <c r="PGI3" s="268"/>
      <c r="PGJ3" s="268"/>
      <c r="PGK3" s="268"/>
      <c r="PGN3" s="259"/>
      <c r="PGO3" s="259"/>
      <c r="PGP3" s="259"/>
      <c r="PGQ3" s="268"/>
      <c r="PGR3" s="268"/>
      <c r="PGS3" s="334"/>
      <c r="PGT3" s="334"/>
      <c r="PGU3" s="268"/>
      <c r="PGV3" s="334"/>
      <c r="PGW3" s="268"/>
      <c r="PGX3" s="268"/>
      <c r="PGY3" s="268"/>
      <c r="PGZ3" s="268"/>
      <c r="PHC3" s="259"/>
      <c r="PHD3" s="259"/>
      <c r="PHE3" s="259"/>
      <c r="PHF3" s="268"/>
      <c r="PHG3" s="268"/>
      <c r="PHH3" s="334"/>
      <c r="PHI3" s="334"/>
      <c r="PHJ3" s="268"/>
      <c r="PHK3" s="334"/>
      <c r="PHL3" s="268"/>
      <c r="PHM3" s="268"/>
      <c r="PHN3" s="268"/>
      <c r="PHO3" s="268"/>
      <c r="PHR3" s="259"/>
      <c r="PHS3" s="259"/>
      <c r="PHT3" s="259"/>
      <c r="PHU3" s="268"/>
      <c r="PHV3" s="268"/>
      <c r="PHW3" s="334"/>
      <c r="PHX3" s="334"/>
      <c r="PHY3" s="268"/>
      <c r="PHZ3" s="334"/>
      <c r="PIA3" s="268"/>
      <c r="PIB3" s="268"/>
      <c r="PIC3" s="268"/>
      <c r="PID3" s="268"/>
      <c r="PIG3" s="259"/>
      <c r="PIH3" s="259"/>
      <c r="PII3" s="259"/>
      <c r="PIJ3" s="268"/>
      <c r="PIK3" s="268"/>
      <c r="PIL3" s="334"/>
      <c r="PIM3" s="334"/>
      <c r="PIN3" s="268"/>
      <c r="PIO3" s="334"/>
      <c r="PIP3" s="268"/>
      <c r="PIQ3" s="268"/>
      <c r="PIR3" s="268"/>
      <c r="PIS3" s="268"/>
      <c r="PIV3" s="259"/>
      <c r="PIW3" s="259"/>
      <c r="PIX3" s="259"/>
      <c r="PIY3" s="268"/>
      <c r="PIZ3" s="268"/>
      <c r="PJA3" s="334"/>
      <c r="PJB3" s="334"/>
      <c r="PJC3" s="268"/>
      <c r="PJD3" s="334"/>
      <c r="PJE3" s="268"/>
      <c r="PJF3" s="268"/>
      <c r="PJG3" s="268"/>
      <c r="PJH3" s="268"/>
      <c r="PJK3" s="259"/>
      <c r="PJL3" s="259"/>
      <c r="PJM3" s="259"/>
      <c r="PJN3" s="268"/>
      <c r="PJO3" s="268"/>
      <c r="PJP3" s="334"/>
      <c r="PJQ3" s="334"/>
      <c r="PJR3" s="268"/>
      <c r="PJS3" s="334"/>
      <c r="PJT3" s="268"/>
      <c r="PJU3" s="268"/>
      <c r="PJV3" s="268"/>
      <c r="PJW3" s="268"/>
      <c r="PJZ3" s="259"/>
      <c r="PKA3" s="259"/>
      <c r="PKB3" s="259"/>
      <c r="PKC3" s="268"/>
      <c r="PKD3" s="268"/>
      <c r="PKE3" s="334"/>
      <c r="PKF3" s="334"/>
      <c r="PKG3" s="268"/>
      <c r="PKH3" s="334"/>
      <c r="PKI3" s="268"/>
      <c r="PKJ3" s="268"/>
      <c r="PKK3" s="268"/>
      <c r="PKL3" s="268"/>
      <c r="PKO3" s="259"/>
      <c r="PKP3" s="259"/>
      <c r="PKQ3" s="259"/>
      <c r="PKR3" s="268"/>
      <c r="PKS3" s="268"/>
      <c r="PKT3" s="334"/>
      <c r="PKU3" s="334"/>
      <c r="PKV3" s="268"/>
      <c r="PKW3" s="334"/>
      <c r="PKX3" s="268"/>
      <c r="PKY3" s="268"/>
      <c r="PKZ3" s="268"/>
      <c r="PLA3" s="268"/>
      <c r="PLD3" s="259"/>
      <c r="PLE3" s="259"/>
      <c r="PLF3" s="259"/>
      <c r="PLG3" s="268"/>
      <c r="PLH3" s="268"/>
      <c r="PLI3" s="334"/>
      <c r="PLJ3" s="334"/>
      <c r="PLK3" s="268"/>
      <c r="PLL3" s="334"/>
      <c r="PLM3" s="268"/>
      <c r="PLN3" s="268"/>
      <c r="PLO3" s="268"/>
      <c r="PLP3" s="268"/>
      <c r="PLS3" s="259"/>
      <c r="PLT3" s="259"/>
      <c r="PLU3" s="259"/>
      <c r="PLV3" s="268"/>
      <c r="PLW3" s="268"/>
      <c r="PLX3" s="334"/>
      <c r="PLY3" s="334"/>
      <c r="PLZ3" s="268"/>
      <c r="PMA3" s="334"/>
      <c r="PMB3" s="268"/>
      <c r="PMC3" s="268"/>
      <c r="PMD3" s="268"/>
      <c r="PME3" s="268"/>
      <c r="PMH3" s="259"/>
      <c r="PMI3" s="259"/>
      <c r="PMJ3" s="259"/>
      <c r="PMK3" s="268"/>
      <c r="PML3" s="268"/>
      <c r="PMM3" s="334"/>
      <c r="PMN3" s="334"/>
      <c r="PMO3" s="268"/>
      <c r="PMP3" s="334"/>
      <c r="PMQ3" s="268"/>
      <c r="PMR3" s="268"/>
      <c r="PMS3" s="268"/>
      <c r="PMT3" s="268"/>
      <c r="PMW3" s="259"/>
      <c r="PMX3" s="259"/>
      <c r="PMY3" s="259"/>
      <c r="PMZ3" s="268"/>
      <c r="PNA3" s="268"/>
      <c r="PNB3" s="334"/>
      <c r="PNC3" s="334"/>
      <c r="PND3" s="268"/>
      <c r="PNE3" s="334"/>
      <c r="PNF3" s="268"/>
      <c r="PNG3" s="268"/>
      <c r="PNH3" s="268"/>
      <c r="PNI3" s="268"/>
      <c r="PNL3" s="259"/>
      <c r="PNM3" s="259"/>
      <c r="PNN3" s="259"/>
      <c r="PNO3" s="268"/>
      <c r="PNP3" s="268"/>
      <c r="PNQ3" s="334"/>
      <c r="PNR3" s="334"/>
      <c r="PNS3" s="268"/>
      <c r="PNT3" s="334"/>
      <c r="PNU3" s="268"/>
      <c r="PNV3" s="268"/>
      <c r="PNW3" s="268"/>
      <c r="PNX3" s="268"/>
      <c r="POA3" s="259"/>
      <c r="POB3" s="259"/>
      <c r="POC3" s="259"/>
      <c r="POD3" s="268"/>
      <c r="POE3" s="268"/>
      <c r="POF3" s="334"/>
      <c r="POG3" s="334"/>
      <c r="POH3" s="268"/>
      <c r="POI3" s="334"/>
      <c r="POJ3" s="268"/>
      <c r="POK3" s="268"/>
      <c r="POL3" s="268"/>
      <c r="POM3" s="268"/>
      <c r="POP3" s="259"/>
      <c r="POQ3" s="259"/>
      <c r="POR3" s="259"/>
      <c r="POS3" s="268"/>
      <c r="POT3" s="268"/>
      <c r="POU3" s="334"/>
      <c r="POV3" s="334"/>
      <c r="POW3" s="268"/>
      <c r="POX3" s="334"/>
      <c r="POY3" s="268"/>
      <c r="POZ3" s="268"/>
      <c r="PPA3" s="268"/>
      <c r="PPB3" s="268"/>
      <c r="PPE3" s="259"/>
      <c r="PPF3" s="259"/>
      <c r="PPG3" s="259"/>
      <c r="PPH3" s="268"/>
      <c r="PPI3" s="268"/>
      <c r="PPJ3" s="334"/>
      <c r="PPK3" s="334"/>
      <c r="PPL3" s="268"/>
      <c r="PPM3" s="334"/>
      <c r="PPN3" s="268"/>
      <c r="PPO3" s="268"/>
      <c r="PPP3" s="268"/>
      <c r="PPQ3" s="268"/>
      <c r="PPT3" s="259"/>
      <c r="PPU3" s="259"/>
      <c r="PPV3" s="259"/>
      <c r="PPW3" s="268"/>
      <c r="PPX3" s="268"/>
      <c r="PPY3" s="334"/>
      <c r="PPZ3" s="334"/>
      <c r="PQA3" s="268"/>
      <c r="PQB3" s="334"/>
      <c r="PQC3" s="268"/>
      <c r="PQD3" s="268"/>
      <c r="PQE3" s="268"/>
      <c r="PQF3" s="268"/>
      <c r="PQI3" s="259"/>
      <c r="PQJ3" s="259"/>
      <c r="PQK3" s="259"/>
      <c r="PQL3" s="268"/>
      <c r="PQM3" s="268"/>
      <c r="PQN3" s="334"/>
      <c r="PQO3" s="334"/>
      <c r="PQP3" s="268"/>
      <c r="PQQ3" s="334"/>
      <c r="PQR3" s="268"/>
      <c r="PQS3" s="268"/>
      <c r="PQT3" s="268"/>
      <c r="PQU3" s="268"/>
      <c r="PQX3" s="259"/>
      <c r="PQY3" s="259"/>
      <c r="PQZ3" s="259"/>
      <c r="PRA3" s="268"/>
      <c r="PRB3" s="268"/>
      <c r="PRC3" s="334"/>
      <c r="PRD3" s="334"/>
      <c r="PRE3" s="268"/>
      <c r="PRF3" s="334"/>
      <c r="PRG3" s="268"/>
      <c r="PRH3" s="268"/>
      <c r="PRI3" s="268"/>
      <c r="PRJ3" s="268"/>
      <c r="PRM3" s="259"/>
      <c r="PRN3" s="259"/>
      <c r="PRO3" s="259"/>
      <c r="PRP3" s="268"/>
      <c r="PRQ3" s="268"/>
      <c r="PRR3" s="334"/>
      <c r="PRS3" s="334"/>
      <c r="PRT3" s="268"/>
      <c r="PRU3" s="334"/>
      <c r="PRV3" s="268"/>
      <c r="PRW3" s="268"/>
      <c r="PRX3" s="268"/>
      <c r="PRY3" s="268"/>
      <c r="PSB3" s="259"/>
      <c r="PSC3" s="259"/>
      <c r="PSD3" s="259"/>
      <c r="PSE3" s="268"/>
      <c r="PSF3" s="268"/>
      <c r="PSG3" s="334"/>
      <c r="PSH3" s="334"/>
      <c r="PSI3" s="268"/>
      <c r="PSJ3" s="334"/>
      <c r="PSK3" s="268"/>
      <c r="PSL3" s="268"/>
      <c r="PSM3" s="268"/>
      <c r="PSN3" s="268"/>
      <c r="PSQ3" s="259"/>
      <c r="PSR3" s="259"/>
      <c r="PSS3" s="259"/>
      <c r="PST3" s="268"/>
      <c r="PSU3" s="268"/>
      <c r="PSV3" s="334"/>
      <c r="PSW3" s="334"/>
      <c r="PSX3" s="268"/>
      <c r="PSY3" s="334"/>
      <c r="PSZ3" s="268"/>
      <c r="PTA3" s="268"/>
      <c r="PTB3" s="268"/>
      <c r="PTC3" s="268"/>
      <c r="PTF3" s="259"/>
      <c r="PTG3" s="259"/>
      <c r="PTH3" s="259"/>
      <c r="PTI3" s="268"/>
      <c r="PTJ3" s="268"/>
      <c r="PTK3" s="334"/>
      <c r="PTL3" s="334"/>
      <c r="PTM3" s="268"/>
      <c r="PTN3" s="334"/>
      <c r="PTO3" s="268"/>
      <c r="PTP3" s="268"/>
      <c r="PTQ3" s="268"/>
      <c r="PTR3" s="268"/>
      <c r="PTU3" s="259"/>
      <c r="PTV3" s="259"/>
      <c r="PTW3" s="259"/>
      <c r="PTX3" s="268"/>
      <c r="PTY3" s="268"/>
      <c r="PTZ3" s="334"/>
      <c r="PUA3" s="334"/>
      <c r="PUB3" s="268"/>
      <c r="PUC3" s="334"/>
      <c r="PUD3" s="268"/>
      <c r="PUE3" s="268"/>
      <c r="PUF3" s="268"/>
      <c r="PUG3" s="268"/>
      <c r="PUJ3" s="259"/>
      <c r="PUK3" s="259"/>
      <c r="PUL3" s="259"/>
      <c r="PUM3" s="268"/>
      <c r="PUN3" s="268"/>
      <c r="PUO3" s="334"/>
      <c r="PUP3" s="334"/>
      <c r="PUQ3" s="268"/>
      <c r="PUR3" s="334"/>
      <c r="PUS3" s="268"/>
      <c r="PUT3" s="268"/>
      <c r="PUU3" s="268"/>
      <c r="PUV3" s="268"/>
      <c r="PUY3" s="259"/>
      <c r="PUZ3" s="259"/>
      <c r="PVA3" s="259"/>
      <c r="PVB3" s="268"/>
      <c r="PVC3" s="268"/>
      <c r="PVD3" s="334"/>
      <c r="PVE3" s="334"/>
      <c r="PVF3" s="268"/>
      <c r="PVG3" s="334"/>
      <c r="PVH3" s="268"/>
      <c r="PVI3" s="268"/>
      <c r="PVJ3" s="268"/>
      <c r="PVK3" s="268"/>
      <c r="PVN3" s="259"/>
      <c r="PVO3" s="259"/>
      <c r="PVP3" s="259"/>
      <c r="PVQ3" s="268"/>
      <c r="PVR3" s="268"/>
      <c r="PVS3" s="334"/>
      <c r="PVT3" s="334"/>
      <c r="PVU3" s="268"/>
      <c r="PVV3" s="334"/>
      <c r="PVW3" s="268"/>
      <c r="PVX3" s="268"/>
      <c r="PVY3" s="268"/>
      <c r="PVZ3" s="268"/>
      <c r="PWC3" s="259"/>
      <c r="PWD3" s="259"/>
      <c r="PWE3" s="259"/>
      <c r="PWF3" s="268"/>
      <c r="PWG3" s="268"/>
      <c r="PWH3" s="334"/>
      <c r="PWI3" s="334"/>
      <c r="PWJ3" s="268"/>
      <c r="PWK3" s="334"/>
      <c r="PWL3" s="268"/>
      <c r="PWM3" s="268"/>
      <c r="PWN3" s="268"/>
      <c r="PWO3" s="268"/>
      <c r="PWR3" s="259"/>
      <c r="PWS3" s="259"/>
      <c r="PWT3" s="259"/>
      <c r="PWU3" s="268"/>
      <c r="PWV3" s="268"/>
      <c r="PWW3" s="334"/>
      <c r="PWX3" s="334"/>
      <c r="PWY3" s="268"/>
      <c r="PWZ3" s="334"/>
      <c r="PXA3" s="268"/>
      <c r="PXB3" s="268"/>
      <c r="PXC3" s="268"/>
      <c r="PXD3" s="268"/>
      <c r="PXG3" s="259"/>
      <c r="PXH3" s="259"/>
      <c r="PXI3" s="259"/>
      <c r="PXJ3" s="268"/>
      <c r="PXK3" s="268"/>
      <c r="PXL3" s="334"/>
      <c r="PXM3" s="334"/>
      <c r="PXN3" s="268"/>
      <c r="PXO3" s="334"/>
      <c r="PXP3" s="268"/>
      <c r="PXQ3" s="268"/>
      <c r="PXR3" s="268"/>
      <c r="PXS3" s="268"/>
      <c r="PXV3" s="259"/>
      <c r="PXW3" s="259"/>
      <c r="PXX3" s="259"/>
      <c r="PXY3" s="268"/>
      <c r="PXZ3" s="268"/>
      <c r="PYA3" s="334"/>
      <c r="PYB3" s="334"/>
      <c r="PYC3" s="268"/>
      <c r="PYD3" s="334"/>
      <c r="PYE3" s="268"/>
      <c r="PYF3" s="268"/>
      <c r="PYG3" s="268"/>
      <c r="PYH3" s="268"/>
      <c r="PYK3" s="259"/>
      <c r="PYL3" s="259"/>
      <c r="PYM3" s="259"/>
      <c r="PYN3" s="268"/>
      <c r="PYO3" s="268"/>
      <c r="PYP3" s="334"/>
      <c r="PYQ3" s="334"/>
      <c r="PYR3" s="268"/>
      <c r="PYS3" s="334"/>
      <c r="PYT3" s="268"/>
      <c r="PYU3" s="268"/>
      <c r="PYV3" s="268"/>
      <c r="PYW3" s="268"/>
      <c r="PYZ3" s="259"/>
      <c r="PZA3" s="259"/>
      <c r="PZB3" s="259"/>
      <c r="PZC3" s="268"/>
      <c r="PZD3" s="268"/>
      <c r="PZE3" s="334"/>
      <c r="PZF3" s="334"/>
      <c r="PZG3" s="268"/>
      <c r="PZH3" s="334"/>
      <c r="PZI3" s="268"/>
      <c r="PZJ3" s="268"/>
      <c r="PZK3" s="268"/>
      <c r="PZL3" s="268"/>
      <c r="PZO3" s="259"/>
      <c r="PZP3" s="259"/>
      <c r="PZQ3" s="259"/>
      <c r="PZR3" s="268"/>
      <c r="PZS3" s="268"/>
      <c r="PZT3" s="334"/>
      <c r="PZU3" s="334"/>
      <c r="PZV3" s="268"/>
      <c r="PZW3" s="334"/>
      <c r="PZX3" s="268"/>
      <c r="PZY3" s="268"/>
      <c r="PZZ3" s="268"/>
      <c r="QAA3" s="268"/>
      <c r="QAD3" s="259"/>
      <c r="QAE3" s="259"/>
      <c r="QAF3" s="259"/>
      <c r="QAG3" s="268"/>
      <c r="QAH3" s="268"/>
      <c r="QAI3" s="334"/>
      <c r="QAJ3" s="334"/>
      <c r="QAK3" s="268"/>
      <c r="QAL3" s="334"/>
      <c r="QAM3" s="268"/>
      <c r="QAN3" s="268"/>
      <c r="QAO3" s="268"/>
      <c r="QAP3" s="268"/>
      <c r="QAS3" s="259"/>
      <c r="QAT3" s="259"/>
      <c r="QAU3" s="259"/>
      <c r="QAV3" s="268"/>
      <c r="QAW3" s="268"/>
      <c r="QAX3" s="334"/>
      <c r="QAY3" s="334"/>
      <c r="QAZ3" s="268"/>
      <c r="QBA3" s="334"/>
      <c r="QBB3" s="268"/>
      <c r="QBC3" s="268"/>
      <c r="QBD3" s="268"/>
      <c r="QBE3" s="268"/>
      <c r="QBH3" s="259"/>
      <c r="QBI3" s="259"/>
      <c r="QBJ3" s="259"/>
      <c r="QBK3" s="268"/>
      <c r="QBL3" s="268"/>
      <c r="QBM3" s="334"/>
      <c r="QBN3" s="334"/>
      <c r="QBO3" s="268"/>
      <c r="QBP3" s="334"/>
      <c r="QBQ3" s="268"/>
      <c r="QBR3" s="268"/>
      <c r="QBS3" s="268"/>
      <c r="QBT3" s="268"/>
      <c r="QBW3" s="259"/>
      <c r="QBX3" s="259"/>
      <c r="QBY3" s="259"/>
      <c r="QBZ3" s="268"/>
      <c r="QCA3" s="268"/>
      <c r="QCB3" s="334"/>
      <c r="QCC3" s="334"/>
      <c r="QCD3" s="268"/>
      <c r="QCE3" s="334"/>
      <c r="QCF3" s="268"/>
      <c r="QCG3" s="268"/>
      <c r="QCH3" s="268"/>
      <c r="QCI3" s="268"/>
      <c r="QCL3" s="259"/>
      <c r="QCM3" s="259"/>
      <c r="QCN3" s="259"/>
      <c r="QCO3" s="268"/>
      <c r="QCP3" s="268"/>
      <c r="QCQ3" s="334"/>
      <c r="QCR3" s="334"/>
      <c r="QCS3" s="268"/>
      <c r="QCT3" s="334"/>
      <c r="QCU3" s="268"/>
      <c r="QCV3" s="268"/>
      <c r="QCW3" s="268"/>
      <c r="QCX3" s="268"/>
      <c r="QDA3" s="259"/>
      <c r="QDB3" s="259"/>
      <c r="QDC3" s="259"/>
      <c r="QDD3" s="268"/>
      <c r="QDE3" s="268"/>
      <c r="QDF3" s="334"/>
      <c r="QDG3" s="334"/>
      <c r="QDH3" s="268"/>
      <c r="QDI3" s="334"/>
      <c r="QDJ3" s="268"/>
      <c r="QDK3" s="268"/>
      <c r="QDL3" s="268"/>
      <c r="QDM3" s="268"/>
      <c r="QDP3" s="259"/>
      <c r="QDQ3" s="259"/>
      <c r="QDR3" s="259"/>
      <c r="QDS3" s="268"/>
      <c r="QDT3" s="268"/>
      <c r="QDU3" s="334"/>
      <c r="QDV3" s="334"/>
      <c r="QDW3" s="268"/>
      <c r="QDX3" s="334"/>
      <c r="QDY3" s="268"/>
      <c r="QDZ3" s="268"/>
      <c r="QEA3" s="268"/>
      <c r="QEB3" s="268"/>
      <c r="QEE3" s="259"/>
      <c r="QEF3" s="259"/>
      <c r="QEG3" s="259"/>
      <c r="QEH3" s="268"/>
      <c r="QEI3" s="268"/>
      <c r="QEJ3" s="334"/>
      <c r="QEK3" s="334"/>
      <c r="QEL3" s="268"/>
      <c r="QEM3" s="334"/>
      <c r="QEN3" s="268"/>
      <c r="QEO3" s="268"/>
      <c r="QEP3" s="268"/>
      <c r="QEQ3" s="268"/>
      <c r="QET3" s="259"/>
      <c r="QEU3" s="259"/>
      <c r="QEV3" s="259"/>
      <c r="QEW3" s="268"/>
      <c r="QEX3" s="268"/>
      <c r="QEY3" s="334"/>
      <c r="QEZ3" s="334"/>
      <c r="QFA3" s="268"/>
      <c r="QFB3" s="334"/>
      <c r="QFC3" s="268"/>
      <c r="QFD3" s="268"/>
      <c r="QFE3" s="268"/>
      <c r="QFF3" s="268"/>
      <c r="QFI3" s="259"/>
      <c r="QFJ3" s="259"/>
      <c r="QFK3" s="259"/>
      <c r="QFL3" s="268"/>
      <c r="QFM3" s="268"/>
      <c r="QFN3" s="334"/>
      <c r="QFO3" s="334"/>
      <c r="QFP3" s="268"/>
      <c r="QFQ3" s="334"/>
      <c r="QFR3" s="268"/>
      <c r="QFS3" s="268"/>
      <c r="QFT3" s="268"/>
      <c r="QFU3" s="268"/>
      <c r="QFX3" s="259"/>
      <c r="QFY3" s="259"/>
      <c r="QFZ3" s="259"/>
      <c r="QGA3" s="268"/>
      <c r="QGB3" s="268"/>
      <c r="QGC3" s="334"/>
      <c r="QGD3" s="334"/>
      <c r="QGE3" s="268"/>
      <c r="QGF3" s="334"/>
      <c r="QGG3" s="268"/>
      <c r="QGH3" s="268"/>
      <c r="QGI3" s="268"/>
      <c r="QGJ3" s="268"/>
      <c r="QGM3" s="259"/>
      <c r="QGN3" s="259"/>
      <c r="QGO3" s="259"/>
      <c r="QGP3" s="268"/>
      <c r="QGQ3" s="268"/>
      <c r="QGR3" s="334"/>
      <c r="QGS3" s="334"/>
      <c r="QGT3" s="268"/>
      <c r="QGU3" s="334"/>
      <c r="QGV3" s="268"/>
      <c r="QGW3" s="268"/>
      <c r="QGX3" s="268"/>
      <c r="QGY3" s="268"/>
      <c r="QHB3" s="259"/>
      <c r="QHC3" s="259"/>
      <c r="QHD3" s="259"/>
      <c r="QHE3" s="268"/>
      <c r="QHF3" s="268"/>
      <c r="QHG3" s="334"/>
      <c r="QHH3" s="334"/>
      <c r="QHI3" s="268"/>
      <c r="QHJ3" s="334"/>
      <c r="QHK3" s="268"/>
      <c r="QHL3" s="268"/>
      <c r="QHM3" s="268"/>
      <c r="QHN3" s="268"/>
      <c r="QHQ3" s="259"/>
      <c r="QHR3" s="259"/>
      <c r="QHS3" s="259"/>
      <c r="QHT3" s="268"/>
      <c r="QHU3" s="268"/>
      <c r="QHV3" s="334"/>
      <c r="QHW3" s="334"/>
      <c r="QHX3" s="268"/>
      <c r="QHY3" s="334"/>
      <c r="QHZ3" s="268"/>
      <c r="QIA3" s="268"/>
      <c r="QIB3" s="268"/>
      <c r="QIC3" s="268"/>
      <c r="QIF3" s="259"/>
      <c r="QIG3" s="259"/>
      <c r="QIH3" s="259"/>
      <c r="QII3" s="268"/>
      <c r="QIJ3" s="268"/>
      <c r="QIK3" s="334"/>
      <c r="QIL3" s="334"/>
      <c r="QIM3" s="268"/>
      <c r="QIN3" s="334"/>
      <c r="QIO3" s="268"/>
      <c r="QIP3" s="268"/>
      <c r="QIQ3" s="268"/>
      <c r="QIR3" s="268"/>
      <c r="QIU3" s="259"/>
      <c r="QIV3" s="259"/>
      <c r="QIW3" s="259"/>
      <c r="QIX3" s="268"/>
      <c r="QIY3" s="268"/>
      <c r="QIZ3" s="334"/>
      <c r="QJA3" s="334"/>
      <c r="QJB3" s="268"/>
      <c r="QJC3" s="334"/>
      <c r="QJD3" s="268"/>
      <c r="QJE3" s="268"/>
      <c r="QJF3" s="268"/>
      <c r="QJG3" s="268"/>
      <c r="QJJ3" s="259"/>
      <c r="QJK3" s="259"/>
      <c r="QJL3" s="259"/>
      <c r="QJM3" s="268"/>
      <c r="QJN3" s="268"/>
      <c r="QJO3" s="334"/>
      <c r="QJP3" s="334"/>
      <c r="QJQ3" s="268"/>
      <c r="QJR3" s="334"/>
      <c r="QJS3" s="268"/>
      <c r="QJT3" s="268"/>
      <c r="QJU3" s="268"/>
      <c r="QJV3" s="268"/>
      <c r="QJY3" s="259"/>
      <c r="QJZ3" s="259"/>
      <c r="QKA3" s="259"/>
      <c r="QKB3" s="268"/>
      <c r="QKC3" s="268"/>
      <c r="QKD3" s="334"/>
      <c r="QKE3" s="334"/>
      <c r="QKF3" s="268"/>
      <c r="QKG3" s="334"/>
      <c r="QKH3" s="268"/>
      <c r="QKI3" s="268"/>
      <c r="QKJ3" s="268"/>
      <c r="QKK3" s="268"/>
      <c r="QKN3" s="259"/>
      <c r="QKO3" s="259"/>
      <c r="QKP3" s="259"/>
      <c r="QKQ3" s="268"/>
      <c r="QKR3" s="268"/>
      <c r="QKS3" s="334"/>
      <c r="QKT3" s="334"/>
      <c r="QKU3" s="268"/>
      <c r="QKV3" s="334"/>
      <c r="QKW3" s="268"/>
      <c r="QKX3" s="268"/>
      <c r="QKY3" s="268"/>
      <c r="QKZ3" s="268"/>
      <c r="QLC3" s="259"/>
      <c r="QLD3" s="259"/>
      <c r="QLE3" s="259"/>
      <c r="QLF3" s="268"/>
      <c r="QLG3" s="268"/>
      <c r="QLH3" s="334"/>
      <c r="QLI3" s="334"/>
      <c r="QLJ3" s="268"/>
      <c r="QLK3" s="334"/>
      <c r="QLL3" s="268"/>
      <c r="QLM3" s="268"/>
      <c r="QLN3" s="268"/>
      <c r="QLO3" s="268"/>
      <c r="QLR3" s="259"/>
      <c r="QLS3" s="259"/>
      <c r="QLT3" s="259"/>
      <c r="QLU3" s="268"/>
      <c r="QLV3" s="268"/>
      <c r="QLW3" s="334"/>
      <c r="QLX3" s="334"/>
      <c r="QLY3" s="268"/>
      <c r="QLZ3" s="334"/>
      <c r="QMA3" s="268"/>
      <c r="QMB3" s="268"/>
      <c r="QMC3" s="268"/>
      <c r="QMD3" s="268"/>
      <c r="QMG3" s="259"/>
      <c r="QMH3" s="259"/>
      <c r="QMI3" s="259"/>
      <c r="QMJ3" s="268"/>
      <c r="QMK3" s="268"/>
      <c r="QML3" s="334"/>
      <c r="QMM3" s="334"/>
      <c r="QMN3" s="268"/>
      <c r="QMO3" s="334"/>
      <c r="QMP3" s="268"/>
      <c r="QMQ3" s="268"/>
      <c r="QMR3" s="268"/>
      <c r="QMS3" s="268"/>
      <c r="QMV3" s="259"/>
      <c r="QMW3" s="259"/>
      <c r="QMX3" s="259"/>
      <c r="QMY3" s="268"/>
      <c r="QMZ3" s="268"/>
      <c r="QNA3" s="334"/>
      <c r="QNB3" s="334"/>
      <c r="QNC3" s="268"/>
      <c r="QND3" s="334"/>
      <c r="QNE3" s="268"/>
      <c r="QNF3" s="268"/>
      <c r="QNG3" s="268"/>
      <c r="QNH3" s="268"/>
      <c r="QNK3" s="259"/>
      <c r="QNL3" s="259"/>
      <c r="QNM3" s="259"/>
      <c r="QNN3" s="268"/>
      <c r="QNO3" s="268"/>
      <c r="QNP3" s="334"/>
      <c r="QNQ3" s="334"/>
      <c r="QNR3" s="268"/>
      <c r="QNS3" s="334"/>
      <c r="QNT3" s="268"/>
      <c r="QNU3" s="268"/>
      <c r="QNV3" s="268"/>
      <c r="QNW3" s="268"/>
      <c r="QNZ3" s="259"/>
      <c r="QOA3" s="259"/>
      <c r="QOB3" s="259"/>
      <c r="QOC3" s="268"/>
      <c r="QOD3" s="268"/>
      <c r="QOE3" s="334"/>
      <c r="QOF3" s="334"/>
      <c r="QOG3" s="268"/>
      <c r="QOH3" s="334"/>
      <c r="QOI3" s="268"/>
      <c r="QOJ3" s="268"/>
      <c r="QOK3" s="268"/>
      <c r="QOL3" s="268"/>
      <c r="QOO3" s="259"/>
      <c r="QOP3" s="259"/>
      <c r="QOQ3" s="259"/>
      <c r="QOR3" s="268"/>
      <c r="QOS3" s="268"/>
      <c r="QOT3" s="334"/>
      <c r="QOU3" s="334"/>
      <c r="QOV3" s="268"/>
      <c r="QOW3" s="334"/>
      <c r="QOX3" s="268"/>
      <c r="QOY3" s="268"/>
      <c r="QOZ3" s="268"/>
      <c r="QPA3" s="268"/>
      <c r="QPD3" s="259"/>
      <c r="QPE3" s="259"/>
      <c r="QPF3" s="259"/>
      <c r="QPG3" s="268"/>
      <c r="QPH3" s="268"/>
      <c r="QPI3" s="334"/>
      <c r="QPJ3" s="334"/>
      <c r="QPK3" s="268"/>
      <c r="QPL3" s="334"/>
      <c r="QPM3" s="268"/>
      <c r="QPN3" s="268"/>
      <c r="QPO3" s="268"/>
      <c r="QPP3" s="268"/>
      <c r="QPS3" s="259"/>
      <c r="QPT3" s="259"/>
      <c r="QPU3" s="259"/>
      <c r="QPV3" s="268"/>
      <c r="QPW3" s="268"/>
      <c r="QPX3" s="334"/>
      <c r="QPY3" s="334"/>
      <c r="QPZ3" s="268"/>
      <c r="QQA3" s="334"/>
      <c r="QQB3" s="268"/>
      <c r="QQC3" s="268"/>
      <c r="QQD3" s="268"/>
      <c r="QQE3" s="268"/>
      <c r="QQH3" s="259"/>
      <c r="QQI3" s="259"/>
      <c r="QQJ3" s="259"/>
      <c r="QQK3" s="268"/>
      <c r="QQL3" s="268"/>
      <c r="QQM3" s="334"/>
      <c r="QQN3" s="334"/>
      <c r="QQO3" s="268"/>
      <c r="QQP3" s="334"/>
      <c r="QQQ3" s="268"/>
      <c r="QQR3" s="268"/>
      <c r="QQS3" s="268"/>
      <c r="QQT3" s="268"/>
      <c r="QQW3" s="259"/>
      <c r="QQX3" s="259"/>
      <c r="QQY3" s="259"/>
      <c r="QQZ3" s="268"/>
      <c r="QRA3" s="268"/>
      <c r="QRB3" s="334"/>
      <c r="QRC3" s="334"/>
      <c r="QRD3" s="268"/>
      <c r="QRE3" s="334"/>
      <c r="QRF3" s="268"/>
      <c r="QRG3" s="268"/>
      <c r="QRH3" s="268"/>
      <c r="QRI3" s="268"/>
      <c r="QRL3" s="259"/>
      <c r="QRM3" s="259"/>
      <c r="QRN3" s="259"/>
      <c r="QRO3" s="268"/>
      <c r="QRP3" s="268"/>
      <c r="QRQ3" s="334"/>
      <c r="QRR3" s="334"/>
      <c r="QRS3" s="268"/>
      <c r="QRT3" s="334"/>
      <c r="QRU3" s="268"/>
      <c r="QRV3" s="268"/>
      <c r="QRW3" s="268"/>
      <c r="QRX3" s="268"/>
      <c r="QSA3" s="259"/>
      <c r="QSB3" s="259"/>
      <c r="QSC3" s="259"/>
      <c r="QSD3" s="268"/>
      <c r="QSE3" s="268"/>
      <c r="QSF3" s="334"/>
      <c r="QSG3" s="334"/>
      <c r="QSH3" s="268"/>
      <c r="QSI3" s="334"/>
      <c r="QSJ3" s="268"/>
      <c r="QSK3" s="268"/>
      <c r="QSL3" s="268"/>
      <c r="QSM3" s="268"/>
      <c r="QSP3" s="259"/>
      <c r="QSQ3" s="259"/>
      <c r="QSR3" s="259"/>
      <c r="QSS3" s="268"/>
      <c r="QST3" s="268"/>
      <c r="QSU3" s="334"/>
      <c r="QSV3" s="334"/>
      <c r="QSW3" s="268"/>
      <c r="QSX3" s="334"/>
      <c r="QSY3" s="268"/>
      <c r="QSZ3" s="268"/>
      <c r="QTA3" s="268"/>
      <c r="QTB3" s="268"/>
      <c r="QTE3" s="259"/>
      <c r="QTF3" s="259"/>
      <c r="QTG3" s="259"/>
      <c r="QTH3" s="268"/>
      <c r="QTI3" s="268"/>
      <c r="QTJ3" s="334"/>
      <c r="QTK3" s="334"/>
      <c r="QTL3" s="268"/>
      <c r="QTM3" s="334"/>
      <c r="QTN3" s="268"/>
      <c r="QTO3" s="268"/>
      <c r="QTP3" s="268"/>
      <c r="QTQ3" s="268"/>
      <c r="QTT3" s="259"/>
      <c r="QTU3" s="259"/>
      <c r="QTV3" s="259"/>
      <c r="QTW3" s="268"/>
      <c r="QTX3" s="268"/>
      <c r="QTY3" s="334"/>
      <c r="QTZ3" s="334"/>
      <c r="QUA3" s="268"/>
      <c r="QUB3" s="334"/>
      <c r="QUC3" s="268"/>
      <c r="QUD3" s="268"/>
      <c r="QUE3" s="268"/>
      <c r="QUF3" s="268"/>
      <c r="QUI3" s="259"/>
      <c r="QUJ3" s="259"/>
      <c r="QUK3" s="259"/>
      <c r="QUL3" s="268"/>
      <c r="QUM3" s="268"/>
      <c r="QUN3" s="334"/>
      <c r="QUO3" s="334"/>
      <c r="QUP3" s="268"/>
      <c r="QUQ3" s="334"/>
      <c r="QUR3" s="268"/>
      <c r="QUS3" s="268"/>
      <c r="QUT3" s="268"/>
      <c r="QUU3" s="268"/>
      <c r="QUX3" s="259"/>
      <c r="QUY3" s="259"/>
      <c r="QUZ3" s="259"/>
      <c r="QVA3" s="268"/>
      <c r="QVB3" s="268"/>
      <c r="QVC3" s="334"/>
      <c r="QVD3" s="334"/>
      <c r="QVE3" s="268"/>
      <c r="QVF3" s="334"/>
      <c r="QVG3" s="268"/>
      <c r="QVH3" s="268"/>
      <c r="QVI3" s="268"/>
      <c r="QVJ3" s="268"/>
      <c r="QVM3" s="259"/>
      <c r="QVN3" s="259"/>
      <c r="QVO3" s="259"/>
      <c r="QVP3" s="268"/>
      <c r="QVQ3" s="268"/>
      <c r="QVR3" s="334"/>
      <c r="QVS3" s="334"/>
      <c r="QVT3" s="268"/>
      <c r="QVU3" s="334"/>
      <c r="QVV3" s="268"/>
      <c r="QVW3" s="268"/>
      <c r="QVX3" s="268"/>
      <c r="QVY3" s="268"/>
      <c r="QWB3" s="259"/>
      <c r="QWC3" s="259"/>
      <c r="QWD3" s="259"/>
      <c r="QWE3" s="268"/>
      <c r="QWF3" s="268"/>
      <c r="QWG3" s="334"/>
      <c r="QWH3" s="334"/>
      <c r="QWI3" s="268"/>
      <c r="QWJ3" s="334"/>
      <c r="QWK3" s="268"/>
      <c r="QWL3" s="268"/>
      <c r="QWM3" s="268"/>
      <c r="QWN3" s="268"/>
      <c r="QWQ3" s="259"/>
      <c r="QWR3" s="259"/>
      <c r="QWS3" s="259"/>
      <c r="QWT3" s="268"/>
      <c r="QWU3" s="268"/>
      <c r="QWV3" s="334"/>
      <c r="QWW3" s="334"/>
      <c r="QWX3" s="268"/>
      <c r="QWY3" s="334"/>
      <c r="QWZ3" s="268"/>
      <c r="QXA3" s="268"/>
      <c r="QXB3" s="268"/>
      <c r="QXC3" s="268"/>
      <c r="QXF3" s="259"/>
      <c r="QXG3" s="259"/>
      <c r="QXH3" s="259"/>
      <c r="QXI3" s="268"/>
      <c r="QXJ3" s="268"/>
      <c r="QXK3" s="334"/>
      <c r="QXL3" s="334"/>
      <c r="QXM3" s="268"/>
      <c r="QXN3" s="334"/>
      <c r="QXO3" s="268"/>
      <c r="QXP3" s="268"/>
      <c r="QXQ3" s="268"/>
      <c r="QXR3" s="268"/>
      <c r="QXU3" s="259"/>
      <c r="QXV3" s="259"/>
      <c r="QXW3" s="259"/>
      <c r="QXX3" s="268"/>
      <c r="QXY3" s="268"/>
      <c r="QXZ3" s="334"/>
      <c r="QYA3" s="334"/>
      <c r="QYB3" s="268"/>
      <c r="QYC3" s="334"/>
      <c r="QYD3" s="268"/>
      <c r="QYE3" s="268"/>
      <c r="QYF3" s="268"/>
      <c r="QYG3" s="268"/>
      <c r="QYJ3" s="259"/>
      <c r="QYK3" s="259"/>
      <c r="QYL3" s="259"/>
      <c r="QYM3" s="268"/>
      <c r="QYN3" s="268"/>
      <c r="QYO3" s="334"/>
      <c r="QYP3" s="334"/>
      <c r="QYQ3" s="268"/>
      <c r="QYR3" s="334"/>
      <c r="QYS3" s="268"/>
      <c r="QYT3" s="268"/>
      <c r="QYU3" s="268"/>
      <c r="QYV3" s="268"/>
      <c r="QYY3" s="259"/>
      <c r="QYZ3" s="259"/>
      <c r="QZA3" s="259"/>
      <c r="QZB3" s="268"/>
      <c r="QZC3" s="268"/>
      <c r="QZD3" s="334"/>
      <c r="QZE3" s="334"/>
      <c r="QZF3" s="268"/>
      <c r="QZG3" s="334"/>
      <c r="QZH3" s="268"/>
      <c r="QZI3" s="268"/>
      <c r="QZJ3" s="268"/>
      <c r="QZK3" s="268"/>
      <c r="QZN3" s="259"/>
      <c r="QZO3" s="259"/>
      <c r="QZP3" s="259"/>
      <c r="QZQ3" s="268"/>
      <c r="QZR3" s="268"/>
      <c r="QZS3" s="334"/>
      <c r="QZT3" s="334"/>
      <c r="QZU3" s="268"/>
      <c r="QZV3" s="334"/>
      <c r="QZW3" s="268"/>
      <c r="QZX3" s="268"/>
      <c r="QZY3" s="268"/>
      <c r="QZZ3" s="268"/>
      <c r="RAC3" s="259"/>
      <c r="RAD3" s="259"/>
      <c r="RAE3" s="259"/>
      <c r="RAF3" s="268"/>
      <c r="RAG3" s="268"/>
      <c r="RAH3" s="334"/>
      <c r="RAI3" s="334"/>
      <c r="RAJ3" s="268"/>
      <c r="RAK3" s="334"/>
      <c r="RAL3" s="268"/>
      <c r="RAM3" s="268"/>
      <c r="RAN3" s="268"/>
      <c r="RAO3" s="268"/>
      <c r="RAR3" s="259"/>
      <c r="RAS3" s="259"/>
      <c r="RAT3" s="259"/>
      <c r="RAU3" s="268"/>
      <c r="RAV3" s="268"/>
      <c r="RAW3" s="334"/>
      <c r="RAX3" s="334"/>
      <c r="RAY3" s="268"/>
      <c r="RAZ3" s="334"/>
      <c r="RBA3" s="268"/>
      <c r="RBB3" s="268"/>
      <c r="RBC3" s="268"/>
      <c r="RBD3" s="268"/>
      <c r="RBG3" s="259"/>
      <c r="RBH3" s="259"/>
      <c r="RBI3" s="259"/>
      <c r="RBJ3" s="268"/>
      <c r="RBK3" s="268"/>
      <c r="RBL3" s="334"/>
      <c r="RBM3" s="334"/>
      <c r="RBN3" s="268"/>
      <c r="RBO3" s="334"/>
      <c r="RBP3" s="268"/>
      <c r="RBQ3" s="268"/>
      <c r="RBR3" s="268"/>
      <c r="RBS3" s="268"/>
      <c r="RBV3" s="259"/>
      <c r="RBW3" s="259"/>
      <c r="RBX3" s="259"/>
      <c r="RBY3" s="268"/>
      <c r="RBZ3" s="268"/>
      <c r="RCA3" s="334"/>
      <c r="RCB3" s="334"/>
      <c r="RCC3" s="268"/>
      <c r="RCD3" s="334"/>
      <c r="RCE3" s="268"/>
      <c r="RCF3" s="268"/>
      <c r="RCG3" s="268"/>
      <c r="RCH3" s="268"/>
      <c r="RCK3" s="259"/>
      <c r="RCL3" s="259"/>
      <c r="RCM3" s="259"/>
      <c r="RCN3" s="268"/>
      <c r="RCO3" s="268"/>
      <c r="RCP3" s="334"/>
      <c r="RCQ3" s="334"/>
      <c r="RCR3" s="268"/>
      <c r="RCS3" s="334"/>
      <c r="RCT3" s="268"/>
      <c r="RCU3" s="268"/>
      <c r="RCV3" s="268"/>
      <c r="RCW3" s="268"/>
      <c r="RCZ3" s="259"/>
      <c r="RDA3" s="259"/>
      <c r="RDB3" s="259"/>
      <c r="RDC3" s="268"/>
      <c r="RDD3" s="268"/>
      <c r="RDE3" s="334"/>
      <c r="RDF3" s="334"/>
      <c r="RDG3" s="268"/>
      <c r="RDH3" s="334"/>
      <c r="RDI3" s="268"/>
      <c r="RDJ3" s="268"/>
      <c r="RDK3" s="268"/>
      <c r="RDL3" s="268"/>
      <c r="RDO3" s="259"/>
      <c r="RDP3" s="259"/>
      <c r="RDQ3" s="259"/>
      <c r="RDR3" s="268"/>
      <c r="RDS3" s="268"/>
      <c r="RDT3" s="334"/>
      <c r="RDU3" s="334"/>
      <c r="RDV3" s="268"/>
      <c r="RDW3" s="334"/>
      <c r="RDX3" s="268"/>
      <c r="RDY3" s="268"/>
      <c r="RDZ3" s="268"/>
      <c r="REA3" s="268"/>
      <c r="RED3" s="259"/>
      <c r="REE3" s="259"/>
      <c r="REF3" s="259"/>
      <c r="REG3" s="268"/>
      <c r="REH3" s="268"/>
      <c r="REI3" s="334"/>
      <c r="REJ3" s="334"/>
      <c r="REK3" s="268"/>
      <c r="REL3" s="334"/>
      <c r="REM3" s="268"/>
      <c r="REN3" s="268"/>
      <c r="REO3" s="268"/>
      <c r="REP3" s="268"/>
      <c r="RES3" s="259"/>
      <c r="RET3" s="259"/>
      <c r="REU3" s="259"/>
      <c r="REV3" s="268"/>
      <c r="REW3" s="268"/>
      <c r="REX3" s="334"/>
      <c r="REY3" s="334"/>
      <c r="REZ3" s="268"/>
      <c r="RFA3" s="334"/>
      <c r="RFB3" s="268"/>
      <c r="RFC3" s="268"/>
      <c r="RFD3" s="268"/>
      <c r="RFE3" s="268"/>
      <c r="RFH3" s="259"/>
      <c r="RFI3" s="259"/>
      <c r="RFJ3" s="259"/>
      <c r="RFK3" s="268"/>
      <c r="RFL3" s="268"/>
      <c r="RFM3" s="334"/>
      <c r="RFN3" s="334"/>
      <c r="RFO3" s="268"/>
      <c r="RFP3" s="334"/>
      <c r="RFQ3" s="268"/>
      <c r="RFR3" s="268"/>
      <c r="RFS3" s="268"/>
      <c r="RFT3" s="268"/>
      <c r="RFW3" s="259"/>
      <c r="RFX3" s="259"/>
      <c r="RFY3" s="259"/>
      <c r="RFZ3" s="268"/>
      <c r="RGA3" s="268"/>
      <c r="RGB3" s="334"/>
      <c r="RGC3" s="334"/>
      <c r="RGD3" s="268"/>
      <c r="RGE3" s="334"/>
      <c r="RGF3" s="268"/>
      <c r="RGG3" s="268"/>
      <c r="RGH3" s="268"/>
      <c r="RGI3" s="268"/>
      <c r="RGL3" s="259"/>
      <c r="RGM3" s="259"/>
      <c r="RGN3" s="259"/>
      <c r="RGO3" s="268"/>
      <c r="RGP3" s="268"/>
      <c r="RGQ3" s="334"/>
      <c r="RGR3" s="334"/>
      <c r="RGS3" s="268"/>
      <c r="RGT3" s="334"/>
      <c r="RGU3" s="268"/>
      <c r="RGV3" s="268"/>
      <c r="RGW3" s="268"/>
      <c r="RGX3" s="268"/>
      <c r="RHA3" s="259"/>
      <c r="RHB3" s="259"/>
      <c r="RHC3" s="259"/>
      <c r="RHD3" s="268"/>
      <c r="RHE3" s="268"/>
      <c r="RHF3" s="334"/>
      <c r="RHG3" s="334"/>
      <c r="RHH3" s="268"/>
      <c r="RHI3" s="334"/>
      <c r="RHJ3" s="268"/>
      <c r="RHK3" s="268"/>
      <c r="RHL3" s="268"/>
      <c r="RHM3" s="268"/>
      <c r="RHP3" s="259"/>
      <c r="RHQ3" s="259"/>
      <c r="RHR3" s="259"/>
      <c r="RHS3" s="268"/>
      <c r="RHT3" s="268"/>
      <c r="RHU3" s="334"/>
      <c r="RHV3" s="334"/>
      <c r="RHW3" s="268"/>
      <c r="RHX3" s="334"/>
      <c r="RHY3" s="268"/>
      <c r="RHZ3" s="268"/>
      <c r="RIA3" s="268"/>
      <c r="RIB3" s="268"/>
      <c r="RIE3" s="259"/>
      <c r="RIF3" s="259"/>
      <c r="RIG3" s="259"/>
      <c r="RIH3" s="268"/>
      <c r="RII3" s="268"/>
      <c r="RIJ3" s="334"/>
      <c r="RIK3" s="334"/>
      <c r="RIL3" s="268"/>
      <c r="RIM3" s="334"/>
      <c r="RIN3" s="268"/>
      <c r="RIO3" s="268"/>
      <c r="RIP3" s="268"/>
      <c r="RIQ3" s="268"/>
      <c r="RIT3" s="259"/>
      <c r="RIU3" s="259"/>
      <c r="RIV3" s="259"/>
      <c r="RIW3" s="268"/>
      <c r="RIX3" s="268"/>
      <c r="RIY3" s="334"/>
      <c r="RIZ3" s="334"/>
      <c r="RJA3" s="268"/>
      <c r="RJB3" s="334"/>
      <c r="RJC3" s="268"/>
      <c r="RJD3" s="268"/>
      <c r="RJE3" s="268"/>
      <c r="RJF3" s="268"/>
      <c r="RJI3" s="259"/>
      <c r="RJJ3" s="259"/>
      <c r="RJK3" s="259"/>
      <c r="RJL3" s="268"/>
      <c r="RJM3" s="268"/>
      <c r="RJN3" s="334"/>
      <c r="RJO3" s="334"/>
      <c r="RJP3" s="268"/>
      <c r="RJQ3" s="334"/>
      <c r="RJR3" s="268"/>
      <c r="RJS3" s="268"/>
      <c r="RJT3" s="268"/>
      <c r="RJU3" s="268"/>
      <c r="RJX3" s="259"/>
      <c r="RJY3" s="259"/>
      <c r="RJZ3" s="259"/>
      <c r="RKA3" s="268"/>
      <c r="RKB3" s="268"/>
      <c r="RKC3" s="334"/>
      <c r="RKD3" s="334"/>
      <c r="RKE3" s="268"/>
      <c r="RKF3" s="334"/>
      <c r="RKG3" s="268"/>
      <c r="RKH3" s="268"/>
      <c r="RKI3" s="268"/>
      <c r="RKJ3" s="268"/>
      <c r="RKM3" s="259"/>
      <c r="RKN3" s="259"/>
      <c r="RKO3" s="259"/>
      <c r="RKP3" s="268"/>
      <c r="RKQ3" s="268"/>
      <c r="RKR3" s="334"/>
      <c r="RKS3" s="334"/>
      <c r="RKT3" s="268"/>
      <c r="RKU3" s="334"/>
      <c r="RKV3" s="268"/>
      <c r="RKW3" s="268"/>
      <c r="RKX3" s="268"/>
      <c r="RKY3" s="268"/>
      <c r="RLB3" s="259"/>
      <c r="RLC3" s="259"/>
      <c r="RLD3" s="259"/>
      <c r="RLE3" s="268"/>
      <c r="RLF3" s="268"/>
      <c r="RLG3" s="334"/>
      <c r="RLH3" s="334"/>
      <c r="RLI3" s="268"/>
      <c r="RLJ3" s="334"/>
      <c r="RLK3" s="268"/>
      <c r="RLL3" s="268"/>
      <c r="RLM3" s="268"/>
      <c r="RLN3" s="268"/>
      <c r="RLQ3" s="259"/>
      <c r="RLR3" s="259"/>
      <c r="RLS3" s="259"/>
      <c r="RLT3" s="268"/>
      <c r="RLU3" s="268"/>
      <c r="RLV3" s="334"/>
      <c r="RLW3" s="334"/>
      <c r="RLX3" s="268"/>
      <c r="RLY3" s="334"/>
      <c r="RLZ3" s="268"/>
      <c r="RMA3" s="268"/>
      <c r="RMB3" s="268"/>
      <c r="RMC3" s="268"/>
      <c r="RMF3" s="259"/>
      <c r="RMG3" s="259"/>
      <c r="RMH3" s="259"/>
      <c r="RMI3" s="268"/>
      <c r="RMJ3" s="268"/>
      <c r="RMK3" s="334"/>
      <c r="RML3" s="334"/>
      <c r="RMM3" s="268"/>
      <c r="RMN3" s="334"/>
      <c r="RMO3" s="268"/>
      <c r="RMP3" s="268"/>
      <c r="RMQ3" s="268"/>
      <c r="RMR3" s="268"/>
      <c r="RMU3" s="259"/>
      <c r="RMV3" s="259"/>
      <c r="RMW3" s="259"/>
      <c r="RMX3" s="268"/>
      <c r="RMY3" s="268"/>
      <c r="RMZ3" s="334"/>
      <c r="RNA3" s="334"/>
      <c r="RNB3" s="268"/>
      <c r="RNC3" s="334"/>
      <c r="RND3" s="268"/>
      <c r="RNE3" s="268"/>
      <c r="RNF3" s="268"/>
      <c r="RNG3" s="268"/>
      <c r="RNJ3" s="259"/>
      <c r="RNK3" s="259"/>
      <c r="RNL3" s="259"/>
      <c r="RNM3" s="268"/>
      <c r="RNN3" s="268"/>
      <c r="RNO3" s="334"/>
      <c r="RNP3" s="334"/>
      <c r="RNQ3" s="268"/>
      <c r="RNR3" s="334"/>
      <c r="RNS3" s="268"/>
      <c r="RNT3" s="268"/>
      <c r="RNU3" s="268"/>
      <c r="RNV3" s="268"/>
      <c r="RNY3" s="259"/>
      <c r="RNZ3" s="259"/>
      <c r="ROA3" s="259"/>
      <c r="ROB3" s="268"/>
      <c r="ROC3" s="268"/>
      <c r="ROD3" s="334"/>
      <c r="ROE3" s="334"/>
      <c r="ROF3" s="268"/>
      <c r="ROG3" s="334"/>
      <c r="ROH3" s="268"/>
      <c r="ROI3" s="268"/>
      <c r="ROJ3" s="268"/>
      <c r="ROK3" s="268"/>
      <c r="RON3" s="259"/>
      <c r="ROO3" s="259"/>
      <c r="ROP3" s="259"/>
      <c r="ROQ3" s="268"/>
      <c r="ROR3" s="268"/>
      <c r="ROS3" s="334"/>
      <c r="ROT3" s="334"/>
      <c r="ROU3" s="268"/>
      <c r="ROV3" s="334"/>
      <c r="ROW3" s="268"/>
      <c r="ROX3" s="268"/>
      <c r="ROY3" s="268"/>
      <c r="ROZ3" s="268"/>
      <c r="RPC3" s="259"/>
      <c r="RPD3" s="259"/>
      <c r="RPE3" s="259"/>
      <c r="RPF3" s="268"/>
      <c r="RPG3" s="268"/>
      <c r="RPH3" s="334"/>
      <c r="RPI3" s="334"/>
      <c r="RPJ3" s="268"/>
      <c r="RPK3" s="334"/>
      <c r="RPL3" s="268"/>
      <c r="RPM3" s="268"/>
      <c r="RPN3" s="268"/>
      <c r="RPO3" s="268"/>
      <c r="RPR3" s="259"/>
      <c r="RPS3" s="259"/>
      <c r="RPT3" s="259"/>
      <c r="RPU3" s="268"/>
      <c r="RPV3" s="268"/>
      <c r="RPW3" s="334"/>
      <c r="RPX3" s="334"/>
      <c r="RPY3" s="268"/>
      <c r="RPZ3" s="334"/>
      <c r="RQA3" s="268"/>
      <c r="RQB3" s="268"/>
      <c r="RQC3" s="268"/>
      <c r="RQD3" s="268"/>
      <c r="RQG3" s="259"/>
      <c r="RQH3" s="259"/>
      <c r="RQI3" s="259"/>
      <c r="RQJ3" s="268"/>
      <c r="RQK3" s="268"/>
      <c r="RQL3" s="334"/>
      <c r="RQM3" s="334"/>
      <c r="RQN3" s="268"/>
      <c r="RQO3" s="334"/>
      <c r="RQP3" s="268"/>
      <c r="RQQ3" s="268"/>
      <c r="RQR3" s="268"/>
      <c r="RQS3" s="268"/>
      <c r="RQV3" s="259"/>
      <c r="RQW3" s="259"/>
      <c r="RQX3" s="259"/>
      <c r="RQY3" s="268"/>
      <c r="RQZ3" s="268"/>
      <c r="RRA3" s="334"/>
      <c r="RRB3" s="334"/>
      <c r="RRC3" s="268"/>
      <c r="RRD3" s="334"/>
      <c r="RRE3" s="268"/>
      <c r="RRF3" s="268"/>
      <c r="RRG3" s="268"/>
      <c r="RRH3" s="268"/>
      <c r="RRK3" s="259"/>
      <c r="RRL3" s="259"/>
      <c r="RRM3" s="259"/>
      <c r="RRN3" s="268"/>
      <c r="RRO3" s="268"/>
      <c r="RRP3" s="334"/>
      <c r="RRQ3" s="334"/>
      <c r="RRR3" s="268"/>
      <c r="RRS3" s="334"/>
      <c r="RRT3" s="268"/>
      <c r="RRU3" s="268"/>
      <c r="RRV3" s="268"/>
      <c r="RRW3" s="268"/>
      <c r="RRZ3" s="259"/>
      <c r="RSA3" s="259"/>
      <c r="RSB3" s="259"/>
      <c r="RSC3" s="268"/>
      <c r="RSD3" s="268"/>
      <c r="RSE3" s="334"/>
      <c r="RSF3" s="334"/>
      <c r="RSG3" s="268"/>
      <c r="RSH3" s="334"/>
      <c r="RSI3" s="268"/>
      <c r="RSJ3" s="268"/>
      <c r="RSK3" s="268"/>
      <c r="RSL3" s="268"/>
      <c r="RSO3" s="259"/>
      <c r="RSP3" s="259"/>
      <c r="RSQ3" s="259"/>
      <c r="RSR3" s="268"/>
      <c r="RSS3" s="268"/>
      <c r="RST3" s="334"/>
      <c r="RSU3" s="334"/>
      <c r="RSV3" s="268"/>
      <c r="RSW3" s="334"/>
      <c r="RSX3" s="268"/>
      <c r="RSY3" s="268"/>
      <c r="RSZ3" s="268"/>
      <c r="RTA3" s="268"/>
      <c r="RTD3" s="259"/>
      <c r="RTE3" s="259"/>
      <c r="RTF3" s="259"/>
      <c r="RTG3" s="268"/>
      <c r="RTH3" s="268"/>
      <c r="RTI3" s="334"/>
      <c r="RTJ3" s="334"/>
      <c r="RTK3" s="268"/>
      <c r="RTL3" s="334"/>
      <c r="RTM3" s="268"/>
      <c r="RTN3" s="268"/>
      <c r="RTO3" s="268"/>
      <c r="RTP3" s="268"/>
      <c r="RTS3" s="259"/>
      <c r="RTT3" s="259"/>
      <c r="RTU3" s="259"/>
      <c r="RTV3" s="268"/>
      <c r="RTW3" s="268"/>
      <c r="RTX3" s="334"/>
      <c r="RTY3" s="334"/>
      <c r="RTZ3" s="268"/>
      <c r="RUA3" s="334"/>
      <c r="RUB3" s="268"/>
      <c r="RUC3" s="268"/>
      <c r="RUD3" s="268"/>
      <c r="RUE3" s="268"/>
      <c r="RUH3" s="259"/>
      <c r="RUI3" s="259"/>
      <c r="RUJ3" s="259"/>
      <c r="RUK3" s="268"/>
      <c r="RUL3" s="268"/>
      <c r="RUM3" s="334"/>
      <c r="RUN3" s="334"/>
      <c r="RUO3" s="268"/>
      <c r="RUP3" s="334"/>
      <c r="RUQ3" s="268"/>
      <c r="RUR3" s="268"/>
      <c r="RUS3" s="268"/>
      <c r="RUT3" s="268"/>
      <c r="RUW3" s="259"/>
      <c r="RUX3" s="259"/>
      <c r="RUY3" s="259"/>
      <c r="RUZ3" s="268"/>
      <c r="RVA3" s="268"/>
      <c r="RVB3" s="334"/>
      <c r="RVC3" s="334"/>
      <c r="RVD3" s="268"/>
      <c r="RVE3" s="334"/>
      <c r="RVF3" s="268"/>
      <c r="RVG3" s="268"/>
      <c r="RVH3" s="268"/>
      <c r="RVI3" s="268"/>
      <c r="RVL3" s="259"/>
      <c r="RVM3" s="259"/>
      <c r="RVN3" s="259"/>
      <c r="RVO3" s="268"/>
      <c r="RVP3" s="268"/>
      <c r="RVQ3" s="334"/>
      <c r="RVR3" s="334"/>
      <c r="RVS3" s="268"/>
      <c r="RVT3" s="334"/>
      <c r="RVU3" s="268"/>
      <c r="RVV3" s="268"/>
      <c r="RVW3" s="268"/>
      <c r="RVX3" s="268"/>
      <c r="RWA3" s="259"/>
      <c r="RWB3" s="259"/>
      <c r="RWC3" s="259"/>
      <c r="RWD3" s="268"/>
      <c r="RWE3" s="268"/>
      <c r="RWF3" s="334"/>
      <c r="RWG3" s="334"/>
      <c r="RWH3" s="268"/>
      <c r="RWI3" s="334"/>
      <c r="RWJ3" s="268"/>
      <c r="RWK3" s="268"/>
      <c r="RWL3" s="268"/>
      <c r="RWM3" s="268"/>
      <c r="RWP3" s="259"/>
      <c r="RWQ3" s="259"/>
      <c r="RWR3" s="259"/>
      <c r="RWS3" s="268"/>
      <c r="RWT3" s="268"/>
      <c r="RWU3" s="334"/>
      <c r="RWV3" s="334"/>
      <c r="RWW3" s="268"/>
      <c r="RWX3" s="334"/>
      <c r="RWY3" s="268"/>
      <c r="RWZ3" s="268"/>
      <c r="RXA3" s="268"/>
      <c r="RXB3" s="268"/>
      <c r="RXE3" s="259"/>
      <c r="RXF3" s="259"/>
      <c r="RXG3" s="259"/>
      <c r="RXH3" s="268"/>
      <c r="RXI3" s="268"/>
      <c r="RXJ3" s="334"/>
      <c r="RXK3" s="334"/>
      <c r="RXL3" s="268"/>
      <c r="RXM3" s="334"/>
      <c r="RXN3" s="268"/>
      <c r="RXO3" s="268"/>
      <c r="RXP3" s="268"/>
      <c r="RXQ3" s="268"/>
      <c r="RXT3" s="259"/>
      <c r="RXU3" s="259"/>
      <c r="RXV3" s="259"/>
      <c r="RXW3" s="268"/>
      <c r="RXX3" s="268"/>
      <c r="RXY3" s="334"/>
      <c r="RXZ3" s="334"/>
      <c r="RYA3" s="268"/>
      <c r="RYB3" s="334"/>
      <c r="RYC3" s="268"/>
      <c r="RYD3" s="268"/>
      <c r="RYE3" s="268"/>
      <c r="RYF3" s="268"/>
      <c r="RYI3" s="259"/>
      <c r="RYJ3" s="259"/>
      <c r="RYK3" s="259"/>
      <c r="RYL3" s="268"/>
      <c r="RYM3" s="268"/>
      <c r="RYN3" s="334"/>
      <c r="RYO3" s="334"/>
      <c r="RYP3" s="268"/>
      <c r="RYQ3" s="334"/>
      <c r="RYR3" s="268"/>
      <c r="RYS3" s="268"/>
      <c r="RYT3" s="268"/>
      <c r="RYU3" s="268"/>
      <c r="RYX3" s="259"/>
      <c r="RYY3" s="259"/>
      <c r="RYZ3" s="259"/>
      <c r="RZA3" s="268"/>
      <c r="RZB3" s="268"/>
      <c r="RZC3" s="334"/>
      <c r="RZD3" s="334"/>
      <c r="RZE3" s="268"/>
      <c r="RZF3" s="334"/>
      <c r="RZG3" s="268"/>
      <c r="RZH3" s="268"/>
      <c r="RZI3" s="268"/>
      <c r="RZJ3" s="268"/>
      <c r="RZM3" s="259"/>
      <c r="RZN3" s="259"/>
      <c r="RZO3" s="259"/>
      <c r="RZP3" s="268"/>
      <c r="RZQ3" s="268"/>
      <c r="RZR3" s="334"/>
      <c r="RZS3" s="334"/>
      <c r="RZT3" s="268"/>
      <c r="RZU3" s="334"/>
      <c r="RZV3" s="268"/>
      <c r="RZW3" s="268"/>
      <c r="RZX3" s="268"/>
      <c r="RZY3" s="268"/>
      <c r="SAB3" s="259"/>
      <c r="SAC3" s="259"/>
      <c r="SAD3" s="259"/>
      <c r="SAE3" s="268"/>
      <c r="SAF3" s="268"/>
      <c r="SAG3" s="334"/>
      <c r="SAH3" s="334"/>
      <c r="SAI3" s="268"/>
      <c r="SAJ3" s="334"/>
      <c r="SAK3" s="268"/>
      <c r="SAL3" s="268"/>
      <c r="SAM3" s="268"/>
      <c r="SAN3" s="268"/>
      <c r="SAQ3" s="259"/>
      <c r="SAR3" s="259"/>
      <c r="SAS3" s="259"/>
      <c r="SAT3" s="268"/>
      <c r="SAU3" s="268"/>
      <c r="SAV3" s="334"/>
      <c r="SAW3" s="334"/>
      <c r="SAX3" s="268"/>
      <c r="SAY3" s="334"/>
      <c r="SAZ3" s="268"/>
      <c r="SBA3" s="268"/>
      <c r="SBB3" s="268"/>
      <c r="SBC3" s="268"/>
      <c r="SBF3" s="259"/>
      <c r="SBG3" s="259"/>
      <c r="SBH3" s="259"/>
      <c r="SBI3" s="268"/>
      <c r="SBJ3" s="268"/>
      <c r="SBK3" s="334"/>
      <c r="SBL3" s="334"/>
      <c r="SBM3" s="268"/>
      <c r="SBN3" s="334"/>
      <c r="SBO3" s="268"/>
      <c r="SBP3" s="268"/>
      <c r="SBQ3" s="268"/>
      <c r="SBR3" s="268"/>
      <c r="SBU3" s="259"/>
      <c r="SBV3" s="259"/>
      <c r="SBW3" s="259"/>
      <c r="SBX3" s="268"/>
      <c r="SBY3" s="268"/>
      <c r="SBZ3" s="334"/>
      <c r="SCA3" s="334"/>
      <c r="SCB3" s="268"/>
      <c r="SCC3" s="334"/>
      <c r="SCD3" s="268"/>
      <c r="SCE3" s="268"/>
      <c r="SCF3" s="268"/>
      <c r="SCG3" s="268"/>
      <c r="SCJ3" s="259"/>
      <c r="SCK3" s="259"/>
      <c r="SCL3" s="259"/>
      <c r="SCM3" s="268"/>
      <c r="SCN3" s="268"/>
      <c r="SCO3" s="334"/>
      <c r="SCP3" s="334"/>
      <c r="SCQ3" s="268"/>
      <c r="SCR3" s="334"/>
      <c r="SCS3" s="268"/>
      <c r="SCT3" s="268"/>
      <c r="SCU3" s="268"/>
      <c r="SCV3" s="268"/>
      <c r="SCY3" s="259"/>
      <c r="SCZ3" s="259"/>
      <c r="SDA3" s="259"/>
      <c r="SDB3" s="268"/>
      <c r="SDC3" s="268"/>
      <c r="SDD3" s="334"/>
      <c r="SDE3" s="334"/>
      <c r="SDF3" s="268"/>
      <c r="SDG3" s="334"/>
      <c r="SDH3" s="268"/>
      <c r="SDI3" s="268"/>
      <c r="SDJ3" s="268"/>
      <c r="SDK3" s="268"/>
      <c r="SDN3" s="259"/>
      <c r="SDO3" s="259"/>
      <c r="SDP3" s="259"/>
      <c r="SDQ3" s="268"/>
      <c r="SDR3" s="268"/>
      <c r="SDS3" s="334"/>
      <c r="SDT3" s="334"/>
      <c r="SDU3" s="268"/>
      <c r="SDV3" s="334"/>
      <c r="SDW3" s="268"/>
      <c r="SDX3" s="268"/>
      <c r="SDY3" s="268"/>
      <c r="SDZ3" s="268"/>
      <c r="SEC3" s="259"/>
      <c r="SED3" s="259"/>
      <c r="SEE3" s="259"/>
      <c r="SEF3" s="268"/>
      <c r="SEG3" s="268"/>
      <c r="SEH3" s="334"/>
      <c r="SEI3" s="334"/>
      <c r="SEJ3" s="268"/>
      <c r="SEK3" s="334"/>
      <c r="SEL3" s="268"/>
      <c r="SEM3" s="268"/>
      <c r="SEN3" s="268"/>
      <c r="SEO3" s="268"/>
      <c r="SER3" s="259"/>
      <c r="SES3" s="259"/>
      <c r="SET3" s="259"/>
      <c r="SEU3" s="268"/>
      <c r="SEV3" s="268"/>
      <c r="SEW3" s="334"/>
      <c r="SEX3" s="334"/>
      <c r="SEY3" s="268"/>
      <c r="SEZ3" s="334"/>
      <c r="SFA3" s="268"/>
      <c r="SFB3" s="268"/>
      <c r="SFC3" s="268"/>
      <c r="SFD3" s="268"/>
      <c r="SFG3" s="259"/>
      <c r="SFH3" s="259"/>
      <c r="SFI3" s="259"/>
      <c r="SFJ3" s="268"/>
      <c r="SFK3" s="268"/>
      <c r="SFL3" s="334"/>
      <c r="SFM3" s="334"/>
      <c r="SFN3" s="268"/>
      <c r="SFO3" s="334"/>
      <c r="SFP3" s="268"/>
      <c r="SFQ3" s="268"/>
      <c r="SFR3" s="268"/>
      <c r="SFS3" s="268"/>
      <c r="SFV3" s="259"/>
      <c r="SFW3" s="259"/>
      <c r="SFX3" s="259"/>
      <c r="SFY3" s="268"/>
      <c r="SFZ3" s="268"/>
      <c r="SGA3" s="334"/>
      <c r="SGB3" s="334"/>
      <c r="SGC3" s="268"/>
      <c r="SGD3" s="334"/>
      <c r="SGE3" s="268"/>
      <c r="SGF3" s="268"/>
      <c r="SGG3" s="268"/>
      <c r="SGH3" s="268"/>
      <c r="SGK3" s="259"/>
      <c r="SGL3" s="259"/>
      <c r="SGM3" s="259"/>
      <c r="SGN3" s="268"/>
      <c r="SGO3" s="268"/>
      <c r="SGP3" s="334"/>
      <c r="SGQ3" s="334"/>
      <c r="SGR3" s="268"/>
      <c r="SGS3" s="334"/>
      <c r="SGT3" s="268"/>
      <c r="SGU3" s="268"/>
      <c r="SGV3" s="268"/>
      <c r="SGW3" s="268"/>
      <c r="SGZ3" s="259"/>
      <c r="SHA3" s="259"/>
      <c r="SHB3" s="259"/>
      <c r="SHC3" s="268"/>
      <c r="SHD3" s="268"/>
      <c r="SHE3" s="334"/>
      <c r="SHF3" s="334"/>
      <c r="SHG3" s="268"/>
      <c r="SHH3" s="334"/>
      <c r="SHI3" s="268"/>
      <c r="SHJ3" s="268"/>
      <c r="SHK3" s="268"/>
      <c r="SHL3" s="268"/>
      <c r="SHO3" s="259"/>
      <c r="SHP3" s="259"/>
      <c r="SHQ3" s="259"/>
      <c r="SHR3" s="268"/>
      <c r="SHS3" s="268"/>
      <c r="SHT3" s="334"/>
      <c r="SHU3" s="334"/>
      <c r="SHV3" s="268"/>
      <c r="SHW3" s="334"/>
      <c r="SHX3" s="268"/>
      <c r="SHY3" s="268"/>
      <c r="SHZ3" s="268"/>
      <c r="SIA3" s="268"/>
      <c r="SID3" s="259"/>
      <c r="SIE3" s="259"/>
      <c r="SIF3" s="259"/>
      <c r="SIG3" s="268"/>
      <c r="SIH3" s="268"/>
      <c r="SII3" s="334"/>
      <c r="SIJ3" s="334"/>
      <c r="SIK3" s="268"/>
      <c r="SIL3" s="334"/>
      <c r="SIM3" s="268"/>
      <c r="SIN3" s="268"/>
      <c r="SIO3" s="268"/>
      <c r="SIP3" s="268"/>
      <c r="SIS3" s="259"/>
      <c r="SIT3" s="259"/>
      <c r="SIU3" s="259"/>
      <c r="SIV3" s="268"/>
      <c r="SIW3" s="268"/>
      <c r="SIX3" s="334"/>
      <c r="SIY3" s="334"/>
      <c r="SIZ3" s="268"/>
      <c r="SJA3" s="334"/>
      <c r="SJB3" s="268"/>
      <c r="SJC3" s="268"/>
      <c r="SJD3" s="268"/>
      <c r="SJE3" s="268"/>
      <c r="SJH3" s="259"/>
      <c r="SJI3" s="259"/>
      <c r="SJJ3" s="259"/>
      <c r="SJK3" s="268"/>
      <c r="SJL3" s="268"/>
      <c r="SJM3" s="334"/>
      <c r="SJN3" s="334"/>
      <c r="SJO3" s="268"/>
      <c r="SJP3" s="334"/>
      <c r="SJQ3" s="268"/>
      <c r="SJR3" s="268"/>
      <c r="SJS3" s="268"/>
      <c r="SJT3" s="268"/>
      <c r="SJW3" s="259"/>
      <c r="SJX3" s="259"/>
      <c r="SJY3" s="259"/>
      <c r="SJZ3" s="268"/>
      <c r="SKA3" s="268"/>
      <c r="SKB3" s="334"/>
      <c r="SKC3" s="334"/>
      <c r="SKD3" s="268"/>
      <c r="SKE3" s="334"/>
      <c r="SKF3" s="268"/>
      <c r="SKG3" s="268"/>
      <c r="SKH3" s="268"/>
      <c r="SKI3" s="268"/>
      <c r="SKL3" s="259"/>
      <c r="SKM3" s="259"/>
      <c r="SKN3" s="259"/>
      <c r="SKO3" s="268"/>
      <c r="SKP3" s="268"/>
      <c r="SKQ3" s="334"/>
      <c r="SKR3" s="334"/>
      <c r="SKS3" s="268"/>
      <c r="SKT3" s="334"/>
      <c r="SKU3" s="268"/>
      <c r="SKV3" s="268"/>
      <c r="SKW3" s="268"/>
      <c r="SKX3" s="268"/>
      <c r="SLA3" s="259"/>
      <c r="SLB3" s="259"/>
      <c r="SLC3" s="259"/>
      <c r="SLD3" s="268"/>
      <c r="SLE3" s="268"/>
      <c r="SLF3" s="334"/>
      <c r="SLG3" s="334"/>
      <c r="SLH3" s="268"/>
      <c r="SLI3" s="334"/>
      <c r="SLJ3" s="268"/>
      <c r="SLK3" s="268"/>
      <c r="SLL3" s="268"/>
      <c r="SLM3" s="268"/>
      <c r="SLP3" s="259"/>
      <c r="SLQ3" s="259"/>
      <c r="SLR3" s="259"/>
      <c r="SLS3" s="268"/>
      <c r="SLT3" s="268"/>
      <c r="SLU3" s="334"/>
      <c r="SLV3" s="334"/>
      <c r="SLW3" s="268"/>
      <c r="SLX3" s="334"/>
      <c r="SLY3" s="268"/>
      <c r="SLZ3" s="268"/>
      <c r="SMA3" s="268"/>
      <c r="SMB3" s="268"/>
      <c r="SME3" s="259"/>
      <c r="SMF3" s="259"/>
      <c r="SMG3" s="259"/>
      <c r="SMH3" s="268"/>
      <c r="SMI3" s="268"/>
      <c r="SMJ3" s="334"/>
      <c r="SMK3" s="334"/>
      <c r="SML3" s="268"/>
      <c r="SMM3" s="334"/>
      <c r="SMN3" s="268"/>
      <c r="SMO3" s="268"/>
      <c r="SMP3" s="268"/>
      <c r="SMQ3" s="268"/>
      <c r="SMT3" s="259"/>
      <c r="SMU3" s="259"/>
      <c r="SMV3" s="259"/>
      <c r="SMW3" s="268"/>
      <c r="SMX3" s="268"/>
      <c r="SMY3" s="334"/>
      <c r="SMZ3" s="334"/>
      <c r="SNA3" s="268"/>
      <c r="SNB3" s="334"/>
      <c r="SNC3" s="268"/>
      <c r="SND3" s="268"/>
      <c r="SNE3" s="268"/>
      <c r="SNF3" s="268"/>
      <c r="SNI3" s="259"/>
      <c r="SNJ3" s="259"/>
      <c r="SNK3" s="259"/>
      <c r="SNL3" s="268"/>
      <c r="SNM3" s="268"/>
      <c r="SNN3" s="334"/>
      <c r="SNO3" s="334"/>
      <c r="SNP3" s="268"/>
      <c r="SNQ3" s="334"/>
      <c r="SNR3" s="268"/>
      <c r="SNS3" s="268"/>
      <c r="SNT3" s="268"/>
      <c r="SNU3" s="268"/>
      <c r="SNX3" s="259"/>
      <c r="SNY3" s="259"/>
      <c r="SNZ3" s="259"/>
      <c r="SOA3" s="268"/>
      <c r="SOB3" s="268"/>
      <c r="SOC3" s="334"/>
      <c r="SOD3" s="334"/>
      <c r="SOE3" s="268"/>
      <c r="SOF3" s="334"/>
      <c r="SOG3" s="268"/>
      <c r="SOH3" s="268"/>
      <c r="SOI3" s="268"/>
      <c r="SOJ3" s="268"/>
      <c r="SOM3" s="259"/>
      <c r="SON3" s="259"/>
      <c r="SOO3" s="259"/>
      <c r="SOP3" s="268"/>
      <c r="SOQ3" s="268"/>
      <c r="SOR3" s="334"/>
      <c r="SOS3" s="334"/>
      <c r="SOT3" s="268"/>
      <c r="SOU3" s="334"/>
      <c r="SOV3" s="268"/>
      <c r="SOW3" s="268"/>
      <c r="SOX3" s="268"/>
      <c r="SOY3" s="268"/>
      <c r="SPB3" s="259"/>
      <c r="SPC3" s="259"/>
      <c r="SPD3" s="259"/>
      <c r="SPE3" s="268"/>
      <c r="SPF3" s="268"/>
      <c r="SPG3" s="334"/>
      <c r="SPH3" s="334"/>
      <c r="SPI3" s="268"/>
      <c r="SPJ3" s="334"/>
      <c r="SPK3" s="268"/>
      <c r="SPL3" s="268"/>
      <c r="SPM3" s="268"/>
      <c r="SPN3" s="268"/>
      <c r="SPQ3" s="259"/>
      <c r="SPR3" s="259"/>
      <c r="SPS3" s="259"/>
      <c r="SPT3" s="268"/>
      <c r="SPU3" s="268"/>
      <c r="SPV3" s="334"/>
      <c r="SPW3" s="334"/>
      <c r="SPX3" s="268"/>
      <c r="SPY3" s="334"/>
      <c r="SPZ3" s="268"/>
      <c r="SQA3" s="268"/>
      <c r="SQB3" s="268"/>
      <c r="SQC3" s="268"/>
      <c r="SQF3" s="259"/>
      <c r="SQG3" s="259"/>
      <c r="SQH3" s="259"/>
      <c r="SQI3" s="268"/>
      <c r="SQJ3" s="268"/>
      <c r="SQK3" s="334"/>
      <c r="SQL3" s="334"/>
      <c r="SQM3" s="268"/>
      <c r="SQN3" s="334"/>
      <c r="SQO3" s="268"/>
      <c r="SQP3" s="268"/>
      <c r="SQQ3" s="268"/>
      <c r="SQR3" s="268"/>
      <c r="SQU3" s="259"/>
      <c r="SQV3" s="259"/>
      <c r="SQW3" s="259"/>
      <c r="SQX3" s="268"/>
      <c r="SQY3" s="268"/>
      <c r="SQZ3" s="334"/>
      <c r="SRA3" s="334"/>
      <c r="SRB3" s="268"/>
      <c r="SRC3" s="334"/>
      <c r="SRD3" s="268"/>
      <c r="SRE3" s="268"/>
      <c r="SRF3" s="268"/>
      <c r="SRG3" s="268"/>
      <c r="SRJ3" s="259"/>
      <c r="SRK3" s="259"/>
      <c r="SRL3" s="259"/>
      <c r="SRM3" s="268"/>
      <c r="SRN3" s="268"/>
      <c r="SRO3" s="334"/>
      <c r="SRP3" s="334"/>
      <c r="SRQ3" s="268"/>
      <c r="SRR3" s="334"/>
      <c r="SRS3" s="268"/>
      <c r="SRT3" s="268"/>
      <c r="SRU3" s="268"/>
      <c r="SRV3" s="268"/>
      <c r="SRY3" s="259"/>
      <c r="SRZ3" s="259"/>
      <c r="SSA3" s="259"/>
      <c r="SSB3" s="268"/>
      <c r="SSC3" s="268"/>
      <c r="SSD3" s="334"/>
      <c r="SSE3" s="334"/>
      <c r="SSF3" s="268"/>
      <c r="SSG3" s="334"/>
      <c r="SSH3" s="268"/>
      <c r="SSI3" s="268"/>
      <c r="SSJ3" s="268"/>
      <c r="SSK3" s="268"/>
      <c r="SSN3" s="259"/>
      <c r="SSO3" s="259"/>
      <c r="SSP3" s="259"/>
      <c r="SSQ3" s="268"/>
      <c r="SSR3" s="268"/>
      <c r="SSS3" s="334"/>
      <c r="SST3" s="334"/>
      <c r="SSU3" s="268"/>
      <c r="SSV3" s="334"/>
      <c r="SSW3" s="268"/>
      <c r="SSX3" s="268"/>
      <c r="SSY3" s="268"/>
      <c r="SSZ3" s="268"/>
      <c r="STC3" s="259"/>
      <c r="STD3" s="259"/>
      <c r="STE3" s="259"/>
      <c r="STF3" s="268"/>
      <c r="STG3" s="268"/>
      <c r="STH3" s="334"/>
      <c r="STI3" s="334"/>
      <c r="STJ3" s="268"/>
      <c r="STK3" s="334"/>
      <c r="STL3" s="268"/>
      <c r="STM3" s="268"/>
      <c r="STN3" s="268"/>
      <c r="STO3" s="268"/>
      <c r="STR3" s="259"/>
      <c r="STS3" s="259"/>
      <c r="STT3" s="259"/>
      <c r="STU3" s="268"/>
      <c r="STV3" s="268"/>
      <c r="STW3" s="334"/>
      <c r="STX3" s="334"/>
      <c r="STY3" s="268"/>
      <c r="STZ3" s="334"/>
      <c r="SUA3" s="268"/>
      <c r="SUB3" s="268"/>
      <c r="SUC3" s="268"/>
      <c r="SUD3" s="268"/>
      <c r="SUG3" s="259"/>
      <c r="SUH3" s="259"/>
      <c r="SUI3" s="259"/>
      <c r="SUJ3" s="268"/>
      <c r="SUK3" s="268"/>
      <c r="SUL3" s="334"/>
      <c r="SUM3" s="334"/>
      <c r="SUN3" s="268"/>
      <c r="SUO3" s="334"/>
      <c r="SUP3" s="268"/>
      <c r="SUQ3" s="268"/>
      <c r="SUR3" s="268"/>
      <c r="SUS3" s="268"/>
      <c r="SUV3" s="259"/>
      <c r="SUW3" s="259"/>
      <c r="SUX3" s="259"/>
      <c r="SUY3" s="268"/>
      <c r="SUZ3" s="268"/>
      <c r="SVA3" s="334"/>
      <c r="SVB3" s="334"/>
      <c r="SVC3" s="268"/>
      <c r="SVD3" s="334"/>
      <c r="SVE3" s="268"/>
      <c r="SVF3" s="268"/>
      <c r="SVG3" s="268"/>
      <c r="SVH3" s="268"/>
      <c r="SVK3" s="259"/>
      <c r="SVL3" s="259"/>
      <c r="SVM3" s="259"/>
      <c r="SVN3" s="268"/>
      <c r="SVO3" s="268"/>
      <c r="SVP3" s="334"/>
      <c r="SVQ3" s="334"/>
      <c r="SVR3" s="268"/>
      <c r="SVS3" s="334"/>
      <c r="SVT3" s="268"/>
      <c r="SVU3" s="268"/>
      <c r="SVV3" s="268"/>
      <c r="SVW3" s="268"/>
      <c r="SVZ3" s="259"/>
      <c r="SWA3" s="259"/>
      <c r="SWB3" s="259"/>
      <c r="SWC3" s="268"/>
      <c r="SWD3" s="268"/>
      <c r="SWE3" s="334"/>
      <c r="SWF3" s="334"/>
      <c r="SWG3" s="268"/>
      <c r="SWH3" s="334"/>
      <c r="SWI3" s="268"/>
      <c r="SWJ3" s="268"/>
      <c r="SWK3" s="268"/>
      <c r="SWL3" s="268"/>
      <c r="SWO3" s="259"/>
      <c r="SWP3" s="259"/>
      <c r="SWQ3" s="259"/>
      <c r="SWR3" s="268"/>
      <c r="SWS3" s="268"/>
      <c r="SWT3" s="334"/>
      <c r="SWU3" s="334"/>
      <c r="SWV3" s="268"/>
      <c r="SWW3" s="334"/>
      <c r="SWX3" s="268"/>
      <c r="SWY3" s="268"/>
      <c r="SWZ3" s="268"/>
      <c r="SXA3" s="268"/>
      <c r="SXD3" s="259"/>
      <c r="SXE3" s="259"/>
      <c r="SXF3" s="259"/>
      <c r="SXG3" s="268"/>
      <c r="SXH3" s="268"/>
      <c r="SXI3" s="334"/>
      <c r="SXJ3" s="334"/>
      <c r="SXK3" s="268"/>
      <c r="SXL3" s="334"/>
      <c r="SXM3" s="268"/>
      <c r="SXN3" s="268"/>
      <c r="SXO3" s="268"/>
      <c r="SXP3" s="268"/>
      <c r="SXS3" s="259"/>
      <c r="SXT3" s="259"/>
      <c r="SXU3" s="259"/>
      <c r="SXV3" s="268"/>
      <c r="SXW3" s="268"/>
      <c r="SXX3" s="334"/>
      <c r="SXY3" s="334"/>
      <c r="SXZ3" s="268"/>
      <c r="SYA3" s="334"/>
      <c r="SYB3" s="268"/>
      <c r="SYC3" s="268"/>
      <c r="SYD3" s="268"/>
      <c r="SYE3" s="268"/>
      <c r="SYH3" s="259"/>
      <c r="SYI3" s="259"/>
      <c r="SYJ3" s="259"/>
      <c r="SYK3" s="268"/>
      <c r="SYL3" s="268"/>
      <c r="SYM3" s="334"/>
      <c r="SYN3" s="334"/>
      <c r="SYO3" s="268"/>
      <c r="SYP3" s="334"/>
      <c r="SYQ3" s="268"/>
      <c r="SYR3" s="268"/>
      <c r="SYS3" s="268"/>
      <c r="SYT3" s="268"/>
      <c r="SYW3" s="259"/>
      <c r="SYX3" s="259"/>
      <c r="SYY3" s="259"/>
      <c r="SYZ3" s="268"/>
      <c r="SZA3" s="268"/>
      <c r="SZB3" s="334"/>
      <c r="SZC3" s="334"/>
      <c r="SZD3" s="268"/>
      <c r="SZE3" s="334"/>
      <c r="SZF3" s="268"/>
      <c r="SZG3" s="268"/>
      <c r="SZH3" s="268"/>
      <c r="SZI3" s="268"/>
      <c r="SZL3" s="259"/>
      <c r="SZM3" s="259"/>
      <c r="SZN3" s="259"/>
      <c r="SZO3" s="268"/>
      <c r="SZP3" s="268"/>
      <c r="SZQ3" s="334"/>
      <c r="SZR3" s="334"/>
      <c r="SZS3" s="268"/>
      <c r="SZT3" s="334"/>
      <c r="SZU3" s="268"/>
      <c r="SZV3" s="268"/>
      <c r="SZW3" s="268"/>
      <c r="SZX3" s="268"/>
      <c r="TAA3" s="259"/>
      <c r="TAB3" s="259"/>
      <c r="TAC3" s="259"/>
      <c r="TAD3" s="268"/>
      <c r="TAE3" s="268"/>
      <c r="TAF3" s="334"/>
      <c r="TAG3" s="334"/>
      <c r="TAH3" s="268"/>
      <c r="TAI3" s="334"/>
      <c r="TAJ3" s="268"/>
      <c r="TAK3" s="268"/>
      <c r="TAL3" s="268"/>
      <c r="TAM3" s="268"/>
      <c r="TAP3" s="259"/>
      <c r="TAQ3" s="259"/>
      <c r="TAR3" s="259"/>
      <c r="TAS3" s="268"/>
      <c r="TAT3" s="268"/>
      <c r="TAU3" s="334"/>
      <c r="TAV3" s="334"/>
      <c r="TAW3" s="268"/>
      <c r="TAX3" s="334"/>
      <c r="TAY3" s="268"/>
      <c r="TAZ3" s="268"/>
      <c r="TBA3" s="268"/>
      <c r="TBB3" s="268"/>
      <c r="TBE3" s="259"/>
      <c r="TBF3" s="259"/>
      <c r="TBG3" s="259"/>
      <c r="TBH3" s="268"/>
      <c r="TBI3" s="268"/>
      <c r="TBJ3" s="334"/>
      <c r="TBK3" s="334"/>
      <c r="TBL3" s="268"/>
      <c r="TBM3" s="334"/>
      <c r="TBN3" s="268"/>
      <c r="TBO3" s="268"/>
      <c r="TBP3" s="268"/>
      <c r="TBQ3" s="268"/>
      <c r="TBT3" s="259"/>
      <c r="TBU3" s="259"/>
      <c r="TBV3" s="259"/>
      <c r="TBW3" s="268"/>
      <c r="TBX3" s="268"/>
      <c r="TBY3" s="334"/>
      <c r="TBZ3" s="334"/>
      <c r="TCA3" s="268"/>
      <c r="TCB3" s="334"/>
      <c r="TCC3" s="268"/>
      <c r="TCD3" s="268"/>
      <c r="TCE3" s="268"/>
      <c r="TCF3" s="268"/>
      <c r="TCI3" s="259"/>
      <c r="TCJ3" s="259"/>
      <c r="TCK3" s="259"/>
      <c r="TCL3" s="268"/>
      <c r="TCM3" s="268"/>
      <c r="TCN3" s="334"/>
      <c r="TCO3" s="334"/>
      <c r="TCP3" s="268"/>
      <c r="TCQ3" s="334"/>
      <c r="TCR3" s="268"/>
      <c r="TCS3" s="268"/>
      <c r="TCT3" s="268"/>
      <c r="TCU3" s="268"/>
      <c r="TCX3" s="259"/>
      <c r="TCY3" s="259"/>
      <c r="TCZ3" s="259"/>
      <c r="TDA3" s="268"/>
      <c r="TDB3" s="268"/>
      <c r="TDC3" s="334"/>
      <c r="TDD3" s="334"/>
      <c r="TDE3" s="268"/>
      <c r="TDF3" s="334"/>
      <c r="TDG3" s="268"/>
      <c r="TDH3" s="268"/>
      <c r="TDI3" s="268"/>
      <c r="TDJ3" s="268"/>
      <c r="TDM3" s="259"/>
      <c r="TDN3" s="259"/>
      <c r="TDO3" s="259"/>
      <c r="TDP3" s="268"/>
      <c r="TDQ3" s="268"/>
      <c r="TDR3" s="334"/>
      <c r="TDS3" s="334"/>
      <c r="TDT3" s="268"/>
      <c r="TDU3" s="334"/>
      <c r="TDV3" s="268"/>
      <c r="TDW3" s="268"/>
      <c r="TDX3" s="268"/>
      <c r="TDY3" s="268"/>
      <c r="TEB3" s="259"/>
      <c r="TEC3" s="259"/>
      <c r="TED3" s="259"/>
      <c r="TEE3" s="268"/>
      <c r="TEF3" s="268"/>
      <c r="TEG3" s="334"/>
      <c r="TEH3" s="334"/>
      <c r="TEI3" s="268"/>
      <c r="TEJ3" s="334"/>
      <c r="TEK3" s="268"/>
      <c r="TEL3" s="268"/>
      <c r="TEM3" s="268"/>
      <c r="TEN3" s="268"/>
      <c r="TEQ3" s="259"/>
      <c r="TER3" s="259"/>
      <c r="TES3" s="259"/>
      <c r="TET3" s="268"/>
      <c r="TEU3" s="268"/>
      <c r="TEV3" s="334"/>
      <c r="TEW3" s="334"/>
      <c r="TEX3" s="268"/>
      <c r="TEY3" s="334"/>
      <c r="TEZ3" s="268"/>
      <c r="TFA3" s="268"/>
      <c r="TFB3" s="268"/>
      <c r="TFC3" s="268"/>
      <c r="TFF3" s="259"/>
      <c r="TFG3" s="259"/>
      <c r="TFH3" s="259"/>
      <c r="TFI3" s="268"/>
      <c r="TFJ3" s="268"/>
      <c r="TFK3" s="334"/>
      <c r="TFL3" s="334"/>
      <c r="TFM3" s="268"/>
      <c r="TFN3" s="334"/>
      <c r="TFO3" s="268"/>
      <c r="TFP3" s="268"/>
      <c r="TFQ3" s="268"/>
      <c r="TFR3" s="268"/>
      <c r="TFU3" s="259"/>
      <c r="TFV3" s="259"/>
      <c r="TFW3" s="259"/>
      <c r="TFX3" s="268"/>
      <c r="TFY3" s="268"/>
      <c r="TFZ3" s="334"/>
      <c r="TGA3" s="334"/>
      <c r="TGB3" s="268"/>
      <c r="TGC3" s="334"/>
      <c r="TGD3" s="268"/>
      <c r="TGE3" s="268"/>
      <c r="TGF3" s="268"/>
      <c r="TGG3" s="268"/>
      <c r="TGJ3" s="259"/>
      <c r="TGK3" s="259"/>
      <c r="TGL3" s="259"/>
      <c r="TGM3" s="268"/>
      <c r="TGN3" s="268"/>
      <c r="TGO3" s="334"/>
      <c r="TGP3" s="334"/>
      <c r="TGQ3" s="268"/>
      <c r="TGR3" s="334"/>
      <c r="TGS3" s="268"/>
      <c r="TGT3" s="268"/>
      <c r="TGU3" s="268"/>
      <c r="TGV3" s="268"/>
      <c r="TGY3" s="259"/>
      <c r="TGZ3" s="259"/>
      <c r="THA3" s="259"/>
      <c r="THB3" s="268"/>
      <c r="THC3" s="268"/>
      <c r="THD3" s="334"/>
      <c r="THE3" s="334"/>
      <c r="THF3" s="268"/>
      <c r="THG3" s="334"/>
      <c r="THH3" s="268"/>
      <c r="THI3" s="268"/>
      <c r="THJ3" s="268"/>
      <c r="THK3" s="268"/>
      <c r="THN3" s="259"/>
      <c r="THO3" s="259"/>
      <c r="THP3" s="259"/>
      <c r="THQ3" s="268"/>
      <c r="THR3" s="268"/>
      <c r="THS3" s="334"/>
      <c r="THT3" s="334"/>
      <c r="THU3" s="268"/>
      <c r="THV3" s="334"/>
      <c r="THW3" s="268"/>
      <c r="THX3" s="268"/>
      <c r="THY3" s="268"/>
      <c r="THZ3" s="268"/>
      <c r="TIC3" s="259"/>
      <c r="TID3" s="259"/>
      <c r="TIE3" s="259"/>
      <c r="TIF3" s="268"/>
      <c r="TIG3" s="268"/>
      <c r="TIH3" s="334"/>
      <c r="TII3" s="334"/>
      <c r="TIJ3" s="268"/>
      <c r="TIK3" s="334"/>
      <c r="TIL3" s="268"/>
      <c r="TIM3" s="268"/>
      <c r="TIN3" s="268"/>
      <c r="TIO3" s="268"/>
      <c r="TIR3" s="259"/>
      <c r="TIS3" s="259"/>
      <c r="TIT3" s="259"/>
      <c r="TIU3" s="268"/>
      <c r="TIV3" s="268"/>
      <c r="TIW3" s="334"/>
      <c r="TIX3" s="334"/>
      <c r="TIY3" s="268"/>
      <c r="TIZ3" s="334"/>
      <c r="TJA3" s="268"/>
      <c r="TJB3" s="268"/>
      <c r="TJC3" s="268"/>
      <c r="TJD3" s="268"/>
      <c r="TJG3" s="259"/>
      <c r="TJH3" s="259"/>
      <c r="TJI3" s="259"/>
      <c r="TJJ3" s="268"/>
      <c r="TJK3" s="268"/>
      <c r="TJL3" s="334"/>
      <c r="TJM3" s="334"/>
      <c r="TJN3" s="268"/>
      <c r="TJO3" s="334"/>
      <c r="TJP3" s="268"/>
      <c r="TJQ3" s="268"/>
      <c r="TJR3" s="268"/>
      <c r="TJS3" s="268"/>
      <c r="TJV3" s="259"/>
      <c r="TJW3" s="259"/>
      <c r="TJX3" s="259"/>
      <c r="TJY3" s="268"/>
      <c r="TJZ3" s="268"/>
      <c r="TKA3" s="334"/>
      <c r="TKB3" s="334"/>
      <c r="TKC3" s="268"/>
      <c r="TKD3" s="334"/>
      <c r="TKE3" s="268"/>
      <c r="TKF3" s="268"/>
      <c r="TKG3" s="268"/>
      <c r="TKH3" s="268"/>
      <c r="TKK3" s="259"/>
      <c r="TKL3" s="259"/>
      <c r="TKM3" s="259"/>
      <c r="TKN3" s="268"/>
      <c r="TKO3" s="268"/>
      <c r="TKP3" s="334"/>
      <c r="TKQ3" s="334"/>
      <c r="TKR3" s="268"/>
      <c r="TKS3" s="334"/>
      <c r="TKT3" s="268"/>
      <c r="TKU3" s="268"/>
      <c r="TKV3" s="268"/>
      <c r="TKW3" s="268"/>
      <c r="TKZ3" s="259"/>
      <c r="TLA3" s="259"/>
      <c r="TLB3" s="259"/>
      <c r="TLC3" s="268"/>
      <c r="TLD3" s="268"/>
      <c r="TLE3" s="334"/>
      <c r="TLF3" s="334"/>
      <c r="TLG3" s="268"/>
      <c r="TLH3" s="334"/>
      <c r="TLI3" s="268"/>
      <c r="TLJ3" s="268"/>
      <c r="TLK3" s="268"/>
      <c r="TLL3" s="268"/>
      <c r="TLO3" s="259"/>
      <c r="TLP3" s="259"/>
      <c r="TLQ3" s="259"/>
      <c r="TLR3" s="268"/>
      <c r="TLS3" s="268"/>
      <c r="TLT3" s="334"/>
      <c r="TLU3" s="334"/>
      <c r="TLV3" s="268"/>
      <c r="TLW3" s="334"/>
      <c r="TLX3" s="268"/>
      <c r="TLY3" s="268"/>
      <c r="TLZ3" s="268"/>
      <c r="TMA3" s="268"/>
      <c r="TMD3" s="259"/>
      <c r="TME3" s="259"/>
      <c r="TMF3" s="259"/>
      <c r="TMG3" s="268"/>
      <c r="TMH3" s="268"/>
      <c r="TMI3" s="334"/>
      <c r="TMJ3" s="334"/>
      <c r="TMK3" s="268"/>
      <c r="TML3" s="334"/>
      <c r="TMM3" s="268"/>
      <c r="TMN3" s="268"/>
      <c r="TMO3" s="268"/>
      <c r="TMP3" s="268"/>
      <c r="TMS3" s="259"/>
      <c r="TMT3" s="259"/>
      <c r="TMU3" s="259"/>
      <c r="TMV3" s="268"/>
      <c r="TMW3" s="268"/>
      <c r="TMX3" s="334"/>
      <c r="TMY3" s="334"/>
      <c r="TMZ3" s="268"/>
      <c r="TNA3" s="334"/>
      <c r="TNB3" s="268"/>
      <c r="TNC3" s="268"/>
      <c r="TND3" s="268"/>
      <c r="TNE3" s="268"/>
      <c r="TNH3" s="259"/>
      <c r="TNI3" s="259"/>
      <c r="TNJ3" s="259"/>
      <c r="TNK3" s="268"/>
      <c r="TNL3" s="268"/>
      <c r="TNM3" s="334"/>
      <c r="TNN3" s="334"/>
      <c r="TNO3" s="268"/>
      <c r="TNP3" s="334"/>
      <c r="TNQ3" s="268"/>
      <c r="TNR3" s="268"/>
      <c r="TNS3" s="268"/>
      <c r="TNT3" s="268"/>
      <c r="TNW3" s="259"/>
      <c r="TNX3" s="259"/>
      <c r="TNY3" s="259"/>
      <c r="TNZ3" s="268"/>
      <c r="TOA3" s="268"/>
      <c r="TOB3" s="334"/>
      <c r="TOC3" s="334"/>
      <c r="TOD3" s="268"/>
      <c r="TOE3" s="334"/>
      <c r="TOF3" s="268"/>
      <c r="TOG3" s="268"/>
      <c r="TOH3" s="268"/>
      <c r="TOI3" s="268"/>
      <c r="TOL3" s="259"/>
      <c r="TOM3" s="259"/>
      <c r="TON3" s="259"/>
      <c r="TOO3" s="268"/>
      <c r="TOP3" s="268"/>
      <c r="TOQ3" s="334"/>
      <c r="TOR3" s="334"/>
      <c r="TOS3" s="268"/>
      <c r="TOT3" s="334"/>
      <c r="TOU3" s="268"/>
      <c r="TOV3" s="268"/>
      <c r="TOW3" s="268"/>
      <c r="TOX3" s="268"/>
      <c r="TPA3" s="259"/>
      <c r="TPB3" s="259"/>
      <c r="TPC3" s="259"/>
      <c r="TPD3" s="268"/>
      <c r="TPE3" s="268"/>
      <c r="TPF3" s="334"/>
      <c r="TPG3" s="334"/>
      <c r="TPH3" s="268"/>
      <c r="TPI3" s="334"/>
      <c r="TPJ3" s="268"/>
      <c r="TPK3" s="268"/>
      <c r="TPL3" s="268"/>
      <c r="TPM3" s="268"/>
      <c r="TPP3" s="259"/>
      <c r="TPQ3" s="259"/>
      <c r="TPR3" s="259"/>
      <c r="TPS3" s="268"/>
      <c r="TPT3" s="268"/>
      <c r="TPU3" s="334"/>
      <c r="TPV3" s="334"/>
      <c r="TPW3" s="268"/>
      <c r="TPX3" s="334"/>
      <c r="TPY3" s="268"/>
      <c r="TPZ3" s="268"/>
      <c r="TQA3" s="268"/>
      <c r="TQB3" s="268"/>
      <c r="TQE3" s="259"/>
      <c r="TQF3" s="259"/>
      <c r="TQG3" s="259"/>
      <c r="TQH3" s="268"/>
      <c r="TQI3" s="268"/>
      <c r="TQJ3" s="334"/>
      <c r="TQK3" s="334"/>
      <c r="TQL3" s="268"/>
      <c r="TQM3" s="334"/>
      <c r="TQN3" s="268"/>
      <c r="TQO3" s="268"/>
      <c r="TQP3" s="268"/>
      <c r="TQQ3" s="268"/>
      <c r="TQT3" s="259"/>
      <c r="TQU3" s="259"/>
      <c r="TQV3" s="259"/>
      <c r="TQW3" s="268"/>
      <c r="TQX3" s="268"/>
      <c r="TQY3" s="334"/>
      <c r="TQZ3" s="334"/>
      <c r="TRA3" s="268"/>
      <c r="TRB3" s="334"/>
      <c r="TRC3" s="268"/>
      <c r="TRD3" s="268"/>
      <c r="TRE3" s="268"/>
      <c r="TRF3" s="268"/>
      <c r="TRI3" s="259"/>
      <c r="TRJ3" s="259"/>
      <c r="TRK3" s="259"/>
      <c r="TRL3" s="268"/>
      <c r="TRM3" s="268"/>
      <c r="TRN3" s="334"/>
      <c r="TRO3" s="334"/>
      <c r="TRP3" s="268"/>
      <c r="TRQ3" s="334"/>
      <c r="TRR3" s="268"/>
      <c r="TRS3" s="268"/>
      <c r="TRT3" s="268"/>
      <c r="TRU3" s="268"/>
      <c r="TRX3" s="259"/>
      <c r="TRY3" s="259"/>
      <c r="TRZ3" s="259"/>
      <c r="TSA3" s="268"/>
      <c r="TSB3" s="268"/>
      <c r="TSC3" s="334"/>
      <c r="TSD3" s="334"/>
      <c r="TSE3" s="268"/>
      <c r="TSF3" s="334"/>
      <c r="TSG3" s="268"/>
      <c r="TSH3" s="268"/>
      <c r="TSI3" s="268"/>
      <c r="TSJ3" s="268"/>
      <c r="TSM3" s="259"/>
      <c r="TSN3" s="259"/>
      <c r="TSO3" s="259"/>
      <c r="TSP3" s="268"/>
      <c r="TSQ3" s="268"/>
      <c r="TSR3" s="334"/>
      <c r="TSS3" s="334"/>
      <c r="TST3" s="268"/>
      <c r="TSU3" s="334"/>
      <c r="TSV3" s="268"/>
      <c r="TSW3" s="268"/>
      <c r="TSX3" s="268"/>
      <c r="TSY3" s="268"/>
      <c r="TTB3" s="259"/>
      <c r="TTC3" s="259"/>
      <c r="TTD3" s="259"/>
      <c r="TTE3" s="268"/>
      <c r="TTF3" s="268"/>
      <c r="TTG3" s="334"/>
      <c r="TTH3" s="334"/>
      <c r="TTI3" s="268"/>
      <c r="TTJ3" s="334"/>
      <c r="TTK3" s="268"/>
      <c r="TTL3" s="268"/>
      <c r="TTM3" s="268"/>
      <c r="TTN3" s="268"/>
      <c r="TTQ3" s="259"/>
      <c r="TTR3" s="259"/>
      <c r="TTS3" s="259"/>
      <c r="TTT3" s="268"/>
      <c r="TTU3" s="268"/>
      <c r="TTV3" s="334"/>
      <c r="TTW3" s="334"/>
      <c r="TTX3" s="268"/>
      <c r="TTY3" s="334"/>
      <c r="TTZ3" s="268"/>
      <c r="TUA3" s="268"/>
      <c r="TUB3" s="268"/>
      <c r="TUC3" s="268"/>
      <c r="TUF3" s="259"/>
      <c r="TUG3" s="259"/>
      <c r="TUH3" s="259"/>
      <c r="TUI3" s="268"/>
      <c r="TUJ3" s="268"/>
      <c r="TUK3" s="334"/>
      <c r="TUL3" s="334"/>
      <c r="TUM3" s="268"/>
      <c r="TUN3" s="334"/>
      <c r="TUO3" s="268"/>
      <c r="TUP3" s="268"/>
      <c r="TUQ3" s="268"/>
      <c r="TUR3" s="268"/>
      <c r="TUU3" s="259"/>
      <c r="TUV3" s="259"/>
      <c r="TUW3" s="259"/>
      <c r="TUX3" s="268"/>
      <c r="TUY3" s="268"/>
      <c r="TUZ3" s="334"/>
      <c r="TVA3" s="334"/>
      <c r="TVB3" s="268"/>
      <c r="TVC3" s="334"/>
      <c r="TVD3" s="268"/>
      <c r="TVE3" s="268"/>
      <c r="TVF3" s="268"/>
      <c r="TVG3" s="268"/>
      <c r="TVJ3" s="259"/>
      <c r="TVK3" s="259"/>
      <c r="TVL3" s="259"/>
      <c r="TVM3" s="268"/>
      <c r="TVN3" s="268"/>
      <c r="TVO3" s="334"/>
      <c r="TVP3" s="334"/>
      <c r="TVQ3" s="268"/>
      <c r="TVR3" s="334"/>
      <c r="TVS3" s="268"/>
      <c r="TVT3" s="268"/>
      <c r="TVU3" s="268"/>
      <c r="TVV3" s="268"/>
      <c r="TVY3" s="259"/>
      <c r="TVZ3" s="259"/>
      <c r="TWA3" s="259"/>
      <c r="TWB3" s="268"/>
      <c r="TWC3" s="268"/>
      <c r="TWD3" s="334"/>
      <c r="TWE3" s="334"/>
      <c r="TWF3" s="268"/>
      <c r="TWG3" s="334"/>
      <c r="TWH3" s="268"/>
      <c r="TWI3" s="268"/>
      <c r="TWJ3" s="268"/>
      <c r="TWK3" s="268"/>
      <c r="TWN3" s="259"/>
      <c r="TWO3" s="259"/>
      <c r="TWP3" s="259"/>
      <c r="TWQ3" s="268"/>
      <c r="TWR3" s="268"/>
      <c r="TWS3" s="334"/>
      <c r="TWT3" s="334"/>
      <c r="TWU3" s="268"/>
      <c r="TWV3" s="334"/>
      <c r="TWW3" s="268"/>
      <c r="TWX3" s="268"/>
      <c r="TWY3" s="268"/>
      <c r="TWZ3" s="268"/>
      <c r="TXC3" s="259"/>
      <c r="TXD3" s="259"/>
      <c r="TXE3" s="259"/>
      <c r="TXF3" s="268"/>
      <c r="TXG3" s="268"/>
      <c r="TXH3" s="334"/>
      <c r="TXI3" s="334"/>
      <c r="TXJ3" s="268"/>
      <c r="TXK3" s="334"/>
      <c r="TXL3" s="268"/>
      <c r="TXM3" s="268"/>
      <c r="TXN3" s="268"/>
      <c r="TXO3" s="268"/>
      <c r="TXR3" s="259"/>
      <c r="TXS3" s="259"/>
      <c r="TXT3" s="259"/>
      <c r="TXU3" s="268"/>
      <c r="TXV3" s="268"/>
      <c r="TXW3" s="334"/>
      <c r="TXX3" s="334"/>
      <c r="TXY3" s="268"/>
      <c r="TXZ3" s="334"/>
      <c r="TYA3" s="268"/>
      <c r="TYB3" s="268"/>
      <c r="TYC3" s="268"/>
      <c r="TYD3" s="268"/>
      <c r="TYG3" s="259"/>
      <c r="TYH3" s="259"/>
      <c r="TYI3" s="259"/>
      <c r="TYJ3" s="268"/>
      <c r="TYK3" s="268"/>
      <c r="TYL3" s="334"/>
      <c r="TYM3" s="334"/>
      <c r="TYN3" s="268"/>
      <c r="TYO3" s="334"/>
      <c r="TYP3" s="268"/>
      <c r="TYQ3" s="268"/>
      <c r="TYR3" s="268"/>
      <c r="TYS3" s="268"/>
      <c r="TYV3" s="259"/>
      <c r="TYW3" s="259"/>
      <c r="TYX3" s="259"/>
      <c r="TYY3" s="268"/>
      <c r="TYZ3" s="268"/>
      <c r="TZA3" s="334"/>
      <c r="TZB3" s="334"/>
      <c r="TZC3" s="268"/>
      <c r="TZD3" s="334"/>
      <c r="TZE3" s="268"/>
      <c r="TZF3" s="268"/>
      <c r="TZG3" s="268"/>
      <c r="TZH3" s="268"/>
      <c r="TZK3" s="259"/>
      <c r="TZL3" s="259"/>
      <c r="TZM3" s="259"/>
      <c r="TZN3" s="268"/>
      <c r="TZO3" s="268"/>
      <c r="TZP3" s="334"/>
      <c r="TZQ3" s="334"/>
      <c r="TZR3" s="268"/>
      <c r="TZS3" s="334"/>
      <c r="TZT3" s="268"/>
      <c r="TZU3" s="268"/>
      <c r="TZV3" s="268"/>
      <c r="TZW3" s="268"/>
      <c r="TZZ3" s="259"/>
      <c r="UAA3" s="259"/>
      <c r="UAB3" s="259"/>
      <c r="UAC3" s="268"/>
      <c r="UAD3" s="268"/>
      <c r="UAE3" s="334"/>
      <c r="UAF3" s="334"/>
      <c r="UAG3" s="268"/>
      <c r="UAH3" s="334"/>
      <c r="UAI3" s="268"/>
      <c r="UAJ3" s="268"/>
      <c r="UAK3" s="268"/>
      <c r="UAL3" s="268"/>
      <c r="UAO3" s="259"/>
      <c r="UAP3" s="259"/>
      <c r="UAQ3" s="259"/>
      <c r="UAR3" s="268"/>
      <c r="UAS3" s="268"/>
      <c r="UAT3" s="334"/>
      <c r="UAU3" s="334"/>
      <c r="UAV3" s="268"/>
      <c r="UAW3" s="334"/>
      <c r="UAX3" s="268"/>
      <c r="UAY3" s="268"/>
      <c r="UAZ3" s="268"/>
      <c r="UBA3" s="268"/>
      <c r="UBD3" s="259"/>
      <c r="UBE3" s="259"/>
      <c r="UBF3" s="259"/>
      <c r="UBG3" s="268"/>
      <c r="UBH3" s="268"/>
      <c r="UBI3" s="334"/>
      <c r="UBJ3" s="334"/>
      <c r="UBK3" s="268"/>
      <c r="UBL3" s="334"/>
      <c r="UBM3" s="268"/>
      <c r="UBN3" s="268"/>
      <c r="UBO3" s="268"/>
      <c r="UBP3" s="268"/>
      <c r="UBS3" s="259"/>
      <c r="UBT3" s="259"/>
      <c r="UBU3" s="259"/>
      <c r="UBV3" s="268"/>
      <c r="UBW3" s="268"/>
      <c r="UBX3" s="334"/>
      <c r="UBY3" s="334"/>
      <c r="UBZ3" s="268"/>
      <c r="UCA3" s="334"/>
      <c r="UCB3" s="268"/>
      <c r="UCC3" s="268"/>
      <c r="UCD3" s="268"/>
      <c r="UCE3" s="268"/>
      <c r="UCH3" s="259"/>
      <c r="UCI3" s="259"/>
      <c r="UCJ3" s="259"/>
      <c r="UCK3" s="268"/>
      <c r="UCL3" s="268"/>
      <c r="UCM3" s="334"/>
      <c r="UCN3" s="334"/>
      <c r="UCO3" s="268"/>
      <c r="UCP3" s="334"/>
      <c r="UCQ3" s="268"/>
      <c r="UCR3" s="268"/>
      <c r="UCS3" s="268"/>
      <c r="UCT3" s="268"/>
      <c r="UCW3" s="259"/>
      <c r="UCX3" s="259"/>
      <c r="UCY3" s="259"/>
      <c r="UCZ3" s="268"/>
      <c r="UDA3" s="268"/>
      <c r="UDB3" s="334"/>
      <c r="UDC3" s="334"/>
      <c r="UDD3" s="268"/>
      <c r="UDE3" s="334"/>
      <c r="UDF3" s="268"/>
      <c r="UDG3" s="268"/>
      <c r="UDH3" s="268"/>
      <c r="UDI3" s="268"/>
      <c r="UDL3" s="259"/>
      <c r="UDM3" s="259"/>
      <c r="UDN3" s="259"/>
      <c r="UDO3" s="268"/>
      <c r="UDP3" s="268"/>
      <c r="UDQ3" s="334"/>
      <c r="UDR3" s="334"/>
      <c r="UDS3" s="268"/>
      <c r="UDT3" s="334"/>
      <c r="UDU3" s="268"/>
      <c r="UDV3" s="268"/>
      <c r="UDW3" s="268"/>
      <c r="UDX3" s="268"/>
      <c r="UEA3" s="259"/>
      <c r="UEB3" s="259"/>
      <c r="UEC3" s="259"/>
      <c r="UED3" s="268"/>
      <c r="UEE3" s="268"/>
      <c r="UEF3" s="334"/>
      <c r="UEG3" s="334"/>
      <c r="UEH3" s="268"/>
      <c r="UEI3" s="334"/>
      <c r="UEJ3" s="268"/>
      <c r="UEK3" s="268"/>
      <c r="UEL3" s="268"/>
      <c r="UEM3" s="268"/>
      <c r="UEP3" s="259"/>
      <c r="UEQ3" s="259"/>
      <c r="UER3" s="259"/>
      <c r="UES3" s="268"/>
      <c r="UET3" s="268"/>
      <c r="UEU3" s="334"/>
      <c r="UEV3" s="334"/>
      <c r="UEW3" s="268"/>
      <c r="UEX3" s="334"/>
      <c r="UEY3" s="268"/>
      <c r="UEZ3" s="268"/>
      <c r="UFA3" s="268"/>
      <c r="UFB3" s="268"/>
      <c r="UFE3" s="259"/>
      <c r="UFF3" s="259"/>
      <c r="UFG3" s="259"/>
      <c r="UFH3" s="268"/>
      <c r="UFI3" s="268"/>
      <c r="UFJ3" s="334"/>
      <c r="UFK3" s="334"/>
      <c r="UFL3" s="268"/>
      <c r="UFM3" s="334"/>
      <c r="UFN3" s="268"/>
      <c r="UFO3" s="268"/>
      <c r="UFP3" s="268"/>
      <c r="UFQ3" s="268"/>
      <c r="UFT3" s="259"/>
      <c r="UFU3" s="259"/>
      <c r="UFV3" s="259"/>
      <c r="UFW3" s="268"/>
      <c r="UFX3" s="268"/>
      <c r="UFY3" s="334"/>
      <c r="UFZ3" s="334"/>
      <c r="UGA3" s="268"/>
      <c r="UGB3" s="334"/>
      <c r="UGC3" s="268"/>
      <c r="UGD3" s="268"/>
      <c r="UGE3" s="268"/>
      <c r="UGF3" s="268"/>
      <c r="UGI3" s="259"/>
      <c r="UGJ3" s="259"/>
      <c r="UGK3" s="259"/>
      <c r="UGL3" s="268"/>
      <c r="UGM3" s="268"/>
      <c r="UGN3" s="334"/>
      <c r="UGO3" s="334"/>
      <c r="UGP3" s="268"/>
      <c r="UGQ3" s="334"/>
      <c r="UGR3" s="268"/>
      <c r="UGS3" s="268"/>
      <c r="UGT3" s="268"/>
      <c r="UGU3" s="268"/>
      <c r="UGX3" s="259"/>
      <c r="UGY3" s="259"/>
      <c r="UGZ3" s="259"/>
      <c r="UHA3" s="268"/>
      <c r="UHB3" s="268"/>
      <c r="UHC3" s="334"/>
      <c r="UHD3" s="334"/>
      <c r="UHE3" s="268"/>
      <c r="UHF3" s="334"/>
      <c r="UHG3" s="268"/>
      <c r="UHH3" s="268"/>
      <c r="UHI3" s="268"/>
      <c r="UHJ3" s="268"/>
      <c r="UHM3" s="259"/>
      <c r="UHN3" s="259"/>
      <c r="UHO3" s="259"/>
      <c r="UHP3" s="268"/>
      <c r="UHQ3" s="268"/>
      <c r="UHR3" s="334"/>
      <c r="UHS3" s="334"/>
      <c r="UHT3" s="268"/>
      <c r="UHU3" s="334"/>
      <c r="UHV3" s="268"/>
      <c r="UHW3" s="268"/>
      <c r="UHX3" s="268"/>
      <c r="UHY3" s="268"/>
      <c r="UIB3" s="259"/>
      <c r="UIC3" s="259"/>
      <c r="UID3" s="259"/>
      <c r="UIE3" s="268"/>
      <c r="UIF3" s="268"/>
      <c r="UIG3" s="334"/>
      <c r="UIH3" s="334"/>
      <c r="UII3" s="268"/>
      <c r="UIJ3" s="334"/>
      <c r="UIK3" s="268"/>
      <c r="UIL3" s="268"/>
      <c r="UIM3" s="268"/>
      <c r="UIN3" s="268"/>
      <c r="UIQ3" s="259"/>
      <c r="UIR3" s="259"/>
      <c r="UIS3" s="259"/>
      <c r="UIT3" s="268"/>
      <c r="UIU3" s="268"/>
      <c r="UIV3" s="334"/>
      <c r="UIW3" s="334"/>
      <c r="UIX3" s="268"/>
      <c r="UIY3" s="334"/>
      <c r="UIZ3" s="268"/>
      <c r="UJA3" s="268"/>
      <c r="UJB3" s="268"/>
      <c r="UJC3" s="268"/>
      <c r="UJF3" s="259"/>
      <c r="UJG3" s="259"/>
      <c r="UJH3" s="259"/>
      <c r="UJI3" s="268"/>
      <c r="UJJ3" s="268"/>
      <c r="UJK3" s="334"/>
      <c r="UJL3" s="334"/>
      <c r="UJM3" s="268"/>
      <c r="UJN3" s="334"/>
      <c r="UJO3" s="268"/>
      <c r="UJP3" s="268"/>
      <c r="UJQ3" s="268"/>
      <c r="UJR3" s="268"/>
      <c r="UJU3" s="259"/>
      <c r="UJV3" s="259"/>
      <c r="UJW3" s="259"/>
      <c r="UJX3" s="268"/>
      <c r="UJY3" s="268"/>
      <c r="UJZ3" s="334"/>
      <c r="UKA3" s="334"/>
      <c r="UKB3" s="268"/>
      <c r="UKC3" s="334"/>
      <c r="UKD3" s="268"/>
      <c r="UKE3" s="268"/>
      <c r="UKF3" s="268"/>
      <c r="UKG3" s="268"/>
      <c r="UKJ3" s="259"/>
      <c r="UKK3" s="259"/>
      <c r="UKL3" s="259"/>
      <c r="UKM3" s="268"/>
      <c r="UKN3" s="268"/>
      <c r="UKO3" s="334"/>
      <c r="UKP3" s="334"/>
      <c r="UKQ3" s="268"/>
      <c r="UKR3" s="334"/>
      <c r="UKS3" s="268"/>
      <c r="UKT3" s="268"/>
      <c r="UKU3" s="268"/>
      <c r="UKV3" s="268"/>
      <c r="UKY3" s="259"/>
      <c r="UKZ3" s="259"/>
      <c r="ULA3" s="259"/>
      <c r="ULB3" s="268"/>
      <c r="ULC3" s="268"/>
      <c r="ULD3" s="334"/>
      <c r="ULE3" s="334"/>
      <c r="ULF3" s="268"/>
      <c r="ULG3" s="334"/>
      <c r="ULH3" s="268"/>
      <c r="ULI3" s="268"/>
      <c r="ULJ3" s="268"/>
      <c r="ULK3" s="268"/>
      <c r="ULN3" s="259"/>
      <c r="ULO3" s="259"/>
      <c r="ULP3" s="259"/>
      <c r="ULQ3" s="268"/>
      <c r="ULR3" s="268"/>
      <c r="ULS3" s="334"/>
      <c r="ULT3" s="334"/>
      <c r="ULU3" s="268"/>
      <c r="ULV3" s="334"/>
      <c r="ULW3" s="268"/>
      <c r="ULX3" s="268"/>
      <c r="ULY3" s="268"/>
      <c r="ULZ3" s="268"/>
      <c r="UMC3" s="259"/>
      <c r="UMD3" s="259"/>
      <c r="UME3" s="259"/>
      <c r="UMF3" s="268"/>
      <c r="UMG3" s="268"/>
      <c r="UMH3" s="334"/>
      <c r="UMI3" s="334"/>
      <c r="UMJ3" s="268"/>
      <c r="UMK3" s="334"/>
      <c r="UML3" s="268"/>
      <c r="UMM3" s="268"/>
      <c r="UMN3" s="268"/>
      <c r="UMO3" s="268"/>
      <c r="UMR3" s="259"/>
      <c r="UMS3" s="259"/>
      <c r="UMT3" s="259"/>
      <c r="UMU3" s="268"/>
      <c r="UMV3" s="268"/>
      <c r="UMW3" s="334"/>
      <c r="UMX3" s="334"/>
      <c r="UMY3" s="268"/>
      <c r="UMZ3" s="334"/>
      <c r="UNA3" s="268"/>
      <c r="UNB3" s="268"/>
      <c r="UNC3" s="268"/>
      <c r="UND3" s="268"/>
      <c r="UNG3" s="259"/>
      <c r="UNH3" s="259"/>
      <c r="UNI3" s="259"/>
      <c r="UNJ3" s="268"/>
      <c r="UNK3" s="268"/>
      <c r="UNL3" s="334"/>
      <c r="UNM3" s="334"/>
      <c r="UNN3" s="268"/>
      <c r="UNO3" s="334"/>
      <c r="UNP3" s="268"/>
      <c r="UNQ3" s="268"/>
      <c r="UNR3" s="268"/>
      <c r="UNS3" s="268"/>
      <c r="UNV3" s="259"/>
      <c r="UNW3" s="259"/>
      <c r="UNX3" s="259"/>
      <c r="UNY3" s="268"/>
      <c r="UNZ3" s="268"/>
      <c r="UOA3" s="334"/>
      <c r="UOB3" s="334"/>
      <c r="UOC3" s="268"/>
      <c r="UOD3" s="334"/>
      <c r="UOE3" s="268"/>
      <c r="UOF3" s="268"/>
      <c r="UOG3" s="268"/>
      <c r="UOH3" s="268"/>
      <c r="UOK3" s="259"/>
      <c r="UOL3" s="259"/>
      <c r="UOM3" s="259"/>
      <c r="UON3" s="268"/>
      <c r="UOO3" s="268"/>
      <c r="UOP3" s="334"/>
      <c r="UOQ3" s="334"/>
      <c r="UOR3" s="268"/>
      <c r="UOS3" s="334"/>
      <c r="UOT3" s="268"/>
      <c r="UOU3" s="268"/>
      <c r="UOV3" s="268"/>
      <c r="UOW3" s="268"/>
      <c r="UOZ3" s="259"/>
      <c r="UPA3" s="259"/>
      <c r="UPB3" s="259"/>
      <c r="UPC3" s="268"/>
      <c r="UPD3" s="268"/>
      <c r="UPE3" s="334"/>
      <c r="UPF3" s="334"/>
      <c r="UPG3" s="268"/>
      <c r="UPH3" s="334"/>
      <c r="UPI3" s="268"/>
      <c r="UPJ3" s="268"/>
      <c r="UPK3" s="268"/>
      <c r="UPL3" s="268"/>
      <c r="UPO3" s="259"/>
      <c r="UPP3" s="259"/>
      <c r="UPQ3" s="259"/>
      <c r="UPR3" s="268"/>
      <c r="UPS3" s="268"/>
      <c r="UPT3" s="334"/>
      <c r="UPU3" s="334"/>
      <c r="UPV3" s="268"/>
      <c r="UPW3" s="334"/>
      <c r="UPX3" s="268"/>
      <c r="UPY3" s="268"/>
      <c r="UPZ3" s="268"/>
      <c r="UQA3" s="268"/>
      <c r="UQD3" s="259"/>
      <c r="UQE3" s="259"/>
      <c r="UQF3" s="259"/>
      <c r="UQG3" s="268"/>
      <c r="UQH3" s="268"/>
      <c r="UQI3" s="334"/>
      <c r="UQJ3" s="334"/>
      <c r="UQK3" s="268"/>
      <c r="UQL3" s="334"/>
      <c r="UQM3" s="268"/>
      <c r="UQN3" s="268"/>
      <c r="UQO3" s="268"/>
      <c r="UQP3" s="268"/>
      <c r="UQS3" s="259"/>
      <c r="UQT3" s="259"/>
      <c r="UQU3" s="259"/>
      <c r="UQV3" s="268"/>
      <c r="UQW3" s="268"/>
      <c r="UQX3" s="334"/>
      <c r="UQY3" s="334"/>
      <c r="UQZ3" s="268"/>
      <c r="URA3" s="334"/>
      <c r="URB3" s="268"/>
      <c r="URC3" s="268"/>
      <c r="URD3" s="268"/>
      <c r="URE3" s="268"/>
      <c r="URH3" s="259"/>
      <c r="URI3" s="259"/>
      <c r="URJ3" s="259"/>
      <c r="URK3" s="268"/>
      <c r="URL3" s="268"/>
      <c r="URM3" s="334"/>
      <c r="URN3" s="334"/>
      <c r="URO3" s="268"/>
      <c r="URP3" s="334"/>
      <c r="URQ3" s="268"/>
      <c r="URR3" s="268"/>
      <c r="URS3" s="268"/>
      <c r="URT3" s="268"/>
      <c r="URW3" s="259"/>
      <c r="URX3" s="259"/>
      <c r="URY3" s="259"/>
      <c r="URZ3" s="268"/>
      <c r="USA3" s="268"/>
      <c r="USB3" s="334"/>
      <c r="USC3" s="334"/>
      <c r="USD3" s="268"/>
      <c r="USE3" s="334"/>
      <c r="USF3" s="268"/>
      <c r="USG3" s="268"/>
      <c r="USH3" s="268"/>
      <c r="USI3" s="268"/>
      <c r="USL3" s="259"/>
      <c r="USM3" s="259"/>
      <c r="USN3" s="259"/>
      <c r="USO3" s="268"/>
      <c r="USP3" s="268"/>
      <c r="USQ3" s="334"/>
      <c r="USR3" s="334"/>
      <c r="USS3" s="268"/>
      <c r="UST3" s="334"/>
      <c r="USU3" s="268"/>
      <c r="USV3" s="268"/>
      <c r="USW3" s="268"/>
      <c r="USX3" s="268"/>
      <c r="UTA3" s="259"/>
      <c r="UTB3" s="259"/>
      <c r="UTC3" s="259"/>
      <c r="UTD3" s="268"/>
      <c r="UTE3" s="268"/>
      <c r="UTF3" s="334"/>
      <c r="UTG3" s="334"/>
      <c r="UTH3" s="268"/>
      <c r="UTI3" s="334"/>
      <c r="UTJ3" s="268"/>
      <c r="UTK3" s="268"/>
      <c r="UTL3" s="268"/>
      <c r="UTM3" s="268"/>
      <c r="UTP3" s="259"/>
      <c r="UTQ3" s="259"/>
      <c r="UTR3" s="259"/>
      <c r="UTS3" s="268"/>
      <c r="UTT3" s="268"/>
      <c r="UTU3" s="334"/>
      <c r="UTV3" s="334"/>
      <c r="UTW3" s="268"/>
      <c r="UTX3" s="334"/>
      <c r="UTY3" s="268"/>
      <c r="UTZ3" s="268"/>
      <c r="UUA3" s="268"/>
      <c r="UUB3" s="268"/>
      <c r="UUE3" s="259"/>
      <c r="UUF3" s="259"/>
      <c r="UUG3" s="259"/>
      <c r="UUH3" s="268"/>
      <c r="UUI3" s="268"/>
      <c r="UUJ3" s="334"/>
      <c r="UUK3" s="334"/>
      <c r="UUL3" s="268"/>
      <c r="UUM3" s="334"/>
      <c r="UUN3" s="268"/>
      <c r="UUO3" s="268"/>
      <c r="UUP3" s="268"/>
      <c r="UUQ3" s="268"/>
      <c r="UUT3" s="259"/>
      <c r="UUU3" s="259"/>
      <c r="UUV3" s="259"/>
      <c r="UUW3" s="268"/>
      <c r="UUX3" s="268"/>
      <c r="UUY3" s="334"/>
      <c r="UUZ3" s="334"/>
      <c r="UVA3" s="268"/>
      <c r="UVB3" s="334"/>
      <c r="UVC3" s="268"/>
      <c r="UVD3" s="268"/>
      <c r="UVE3" s="268"/>
      <c r="UVF3" s="268"/>
      <c r="UVI3" s="259"/>
      <c r="UVJ3" s="259"/>
      <c r="UVK3" s="259"/>
      <c r="UVL3" s="268"/>
      <c r="UVM3" s="268"/>
      <c r="UVN3" s="334"/>
      <c r="UVO3" s="334"/>
      <c r="UVP3" s="268"/>
      <c r="UVQ3" s="334"/>
      <c r="UVR3" s="268"/>
      <c r="UVS3" s="268"/>
      <c r="UVT3" s="268"/>
      <c r="UVU3" s="268"/>
      <c r="UVX3" s="259"/>
      <c r="UVY3" s="259"/>
      <c r="UVZ3" s="259"/>
      <c r="UWA3" s="268"/>
      <c r="UWB3" s="268"/>
      <c r="UWC3" s="334"/>
      <c r="UWD3" s="334"/>
      <c r="UWE3" s="268"/>
      <c r="UWF3" s="334"/>
      <c r="UWG3" s="268"/>
      <c r="UWH3" s="268"/>
      <c r="UWI3" s="268"/>
      <c r="UWJ3" s="268"/>
      <c r="UWM3" s="259"/>
      <c r="UWN3" s="259"/>
      <c r="UWO3" s="259"/>
      <c r="UWP3" s="268"/>
      <c r="UWQ3" s="268"/>
      <c r="UWR3" s="334"/>
      <c r="UWS3" s="334"/>
      <c r="UWT3" s="268"/>
      <c r="UWU3" s="334"/>
      <c r="UWV3" s="268"/>
      <c r="UWW3" s="268"/>
      <c r="UWX3" s="268"/>
      <c r="UWY3" s="268"/>
      <c r="UXB3" s="259"/>
      <c r="UXC3" s="259"/>
      <c r="UXD3" s="259"/>
      <c r="UXE3" s="268"/>
      <c r="UXF3" s="268"/>
      <c r="UXG3" s="334"/>
      <c r="UXH3" s="334"/>
      <c r="UXI3" s="268"/>
      <c r="UXJ3" s="334"/>
      <c r="UXK3" s="268"/>
      <c r="UXL3" s="268"/>
      <c r="UXM3" s="268"/>
      <c r="UXN3" s="268"/>
      <c r="UXQ3" s="259"/>
      <c r="UXR3" s="259"/>
      <c r="UXS3" s="259"/>
      <c r="UXT3" s="268"/>
      <c r="UXU3" s="268"/>
      <c r="UXV3" s="334"/>
      <c r="UXW3" s="334"/>
      <c r="UXX3" s="268"/>
      <c r="UXY3" s="334"/>
      <c r="UXZ3" s="268"/>
      <c r="UYA3" s="268"/>
      <c r="UYB3" s="268"/>
      <c r="UYC3" s="268"/>
      <c r="UYF3" s="259"/>
      <c r="UYG3" s="259"/>
      <c r="UYH3" s="259"/>
      <c r="UYI3" s="268"/>
      <c r="UYJ3" s="268"/>
      <c r="UYK3" s="334"/>
      <c r="UYL3" s="334"/>
      <c r="UYM3" s="268"/>
      <c r="UYN3" s="334"/>
      <c r="UYO3" s="268"/>
      <c r="UYP3" s="268"/>
      <c r="UYQ3" s="268"/>
      <c r="UYR3" s="268"/>
      <c r="UYU3" s="259"/>
      <c r="UYV3" s="259"/>
      <c r="UYW3" s="259"/>
      <c r="UYX3" s="268"/>
      <c r="UYY3" s="268"/>
      <c r="UYZ3" s="334"/>
      <c r="UZA3" s="334"/>
      <c r="UZB3" s="268"/>
      <c r="UZC3" s="334"/>
      <c r="UZD3" s="268"/>
      <c r="UZE3" s="268"/>
      <c r="UZF3" s="268"/>
      <c r="UZG3" s="268"/>
      <c r="UZJ3" s="259"/>
      <c r="UZK3" s="259"/>
      <c r="UZL3" s="259"/>
      <c r="UZM3" s="268"/>
      <c r="UZN3" s="268"/>
      <c r="UZO3" s="334"/>
      <c r="UZP3" s="334"/>
      <c r="UZQ3" s="268"/>
      <c r="UZR3" s="334"/>
      <c r="UZS3" s="268"/>
      <c r="UZT3" s="268"/>
      <c r="UZU3" s="268"/>
      <c r="UZV3" s="268"/>
      <c r="UZY3" s="259"/>
      <c r="UZZ3" s="259"/>
      <c r="VAA3" s="259"/>
      <c r="VAB3" s="268"/>
      <c r="VAC3" s="268"/>
      <c r="VAD3" s="334"/>
      <c r="VAE3" s="334"/>
      <c r="VAF3" s="268"/>
      <c r="VAG3" s="334"/>
      <c r="VAH3" s="268"/>
      <c r="VAI3" s="268"/>
      <c r="VAJ3" s="268"/>
      <c r="VAK3" s="268"/>
      <c r="VAN3" s="259"/>
      <c r="VAO3" s="259"/>
      <c r="VAP3" s="259"/>
      <c r="VAQ3" s="268"/>
      <c r="VAR3" s="268"/>
      <c r="VAS3" s="334"/>
      <c r="VAT3" s="334"/>
      <c r="VAU3" s="268"/>
      <c r="VAV3" s="334"/>
      <c r="VAW3" s="268"/>
      <c r="VAX3" s="268"/>
      <c r="VAY3" s="268"/>
      <c r="VAZ3" s="268"/>
      <c r="VBC3" s="259"/>
      <c r="VBD3" s="259"/>
      <c r="VBE3" s="259"/>
      <c r="VBF3" s="268"/>
      <c r="VBG3" s="268"/>
      <c r="VBH3" s="334"/>
      <c r="VBI3" s="334"/>
      <c r="VBJ3" s="268"/>
      <c r="VBK3" s="334"/>
      <c r="VBL3" s="268"/>
      <c r="VBM3" s="268"/>
      <c r="VBN3" s="268"/>
      <c r="VBO3" s="268"/>
      <c r="VBR3" s="259"/>
      <c r="VBS3" s="259"/>
      <c r="VBT3" s="259"/>
      <c r="VBU3" s="268"/>
      <c r="VBV3" s="268"/>
      <c r="VBW3" s="334"/>
      <c r="VBX3" s="334"/>
      <c r="VBY3" s="268"/>
      <c r="VBZ3" s="334"/>
      <c r="VCA3" s="268"/>
      <c r="VCB3" s="268"/>
      <c r="VCC3" s="268"/>
      <c r="VCD3" s="268"/>
      <c r="VCG3" s="259"/>
      <c r="VCH3" s="259"/>
      <c r="VCI3" s="259"/>
      <c r="VCJ3" s="268"/>
      <c r="VCK3" s="268"/>
      <c r="VCL3" s="334"/>
      <c r="VCM3" s="334"/>
      <c r="VCN3" s="268"/>
      <c r="VCO3" s="334"/>
      <c r="VCP3" s="268"/>
      <c r="VCQ3" s="268"/>
      <c r="VCR3" s="268"/>
      <c r="VCS3" s="268"/>
      <c r="VCV3" s="259"/>
      <c r="VCW3" s="259"/>
      <c r="VCX3" s="259"/>
      <c r="VCY3" s="268"/>
      <c r="VCZ3" s="268"/>
      <c r="VDA3" s="334"/>
      <c r="VDB3" s="334"/>
      <c r="VDC3" s="268"/>
      <c r="VDD3" s="334"/>
      <c r="VDE3" s="268"/>
      <c r="VDF3" s="268"/>
      <c r="VDG3" s="268"/>
      <c r="VDH3" s="268"/>
      <c r="VDK3" s="259"/>
      <c r="VDL3" s="259"/>
      <c r="VDM3" s="259"/>
      <c r="VDN3" s="268"/>
      <c r="VDO3" s="268"/>
      <c r="VDP3" s="334"/>
      <c r="VDQ3" s="334"/>
      <c r="VDR3" s="268"/>
      <c r="VDS3" s="334"/>
      <c r="VDT3" s="268"/>
      <c r="VDU3" s="268"/>
      <c r="VDV3" s="268"/>
      <c r="VDW3" s="268"/>
      <c r="VDZ3" s="259"/>
      <c r="VEA3" s="259"/>
      <c r="VEB3" s="259"/>
      <c r="VEC3" s="268"/>
      <c r="VED3" s="268"/>
      <c r="VEE3" s="334"/>
      <c r="VEF3" s="334"/>
      <c r="VEG3" s="268"/>
      <c r="VEH3" s="334"/>
      <c r="VEI3" s="268"/>
      <c r="VEJ3" s="268"/>
      <c r="VEK3" s="268"/>
      <c r="VEL3" s="268"/>
      <c r="VEO3" s="259"/>
      <c r="VEP3" s="259"/>
      <c r="VEQ3" s="259"/>
      <c r="VER3" s="268"/>
      <c r="VES3" s="268"/>
      <c r="VET3" s="334"/>
      <c r="VEU3" s="334"/>
      <c r="VEV3" s="268"/>
      <c r="VEW3" s="334"/>
      <c r="VEX3" s="268"/>
      <c r="VEY3" s="268"/>
      <c r="VEZ3" s="268"/>
      <c r="VFA3" s="268"/>
      <c r="VFD3" s="259"/>
      <c r="VFE3" s="259"/>
      <c r="VFF3" s="259"/>
      <c r="VFG3" s="268"/>
      <c r="VFH3" s="268"/>
      <c r="VFI3" s="334"/>
      <c r="VFJ3" s="334"/>
      <c r="VFK3" s="268"/>
      <c r="VFL3" s="334"/>
      <c r="VFM3" s="268"/>
      <c r="VFN3" s="268"/>
      <c r="VFO3" s="268"/>
      <c r="VFP3" s="268"/>
      <c r="VFS3" s="259"/>
      <c r="VFT3" s="259"/>
      <c r="VFU3" s="259"/>
      <c r="VFV3" s="268"/>
      <c r="VFW3" s="268"/>
      <c r="VFX3" s="334"/>
      <c r="VFY3" s="334"/>
      <c r="VFZ3" s="268"/>
      <c r="VGA3" s="334"/>
      <c r="VGB3" s="268"/>
      <c r="VGC3" s="268"/>
      <c r="VGD3" s="268"/>
      <c r="VGE3" s="268"/>
      <c r="VGH3" s="259"/>
      <c r="VGI3" s="259"/>
      <c r="VGJ3" s="259"/>
      <c r="VGK3" s="268"/>
      <c r="VGL3" s="268"/>
      <c r="VGM3" s="334"/>
      <c r="VGN3" s="334"/>
      <c r="VGO3" s="268"/>
      <c r="VGP3" s="334"/>
      <c r="VGQ3" s="268"/>
      <c r="VGR3" s="268"/>
      <c r="VGS3" s="268"/>
      <c r="VGT3" s="268"/>
      <c r="VGW3" s="259"/>
      <c r="VGX3" s="259"/>
      <c r="VGY3" s="259"/>
      <c r="VGZ3" s="268"/>
      <c r="VHA3" s="268"/>
      <c r="VHB3" s="334"/>
      <c r="VHC3" s="334"/>
      <c r="VHD3" s="268"/>
      <c r="VHE3" s="334"/>
      <c r="VHF3" s="268"/>
      <c r="VHG3" s="268"/>
      <c r="VHH3" s="268"/>
      <c r="VHI3" s="268"/>
      <c r="VHL3" s="259"/>
      <c r="VHM3" s="259"/>
      <c r="VHN3" s="259"/>
      <c r="VHO3" s="268"/>
      <c r="VHP3" s="268"/>
      <c r="VHQ3" s="334"/>
      <c r="VHR3" s="334"/>
      <c r="VHS3" s="268"/>
      <c r="VHT3" s="334"/>
      <c r="VHU3" s="268"/>
      <c r="VHV3" s="268"/>
      <c r="VHW3" s="268"/>
      <c r="VHX3" s="268"/>
      <c r="VIA3" s="259"/>
      <c r="VIB3" s="259"/>
      <c r="VIC3" s="259"/>
      <c r="VID3" s="268"/>
      <c r="VIE3" s="268"/>
      <c r="VIF3" s="334"/>
      <c r="VIG3" s="334"/>
      <c r="VIH3" s="268"/>
      <c r="VII3" s="334"/>
      <c r="VIJ3" s="268"/>
      <c r="VIK3" s="268"/>
      <c r="VIL3" s="268"/>
      <c r="VIM3" s="268"/>
      <c r="VIP3" s="259"/>
      <c r="VIQ3" s="259"/>
      <c r="VIR3" s="259"/>
      <c r="VIS3" s="268"/>
      <c r="VIT3" s="268"/>
      <c r="VIU3" s="334"/>
      <c r="VIV3" s="334"/>
      <c r="VIW3" s="268"/>
      <c r="VIX3" s="334"/>
      <c r="VIY3" s="268"/>
      <c r="VIZ3" s="268"/>
      <c r="VJA3" s="268"/>
      <c r="VJB3" s="268"/>
      <c r="VJE3" s="259"/>
      <c r="VJF3" s="259"/>
      <c r="VJG3" s="259"/>
      <c r="VJH3" s="268"/>
      <c r="VJI3" s="268"/>
      <c r="VJJ3" s="334"/>
      <c r="VJK3" s="334"/>
      <c r="VJL3" s="268"/>
      <c r="VJM3" s="334"/>
      <c r="VJN3" s="268"/>
      <c r="VJO3" s="268"/>
      <c r="VJP3" s="268"/>
      <c r="VJQ3" s="268"/>
      <c r="VJT3" s="259"/>
      <c r="VJU3" s="259"/>
      <c r="VJV3" s="259"/>
      <c r="VJW3" s="268"/>
      <c r="VJX3" s="268"/>
      <c r="VJY3" s="334"/>
      <c r="VJZ3" s="334"/>
      <c r="VKA3" s="268"/>
      <c r="VKB3" s="334"/>
      <c r="VKC3" s="268"/>
      <c r="VKD3" s="268"/>
      <c r="VKE3" s="268"/>
      <c r="VKF3" s="268"/>
      <c r="VKI3" s="259"/>
      <c r="VKJ3" s="259"/>
      <c r="VKK3" s="259"/>
      <c r="VKL3" s="268"/>
      <c r="VKM3" s="268"/>
      <c r="VKN3" s="334"/>
      <c r="VKO3" s="334"/>
      <c r="VKP3" s="268"/>
      <c r="VKQ3" s="334"/>
      <c r="VKR3" s="268"/>
      <c r="VKS3" s="268"/>
      <c r="VKT3" s="268"/>
      <c r="VKU3" s="268"/>
      <c r="VKX3" s="259"/>
      <c r="VKY3" s="259"/>
      <c r="VKZ3" s="259"/>
      <c r="VLA3" s="268"/>
      <c r="VLB3" s="268"/>
      <c r="VLC3" s="334"/>
      <c r="VLD3" s="334"/>
      <c r="VLE3" s="268"/>
      <c r="VLF3" s="334"/>
      <c r="VLG3" s="268"/>
      <c r="VLH3" s="268"/>
      <c r="VLI3" s="268"/>
      <c r="VLJ3" s="268"/>
      <c r="VLM3" s="259"/>
      <c r="VLN3" s="259"/>
      <c r="VLO3" s="259"/>
      <c r="VLP3" s="268"/>
      <c r="VLQ3" s="268"/>
      <c r="VLR3" s="334"/>
      <c r="VLS3" s="334"/>
      <c r="VLT3" s="268"/>
      <c r="VLU3" s="334"/>
      <c r="VLV3" s="268"/>
      <c r="VLW3" s="268"/>
      <c r="VLX3" s="268"/>
      <c r="VLY3" s="268"/>
      <c r="VMB3" s="259"/>
      <c r="VMC3" s="259"/>
      <c r="VMD3" s="259"/>
      <c r="VME3" s="268"/>
      <c r="VMF3" s="268"/>
      <c r="VMG3" s="334"/>
      <c r="VMH3" s="334"/>
      <c r="VMI3" s="268"/>
      <c r="VMJ3" s="334"/>
      <c r="VMK3" s="268"/>
      <c r="VML3" s="268"/>
      <c r="VMM3" s="268"/>
      <c r="VMN3" s="268"/>
      <c r="VMQ3" s="259"/>
      <c r="VMR3" s="259"/>
      <c r="VMS3" s="259"/>
      <c r="VMT3" s="268"/>
      <c r="VMU3" s="268"/>
      <c r="VMV3" s="334"/>
      <c r="VMW3" s="334"/>
      <c r="VMX3" s="268"/>
      <c r="VMY3" s="334"/>
      <c r="VMZ3" s="268"/>
      <c r="VNA3" s="268"/>
      <c r="VNB3" s="268"/>
      <c r="VNC3" s="268"/>
      <c r="VNF3" s="259"/>
      <c r="VNG3" s="259"/>
      <c r="VNH3" s="259"/>
      <c r="VNI3" s="268"/>
      <c r="VNJ3" s="268"/>
      <c r="VNK3" s="334"/>
      <c r="VNL3" s="334"/>
      <c r="VNM3" s="268"/>
      <c r="VNN3" s="334"/>
      <c r="VNO3" s="268"/>
      <c r="VNP3" s="268"/>
      <c r="VNQ3" s="268"/>
      <c r="VNR3" s="268"/>
      <c r="VNU3" s="259"/>
      <c r="VNV3" s="259"/>
      <c r="VNW3" s="259"/>
      <c r="VNX3" s="268"/>
      <c r="VNY3" s="268"/>
      <c r="VNZ3" s="334"/>
      <c r="VOA3" s="334"/>
      <c r="VOB3" s="268"/>
      <c r="VOC3" s="334"/>
      <c r="VOD3" s="268"/>
      <c r="VOE3" s="268"/>
      <c r="VOF3" s="268"/>
      <c r="VOG3" s="268"/>
      <c r="VOJ3" s="259"/>
      <c r="VOK3" s="259"/>
      <c r="VOL3" s="259"/>
      <c r="VOM3" s="268"/>
      <c r="VON3" s="268"/>
      <c r="VOO3" s="334"/>
      <c r="VOP3" s="334"/>
      <c r="VOQ3" s="268"/>
      <c r="VOR3" s="334"/>
      <c r="VOS3" s="268"/>
      <c r="VOT3" s="268"/>
      <c r="VOU3" s="268"/>
      <c r="VOV3" s="268"/>
      <c r="VOY3" s="259"/>
      <c r="VOZ3" s="259"/>
      <c r="VPA3" s="259"/>
      <c r="VPB3" s="268"/>
      <c r="VPC3" s="268"/>
      <c r="VPD3" s="334"/>
      <c r="VPE3" s="334"/>
      <c r="VPF3" s="268"/>
      <c r="VPG3" s="334"/>
      <c r="VPH3" s="268"/>
      <c r="VPI3" s="268"/>
      <c r="VPJ3" s="268"/>
      <c r="VPK3" s="268"/>
      <c r="VPN3" s="259"/>
      <c r="VPO3" s="259"/>
      <c r="VPP3" s="259"/>
      <c r="VPQ3" s="268"/>
      <c r="VPR3" s="268"/>
      <c r="VPS3" s="334"/>
      <c r="VPT3" s="334"/>
      <c r="VPU3" s="268"/>
      <c r="VPV3" s="334"/>
      <c r="VPW3" s="268"/>
      <c r="VPX3" s="268"/>
      <c r="VPY3" s="268"/>
      <c r="VPZ3" s="268"/>
      <c r="VQC3" s="259"/>
      <c r="VQD3" s="259"/>
      <c r="VQE3" s="259"/>
      <c r="VQF3" s="268"/>
      <c r="VQG3" s="268"/>
      <c r="VQH3" s="334"/>
      <c r="VQI3" s="334"/>
      <c r="VQJ3" s="268"/>
      <c r="VQK3" s="334"/>
      <c r="VQL3" s="268"/>
      <c r="VQM3" s="268"/>
      <c r="VQN3" s="268"/>
      <c r="VQO3" s="268"/>
      <c r="VQR3" s="259"/>
      <c r="VQS3" s="259"/>
      <c r="VQT3" s="259"/>
      <c r="VQU3" s="268"/>
      <c r="VQV3" s="268"/>
      <c r="VQW3" s="334"/>
      <c r="VQX3" s="334"/>
      <c r="VQY3" s="268"/>
      <c r="VQZ3" s="334"/>
      <c r="VRA3" s="268"/>
      <c r="VRB3" s="268"/>
      <c r="VRC3" s="268"/>
      <c r="VRD3" s="268"/>
      <c r="VRG3" s="259"/>
      <c r="VRH3" s="259"/>
      <c r="VRI3" s="259"/>
      <c r="VRJ3" s="268"/>
      <c r="VRK3" s="268"/>
      <c r="VRL3" s="334"/>
      <c r="VRM3" s="334"/>
      <c r="VRN3" s="268"/>
      <c r="VRO3" s="334"/>
      <c r="VRP3" s="268"/>
      <c r="VRQ3" s="268"/>
      <c r="VRR3" s="268"/>
      <c r="VRS3" s="268"/>
      <c r="VRV3" s="259"/>
      <c r="VRW3" s="259"/>
      <c r="VRX3" s="259"/>
      <c r="VRY3" s="268"/>
      <c r="VRZ3" s="268"/>
      <c r="VSA3" s="334"/>
      <c r="VSB3" s="334"/>
      <c r="VSC3" s="268"/>
      <c r="VSD3" s="334"/>
      <c r="VSE3" s="268"/>
      <c r="VSF3" s="268"/>
      <c r="VSG3" s="268"/>
      <c r="VSH3" s="268"/>
      <c r="VSK3" s="259"/>
      <c r="VSL3" s="259"/>
      <c r="VSM3" s="259"/>
      <c r="VSN3" s="268"/>
      <c r="VSO3" s="268"/>
      <c r="VSP3" s="334"/>
      <c r="VSQ3" s="334"/>
      <c r="VSR3" s="268"/>
      <c r="VSS3" s="334"/>
      <c r="VST3" s="268"/>
      <c r="VSU3" s="268"/>
      <c r="VSV3" s="268"/>
      <c r="VSW3" s="268"/>
      <c r="VSZ3" s="259"/>
      <c r="VTA3" s="259"/>
      <c r="VTB3" s="259"/>
      <c r="VTC3" s="268"/>
      <c r="VTD3" s="268"/>
      <c r="VTE3" s="334"/>
      <c r="VTF3" s="334"/>
      <c r="VTG3" s="268"/>
      <c r="VTH3" s="334"/>
      <c r="VTI3" s="268"/>
      <c r="VTJ3" s="268"/>
      <c r="VTK3" s="268"/>
      <c r="VTL3" s="268"/>
      <c r="VTO3" s="259"/>
      <c r="VTP3" s="259"/>
      <c r="VTQ3" s="259"/>
      <c r="VTR3" s="268"/>
      <c r="VTS3" s="268"/>
      <c r="VTT3" s="334"/>
      <c r="VTU3" s="334"/>
      <c r="VTV3" s="268"/>
      <c r="VTW3" s="334"/>
      <c r="VTX3" s="268"/>
      <c r="VTY3" s="268"/>
      <c r="VTZ3" s="268"/>
      <c r="VUA3" s="268"/>
      <c r="VUD3" s="259"/>
      <c r="VUE3" s="259"/>
      <c r="VUF3" s="259"/>
      <c r="VUG3" s="268"/>
      <c r="VUH3" s="268"/>
      <c r="VUI3" s="334"/>
      <c r="VUJ3" s="334"/>
      <c r="VUK3" s="268"/>
      <c r="VUL3" s="334"/>
      <c r="VUM3" s="268"/>
      <c r="VUN3" s="268"/>
      <c r="VUO3" s="268"/>
      <c r="VUP3" s="268"/>
      <c r="VUS3" s="259"/>
      <c r="VUT3" s="259"/>
      <c r="VUU3" s="259"/>
      <c r="VUV3" s="268"/>
      <c r="VUW3" s="268"/>
      <c r="VUX3" s="334"/>
      <c r="VUY3" s="334"/>
      <c r="VUZ3" s="268"/>
      <c r="VVA3" s="334"/>
      <c r="VVB3" s="268"/>
      <c r="VVC3" s="268"/>
      <c r="VVD3" s="268"/>
      <c r="VVE3" s="268"/>
      <c r="VVH3" s="259"/>
      <c r="VVI3" s="259"/>
      <c r="VVJ3" s="259"/>
      <c r="VVK3" s="268"/>
      <c r="VVL3" s="268"/>
      <c r="VVM3" s="334"/>
      <c r="VVN3" s="334"/>
      <c r="VVO3" s="268"/>
      <c r="VVP3" s="334"/>
      <c r="VVQ3" s="268"/>
      <c r="VVR3" s="268"/>
      <c r="VVS3" s="268"/>
      <c r="VVT3" s="268"/>
      <c r="VVW3" s="259"/>
      <c r="VVX3" s="259"/>
      <c r="VVY3" s="259"/>
      <c r="VVZ3" s="268"/>
      <c r="VWA3" s="268"/>
      <c r="VWB3" s="334"/>
      <c r="VWC3" s="334"/>
      <c r="VWD3" s="268"/>
      <c r="VWE3" s="334"/>
      <c r="VWF3" s="268"/>
      <c r="VWG3" s="268"/>
      <c r="VWH3" s="268"/>
      <c r="VWI3" s="268"/>
      <c r="VWL3" s="259"/>
      <c r="VWM3" s="259"/>
      <c r="VWN3" s="259"/>
      <c r="VWO3" s="268"/>
      <c r="VWP3" s="268"/>
      <c r="VWQ3" s="334"/>
      <c r="VWR3" s="334"/>
      <c r="VWS3" s="268"/>
      <c r="VWT3" s="334"/>
      <c r="VWU3" s="268"/>
      <c r="VWV3" s="268"/>
      <c r="VWW3" s="268"/>
      <c r="VWX3" s="268"/>
      <c r="VXA3" s="259"/>
      <c r="VXB3" s="259"/>
      <c r="VXC3" s="259"/>
      <c r="VXD3" s="268"/>
      <c r="VXE3" s="268"/>
      <c r="VXF3" s="334"/>
      <c r="VXG3" s="334"/>
      <c r="VXH3" s="268"/>
      <c r="VXI3" s="334"/>
      <c r="VXJ3" s="268"/>
      <c r="VXK3" s="268"/>
      <c r="VXL3" s="268"/>
      <c r="VXM3" s="268"/>
      <c r="VXP3" s="259"/>
      <c r="VXQ3" s="259"/>
      <c r="VXR3" s="259"/>
      <c r="VXS3" s="268"/>
      <c r="VXT3" s="268"/>
      <c r="VXU3" s="334"/>
      <c r="VXV3" s="334"/>
      <c r="VXW3" s="268"/>
      <c r="VXX3" s="334"/>
      <c r="VXY3" s="268"/>
      <c r="VXZ3" s="268"/>
      <c r="VYA3" s="268"/>
      <c r="VYB3" s="268"/>
      <c r="VYE3" s="259"/>
      <c r="VYF3" s="259"/>
      <c r="VYG3" s="259"/>
      <c r="VYH3" s="268"/>
      <c r="VYI3" s="268"/>
      <c r="VYJ3" s="334"/>
      <c r="VYK3" s="334"/>
      <c r="VYL3" s="268"/>
      <c r="VYM3" s="334"/>
      <c r="VYN3" s="268"/>
      <c r="VYO3" s="268"/>
      <c r="VYP3" s="268"/>
      <c r="VYQ3" s="268"/>
      <c r="VYT3" s="259"/>
      <c r="VYU3" s="259"/>
      <c r="VYV3" s="259"/>
      <c r="VYW3" s="268"/>
      <c r="VYX3" s="268"/>
      <c r="VYY3" s="334"/>
      <c r="VYZ3" s="334"/>
      <c r="VZA3" s="268"/>
      <c r="VZB3" s="334"/>
      <c r="VZC3" s="268"/>
      <c r="VZD3" s="268"/>
      <c r="VZE3" s="268"/>
      <c r="VZF3" s="268"/>
      <c r="VZI3" s="259"/>
      <c r="VZJ3" s="259"/>
      <c r="VZK3" s="259"/>
      <c r="VZL3" s="268"/>
      <c r="VZM3" s="268"/>
      <c r="VZN3" s="334"/>
      <c r="VZO3" s="334"/>
      <c r="VZP3" s="268"/>
      <c r="VZQ3" s="334"/>
      <c r="VZR3" s="268"/>
      <c r="VZS3" s="268"/>
      <c r="VZT3" s="268"/>
      <c r="VZU3" s="268"/>
      <c r="VZX3" s="259"/>
      <c r="VZY3" s="259"/>
      <c r="VZZ3" s="259"/>
      <c r="WAA3" s="268"/>
      <c r="WAB3" s="268"/>
      <c r="WAC3" s="334"/>
      <c r="WAD3" s="334"/>
      <c r="WAE3" s="268"/>
      <c r="WAF3" s="334"/>
      <c r="WAG3" s="268"/>
      <c r="WAH3" s="268"/>
      <c r="WAI3" s="268"/>
      <c r="WAJ3" s="268"/>
      <c r="WAM3" s="259"/>
      <c r="WAN3" s="259"/>
      <c r="WAO3" s="259"/>
      <c r="WAP3" s="268"/>
      <c r="WAQ3" s="268"/>
      <c r="WAR3" s="334"/>
      <c r="WAS3" s="334"/>
      <c r="WAT3" s="268"/>
      <c r="WAU3" s="334"/>
      <c r="WAV3" s="268"/>
      <c r="WAW3" s="268"/>
      <c r="WAX3" s="268"/>
      <c r="WAY3" s="268"/>
      <c r="WBB3" s="259"/>
      <c r="WBC3" s="259"/>
      <c r="WBD3" s="259"/>
      <c r="WBE3" s="268"/>
      <c r="WBF3" s="268"/>
      <c r="WBG3" s="334"/>
      <c r="WBH3" s="334"/>
      <c r="WBI3" s="268"/>
      <c r="WBJ3" s="334"/>
      <c r="WBK3" s="268"/>
      <c r="WBL3" s="268"/>
      <c r="WBM3" s="268"/>
      <c r="WBN3" s="268"/>
      <c r="WBQ3" s="259"/>
      <c r="WBR3" s="259"/>
      <c r="WBS3" s="259"/>
      <c r="WBT3" s="268"/>
      <c r="WBU3" s="268"/>
      <c r="WBV3" s="334"/>
      <c r="WBW3" s="334"/>
      <c r="WBX3" s="268"/>
      <c r="WBY3" s="334"/>
      <c r="WBZ3" s="268"/>
      <c r="WCA3" s="268"/>
      <c r="WCB3" s="268"/>
      <c r="WCC3" s="268"/>
      <c r="WCF3" s="259"/>
      <c r="WCG3" s="259"/>
      <c r="WCH3" s="259"/>
      <c r="WCI3" s="268"/>
      <c r="WCJ3" s="268"/>
      <c r="WCK3" s="334"/>
      <c r="WCL3" s="334"/>
      <c r="WCM3" s="268"/>
      <c r="WCN3" s="334"/>
      <c r="WCO3" s="268"/>
      <c r="WCP3" s="268"/>
      <c r="WCQ3" s="268"/>
      <c r="WCR3" s="268"/>
      <c r="WCU3" s="259"/>
      <c r="WCV3" s="259"/>
      <c r="WCW3" s="259"/>
      <c r="WCX3" s="268"/>
      <c r="WCY3" s="268"/>
      <c r="WCZ3" s="334"/>
      <c r="WDA3" s="334"/>
      <c r="WDB3" s="268"/>
      <c r="WDC3" s="334"/>
      <c r="WDD3" s="268"/>
      <c r="WDE3" s="268"/>
      <c r="WDF3" s="268"/>
      <c r="WDG3" s="268"/>
      <c r="WDJ3" s="259"/>
      <c r="WDK3" s="259"/>
      <c r="WDL3" s="259"/>
      <c r="WDM3" s="268"/>
      <c r="WDN3" s="268"/>
      <c r="WDO3" s="334"/>
      <c r="WDP3" s="334"/>
      <c r="WDQ3" s="268"/>
      <c r="WDR3" s="334"/>
      <c r="WDS3" s="268"/>
      <c r="WDT3" s="268"/>
      <c r="WDU3" s="268"/>
      <c r="WDV3" s="268"/>
      <c r="WDY3" s="259"/>
      <c r="WDZ3" s="259"/>
      <c r="WEA3" s="259"/>
      <c r="WEB3" s="268"/>
      <c r="WEC3" s="268"/>
      <c r="WED3" s="334"/>
      <c r="WEE3" s="334"/>
      <c r="WEF3" s="268"/>
      <c r="WEG3" s="334"/>
      <c r="WEH3" s="268"/>
      <c r="WEI3" s="268"/>
      <c r="WEJ3" s="268"/>
      <c r="WEK3" s="268"/>
      <c r="WEN3" s="259"/>
      <c r="WEO3" s="259"/>
      <c r="WEP3" s="259"/>
      <c r="WEQ3" s="268"/>
      <c r="WER3" s="268"/>
      <c r="WES3" s="334"/>
      <c r="WET3" s="334"/>
      <c r="WEU3" s="268"/>
      <c r="WEV3" s="334"/>
      <c r="WEW3" s="268"/>
      <c r="WEX3" s="268"/>
      <c r="WEY3" s="268"/>
      <c r="WEZ3" s="268"/>
      <c r="WFC3" s="259"/>
      <c r="WFD3" s="259"/>
      <c r="WFE3" s="259"/>
      <c r="WFF3" s="268"/>
      <c r="WFG3" s="268"/>
      <c r="WFH3" s="334"/>
      <c r="WFI3" s="334"/>
      <c r="WFJ3" s="268"/>
      <c r="WFK3" s="334"/>
      <c r="WFL3" s="268"/>
      <c r="WFM3" s="268"/>
      <c r="WFN3" s="268"/>
      <c r="WFO3" s="268"/>
      <c r="WFR3" s="259"/>
      <c r="WFS3" s="259"/>
      <c r="WFT3" s="259"/>
      <c r="WFU3" s="268"/>
      <c r="WFV3" s="268"/>
      <c r="WFW3" s="334"/>
      <c r="WFX3" s="334"/>
      <c r="WFY3" s="268"/>
      <c r="WFZ3" s="334"/>
      <c r="WGA3" s="268"/>
      <c r="WGB3" s="268"/>
      <c r="WGC3" s="268"/>
      <c r="WGD3" s="268"/>
      <c r="WGG3" s="259"/>
      <c r="WGH3" s="259"/>
      <c r="WGI3" s="259"/>
      <c r="WGJ3" s="268"/>
      <c r="WGK3" s="268"/>
      <c r="WGL3" s="334"/>
      <c r="WGM3" s="334"/>
      <c r="WGN3" s="268"/>
      <c r="WGO3" s="334"/>
      <c r="WGP3" s="268"/>
      <c r="WGQ3" s="268"/>
      <c r="WGR3" s="268"/>
      <c r="WGS3" s="268"/>
      <c r="WGV3" s="259"/>
      <c r="WGW3" s="259"/>
      <c r="WGX3" s="259"/>
      <c r="WGY3" s="268"/>
      <c r="WGZ3" s="268"/>
      <c r="WHA3" s="334"/>
      <c r="WHB3" s="334"/>
      <c r="WHC3" s="268"/>
      <c r="WHD3" s="334"/>
      <c r="WHE3" s="268"/>
      <c r="WHF3" s="268"/>
      <c r="WHG3" s="268"/>
      <c r="WHH3" s="268"/>
      <c r="WHK3" s="259"/>
      <c r="WHL3" s="259"/>
      <c r="WHM3" s="259"/>
      <c r="WHN3" s="268"/>
      <c r="WHO3" s="268"/>
      <c r="WHP3" s="334"/>
      <c r="WHQ3" s="334"/>
      <c r="WHR3" s="268"/>
      <c r="WHS3" s="334"/>
      <c r="WHT3" s="268"/>
      <c r="WHU3" s="268"/>
      <c r="WHV3" s="268"/>
      <c r="WHW3" s="268"/>
      <c r="WHZ3" s="259"/>
      <c r="WIA3" s="259"/>
      <c r="WIB3" s="259"/>
      <c r="WIC3" s="268"/>
      <c r="WID3" s="268"/>
      <c r="WIE3" s="334"/>
      <c r="WIF3" s="334"/>
      <c r="WIG3" s="268"/>
      <c r="WIH3" s="334"/>
      <c r="WII3" s="268"/>
      <c r="WIJ3" s="268"/>
      <c r="WIK3" s="268"/>
      <c r="WIL3" s="268"/>
      <c r="WIO3" s="259"/>
      <c r="WIP3" s="259"/>
      <c r="WIQ3" s="259"/>
      <c r="WIR3" s="268"/>
      <c r="WIS3" s="268"/>
      <c r="WIT3" s="334"/>
      <c r="WIU3" s="334"/>
      <c r="WIV3" s="268"/>
      <c r="WIW3" s="334"/>
      <c r="WIX3" s="268"/>
      <c r="WIY3" s="268"/>
      <c r="WIZ3" s="268"/>
      <c r="WJA3" s="268"/>
      <c r="WJD3" s="259"/>
      <c r="WJE3" s="259"/>
      <c r="WJF3" s="259"/>
      <c r="WJG3" s="268"/>
      <c r="WJH3" s="268"/>
      <c r="WJI3" s="334"/>
      <c r="WJJ3" s="334"/>
      <c r="WJK3" s="268"/>
      <c r="WJL3" s="334"/>
      <c r="WJM3" s="268"/>
      <c r="WJN3" s="268"/>
      <c r="WJO3" s="268"/>
      <c r="WJP3" s="268"/>
      <c r="WJS3" s="259"/>
      <c r="WJT3" s="259"/>
      <c r="WJU3" s="259"/>
      <c r="WJV3" s="268"/>
      <c r="WJW3" s="268"/>
      <c r="WJX3" s="334"/>
      <c r="WJY3" s="334"/>
      <c r="WJZ3" s="268"/>
      <c r="WKA3" s="334"/>
      <c r="WKB3" s="268"/>
      <c r="WKC3" s="268"/>
      <c r="WKD3" s="268"/>
      <c r="WKE3" s="268"/>
      <c r="WKH3" s="259"/>
      <c r="WKI3" s="259"/>
      <c r="WKJ3" s="259"/>
      <c r="WKK3" s="268"/>
      <c r="WKL3" s="268"/>
      <c r="WKM3" s="334"/>
      <c r="WKN3" s="334"/>
      <c r="WKO3" s="268"/>
      <c r="WKP3" s="334"/>
      <c r="WKQ3" s="268"/>
      <c r="WKR3" s="268"/>
      <c r="WKS3" s="268"/>
      <c r="WKT3" s="268"/>
      <c r="WKW3" s="259"/>
      <c r="WKX3" s="259"/>
      <c r="WKY3" s="259"/>
      <c r="WKZ3" s="268"/>
      <c r="WLA3" s="268"/>
      <c r="WLB3" s="334"/>
      <c r="WLC3" s="334"/>
      <c r="WLD3" s="268"/>
      <c r="WLE3" s="334"/>
      <c r="WLF3" s="268"/>
      <c r="WLG3" s="268"/>
      <c r="WLH3" s="268"/>
      <c r="WLI3" s="268"/>
      <c r="WLL3" s="259"/>
      <c r="WLM3" s="259"/>
      <c r="WLN3" s="259"/>
      <c r="WLO3" s="268"/>
      <c r="WLP3" s="268"/>
      <c r="WLQ3" s="334"/>
      <c r="WLR3" s="334"/>
      <c r="WLS3" s="268"/>
      <c r="WLT3" s="334"/>
      <c r="WLU3" s="268"/>
      <c r="WLV3" s="268"/>
      <c r="WLW3" s="268"/>
      <c r="WLX3" s="268"/>
      <c r="WMA3" s="259"/>
      <c r="WMB3" s="259"/>
      <c r="WMC3" s="259"/>
      <c r="WMD3" s="268"/>
      <c r="WME3" s="268"/>
      <c r="WMF3" s="334"/>
      <c r="WMG3" s="334"/>
      <c r="WMH3" s="268"/>
      <c r="WMI3" s="334"/>
      <c r="WMJ3" s="268"/>
      <c r="WMK3" s="268"/>
      <c r="WML3" s="268"/>
      <c r="WMM3" s="268"/>
      <c r="WMP3" s="259"/>
      <c r="WMQ3" s="259"/>
      <c r="WMR3" s="259"/>
      <c r="WMS3" s="268"/>
      <c r="WMT3" s="268"/>
      <c r="WMU3" s="334"/>
      <c r="WMV3" s="334"/>
      <c r="WMW3" s="268"/>
      <c r="WMX3" s="334"/>
      <c r="WMY3" s="268"/>
      <c r="WMZ3" s="268"/>
      <c r="WNA3" s="268"/>
      <c r="WNB3" s="268"/>
      <c r="WNE3" s="259"/>
      <c r="WNF3" s="259"/>
      <c r="WNG3" s="259"/>
      <c r="WNH3" s="268"/>
      <c r="WNI3" s="268"/>
      <c r="WNJ3" s="334"/>
      <c r="WNK3" s="334"/>
      <c r="WNL3" s="268"/>
      <c r="WNM3" s="334"/>
      <c r="WNN3" s="268"/>
      <c r="WNO3" s="268"/>
      <c r="WNP3" s="268"/>
      <c r="WNQ3" s="268"/>
      <c r="WNT3" s="259"/>
      <c r="WNU3" s="259"/>
      <c r="WNV3" s="259"/>
      <c r="WNW3" s="268"/>
      <c r="WNX3" s="268"/>
      <c r="WNY3" s="334"/>
      <c r="WNZ3" s="334"/>
      <c r="WOA3" s="268"/>
      <c r="WOB3" s="334"/>
      <c r="WOC3" s="268"/>
      <c r="WOD3" s="268"/>
      <c r="WOE3" s="268"/>
      <c r="WOF3" s="268"/>
      <c r="WOI3" s="259"/>
      <c r="WOJ3" s="259"/>
      <c r="WOK3" s="259"/>
      <c r="WOL3" s="268"/>
      <c r="WOM3" s="268"/>
      <c r="WON3" s="334"/>
      <c r="WOO3" s="334"/>
      <c r="WOP3" s="268"/>
      <c r="WOQ3" s="334"/>
      <c r="WOR3" s="268"/>
      <c r="WOS3" s="268"/>
      <c r="WOT3" s="268"/>
      <c r="WOU3" s="268"/>
      <c r="WOX3" s="259"/>
      <c r="WOY3" s="259"/>
      <c r="WOZ3" s="259"/>
      <c r="WPA3" s="268"/>
      <c r="WPB3" s="268"/>
      <c r="WPC3" s="334"/>
      <c r="WPD3" s="334"/>
      <c r="WPE3" s="268"/>
      <c r="WPF3" s="334"/>
      <c r="WPG3" s="268"/>
      <c r="WPH3" s="268"/>
      <c r="WPI3" s="268"/>
      <c r="WPJ3" s="268"/>
      <c r="WPM3" s="259"/>
      <c r="WPN3" s="259"/>
      <c r="WPO3" s="259"/>
      <c r="WPP3" s="268"/>
      <c r="WPQ3" s="268"/>
      <c r="WPR3" s="334"/>
      <c r="WPS3" s="334"/>
      <c r="WPT3" s="268"/>
      <c r="WPU3" s="334"/>
      <c r="WPV3" s="268"/>
      <c r="WPW3" s="268"/>
      <c r="WPX3" s="268"/>
      <c r="WPY3" s="268"/>
      <c r="WQB3" s="259"/>
      <c r="WQC3" s="259"/>
      <c r="WQD3" s="259"/>
      <c r="WQE3" s="268"/>
      <c r="WQF3" s="268"/>
      <c r="WQG3" s="334"/>
      <c r="WQH3" s="334"/>
      <c r="WQI3" s="268"/>
      <c r="WQJ3" s="334"/>
      <c r="WQK3" s="268"/>
      <c r="WQL3" s="268"/>
      <c r="WQM3" s="268"/>
      <c r="WQN3" s="268"/>
      <c r="WQQ3" s="259"/>
      <c r="WQR3" s="259"/>
      <c r="WQS3" s="259"/>
      <c r="WQT3" s="268"/>
      <c r="WQU3" s="268"/>
      <c r="WQV3" s="334"/>
      <c r="WQW3" s="334"/>
      <c r="WQX3" s="268"/>
      <c r="WQY3" s="334"/>
      <c r="WQZ3" s="268"/>
      <c r="WRA3" s="268"/>
      <c r="WRB3" s="268"/>
      <c r="WRC3" s="268"/>
      <c r="WRF3" s="259"/>
      <c r="WRG3" s="259"/>
      <c r="WRH3" s="259"/>
      <c r="WRI3" s="268"/>
      <c r="WRJ3" s="268"/>
      <c r="WRK3" s="334"/>
      <c r="WRL3" s="334"/>
      <c r="WRM3" s="268"/>
      <c r="WRN3" s="334"/>
      <c r="WRO3" s="268"/>
      <c r="WRP3" s="268"/>
      <c r="WRQ3" s="268"/>
      <c r="WRR3" s="268"/>
      <c r="WRU3" s="259"/>
      <c r="WRV3" s="259"/>
      <c r="WRW3" s="259"/>
      <c r="WRX3" s="268"/>
      <c r="WRY3" s="268"/>
      <c r="WRZ3" s="334"/>
      <c r="WSA3" s="334"/>
      <c r="WSB3" s="268"/>
      <c r="WSC3" s="334"/>
      <c r="WSD3" s="268"/>
      <c r="WSE3" s="268"/>
      <c r="WSF3" s="268"/>
      <c r="WSG3" s="268"/>
      <c r="WSJ3" s="259"/>
      <c r="WSK3" s="259"/>
      <c r="WSL3" s="259"/>
      <c r="WSM3" s="268"/>
      <c r="WSN3" s="268"/>
      <c r="WSO3" s="334"/>
      <c r="WSP3" s="334"/>
      <c r="WSQ3" s="268"/>
      <c r="WSR3" s="334"/>
      <c r="WSS3" s="268"/>
      <c r="WST3" s="268"/>
      <c r="WSU3" s="268"/>
      <c r="WSV3" s="268"/>
      <c r="WSY3" s="259"/>
      <c r="WSZ3" s="259"/>
      <c r="WTA3" s="259"/>
      <c r="WTB3" s="268"/>
      <c r="WTC3" s="268"/>
      <c r="WTD3" s="334"/>
      <c r="WTE3" s="334"/>
      <c r="WTF3" s="268"/>
      <c r="WTG3" s="334"/>
      <c r="WTH3" s="268"/>
      <c r="WTI3" s="268"/>
      <c r="WTJ3" s="268"/>
      <c r="WTK3" s="268"/>
      <c r="WTN3" s="259"/>
      <c r="WTO3" s="259"/>
      <c r="WTP3" s="259"/>
      <c r="WTQ3" s="268"/>
      <c r="WTR3" s="268"/>
      <c r="WTS3" s="334"/>
      <c r="WTT3" s="334"/>
      <c r="WTU3" s="268"/>
      <c r="WTV3" s="334"/>
      <c r="WTW3" s="268"/>
      <c r="WTX3" s="268"/>
      <c r="WTY3" s="268"/>
      <c r="WTZ3" s="268"/>
      <c r="WUC3" s="259"/>
      <c r="WUD3" s="259"/>
      <c r="WUE3" s="259"/>
      <c r="WUF3" s="268"/>
      <c r="WUG3" s="268"/>
      <c r="WUH3" s="334"/>
      <c r="WUI3" s="334"/>
      <c r="WUJ3" s="268"/>
      <c r="WUK3" s="334"/>
      <c r="WUL3" s="268"/>
      <c r="WUM3" s="268"/>
      <c r="WUN3" s="268"/>
      <c r="WUO3" s="268"/>
      <c r="WUR3" s="259"/>
      <c r="WUS3" s="259"/>
      <c r="WUT3" s="259"/>
      <c r="WUU3" s="268"/>
      <c r="WUV3" s="268"/>
      <c r="WUW3" s="334"/>
      <c r="WUX3" s="334"/>
      <c r="WUY3" s="268"/>
      <c r="WUZ3" s="334"/>
      <c r="WVA3" s="268"/>
      <c r="WVB3" s="268"/>
      <c r="WVC3" s="268"/>
      <c r="WVD3" s="268"/>
      <c r="WVG3" s="259"/>
      <c r="WVH3" s="259"/>
      <c r="WVI3" s="259"/>
      <c r="WVJ3" s="268"/>
      <c r="WVK3" s="268"/>
      <c r="WVL3" s="334"/>
      <c r="WVM3" s="334"/>
      <c r="WVN3" s="268"/>
      <c r="WVO3" s="334"/>
      <c r="WVP3" s="268"/>
      <c r="WVQ3" s="268"/>
      <c r="WVR3" s="268"/>
      <c r="WVS3" s="268"/>
      <c r="WVV3" s="259"/>
      <c r="WVW3" s="259"/>
      <c r="WVX3" s="259"/>
      <c r="WVY3" s="268"/>
      <c r="WVZ3" s="268"/>
      <c r="WWA3" s="334"/>
      <c r="WWB3" s="334"/>
      <c r="WWC3" s="268"/>
      <c r="WWD3" s="334"/>
      <c r="WWE3" s="268"/>
      <c r="WWF3" s="268"/>
      <c r="WWG3" s="268"/>
      <c r="WWH3" s="268"/>
      <c r="WWK3" s="259"/>
      <c r="WWL3" s="259"/>
      <c r="WWM3" s="259"/>
      <c r="WWN3" s="268"/>
      <c r="WWO3" s="268"/>
      <c r="WWP3" s="334"/>
      <c r="WWQ3" s="334"/>
      <c r="WWR3" s="268"/>
      <c r="WWS3" s="334"/>
      <c r="WWT3" s="268"/>
      <c r="WWU3" s="268"/>
      <c r="WWV3" s="268"/>
      <c r="WWW3" s="268"/>
      <c r="WWZ3" s="259"/>
      <c r="WXA3" s="259"/>
      <c r="WXB3" s="259"/>
      <c r="WXC3" s="268"/>
      <c r="WXD3" s="268"/>
      <c r="WXE3" s="334"/>
      <c r="WXF3" s="334"/>
      <c r="WXG3" s="268"/>
      <c r="WXH3" s="334"/>
      <c r="WXI3" s="268"/>
      <c r="WXJ3" s="268"/>
      <c r="WXK3" s="268"/>
      <c r="WXL3" s="268"/>
      <c r="WXO3" s="259"/>
      <c r="WXP3" s="259"/>
      <c r="WXQ3" s="259"/>
      <c r="WXR3" s="268"/>
      <c r="WXS3" s="268"/>
      <c r="WXT3" s="334"/>
      <c r="WXU3" s="334"/>
      <c r="WXV3" s="268"/>
      <c r="WXW3" s="334"/>
      <c r="WXX3" s="268"/>
      <c r="WXY3" s="268"/>
      <c r="WXZ3" s="268"/>
      <c r="WYA3" s="268"/>
      <c r="WYD3" s="259"/>
      <c r="WYE3" s="259"/>
      <c r="WYF3" s="259"/>
      <c r="WYG3" s="268"/>
      <c r="WYH3" s="268"/>
      <c r="WYI3" s="334"/>
      <c r="WYJ3" s="334"/>
      <c r="WYK3" s="268"/>
      <c r="WYL3" s="334"/>
      <c r="WYM3" s="268"/>
      <c r="WYN3" s="268"/>
      <c r="WYO3" s="268"/>
      <c r="WYP3" s="268"/>
      <c r="WYS3" s="259"/>
      <c r="WYT3" s="259"/>
      <c r="WYU3" s="259"/>
      <c r="WYV3" s="268"/>
      <c r="WYW3" s="268"/>
      <c r="WYX3" s="334"/>
      <c r="WYY3" s="334"/>
      <c r="WYZ3" s="268"/>
      <c r="WZA3" s="334"/>
      <c r="WZB3" s="268"/>
      <c r="WZC3" s="268"/>
      <c r="WZD3" s="268"/>
      <c r="WZE3" s="268"/>
      <c r="WZH3" s="259"/>
      <c r="WZI3" s="259"/>
      <c r="WZJ3" s="259"/>
      <c r="WZK3" s="268"/>
      <c r="WZL3" s="268"/>
      <c r="WZM3" s="334"/>
      <c r="WZN3" s="334"/>
      <c r="WZO3" s="268"/>
      <c r="WZP3" s="334"/>
      <c r="WZQ3" s="268"/>
      <c r="WZR3" s="268"/>
      <c r="WZS3" s="268"/>
      <c r="WZT3" s="268"/>
      <c r="WZW3" s="259"/>
      <c r="WZX3" s="259"/>
      <c r="WZY3" s="259"/>
      <c r="WZZ3" s="268"/>
      <c r="XAA3" s="268"/>
      <c r="XAB3" s="334"/>
      <c r="XAC3" s="334"/>
      <c r="XAD3" s="268"/>
      <c r="XAE3" s="334"/>
      <c r="XAF3" s="268"/>
      <c r="XAG3" s="268"/>
      <c r="XAH3" s="268"/>
      <c r="XAI3" s="268"/>
      <c r="XAL3" s="259"/>
      <c r="XAM3" s="259"/>
      <c r="XAN3" s="259"/>
      <c r="XAO3" s="268"/>
      <c r="XAP3" s="268"/>
      <c r="XAQ3" s="334"/>
      <c r="XAR3" s="334"/>
      <c r="XAS3" s="268"/>
      <c r="XAT3" s="334"/>
      <c r="XAU3" s="268"/>
      <c r="XAV3" s="268"/>
      <c r="XAW3" s="268"/>
      <c r="XAX3" s="268"/>
      <c r="XBA3" s="259"/>
      <c r="XBB3" s="259"/>
      <c r="XBC3" s="259"/>
      <c r="XBD3" s="268"/>
      <c r="XBE3" s="268"/>
      <c r="XBF3" s="334"/>
      <c r="XBG3" s="334"/>
      <c r="XBH3" s="268"/>
      <c r="XBI3" s="334"/>
      <c r="XBJ3" s="268"/>
      <c r="XBK3" s="268"/>
      <c r="XBL3" s="268"/>
      <c r="XBM3" s="268"/>
      <c r="XBP3" s="259"/>
      <c r="XBQ3" s="259"/>
      <c r="XBR3" s="259"/>
      <c r="XBS3" s="268"/>
      <c r="XBT3" s="268"/>
      <c r="XBU3" s="334"/>
      <c r="XBV3" s="334"/>
      <c r="XBW3" s="268"/>
      <c r="XBX3" s="334"/>
      <c r="XBY3" s="268"/>
      <c r="XBZ3" s="268"/>
      <c r="XCA3" s="268"/>
      <c r="XCB3" s="268"/>
      <c r="XCE3" s="259"/>
      <c r="XCF3" s="259"/>
      <c r="XCG3" s="259"/>
      <c r="XCH3" s="268"/>
      <c r="XCI3" s="268"/>
      <c r="XCJ3" s="334"/>
      <c r="XCK3" s="334"/>
      <c r="XCL3" s="268"/>
      <c r="XCM3" s="334"/>
      <c r="XCN3" s="268"/>
      <c r="XCO3" s="268"/>
      <c r="XCP3" s="268"/>
      <c r="XCQ3" s="268"/>
      <c r="XCT3" s="259"/>
      <c r="XCU3" s="259"/>
      <c r="XCV3" s="259"/>
      <c r="XCW3" s="268"/>
      <c r="XCX3" s="268"/>
      <c r="XCY3" s="334"/>
      <c r="XCZ3" s="334"/>
      <c r="XDA3" s="268"/>
      <c r="XDB3" s="334"/>
      <c r="XDC3" s="268"/>
      <c r="XDD3" s="268"/>
      <c r="XDE3" s="268"/>
      <c r="XDF3" s="268"/>
      <c r="XDI3" s="259"/>
      <c r="XDJ3" s="259"/>
      <c r="XDK3" s="259"/>
      <c r="XDL3" s="268"/>
      <c r="XDM3" s="268"/>
      <c r="XDN3" s="334"/>
      <c r="XDO3" s="334"/>
      <c r="XDP3" s="268"/>
      <c r="XDQ3" s="334"/>
      <c r="XDR3" s="268"/>
      <c r="XDS3" s="268"/>
      <c r="XDT3" s="268"/>
      <c r="XDU3" s="268"/>
      <c r="XDX3" s="259"/>
      <c r="XDY3" s="259"/>
      <c r="XDZ3" s="259"/>
      <c r="XEA3" s="268"/>
      <c r="XEB3" s="268"/>
      <c r="XEC3" s="334"/>
      <c r="XED3" s="334"/>
      <c r="XEE3" s="268"/>
      <c r="XEF3" s="334"/>
      <c r="XEG3" s="268"/>
      <c r="XEH3" s="268"/>
      <c r="XEI3" s="268"/>
      <c r="XEJ3" s="268"/>
      <c r="XEM3" s="259"/>
      <c r="XEN3" s="259"/>
      <c r="XEO3" s="259"/>
      <c r="XEP3" s="268"/>
      <c r="XEQ3" s="268"/>
      <c r="XER3" s="334"/>
      <c r="XES3" s="334"/>
      <c r="XET3" s="268"/>
      <c r="XEU3" s="334"/>
      <c r="XEV3" s="268"/>
      <c r="XEW3" s="268"/>
      <c r="XEX3" s="268"/>
      <c r="XEY3" s="268"/>
      <c r="XFB3" s="259"/>
      <c r="XFC3" s="259"/>
      <c r="XFD3" s="259"/>
    </row>
    <row r="4" spans="1:16384" x14ac:dyDescent="0.2">
      <c r="B4" s="259" t="s">
        <v>365</v>
      </c>
      <c r="C4" s="259"/>
      <c r="D4" s="259"/>
      <c r="E4" s="269">
        <v>1</v>
      </c>
      <c r="F4" s="343">
        <v>0.05</v>
      </c>
      <c r="G4" s="332">
        <v>1353732</v>
      </c>
      <c r="H4" s="347">
        <f>G4*F4</f>
        <v>67686.600000000006</v>
      </c>
      <c r="I4" s="347">
        <f>H4*1.072</f>
        <v>72560.035200000013</v>
      </c>
      <c r="J4" s="347">
        <f>I4*1.069</f>
        <v>77566.677628800011</v>
      </c>
      <c r="K4" s="348">
        <v>10</v>
      </c>
      <c r="L4" s="345">
        <f>H4*K4</f>
        <v>676866</v>
      </c>
      <c r="M4" s="345">
        <f>I4*K4</f>
        <v>725600.35200000019</v>
      </c>
      <c r="N4" s="347">
        <f>J4*K4</f>
        <v>775666.77628800017</v>
      </c>
      <c r="O4" s="347">
        <f>SUM(L4:N4)</f>
        <v>2178133.1282880004</v>
      </c>
      <c r="Q4" s="259"/>
      <c r="R4" s="259"/>
      <c r="S4" s="259"/>
      <c r="T4" s="353"/>
      <c r="U4" s="354"/>
      <c r="V4" s="355"/>
      <c r="W4" s="356"/>
      <c r="X4" s="356"/>
      <c r="Y4" s="356"/>
      <c r="Z4" s="2"/>
      <c r="AA4" s="356"/>
      <c r="AB4" s="356"/>
      <c r="AC4" s="356"/>
      <c r="AD4" s="127"/>
      <c r="AF4" s="259"/>
      <c r="AG4" s="259"/>
      <c r="AH4" s="259"/>
      <c r="AI4" s="269"/>
      <c r="AJ4" s="343"/>
      <c r="AK4" s="332"/>
      <c r="AL4" s="347"/>
      <c r="AM4" s="347"/>
      <c r="AN4" s="331"/>
      <c r="AO4" s="348"/>
      <c r="AP4" s="345"/>
      <c r="AQ4" s="345"/>
      <c r="AR4" s="347"/>
      <c r="AS4" s="339"/>
      <c r="AU4" s="259"/>
      <c r="AV4" s="259"/>
      <c r="AW4" s="259"/>
      <c r="AX4" s="269"/>
      <c r="AY4" s="343"/>
      <c r="AZ4" s="332"/>
      <c r="BA4" s="347"/>
      <c r="BB4" s="347"/>
      <c r="BC4" s="331"/>
      <c r="BD4" s="348"/>
      <c r="BE4" s="345"/>
      <c r="BF4" s="345"/>
      <c r="BG4" s="347"/>
      <c r="BH4" s="339"/>
      <c r="BJ4" s="259"/>
      <c r="BK4" s="259"/>
      <c r="BL4" s="259"/>
      <c r="BM4" s="269"/>
      <c r="BN4" s="343"/>
      <c r="BO4" s="332"/>
      <c r="BP4" s="347"/>
      <c r="BQ4" s="347"/>
      <c r="BR4" s="331"/>
      <c r="BS4" s="348"/>
      <c r="BT4" s="345"/>
      <c r="BU4" s="345"/>
      <c r="BV4" s="347"/>
      <c r="BW4" s="339"/>
      <c r="BY4" s="259"/>
      <c r="BZ4" s="259"/>
      <c r="CA4" s="259"/>
      <c r="CB4" s="269"/>
      <c r="CC4" s="343"/>
      <c r="CD4" s="332"/>
      <c r="CE4" s="347"/>
      <c r="CF4" s="347"/>
      <c r="CG4" s="331"/>
      <c r="CH4" s="348"/>
      <c r="CI4" s="345"/>
      <c r="CJ4" s="345"/>
      <c r="CK4" s="347"/>
      <c r="CL4" s="339"/>
      <c r="CN4" s="259"/>
      <c r="CO4" s="259"/>
      <c r="CP4" s="259"/>
      <c r="CQ4" s="269"/>
      <c r="CR4" s="343"/>
      <c r="CS4" s="332"/>
      <c r="CT4" s="347"/>
      <c r="CU4" s="347"/>
      <c r="CV4" s="331"/>
      <c r="CW4" s="348"/>
      <c r="CX4" s="345"/>
      <c r="CY4" s="345"/>
      <c r="CZ4" s="347"/>
      <c r="DA4" s="339"/>
      <c r="DC4" s="259"/>
      <c r="DD4" s="259"/>
      <c r="DE4" s="259"/>
      <c r="DF4" s="269"/>
      <c r="DG4" s="343"/>
      <c r="DH4" s="332"/>
      <c r="DI4" s="347"/>
      <c r="DJ4" s="347"/>
      <c r="DK4" s="331"/>
      <c r="DL4" s="348"/>
      <c r="DM4" s="345"/>
      <c r="DN4" s="345"/>
      <c r="DO4" s="347"/>
      <c r="DP4" s="339"/>
      <c r="DR4" s="259"/>
      <c r="DS4" s="259"/>
      <c r="DT4" s="259"/>
      <c r="DU4" s="269"/>
      <c r="DV4" s="343"/>
      <c r="DW4" s="332"/>
      <c r="DX4" s="347"/>
      <c r="DY4" s="347"/>
      <c r="DZ4" s="331"/>
      <c r="EA4" s="348"/>
      <c r="EB4" s="345"/>
      <c r="EC4" s="345"/>
      <c r="ED4" s="347"/>
      <c r="EE4" s="339"/>
      <c r="EG4" s="259"/>
      <c r="EH4" s="259"/>
      <c r="EI4" s="259"/>
      <c r="EJ4" s="269"/>
      <c r="EK4" s="343"/>
      <c r="EL4" s="332"/>
      <c r="EM4" s="347"/>
      <c r="EN4" s="347"/>
      <c r="EO4" s="331"/>
      <c r="EP4" s="348"/>
      <c r="EQ4" s="345"/>
      <c r="ER4" s="345"/>
      <c r="ES4" s="347"/>
      <c r="ET4" s="339"/>
      <c r="EV4" s="259"/>
      <c r="EW4" s="259"/>
      <c r="EX4" s="259"/>
      <c r="EY4" s="269"/>
      <c r="EZ4" s="343"/>
      <c r="FA4" s="332"/>
      <c r="FB4" s="347"/>
      <c r="FC4" s="347"/>
      <c r="FD4" s="331"/>
      <c r="FE4" s="348"/>
      <c r="FF4" s="345"/>
      <c r="FG4" s="345"/>
      <c r="FH4" s="347"/>
      <c r="FI4" s="339"/>
      <c r="FK4" s="259"/>
      <c r="FL4" s="259"/>
      <c r="FM4" s="259"/>
      <c r="FN4" s="269"/>
      <c r="FO4" s="343"/>
      <c r="FP4" s="332"/>
      <c r="FQ4" s="347"/>
      <c r="FR4" s="347"/>
      <c r="FS4" s="331"/>
      <c r="FT4" s="348"/>
      <c r="FU4" s="345"/>
      <c r="FV4" s="345"/>
      <c r="FW4" s="347"/>
      <c r="FX4" s="339"/>
      <c r="FZ4" s="259"/>
      <c r="GA4" s="259"/>
      <c r="GB4" s="259"/>
      <c r="GC4" s="269"/>
      <c r="GD4" s="343"/>
      <c r="GE4" s="332"/>
      <c r="GF4" s="347"/>
      <c r="GG4" s="347"/>
      <c r="GH4" s="331"/>
      <c r="GI4" s="348"/>
      <c r="GJ4" s="345"/>
      <c r="GK4" s="345"/>
      <c r="GL4" s="347"/>
      <c r="GM4" s="339"/>
      <c r="GO4" s="259"/>
      <c r="GP4" s="259"/>
      <c r="GQ4" s="259"/>
      <c r="GR4" s="269"/>
      <c r="GS4" s="343"/>
      <c r="GT4" s="332"/>
      <c r="GU4" s="347"/>
      <c r="GV4" s="347"/>
      <c r="GW4" s="331"/>
      <c r="GX4" s="348"/>
      <c r="GY4" s="345"/>
      <c r="GZ4" s="345"/>
      <c r="HA4" s="347"/>
      <c r="HB4" s="339"/>
      <c r="HD4" s="259"/>
      <c r="HE4" s="259"/>
      <c r="HF4" s="259"/>
      <c r="HG4" s="269"/>
      <c r="HH4" s="343"/>
      <c r="HI4" s="332"/>
      <c r="HJ4" s="347"/>
      <c r="HK4" s="347"/>
      <c r="HL4" s="331"/>
      <c r="HM4" s="348"/>
      <c r="HN4" s="345"/>
      <c r="HO4" s="345"/>
      <c r="HP4" s="347"/>
      <c r="HQ4" s="339"/>
      <c r="HS4" s="259"/>
      <c r="HT4" s="259"/>
      <c r="HU4" s="259"/>
      <c r="HV4" s="269"/>
      <c r="HW4" s="343"/>
      <c r="HX4" s="332"/>
      <c r="HY4" s="347"/>
      <c r="HZ4" s="347"/>
      <c r="IA4" s="331"/>
      <c r="IB4" s="348"/>
      <c r="IC4" s="345"/>
      <c r="ID4" s="345"/>
      <c r="IE4" s="347"/>
      <c r="IF4" s="339"/>
      <c r="IH4" s="259"/>
      <c r="II4" s="259"/>
      <c r="IJ4" s="259"/>
      <c r="IK4" s="269"/>
      <c r="IL4" s="343"/>
      <c r="IM4" s="332"/>
      <c r="IN4" s="347"/>
      <c r="IO4" s="347"/>
      <c r="IP4" s="331"/>
      <c r="IQ4" s="348"/>
      <c r="IR4" s="345"/>
      <c r="IS4" s="345"/>
      <c r="IT4" s="347"/>
      <c r="IU4" s="339"/>
      <c r="IW4" s="259"/>
      <c r="IX4" s="259"/>
      <c r="IY4" s="259"/>
      <c r="IZ4" s="269"/>
      <c r="JA4" s="343"/>
      <c r="JB4" s="332"/>
      <c r="JC4" s="347"/>
      <c r="JD4" s="347"/>
      <c r="JE4" s="331"/>
      <c r="JF4" s="348"/>
      <c r="JG4" s="345"/>
      <c r="JH4" s="345"/>
      <c r="JI4" s="347"/>
      <c r="JJ4" s="339"/>
      <c r="JL4" s="259"/>
      <c r="JM4" s="259"/>
      <c r="JN4" s="259"/>
      <c r="JO4" s="269"/>
      <c r="JP4" s="343"/>
      <c r="JQ4" s="332"/>
      <c r="JR4" s="347"/>
      <c r="JS4" s="347"/>
      <c r="JT4" s="331"/>
      <c r="JU4" s="348"/>
      <c r="JV4" s="345"/>
      <c r="JW4" s="345"/>
      <c r="JX4" s="347"/>
      <c r="JY4" s="339"/>
      <c r="KA4" s="259"/>
      <c r="KB4" s="259"/>
      <c r="KC4" s="259"/>
      <c r="KD4" s="269"/>
      <c r="KE4" s="343"/>
      <c r="KF4" s="332"/>
      <c r="KG4" s="347"/>
      <c r="KH4" s="347"/>
      <c r="KI4" s="331"/>
      <c r="KJ4" s="348"/>
      <c r="KK4" s="345"/>
      <c r="KL4" s="345"/>
      <c r="KM4" s="347"/>
      <c r="KN4" s="339"/>
      <c r="KP4" s="259"/>
      <c r="KQ4" s="259"/>
      <c r="KR4" s="259"/>
      <c r="KS4" s="269"/>
      <c r="KT4" s="343"/>
      <c r="KU4" s="332"/>
      <c r="KV4" s="347"/>
      <c r="KW4" s="347"/>
      <c r="KX4" s="331"/>
      <c r="KY4" s="348"/>
      <c r="KZ4" s="345"/>
      <c r="LA4" s="345"/>
      <c r="LB4" s="347"/>
      <c r="LC4" s="339"/>
      <c r="LE4" s="259"/>
      <c r="LF4" s="259"/>
      <c r="LG4" s="259"/>
      <c r="LH4" s="269"/>
      <c r="LI4" s="343"/>
      <c r="LJ4" s="332"/>
      <c r="LK4" s="347"/>
      <c r="LL4" s="347"/>
      <c r="LM4" s="331"/>
      <c r="LN4" s="348"/>
      <c r="LO4" s="345"/>
      <c r="LP4" s="345"/>
      <c r="LQ4" s="347"/>
      <c r="LR4" s="339"/>
      <c r="LT4" s="259"/>
      <c r="LU4" s="259"/>
      <c r="LV4" s="259"/>
      <c r="LW4" s="269"/>
      <c r="LX4" s="343"/>
      <c r="LY4" s="332"/>
      <c r="LZ4" s="347"/>
      <c r="MA4" s="347"/>
      <c r="MB4" s="331"/>
      <c r="MC4" s="348"/>
      <c r="MD4" s="345"/>
      <c r="ME4" s="345"/>
      <c r="MF4" s="347"/>
      <c r="MG4" s="339"/>
      <c r="MI4" s="259"/>
      <c r="MJ4" s="259"/>
      <c r="MK4" s="259"/>
      <c r="ML4" s="269"/>
      <c r="MM4" s="343"/>
      <c r="MN4" s="332"/>
      <c r="MO4" s="347"/>
      <c r="MP4" s="347"/>
      <c r="MQ4" s="331"/>
      <c r="MR4" s="348"/>
      <c r="MS4" s="345"/>
      <c r="MT4" s="345"/>
      <c r="MU4" s="347"/>
      <c r="MV4" s="339"/>
      <c r="MX4" s="259"/>
      <c r="MY4" s="259"/>
      <c r="MZ4" s="259"/>
      <c r="NA4" s="269"/>
      <c r="NB4" s="343"/>
      <c r="NC4" s="332"/>
      <c r="ND4" s="347"/>
      <c r="NE4" s="347"/>
      <c r="NF4" s="331"/>
      <c r="NG4" s="348"/>
      <c r="NH4" s="345"/>
      <c r="NI4" s="345"/>
      <c r="NJ4" s="347"/>
      <c r="NK4" s="339"/>
      <c r="NM4" s="259"/>
      <c r="NN4" s="259"/>
      <c r="NO4" s="259"/>
      <c r="NP4" s="269"/>
      <c r="NQ4" s="343"/>
      <c r="NR4" s="332"/>
      <c r="NS4" s="347"/>
      <c r="NT4" s="347"/>
      <c r="NU4" s="331"/>
      <c r="NV4" s="348"/>
      <c r="NW4" s="345"/>
      <c r="NX4" s="345"/>
      <c r="NY4" s="347"/>
      <c r="NZ4" s="339"/>
      <c r="OB4" s="259"/>
      <c r="OC4" s="259"/>
      <c r="OD4" s="259"/>
      <c r="OE4" s="269"/>
      <c r="OF4" s="343"/>
      <c r="OG4" s="332"/>
      <c r="OH4" s="347"/>
      <c r="OI4" s="347"/>
      <c r="OJ4" s="331"/>
      <c r="OK4" s="348"/>
      <c r="OL4" s="345"/>
      <c r="OM4" s="345"/>
      <c r="ON4" s="347"/>
      <c r="OO4" s="339"/>
      <c r="OQ4" s="259"/>
      <c r="OR4" s="259"/>
      <c r="OS4" s="259"/>
      <c r="OT4" s="269"/>
      <c r="OU4" s="343"/>
      <c r="OV4" s="332"/>
      <c r="OW4" s="347"/>
      <c r="OX4" s="347"/>
      <c r="OY4" s="331"/>
      <c r="OZ4" s="348"/>
      <c r="PA4" s="345"/>
      <c r="PB4" s="345"/>
      <c r="PC4" s="347"/>
      <c r="PD4" s="339"/>
      <c r="PF4" s="259"/>
      <c r="PG4" s="259"/>
      <c r="PH4" s="259"/>
      <c r="PI4" s="269"/>
      <c r="PJ4" s="343"/>
      <c r="PK4" s="332"/>
      <c r="PL4" s="347"/>
      <c r="PM4" s="347"/>
      <c r="PN4" s="331"/>
      <c r="PO4" s="348"/>
      <c r="PP4" s="345"/>
      <c r="PQ4" s="345"/>
      <c r="PR4" s="347"/>
      <c r="PS4" s="339"/>
      <c r="PU4" s="259"/>
      <c r="PV4" s="259"/>
      <c r="PW4" s="259"/>
      <c r="PX4" s="269"/>
      <c r="PY4" s="343"/>
      <c r="PZ4" s="332"/>
      <c r="QA4" s="347"/>
      <c r="QB4" s="347"/>
      <c r="QC4" s="331"/>
      <c r="QD4" s="348"/>
      <c r="QE4" s="345"/>
      <c r="QF4" s="345"/>
      <c r="QG4" s="347"/>
      <c r="QH4" s="339"/>
      <c r="QJ4" s="259"/>
      <c r="QK4" s="259"/>
      <c r="QL4" s="259"/>
      <c r="QM4" s="269"/>
      <c r="QN4" s="343"/>
      <c r="QO4" s="332"/>
      <c r="QP4" s="347"/>
      <c r="QQ4" s="347"/>
      <c r="QR4" s="331"/>
      <c r="QS4" s="348"/>
      <c r="QT4" s="345"/>
      <c r="QU4" s="345"/>
      <c r="QV4" s="347"/>
      <c r="QW4" s="339"/>
      <c r="QY4" s="259"/>
      <c r="QZ4" s="259"/>
      <c r="RA4" s="259"/>
      <c r="RB4" s="269"/>
      <c r="RC4" s="343"/>
      <c r="RD4" s="332"/>
      <c r="RE4" s="347"/>
      <c r="RF4" s="347"/>
      <c r="RG4" s="331"/>
      <c r="RH4" s="348"/>
      <c r="RI4" s="345"/>
      <c r="RJ4" s="345"/>
      <c r="RK4" s="347"/>
      <c r="RL4" s="339"/>
      <c r="RN4" s="259"/>
      <c r="RO4" s="259"/>
      <c r="RP4" s="259"/>
      <c r="RQ4" s="269"/>
      <c r="RR4" s="343"/>
      <c r="RS4" s="332"/>
      <c r="RT4" s="347"/>
      <c r="RU4" s="347"/>
      <c r="RV4" s="331"/>
      <c r="RW4" s="348"/>
      <c r="RX4" s="345"/>
      <c r="RY4" s="345"/>
      <c r="RZ4" s="347"/>
      <c r="SA4" s="339"/>
      <c r="SC4" s="259"/>
      <c r="SD4" s="259"/>
      <c r="SE4" s="259"/>
      <c r="SF4" s="269"/>
      <c r="SG4" s="343"/>
      <c r="SH4" s="332"/>
      <c r="SI4" s="347"/>
      <c r="SJ4" s="347"/>
      <c r="SK4" s="331"/>
      <c r="SL4" s="348"/>
      <c r="SM4" s="345"/>
      <c r="SN4" s="345"/>
      <c r="SO4" s="347"/>
      <c r="SP4" s="339"/>
      <c r="SR4" s="259"/>
      <c r="SS4" s="259"/>
      <c r="ST4" s="259"/>
      <c r="SU4" s="269"/>
      <c r="SV4" s="343"/>
      <c r="SW4" s="332"/>
      <c r="SX4" s="347"/>
      <c r="SY4" s="347"/>
      <c r="SZ4" s="331"/>
      <c r="TA4" s="348"/>
      <c r="TB4" s="345"/>
      <c r="TC4" s="345"/>
      <c r="TD4" s="347"/>
      <c r="TE4" s="339"/>
      <c r="TG4" s="259"/>
      <c r="TH4" s="259"/>
      <c r="TI4" s="259"/>
      <c r="TJ4" s="269"/>
      <c r="TK4" s="343"/>
      <c r="TL4" s="332"/>
      <c r="TM4" s="347"/>
      <c r="TN4" s="347"/>
      <c r="TO4" s="331"/>
      <c r="TP4" s="348"/>
      <c r="TQ4" s="345"/>
      <c r="TR4" s="345"/>
      <c r="TS4" s="347"/>
      <c r="TT4" s="339"/>
      <c r="TV4" s="259"/>
      <c r="TW4" s="259"/>
      <c r="TX4" s="259"/>
      <c r="TY4" s="269"/>
      <c r="TZ4" s="343"/>
      <c r="UA4" s="332"/>
      <c r="UB4" s="347"/>
      <c r="UC4" s="347"/>
      <c r="UD4" s="331"/>
      <c r="UE4" s="348"/>
      <c r="UF4" s="345"/>
      <c r="UG4" s="345"/>
      <c r="UH4" s="347"/>
      <c r="UI4" s="339"/>
      <c r="UK4" s="259"/>
      <c r="UL4" s="259"/>
      <c r="UM4" s="259"/>
      <c r="UN4" s="269"/>
      <c r="UO4" s="343"/>
      <c r="UP4" s="332"/>
      <c r="UQ4" s="347"/>
      <c r="UR4" s="347"/>
      <c r="US4" s="331"/>
      <c r="UT4" s="348"/>
      <c r="UU4" s="345"/>
      <c r="UV4" s="345"/>
      <c r="UW4" s="347"/>
      <c r="UX4" s="339"/>
      <c r="UZ4" s="259"/>
      <c r="VA4" s="259"/>
      <c r="VB4" s="259"/>
      <c r="VC4" s="269"/>
      <c r="VD4" s="343"/>
      <c r="VE4" s="332"/>
      <c r="VF4" s="347"/>
      <c r="VG4" s="347"/>
      <c r="VH4" s="331"/>
      <c r="VI4" s="348"/>
      <c r="VJ4" s="345"/>
      <c r="VK4" s="345"/>
      <c r="VL4" s="347"/>
      <c r="VM4" s="339"/>
      <c r="VO4" s="259"/>
      <c r="VP4" s="259"/>
      <c r="VQ4" s="259"/>
      <c r="VR4" s="269"/>
      <c r="VS4" s="343"/>
      <c r="VT4" s="332"/>
      <c r="VU4" s="347"/>
      <c r="VV4" s="347"/>
      <c r="VW4" s="331"/>
      <c r="VX4" s="348"/>
      <c r="VY4" s="345"/>
      <c r="VZ4" s="345"/>
      <c r="WA4" s="347"/>
      <c r="WB4" s="339"/>
      <c r="WD4" s="259"/>
      <c r="WE4" s="259"/>
      <c r="WF4" s="259"/>
      <c r="WG4" s="269"/>
      <c r="WH4" s="343"/>
      <c r="WI4" s="332"/>
      <c r="WJ4" s="347"/>
      <c r="WK4" s="347"/>
      <c r="WL4" s="331"/>
      <c r="WM4" s="348"/>
      <c r="WN4" s="345"/>
      <c r="WO4" s="345"/>
      <c r="WP4" s="347"/>
      <c r="WQ4" s="339"/>
      <c r="WS4" s="259"/>
      <c r="WT4" s="259"/>
      <c r="WU4" s="259"/>
      <c r="WV4" s="269"/>
      <c r="WW4" s="343"/>
      <c r="WX4" s="332"/>
      <c r="WY4" s="347"/>
      <c r="WZ4" s="347"/>
      <c r="XA4" s="331"/>
      <c r="XB4" s="348"/>
      <c r="XC4" s="345"/>
      <c r="XD4" s="345"/>
      <c r="XE4" s="347"/>
      <c r="XF4" s="339"/>
      <c r="XH4" s="259"/>
      <c r="XI4" s="259"/>
      <c r="XJ4" s="259"/>
      <c r="XK4" s="269"/>
      <c r="XL4" s="343"/>
      <c r="XM4" s="332"/>
      <c r="XN4" s="347"/>
      <c r="XO4" s="347"/>
      <c r="XP4" s="331"/>
      <c r="XQ4" s="348"/>
      <c r="XR4" s="345"/>
      <c r="XS4" s="345"/>
      <c r="XT4" s="347"/>
      <c r="XU4" s="339"/>
      <c r="XW4" s="259"/>
      <c r="XX4" s="259"/>
      <c r="XY4" s="259"/>
      <c r="XZ4" s="269"/>
      <c r="YA4" s="343"/>
      <c r="YB4" s="332"/>
      <c r="YC4" s="347"/>
      <c r="YD4" s="347"/>
      <c r="YE4" s="331"/>
      <c r="YF4" s="348"/>
      <c r="YG4" s="345"/>
      <c r="YH4" s="345"/>
      <c r="YI4" s="347"/>
      <c r="YJ4" s="339"/>
      <c r="YL4" s="259"/>
      <c r="YM4" s="259"/>
      <c r="YN4" s="259"/>
      <c r="YO4" s="269"/>
      <c r="YP4" s="343"/>
      <c r="YQ4" s="332"/>
      <c r="YR4" s="347"/>
      <c r="YS4" s="347"/>
      <c r="YT4" s="331"/>
      <c r="YU4" s="348"/>
      <c r="YV4" s="345"/>
      <c r="YW4" s="345"/>
      <c r="YX4" s="347"/>
      <c r="YY4" s="339"/>
      <c r="ZA4" s="259"/>
      <c r="ZB4" s="259"/>
      <c r="ZC4" s="259"/>
      <c r="ZD4" s="269"/>
      <c r="ZE4" s="343"/>
      <c r="ZF4" s="332"/>
      <c r="ZG4" s="347"/>
      <c r="ZH4" s="347"/>
      <c r="ZI4" s="331"/>
      <c r="ZJ4" s="348"/>
      <c r="ZK4" s="345"/>
      <c r="ZL4" s="345"/>
      <c r="ZM4" s="347"/>
      <c r="ZN4" s="339"/>
      <c r="ZP4" s="259"/>
      <c r="ZQ4" s="259"/>
      <c r="ZR4" s="259"/>
      <c r="ZS4" s="269"/>
      <c r="ZT4" s="343"/>
      <c r="ZU4" s="332"/>
      <c r="ZV4" s="347"/>
      <c r="ZW4" s="347"/>
      <c r="ZX4" s="331"/>
      <c r="ZY4" s="348"/>
      <c r="ZZ4" s="345"/>
      <c r="AAA4" s="345"/>
      <c r="AAB4" s="347"/>
      <c r="AAC4" s="339"/>
      <c r="AAE4" s="259"/>
      <c r="AAF4" s="259"/>
      <c r="AAG4" s="259"/>
      <c r="AAH4" s="269"/>
      <c r="AAI4" s="343"/>
      <c r="AAJ4" s="332"/>
      <c r="AAK4" s="347"/>
      <c r="AAL4" s="347"/>
      <c r="AAM4" s="331"/>
      <c r="AAN4" s="348"/>
      <c r="AAO4" s="345"/>
      <c r="AAP4" s="345"/>
      <c r="AAQ4" s="347"/>
      <c r="AAR4" s="339"/>
      <c r="AAT4" s="259"/>
      <c r="AAU4" s="259"/>
      <c r="AAV4" s="259"/>
      <c r="AAW4" s="269"/>
      <c r="AAX4" s="343"/>
      <c r="AAY4" s="332"/>
      <c r="AAZ4" s="347"/>
      <c r="ABA4" s="347"/>
      <c r="ABB4" s="331"/>
      <c r="ABC4" s="348"/>
      <c r="ABD4" s="345"/>
      <c r="ABE4" s="345"/>
      <c r="ABF4" s="347"/>
      <c r="ABG4" s="339"/>
      <c r="ABI4" s="259"/>
      <c r="ABJ4" s="259"/>
      <c r="ABK4" s="259"/>
      <c r="ABL4" s="269"/>
      <c r="ABM4" s="343"/>
      <c r="ABN4" s="332"/>
      <c r="ABO4" s="347"/>
      <c r="ABP4" s="347"/>
      <c r="ABQ4" s="331"/>
      <c r="ABR4" s="348"/>
      <c r="ABS4" s="345"/>
      <c r="ABT4" s="345"/>
      <c r="ABU4" s="347"/>
      <c r="ABV4" s="339"/>
      <c r="ABX4" s="259"/>
      <c r="ABY4" s="259"/>
      <c r="ABZ4" s="259"/>
      <c r="ACA4" s="269"/>
      <c r="ACB4" s="343"/>
      <c r="ACC4" s="332"/>
      <c r="ACD4" s="347"/>
      <c r="ACE4" s="347"/>
      <c r="ACF4" s="331"/>
      <c r="ACG4" s="348"/>
      <c r="ACH4" s="345"/>
      <c r="ACI4" s="345"/>
      <c r="ACJ4" s="347"/>
      <c r="ACK4" s="339"/>
      <c r="ACM4" s="259"/>
      <c r="ACN4" s="259"/>
      <c r="ACO4" s="259"/>
      <c r="ACP4" s="269"/>
      <c r="ACQ4" s="343"/>
      <c r="ACR4" s="332"/>
      <c r="ACS4" s="347"/>
      <c r="ACT4" s="347"/>
      <c r="ACU4" s="331"/>
      <c r="ACV4" s="348"/>
      <c r="ACW4" s="345"/>
      <c r="ACX4" s="345"/>
      <c r="ACY4" s="347"/>
      <c r="ACZ4" s="339"/>
      <c r="ADB4" s="259"/>
      <c r="ADC4" s="259"/>
      <c r="ADD4" s="259"/>
      <c r="ADE4" s="269"/>
      <c r="ADF4" s="343"/>
      <c r="ADG4" s="332"/>
      <c r="ADH4" s="347"/>
      <c r="ADI4" s="347"/>
      <c r="ADJ4" s="331"/>
      <c r="ADK4" s="348"/>
      <c r="ADL4" s="345"/>
      <c r="ADM4" s="345"/>
      <c r="ADN4" s="347"/>
      <c r="ADO4" s="339"/>
      <c r="ADQ4" s="259"/>
      <c r="ADR4" s="259"/>
      <c r="ADS4" s="259"/>
      <c r="ADT4" s="269"/>
      <c r="ADU4" s="343"/>
      <c r="ADV4" s="332"/>
      <c r="ADW4" s="347"/>
      <c r="ADX4" s="347"/>
      <c r="ADY4" s="331"/>
      <c r="ADZ4" s="348"/>
      <c r="AEA4" s="345"/>
      <c r="AEB4" s="345"/>
      <c r="AEC4" s="347"/>
      <c r="AED4" s="339"/>
      <c r="AEF4" s="259"/>
      <c r="AEG4" s="259"/>
      <c r="AEH4" s="259"/>
      <c r="AEI4" s="269"/>
      <c r="AEJ4" s="343"/>
      <c r="AEK4" s="332"/>
      <c r="AEL4" s="347"/>
      <c r="AEM4" s="347"/>
      <c r="AEN4" s="331"/>
      <c r="AEO4" s="348"/>
      <c r="AEP4" s="345"/>
      <c r="AEQ4" s="345"/>
      <c r="AER4" s="347"/>
      <c r="AES4" s="339"/>
      <c r="AEU4" s="259"/>
      <c r="AEV4" s="259"/>
      <c r="AEW4" s="259"/>
      <c r="AEX4" s="269"/>
      <c r="AEY4" s="343"/>
      <c r="AEZ4" s="332"/>
      <c r="AFA4" s="347"/>
      <c r="AFB4" s="347"/>
      <c r="AFC4" s="331"/>
      <c r="AFD4" s="348"/>
      <c r="AFE4" s="345"/>
      <c r="AFF4" s="345"/>
      <c r="AFG4" s="347"/>
      <c r="AFH4" s="339"/>
      <c r="AFJ4" s="259"/>
      <c r="AFK4" s="259"/>
      <c r="AFL4" s="259"/>
      <c r="AFM4" s="269"/>
      <c r="AFN4" s="343"/>
      <c r="AFO4" s="332"/>
      <c r="AFP4" s="347"/>
      <c r="AFQ4" s="347"/>
      <c r="AFR4" s="331"/>
      <c r="AFS4" s="348"/>
      <c r="AFT4" s="345"/>
      <c r="AFU4" s="345"/>
      <c r="AFV4" s="347"/>
      <c r="AFW4" s="339"/>
      <c r="AFY4" s="259"/>
      <c r="AFZ4" s="259"/>
      <c r="AGA4" s="259"/>
      <c r="AGB4" s="269"/>
      <c r="AGC4" s="343"/>
      <c r="AGD4" s="332"/>
      <c r="AGE4" s="347"/>
      <c r="AGF4" s="347"/>
      <c r="AGG4" s="331"/>
      <c r="AGH4" s="348"/>
      <c r="AGI4" s="345"/>
      <c r="AGJ4" s="345"/>
      <c r="AGK4" s="347"/>
      <c r="AGL4" s="339"/>
      <c r="AGN4" s="259"/>
      <c r="AGO4" s="259"/>
      <c r="AGP4" s="259"/>
      <c r="AGQ4" s="269"/>
      <c r="AGR4" s="343"/>
      <c r="AGS4" s="332"/>
      <c r="AGT4" s="347"/>
      <c r="AGU4" s="347"/>
      <c r="AGV4" s="331"/>
      <c r="AGW4" s="348"/>
      <c r="AGX4" s="345"/>
      <c r="AGY4" s="345"/>
      <c r="AGZ4" s="347"/>
      <c r="AHA4" s="339"/>
      <c r="AHC4" s="259"/>
      <c r="AHD4" s="259"/>
      <c r="AHE4" s="259"/>
      <c r="AHF4" s="269"/>
      <c r="AHG4" s="343"/>
      <c r="AHH4" s="332"/>
      <c r="AHI4" s="347"/>
      <c r="AHJ4" s="347"/>
      <c r="AHK4" s="331"/>
      <c r="AHL4" s="348"/>
      <c r="AHM4" s="345"/>
      <c r="AHN4" s="345"/>
      <c r="AHO4" s="347"/>
      <c r="AHP4" s="339"/>
      <c r="AHR4" s="259"/>
      <c r="AHS4" s="259"/>
      <c r="AHT4" s="259"/>
      <c r="AHU4" s="269"/>
      <c r="AHV4" s="343"/>
      <c r="AHW4" s="332"/>
      <c r="AHX4" s="347"/>
      <c r="AHY4" s="347"/>
      <c r="AHZ4" s="331"/>
      <c r="AIA4" s="348"/>
      <c r="AIB4" s="345"/>
      <c r="AIC4" s="345"/>
      <c r="AID4" s="347"/>
      <c r="AIE4" s="339"/>
      <c r="AIG4" s="259"/>
      <c r="AIH4" s="259"/>
      <c r="AII4" s="259"/>
      <c r="AIJ4" s="269"/>
      <c r="AIK4" s="343"/>
      <c r="AIL4" s="332"/>
      <c r="AIM4" s="347"/>
      <c r="AIN4" s="347"/>
      <c r="AIO4" s="331"/>
      <c r="AIP4" s="348"/>
      <c r="AIQ4" s="345"/>
      <c r="AIR4" s="345"/>
      <c r="AIS4" s="347"/>
      <c r="AIT4" s="339"/>
      <c r="AIV4" s="259"/>
      <c r="AIW4" s="259"/>
      <c r="AIX4" s="259"/>
      <c r="AIY4" s="269"/>
      <c r="AIZ4" s="343"/>
      <c r="AJA4" s="332"/>
      <c r="AJB4" s="347"/>
      <c r="AJC4" s="347"/>
      <c r="AJD4" s="331"/>
      <c r="AJE4" s="348"/>
      <c r="AJF4" s="345"/>
      <c r="AJG4" s="345"/>
      <c r="AJH4" s="347"/>
      <c r="AJI4" s="339"/>
      <c r="AJK4" s="259"/>
      <c r="AJL4" s="259"/>
      <c r="AJM4" s="259"/>
      <c r="AJN4" s="269"/>
      <c r="AJO4" s="343"/>
      <c r="AJP4" s="332"/>
      <c r="AJQ4" s="347"/>
      <c r="AJR4" s="347"/>
      <c r="AJS4" s="331"/>
      <c r="AJT4" s="348"/>
      <c r="AJU4" s="345"/>
      <c r="AJV4" s="345"/>
      <c r="AJW4" s="347"/>
      <c r="AJX4" s="339"/>
      <c r="AJZ4" s="259"/>
      <c r="AKA4" s="259"/>
      <c r="AKB4" s="259"/>
      <c r="AKC4" s="269"/>
      <c r="AKD4" s="343"/>
      <c r="AKE4" s="332"/>
      <c r="AKF4" s="347"/>
      <c r="AKG4" s="347"/>
      <c r="AKH4" s="331"/>
      <c r="AKI4" s="348"/>
      <c r="AKJ4" s="345"/>
      <c r="AKK4" s="345"/>
      <c r="AKL4" s="347"/>
      <c r="AKM4" s="339"/>
      <c r="AKO4" s="259"/>
      <c r="AKP4" s="259"/>
      <c r="AKQ4" s="259"/>
      <c r="AKR4" s="269"/>
      <c r="AKS4" s="343"/>
      <c r="AKT4" s="332"/>
      <c r="AKU4" s="347"/>
      <c r="AKV4" s="347"/>
      <c r="AKW4" s="331"/>
      <c r="AKX4" s="348"/>
      <c r="AKY4" s="345"/>
      <c r="AKZ4" s="345"/>
      <c r="ALA4" s="347"/>
      <c r="ALB4" s="339"/>
      <c r="ALD4" s="259"/>
      <c r="ALE4" s="259"/>
      <c r="ALF4" s="259"/>
      <c r="ALG4" s="269"/>
      <c r="ALH4" s="343"/>
      <c r="ALI4" s="332"/>
      <c r="ALJ4" s="347"/>
      <c r="ALK4" s="347"/>
      <c r="ALL4" s="331"/>
      <c r="ALM4" s="348"/>
      <c r="ALN4" s="345"/>
      <c r="ALO4" s="345"/>
      <c r="ALP4" s="347"/>
      <c r="ALQ4" s="339"/>
      <c r="ALS4" s="259"/>
      <c r="ALT4" s="259"/>
      <c r="ALU4" s="259"/>
      <c r="ALV4" s="269"/>
      <c r="ALW4" s="343"/>
      <c r="ALX4" s="332"/>
      <c r="ALY4" s="347"/>
      <c r="ALZ4" s="347"/>
      <c r="AMA4" s="331"/>
      <c r="AMB4" s="348"/>
      <c r="AMC4" s="345"/>
      <c r="AMD4" s="345"/>
      <c r="AME4" s="347"/>
      <c r="AMF4" s="339"/>
      <c r="AMH4" s="259"/>
      <c r="AMI4" s="259"/>
      <c r="AMJ4" s="259"/>
      <c r="AMK4" s="269"/>
      <c r="AML4" s="343"/>
      <c r="AMM4" s="332"/>
      <c r="AMN4" s="347"/>
      <c r="AMO4" s="347"/>
      <c r="AMP4" s="331"/>
      <c r="AMQ4" s="348"/>
      <c r="AMR4" s="345"/>
      <c r="AMS4" s="345"/>
      <c r="AMT4" s="347"/>
      <c r="AMU4" s="339"/>
      <c r="AMW4" s="259"/>
      <c r="AMX4" s="259"/>
      <c r="AMY4" s="259"/>
      <c r="AMZ4" s="269"/>
      <c r="ANA4" s="343"/>
      <c r="ANB4" s="332"/>
      <c r="ANC4" s="347"/>
      <c r="AND4" s="347"/>
      <c r="ANE4" s="331"/>
      <c r="ANF4" s="348"/>
      <c r="ANG4" s="345"/>
      <c r="ANH4" s="345"/>
      <c r="ANI4" s="347"/>
      <c r="ANJ4" s="339"/>
      <c r="ANL4" s="259"/>
      <c r="ANM4" s="259"/>
      <c r="ANN4" s="259"/>
      <c r="ANO4" s="269"/>
      <c r="ANP4" s="343"/>
      <c r="ANQ4" s="332"/>
      <c r="ANR4" s="347"/>
      <c r="ANS4" s="347"/>
      <c r="ANT4" s="331"/>
      <c r="ANU4" s="348"/>
      <c r="ANV4" s="345"/>
      <c r="ANW4" s="345"/>
      <c r="ANX4" s="347"/>
      <c r="ANY4" s="339"/>
      <c r="AOA4" s="259"/>
      <c r="AOB4" s="259"/>
      <c r="AOC4" s="259"/>
      <c r="AOD4" s="269"/>
      <c r="AOE4" s="343"/>
      <c r="AOF4" s="332"/>
      <c r="AOG4" s="347"/>
      <c r="AOH4" s="347"/>
      <c r="AOI4" s="331"/>
      <c r="AOJ4" s="348"/>
      <c r="AOK4" s="345"/>
      <c r="AOL4" s="345"/>
      <c r="AOM4" s="347"/>
      <c r="AON4" s="339"/>
      <c r="AOP4" s="259"/>
      <c r="AOQ4" s="259"/>
      <c r="AOR4" s="259"/>
      <c r="AOS4" s="269"/>
      <c r="AOT4" s="343"/>
      <c r="AOU4" s="332"/>
      <c r="AOV4" s="347"/>
      <c r="AOW4" s="347"/>
      <c r="AOX4" s="331"/>
      <c r="AOY4" s="348"/>
      <c r="AOZ4" s="345"/>
      <c r="APA4" s="345"/>
      <c r="APB4" s="347"/>
      <c r="APC4" s="339"/>
      <c r="APE4" s="259"/>
      <c r="APF4" s="259"/>
      <c r="APG4" s="259"/>
      <c r="APH4" s="269"/>
      <c r="API4" s="343"/>
      <c r="APJ4" s="332"/>
      <c r="APK4" s="347"/>
      <c r="APL4" s="347"/>
      <c r="APM4" s="331"/>
      <c r="APN4" s="348"/>
      <c r="APO4" s="345"/>
      <c r="APP4" s="345"/>
      <c r="APQ4" s="347"/>
      <c r="APR4" s="339"/>
      <c r="APT4" s="259"/>
      <c r="APU4" s="259"/>
      <c r="APV4" s="259"/>
      <c r="APW4" s="269"/>
      <c r="APX4" s="343"/>
      <c r="APY4" s="332"/>
      <c r="APZ4" s="347"/>
      <c r="AQA4" s="347"/>
      <c r="AQB4" s="331"/>
      <c r="AQC4" s="348"/>
      <c r="AQD4" s="345"/>
      <c r="AQE4" s="345"/>
      <c r="AQF4" s="347"/>
      <c r="AQG4" s="339"/>
      <c r="AQI4" s="259"/>
      <c r="AQJ4" s="259"/>
      <c r="AQK4" s="259"/>
      <c r="AQL4" s="269"/>
      <c r="AQM4" s="343"/>
      <c r="AQN4" s="332"/>
      <c r="AQO4" s="347"/>
      <c r="AQP4" s="347"/>
      <c r="AQQ4" s="331"/>
      <c r="AQR4" s="348"/>
      <c r="AQS4" s="345"/>
      <c r="AQT4" s="345"/>
      <c r="AQU4" s="347"/>
      <c r="AQV4" s="339"/>
      <c r="AQX4" s="259"/>
      <c r="AQY4" s="259"/>
      <c r="AQZ4" s="259"/>
      <c r="ARA4" s="269"/>
      <c r="ARB4" s="343"/>
      <c r="ARC4" s="332"/>
      <c r="ARD4" s="347"/>
      <c r="ARE4" s="347"/>
      <c r="ARF4" s="331"/>
      <c r="ARG4" s="348"/>
      <c r="ARH4" s="345"/>
      <c r="ARI4" s="345"/>
      <c r="ARJ4" s="347"/>
      <c r="ARK4" s="339"/>
      <c r="ARM4" s="259"/>
      <c r="ARN4" s="259"/>
      <c r="ARO4" s="259"/>
      <c r="ARP4" s="269"/>
      <c r="ARQ4" s="343"/>
      <c r="ARR4" s="332"/>
      <c r="ARS4" s="347"/>
      <c r="ART4" s="347"/>
      <c r="ARU4" s="331"/>
      <c r="ARV4" s="348"/>
      <c r="ARW4" s="345"/>
      <c r="ARX4" s="345"/>
      <c r="ARY4" s="347"/>
      <c r="ARZ4" s="339"/>
      <c r="ASB4" s="259"/>
      <c r="ASC4" s="259"/>
      <c r="ASD4" s="259"/>
      <c r="ASE4" s="269"/>
      <c r="ASF4" s="343"/>
      <c r="ASG4" s="332"/>
      <c r="ASH4" s="347"/>
      <c r="ASI4" s="347"/>
      <c r="ASJ4" s="331"/>
      <c r="ASK4" s="348"/>
      <c r="ASL4" s="345"/>
      <c r="ASM4" s="345"/>
      <c r="ASN4" s="347"/>
      <c r="ASO4" s="339"/>
      <c r="ASQ4" s="259"/>
      <c r="ASR4" s="259"/>
      <c r="ASS4" s="259"/>
      <c r="AST4" s="269"/>
      <c r="ASU4" s="343"/>
      <c r="ASV4" s="332"/>
      <c r="ASW4" s="347"/>
      <c r="ASX4" s="347"/>
      <c r="ASY4" s="331"/>
      <c r="ASZ4" s="348"/>
      <c r="ATA4" s="345"/>
      <c r="ATB4" s="345"/>
      <c r="ATC4" s="347"/>
      <c r="ATD4" s="339"/>
      <c r="ATF4" s="259"/>
      <c r="ATG4" s="259"/>
      <c r="ATH4" s="259"/>
      <c r="ATI4" s="269"/>
      <c r="ATJ4" s="343"/>
      <c r="ATK4" s="332"/>
      <c r="ATL4" s="347"/>
      <c r="ATM4" s="347"/>
      <c r="ATN4" s="331"/>
      <c r="ATO4" s="348"/>
      <c r="ATP4" s="345"/>
      <c r="ATQ4" s="345"/>
      <c r="ATR4" s="347"/>
      <c r="ATS4" s="339"/>
      <c r="ATU4" s="259"/>
      <c r="ATV4" s="259"/>
      <c r="ATW4" s="259"/>
      <c r="ATX4" s="269"/>
      <c r="ATY4" s="343"/>
      <c r="ATZ4" s="332"/>
      <c r="AUA4" s="347"/>
      <c r="AUB4" s="347"/>
      <c r="AUC4" s="331"/>
      <c r="AUD4" s="348"/>
      <c r="AUE4" s="345"/>
      <c r="AUF4" s="345"/>
      <c r="AUG4" s="347"/>
      <c r="AUH4" s="339"/>
      <c r="AUJ4" s="259"/>
      <c r="AUK4" s="259"/>
      <c r="AUL4" s="259"/>
      <c r="AUM4" s="269"/>
      <c r="AUN4" s="343"/>
      <c r="AUO4" s="332"/>
      <c r="AUP4" s="347"/>
      <c r="AUQ4" s="347"/>
      <c r="AUR4" s="331"/>
      <c r="AUS4" s="348"/>
      <c r="AUT4" s="345"/>
      <c r="AUU4" s="345"/>
      <c r="AUV4" s="347"/>
      <c r="AUW4" s="339"/>
      <c r="AUY4" s="259"/>
      <c r="AUZ4" s="259"/>
      <c r="AVA4" s="259"/>
      <c r="AVB4" s="269"/>
      <c r="AVC4" s="343"/>
      <c r="AVD4" s="332"/>
      <c r="AVE4" s="347"/>
      <c r="AVF4" s="347"/>
      <c r="AVG4" s="331"/>
      <c r="AVH4" s="348"/>
      <c r="AVI4" s="345"/>
      <c r="AVJ4" s="345"/>
      <c r="AVK4" s="347"/>
      <c r="AVL4" s="339"/>
      <c r="AVN4" s="259"/>
      <c r="AVO4" s="259"/>
      <c r="AVP4" s="259"/>
      <c r="AVQ4" s="269"/>
      <c r="AVR4" s="343"/>
      <c r="AVS4" s="332"/>
      <c r="AVT4" s="347"/>
      <c r="AVU4" s="347"/>
      <c r="AVV4" s="331"/>
      <c r="AVW4" s="348"/>
      <c r="AVX4" s="345"/>
      <c r="AVY4" s="345"/>
      <c r="AVZ4" s="347"/>
      <c r="AWA4" s="339"/>
      <c r="AWC4" s="259"/>
      <c r="AWD4" s="259"/>
      <c r="AWE4" s="259"/>
      <c r="AWF4" s="269"/>
      <c r="AWG4" s="343"/>
      <c r="AWH4" s="332"/>
      <c r="AWI4" s="347"/>
      <c r="AWJ4" s="347"/>
      <c r="AWK4" s="331"/>
      <c r="AWL4" s="348"/>
      <c r="AWM4" s="345"/>
      <c r="AWN4" s="345"/>
      <c r="AWO4" s="347"/>
      <c r="AWP4" s="339"/>
      <c r="AWR4" s="259"/>
      <c r="AWS4" s="259"/>
      <c r="AWT4" s="259"/>
      <c r="AWU4" s="269"/>
      <c r="AWV4" s="343"/>
      <c r="AWW4" s="332"/>
      <c r="AWX4" s="347"/>
      <c r="AWY4" s="347"/>
      <c r="AWZ4" s="331"/>
      <c r="AXA4" s="348"/>
      <c r="AXB4" s="345"/>
      <c r="AXC4" s="345"/>
      <c r="AXD4" s="347"/>
      <c r="AXE4" s="339"/>
      <c r="AXG4" s="259"/>
      <c r="AXH4" s="259"/>
      <c r="AXI4" s="259"/>
      <c r="AXJ4" s="269"/>
      <c r="AXK4" s="343"/>
      <c r="AXL4" s="332"/>
      <c r="AXM4" s="347"/>
      <c r="AXN4" s="347"/>
      <c r="AXO4" s="331"/>
      <c r="AXP4" s="348"/>
      <c r="AXQ4" s="345"/>
      <c r="AXR4" s="345"/>
      <c r="AXS4" s="347"/>
      <c r="AXT4" s="339"/>
      <c r="AXV4" s="259"/>
      <c r="AXW4" s="259"/>
      <c r="AXX4" s="259"/>
      <c r="AXY4" s="269"/>
      <c r="AXZ4" s="343"/>
      <c r="AYA4" s="332"/>
      <c r="AYB4" s="347"/>
      <c r="AYC4" s="347"/>
      <c r="AYD4" s="331"/>
      <c r="AYE4" s="348"/>
      <c r="AYF4" s="345"/>
      <c r="AYG4" s="345"/>
      <c r="AYH4" s="347"/>
      <c r="AYI4" s="339"/>
      <c r="AYK4" s="259"/>
      <c r="AYL4" s="259"/>
      <c r="AYM4" s="259"/>
      <c r="AYN4" s="269"/>
      <c r="AYO4" s="343"/>
      <c r="AYP4" s="332"/>
      <c r="AYQ4" s="347"/>
      <c r="AYR4" s="347"/>
      <c r="AYS4" s="331"/>
      <c r="AYT4" s="348"/>
      <c r="AYU4" s="345"/>
      <c r="AYV4" s="345"/>
      <c r="AYW4" s="347"/>
      <c r="AYX4" s="339"/>
      <c r="AYZ4" s="259"/>
      <c r="AZA4" s="259"/>
      <c r="AZB4" s="259"/>
      <c r="AZC4" s="269"/>
      <c r="AZD4" s="343"/>
      <c r="AZE4" s="332"/>
      <c r="AZF4" s="347"/>
      <c r="AZG4" s="347"/>
      <c r="AZH4" s="331"/>
      <c r="AZI4" s="348"/>
      <c r="AZJ4" s="345"/>
      <c r="AZK4" s="345"/>
      <c r="AZL4" s="347"/>
      <c r="AZM4" s="339"/>
      <c r="AZO4" s="259"/>
      <c r="AZP4" s="259"/>
      <c r="AZQ4" s="259"/>
      <c r="AZR4" s="269"/>
      <c r="AZS4" s="343"/>
      <c r="AZT4" s="332"/>
      <c r="AZU4" s="347"/>
      <c r="AZV4" s="347"/>
      <c r="AZW4" s="331"/>
      <c r="AZX4" s="348"/>
      <c r="AZY4" s="345"/>
      <c r="AZZ4" s="345"/>
      <c r="BAA4" s="347"/>
      <c r="BAB4" s="339"/>
      <c r="BAD4" s="259"/>
      <c r="BAE4" s="259"/>
      <c r="BAF4" s="259"/>
      <c r="BAG4" s="269"/>
      <c r="BAH4" s="343"/>
      <c r="BAI4" s="332"/>
      <c r="BAJ4" s="347"/>
      <c r="BAK4" s="347"/>
      <c r="BAL4" s="331"/>
      <c r="BAM4" s="348"/>
      <c r="BAN4" s="345"/>
      <c r="BAO4" s="345"/>
      <c r="BAP4" s="347"/>
      <c r="BAQ4" s="339"/>
      <c r="BAS4" s="259"/>
      <c r="BAT4" s="259"/>
      <c r="BAU4" s="259"/>
      <c r="BAV4" s="269"/>
      <c r="BAW4" s="343"/>
      <c r="BAX4" s="332"/>
      <c r="BAY4" s="347"/>
      <c r="BAZ4" s="347"/>
      <c r="BBA4" s="331"/>
      <c r="BBB4" s="348"/>
      <c r="BBC4" s="345"/>
      <c r="BBD4" s="345"/>
      <c r="BBE4" s="347"/>
      <c r="BBF4" s="339"/>
      <c r="BBH4" s="259"/>
      <c r="BBI4" s="259"/>
      <c r="BBJ4" s="259"/>
      <c r="BBK4" s="269"/>
      <c r="BBL4" s="343"/>
      <c r="BBM4" s="332"/>
      <c r="BBN4" s="347"/>
      <c r="BBO4" s="347"/>
      <c r="BBP4" s="331"/>
      <c r="BBQ4" s="348"/>
      <c r="BBR4" s="345"/>
      <c r="BBS4" s="345"/>
      <c r="BBT4" s="347"/>
      <c r="BBU4" s="339"/>
      <c r="BBW4" s="259"/>
      <c r="BBX4" s="259"/>
      <c r="BBY4" s="259"/>
      <c r="BBZ4" s="269"/>
      <c r="BCA4" s="343"/>
      <c r="BCB4" s="332"/>
      <c r="BCC4" s="347"/>
      <c r="BCD4" s="347"/>
      <c r="BCE4" s="331"/>
      <c r="BCF4" s="348"/>
      <c r="BCG4" s="345"/>
      <c r="BCH4" s="345"/>
      <c r="BCI4" s="347"/>
      <c r="BCJ4" s="339"/>
      <c r="BCL4" s="259"/>
      <c r="BCM4" s="259"/>
      <c r="BCN4" s="259"/>
      <c r="BCO4" s="269"/>
      <c r="BCP4" s="343"/>
      <c r="BCQ4" s="332"/>
      <c r="BCR4" s="347"/>
      <c r="BCS4" s="347"/>
      <c r="BCT4" s="331"/>
      <c r="BCU4" s="348"/>
      <c r="BCV4" s="345"/>
      <c r="BCW4" s="345"/>
      <c r="BCX4" s="347"/>
      <c r="BCY4" s="339"/>
      <c r="BDA4" s="259"/>
      <c r="BDB4" s="259"/>
      <c r="BDC4" s="259"/>
      <c r="BDD4" s="269"/>
      <c r="BDE4" s="343"/>
      <c r="BDF4" s="332"/>
      <c r="BDG4" s="347"/>
      <c r="BDH4" s="347"/>
      <c r="BDI4" s="331"/>
      <c r="BDJ4" s="348"/>
      <c r="BDK4" s="345"/>
      <c r="BDL4" s="345"/>
      <c r="BDM4" s="347"/>
      <c r="BDN4" s="339"/>
      <c r="BDP4" s="259"/>
      <c r="BDQ4" s="259"/>
      <c r="BDR4" s="259"/>
      <c r="BDS4" s="269"/>
      <c r="BDT4" s="343"/>
      <c r="BDU4" s="332"/>
      <c r="BDV4" s="347"/>
      <c r="BDW4" s="347"/>
      <c r="BDX4" s="331"/>
      <c r="BDY4" s="348"/>
      <c r="BDZ4" s="345"/>
      <c r="BEA4" s="345"/>
      <c r="BEB4" s="347"/>
      <c r="BEC4" s="339"/>
      <c r="BEE4" s="259"/>
      <c r="BEF4" s="259"/>
      <c r="BEG4" s="259"/>
      <c r="BEH4" s="269"/>
      <c r="BEI4" s="343"/>
      <c r="BEJ4" s="332"/>
      <c r="BEK4" s="347"/>
      <c r="BEL4" s="347"/>
      <c r="BEM4" s="331"/>
      <c r="BEN4" s="348"/>
      <c r="BEO4" s="345"/>
      <c r="BEP4" s="345"/>
      <c r="BEQ4" s="347"/>
      <c r="BER4" s="339"/>
      <c r="BET4" s="259"/>
      <c r="BEU4" s="259"/>
      <c r="BEV4" s="259"/>
      <c r="BEW4" s="269"/>
      <c r="BEX4" s="343"/>
      <c r="BEY4" s="332"/>
      <c r="BEZ4" s="347"/>
      <c r="BFA4" s="347"/>
      <c r="BFB4" s="331"/>
      <c r="BFC4" s="348"/>
      <c r="BFD4" s="345"/>
      <c r="BFE4" s="345"/>
      <c r="BFF4" s="347"/>
      <c r="BFG4" s="339"/>
      <c r="BFI4" s="259"/>
      <c r="BFJ4" s="259"/>
      <c r="BFK4" s="259"/>
      <c r="BFL4" s="269"/>
      <c r="BFM4" s="343"/>
      <c r="BFN4" s="332"/>
      <c r="BFO4" s="347"/>
      <c r="BFP4" s="347"/>
      <c r="BFQ4" s="331"/>
      <c r="BFR4" s="348"/>
      <c r="BFS4" s="345"/>
      <c r="BFT4" s="345"/>
      <c r="BFU4" s="347"/>
      <c r="BFV4" s="339"/>
      <c r="BFX4" s="259"/>
      <c r="BFY4" s="259"/>
      <c r="BFZ4" s="259"/>
      <c r="BGA4" s="269"/>
      <c r="BGB4" s="343"/>
      <c r="BGC4" s="332"/>
      <c r="BGD4" s="347"/>
      <c r="BGE4" s="347"/>
      <c r="BGF4" s="331"/>
      <c r="BGG4" s="348"/>
      <c r="BGH4" s="345"/>
      <c r="BGI4" s="345"/>
      <c r="BGJ4" s="347"/>
      <c r="BGK4" s="339"/>
      <c r="BGM4" s="259"/>
      <c r="BGN4" s="259"/>
      <c r="BGO4" s="259"/>
      <c r="BGP4" s="269"/>
      <c r="BGQ4" s="343"/>
      <c r="BGR4" s="332"/>
      <c r="BGS4" s="347"/>
      <c r="BGT4" s="347"/>
      <c r="BGU4" s="331"/>
      <c r="BGV4" s="348"/>
      <c r="BGW4" s="345"/>
      <c r="BGX4" s="345"/>
      <c r="BGY4" s="347"/>
      <c r="BGZ4" s="339"/>
      <c r="BHB4" s="259"/>
      <c r="BHC4" s="259"/>
      <c r="BHD4" s="259"/>
      <c r="BHE4" s="269"/>
      <c r="BHF4" s="343"/>
      <c r="BHG4" s="332"/>
      <c r="BHH4" s="347"/>
      <c r="BHI4" s="347"/>
      <c r="BHJ4" s="331"/>
      <c r="BHK4" s="348"/>
      <c r="BHL4" s="345"/>
      <c r="BHM4" s="345"/>
      <c r="BHN4" s="347"/>
      <c r="BHO4" s="339"/>
      <c r="BHQ4" s="259"/>
      <c r="BHR4" s="259"/>
      <c r="BHS4" s="259"/>
      <c r="BHT4" s="269"/>
      <c r="BHU4" s="343"/>
      <c r="BHV4" s="332"/>
      <c r="BHW4" s="347"/>
      <c r="BHX4" s="347"/>
      <c r="BHY4" s="331"/>
      <c r="BHZ4" s="348"/>
      <c r="BIA4" s="345"/>
      <c r="BIB4" s="345"/>
      <c r="BIC4" s="347"/>
      <c r="BID4" s="339"/>
      <c r="BIF4" s="259"/>
      <c r="BIG4" s="259"/>
      <c r="BIH4" s="259"/>
      <c r="BII4" s="269"/>
      <c r="BIJ4" s="343"/>
      <c r="BIK4" s="332"/>
      <c r="BIL4" s="347"/>
      <c r="BIM4" s="347"/>
      <c r="BIN4" s="331"/>
      <c r="BIO4" s="348"/>
      <c r="BIP4" s="345"/>
      <c r="BIQ4" s="345"/>
      <c r="BIR4" s="347"/>
      <c r="BIS4" s="339"/>
      <c r="BIU4" s="259"/>
      <c r="BIV4" s="259"/>
      <c r="BIW4" s="259"/>
      <c r="BIX4" s="269"/>
      <c r="BIY4" s="343"/>
      <c r="BIZ4" s="332"/>
      <c r="BJA4" s="347"/>
      <c r="BJB4" s="347"/>
      <c r="BJC4" s="331"/>
      <c r="BJD4" s="348"/>
      <c r="BJE4" s="345"/>
      <c r="BJF4" s="345"/>
      <c r="BJG4" s="347"/>
      <c r="BJH4" s="339"/>
      <c r="BJJ4" s="259"/>
      <c r="BJK4" s="259"/>
      <c r="BJL4" s="259"/>
      <c r="BJM4" s="269"/>
      <c r="BJN4" s="343"/>
      <c r="BJO4" s="332"/>
      <c r="BJP4" s="347"/>
      <c r="BJQ4" s="347"/>
      <c r="BJR4" s="331"/>
      <c r="BJS4" s="348"/>
      <c r="BJT4" s="345"/>
      <c r="BJU4" s="345"/>
      <c r="BJV4" s="347"/>
      <c r="BJW4" s="339"/>
      <c r="BJY4" s="259"/>
      <c r="BJZ4" s="259"/>
      <c r="BKA4" s="259"/>
      <c r="BKB4" s="269"/>
      <c r="BKC4" s="343"/>
      <c r="BKD4" s="332"/>
      <c r="BKE4" s="347"/>
      <c r="BKF4" s="347"/>
      <c r="BKG4" s="331"/>
      <c r="BKH4" s="348"/>
      <c r="BKI4" s="345"/>
      <c r="BKJ4" s="345"/>
      <c r="BKK4" s="347"/>
      <c r="BKL4" s="339"/>
      <c r="BKN4" s="259"/>
      <c r="BKO4" s="259"/>
      <c r="BKP4" s="259"/>
      <c r="BKQ4" s="269"/>
      <c r="BKR4" s="343"/>
      <c r="BKS4" s="332"/>
      <c r="BKT4" s="347"/>
      <c r="BKU4" s="347"/>
      <c r="BKV4" s="331"/>
      <c r="BKW4" s="348"/>
      <c r="BKX4" s="345"/>
      <c r="BKY4" s="345"/>
      <c r="BKZ4" s="347"/>
      <c r="BLA4" s="339"/>
      <c r="BLC4" s="259"/>
      <c r="BLD4" s="259"/>
      <c r="BLE4" s="259"/>
      <c r="BLF4" s="269"/>
      <c r="BLG4" s="343"/>
      <c r="BLH4" s="332"/>
      <c r="BLI4" s="347"/>
      <c r="BLJ4" s="347"/>
      <c r="BLK4" s="331"/>
      <c r="BLL4" s="348"/>
      <c r="BLM4" s="345"/>
      <c r="BLN4" s="345"/>
      <c r="BLO4" s="347"/>
      <c r="BLP4" s="339"/>
      <c r="BLR4" s="259"/>
      <c r="BLS4" s="259"/>
      <c r="BLT4" s="259"/>
      <c r="BLU4" s="269"/>
      <c r="BLV4" s="343"/>
      <c r="BLW4" s="332"/>
      <c r="BLX4" s="347"/>
      <c r="BLY4" s="347"/>
      <c r="BLZ4" s="331"/>
      <c r="BMA4" s="348"/>
      <c r="BMB4" s="345"/>
      <c r="BMC4" s="345"/>
      <c r="BMD4" s="347"/>
      <c r="BME4" s="339"/>
      <c r="BMG4" s="259"/>
      <c r="BMH4" s="259"/>
      <c r="BMI4" s="259"/>
      <c r="BMJ4" s="269"/>
      <c r="BMK4" s="343"/>
      <c r="BML4" s="332"/>
      <c r="BMM4" s="347"/>
      <c r="BMN4" s="347"/>
      <c r="BMO4" s="331"/>
      <c r="BMP4" s="348"/>
      <c r="BMQ4" s="345"/>
      <c r="BMR4" s="345"/>
      <c r="BMS4" s="347"/>
      <c r="BMT4" s="339"/>
      <c r="BMV4" s="259"/>
      <c r="BMW4" s="259"/>
      <c r="BMX4" s="259"/>
      <c r="BMY4" s="269"/>
      <c r="BMZ4" s="343"/>
      <c r="BNA4" s="332"/>
      <c r="BNB4" s="347"/>
      <c r="BNC4" s="347"/>
      <c r="BND4" s="331"/>
      <c r="BNE4" s="348"/>
      <c r="BNF4" s="345"/>
      <c r="BNG4" s="345"/>
      <c r="BNH4" s="347"/>
      <c r="BNI4" s="339"/>
      <c r="BNK4" s="259"/>
      <c r="BNL4" s="259"/>
      <c r="BNM4" s="259"/>
      <c r="BNN4" s="269"/>
      <c r="BNO4" s="343"/>
      <c r="BNP4" s="332"/>
      <c r="BNQ4" s="347"/>
      <c r="BNR4" s="347"/>
      <c r="BNS4" s="331"/>
      <c r="BNT4" s="348"/>
      <c r="BNU4" s="345"/>
      <c r="BNV4" s="345"/>
      <c r="BNW4" s="347"/>
      <c r="BNX4" s="339"/>
      <c r="BNZ4" s="259"/>
      <c r="BOA4" s="259"/>
      <c r="BOB4" s="259"/>
      <c r="BOC4" s="269"/>
      <c r="BOD4" s="343"/>
      <c r="BOE4" s="332"/>
      <c r="BOF4" s="347"/>
      <c r="BOG4" s="347"/>
      <c r="BOH4" s="331"/>
      <c r="BOI4" s="348"/>
      <c r="BOJ4" s="345"/>
      <c r="BOK4" s="345"/>
      <c r="BOL4" s="347"/>
      <c r="BOM4" s="339"/>
      <c r="BOO4" s="259"/>
      <c r="BOP4" s="259"/>
      <c r="BOQ4" s="259"/>
      <c r="BOR4" s="269"/>
      <c r="BOS4" s="343"/>
      <c r="BOT4" s="332"/>
      <c r="BOU4" s="347"/>
      <c r="BOV4" s="347"/>
      <c r="BOW4" s="331"/>
      <c r="BOX4" s="348"/>
      <c r="BOY4" s="345"/>
      <c r="BOZ4" s="345"/>
      <c r="BPA4" s="347"/>
      <c r="BPB4" s="339"/>
      <c r="BPD4" s="259"/>
      <c r="BPE4" s="259"/>
      <c r="BPF4" s="259"/>
      <c r="BPG4" s="269"/>
      <c r="BPH4" s="343"/>
      <c r="BPI4" s="332"/>
      <c r="BPJ4" s="347"/>
      <c r="BPK4" s="347"/>
      <c r="BPL4" s="331"/>
      <c r="BPM4" s="348"/>
      <c r="BPN4" s="345"/>
      <c r="BPO4" s="345"/>
      <c r="BPP4" s="347"/>
      <c r="BPQ4" s="339"/>
      <c r="BPS4" s="259"/>
      <c r="BPT4" s="259"/>
      <c r="BPU4" s="259"/>
      <c r="BPV4" s="269"/>
      <c r="BPW4" s="343"/>
      <c r="BPX4" s="332"/>
      <c r="BPY4" s="347"/>
      <c r="BPZ4" s="347"/>
      <c r="BQA4" s="331"/>
      <c r="BQB4" s="348"/>
      <c r="BQC4" s="345"/>
      <c r="BQD4" s="345"/>
      <c r="BQE4" s="347"/>
      <c r="BQF4" s="339"/>
      <c r="BQH4" s="259"/>
      <c r="BQI4" s="259"/>
      <c r="BQJ4" s="259"/>
      <c r="BQK4" s="269"/>
      <c r="BQL4" s="343"/>
      <c r="BQM4" s="332"/>
      <c r="BQN4" s="347"/>
      <c r="BQO4" s="347"/>
      <c r="BQP4" s="331"/>
      <c r="BQQ4" s="348"/>
      <c r="BQR4" s="345"/>
      <c r="BQS4" s="345"/>
      <c r="BQT4" s="347"/>
      <c r="BQU4" s="339"/>
      <c r="BQW4" s="259"/>
      <c r="BQX4" s="259"/>
      <c r="BQY4" s="259"/>
      <c r="BQZ4" s="269"/>
      <c r="BRA4" s="343"/>
      <c r="BRB4" s="332"/>
      <c r="BRC4" s="347"/>
      <c r="BRD4" s="347"/>
      <c r="BRE4" s="331"/>
      <c r="BRF4" s="348"/>
      <c r="BRG4" s="345"/>
      <c r="BRH4" s="345"/>
      <c r="BRI4" s="347"/>
      <c r="BRJ4" s="339"/>
      <c r="BRL4" s="259"/>
      <c r="BRM4" s="259"/>
      <c r="BRN4" s="259"/>
      <c r="BRO4" s="269"/>
      <c r="BRP4" s="343"/>
      <c r="BRQ4" s="332"/>
      <c r="BRR4" s="347"/>
      <c r="BRS4" s="347"/>
      <c r="BRT4" s="331"/>
      <c r="BRU4" s="348"/>
      <c r="BRV4" s="345"/>
      <c r="BRW4" s="345"/>
      <c r="BRX4" s="347"/>
      <c r="BRY4" s="339"/>
      <c r="BSA4" s="259"/>
      <c r="BSB4" s="259"/>
      <c r="BSC4" s="259"/>
      <c r="BSD4" s="269"/>
      <c r="BSE4" s="343"/>
      <c r="BSF4" s="332"/>
      <c r="BSG4" s="347"/>
      <c r="BSH4" s="347"/>
      <c r="BSI4" s="331"/>
      <c r="BSJ4" s="348"/>
      <c r="BSK4" s="345"/>
      <c r="BSL4" s="345"/>
      <c r="BSM4" s="347"/>
      <c r="BSN4" s="339"/>
      <c r="BSP4" s="259"/>
      <c r="BSQ4" s="259"/>
      <c r="BSR4" s="259"/>
      <c r="BSS4" s="269"/>
      <c r="BST4" s="343"/>
      <c r="BSU4" s="332"/>
      <c r="BSV4" s="347"/>
      <c r="BSW4" s="347"/>
      <c r="BSX4" s="331"/>
      <c r="BSY4" s="348"/>
      <c r="BSZ4" s="345"/>
      <c r="BTA4" s="345"/>
      <c r="BTB4" s="347"/>
      <c r="BTC4" s="339"/>
      <c r="BTE4" s="259"/>
      <c r="BTF4" s="259"/>
      <c r="BTG4" s="259"/>
      <c r="BTH4" s="269"/>
      <c r="BTI4" s="343"/>
      <c r="BTJ4" s="332"/>
      <c r="BTK4" s="347"/>
      <c r="BTL4" s="347"/>
      <c r="BTM4" s="331"/>
      <c r="BTN4" s="348"/>
      <c r="BTO4" s="345"/>
      <c r="BTP4" s="345"/>
      <c r="BTQ4" s="347"/>
      <c r="BTR4" s="339"/>
      <c r="BTT4" s="259"/>
      <c r="BTU4" s="259"/>
      <c r="BTV4" s="259"/>
      <c r="BTW4" s="269"/>
      <c r="BTX4" s="343"/>
      <c r="BTY4" s="332"/>
      <c r="BTZ4" s="347"/>
      <c r="BUA4" s="347"/>
      <c r="BUB4" s="331"/>
      <c r="BUC4" s="348"/>
      <c r="BUD4" s="345"/>
      <c r="BUE4" s="345"/>
      <c r="BUF4" s="347"/>
      <c r="BUG4" s="339"/>
      <c r="BUI4" s="259"/>
      <c r="BUJ4" s="259"/>
      <c r="BUK4" s="259"/>
      <c r="BUL4" s="269"/>
      <c r="BUM4" s="343"/>
      <c r="BUN4" s="332"/>
      <c r="BUO4" s="347"/>
      <c r="BUP4" s="347"/>
      <c r="BUQ4" s="331"/>
      <c r="BUR4" s="348"/>
      <c r="BUS4" s="345"/>
      <c r="BUT4" s="345"/>
      <c r="BUU4" s="347"/>
      <c r="BUV4" s="339"/>
      <c r="BUX4" s="259"/>
      <c r="BUY4" s="259"/>
      <c r="BUZ4" s="259"/>
      <c r="BVA4" s="269"/>
      <c r="BVB4" s="343"/>
      <c r="BVC4" s="332"/>
      <c r="BVD4" s="347"/>
      <c r="BVE4" s="347"/>
      <c r="BVF4" s="331"/>
      <c r="BVG4" s="348"/>
      <c r="BVH4" s="345"/>
      <c r="BVI4" s="345"/>
      <c r="BVJ4" s="347"/>
      <c r="BVK4" s="339"/>
      <c r="BVM4" s="259"/>
      <c r="BVN4" s="259"/>
      <c r="BVO4" s="259"/>
      <c r="BVP4" s="269"/>
      <c r="BVQ4" s="343"/>
      <c r="BVR4" s="332"/>
      <c r="BVS4" s="347"/>
      <c r="BVT4" s="347"/>
      <c r="BVU4" s="331"/>
      <c r="BVV4" s="348"/>
      <c r="BVW4" s="345"/>
      <c r="BVX4" s="345"/>
      <c r="BVY4" s="347"/>
      <c r="BVZ4" s="339"/>
      <c r="BWB4" s="259"/>
      <c r="BWC4" s="259"/>
      <c r="BWD4" s="259"/>
      <c r="BWE4" s="269"/>
      <c r="BWF4" s="343"/>
      <c r="BWG4" s="332"/>
      <c r="BWH4" s="347"/>
      <c r="BWI4" s="347"/>
      <c r="BWJ4" s="331"/>
      <c r="BWK4" s="348"/>
      <c r="BWL4" s="345"/>
      <c r="BWM4" s="345"/>
      <c r="BWN4" s="347"/>
      <c r="BWO4" s="339"/>
      <c r="BWQ4" s="259"/>
      <c r="BWR4" s="259"/>
      <c r="BWS4" s="259"/>
      <c r="BWT4" s="269"/>
      <c r="BWU4" s="343"/>
      <c r="BWV4" s="332"/>
      <c r="BWW4" s="347"/>
      <c r="BWX4" s="347"/>
      <c r="BWY4" s="331"/>
      <c r="BWZ4" s="348"/>
      <c r="BXA4" s="345"/>
      <c r="BXB4" s="345"/>
      <c r="BXC4" s="347"/>
      <c r="BXD4" s="339"/>
      <c r="BXF4" s="259"/>
      <c r="BXG4" s="259"/>
      <c r="BXH4" s="259"/>
      <c r="BXI4" s="269"/>
      <c r="BXJ4" s="343"/>
      <c r="BXK4" s="332"/>
      <c r="BXL4" s="347"/>
      <c r="BXM4" s="347"/>
      <c r="BXN4" s="331"/>
      <c r="BXO4" s="348"/>
      <c r="BXP4" s="345"/>
      <c r="BXQ4" s="345"/>
      <c r="BXR4" s="347"/>
      <c r="BXS4" s="339"/>
      <c r="BXU4" s="259"/>
      <c r="BXV4" s="259"/>
      <c r="BXW4" s="259"/>
      <c r="BXX4" s="269"/>
      <c r="BXY4" s="343"/>
      <c r="BXZ4" s="332"/>
      <c r="BYA4" s="347"/>
      <c r="BYB4" s="347"/>
      <c r="BYC4" s="331"/>
      <c r="BYD4" s="348"/>
      <c r="BYE4" s="345"/>
      <c r="BYF4" s="345"/>
      <c r="BYG4" s="347"/>
      <c r="BYH4" s="339"/>
      <c r="BYJ4" s="259"/>
      <c r="BYK4" s="259"/>
      <c r="BYL4" s="259"/>
      <c r="BYM4" s="269"/>
      <c r="BYN4" s="343"/>
      <c r="BYO4" s="332"/>
      <c r="BYP4" s="347"/>
      <c r="BYQ4" s="347"/>
      <c r="BYR4" s="331"/>
      <c r="BYS4" s="348"/>
      <c r="BYT4" s="345"/>
      <c r="BYU4" s="345"/>
      <c r="BYV4" s="347"/>
      <c r="BYW4" s="339"/>
      <c r="BYY4" s="259"/>
      <c r="BYZ4" s="259"/>
      <c r="BZA4" s="259"/>
      <c r="BZB4" s="269"/>
      <c r="BZC4" s="343"/>
      <c r="BZD4" s="332"/>
      <c r="BZE4" s="347"/>
      <c r="BZF4" s="347"/>
      <c r="BZG4" s="331"/>
      <c r="BZH4" s="348"/>
      <c r="BZI4" s="345"/>
      <c r="BZJ4" s="345"/>
      <c r="BZK4" s="347"/>
      <c r="BZL4" s="339"/>
      <c r="BZN4" s="259"/>
      <c r="BZO4" s="259"/>
      <c r="BZP4" s="259"/>
      <c r="BZQ4" s="269"/>
      <c r="BZR4" s="343"/>
      <c r="BZS4" s="332"/>
      <c r="BZT4" s="347"/>
      <c r="BZU4" s="347"/>
      <c r="BZV4" s="331"/>
      <c r="BZW4" s="348"/>
      <c r="BZX4" s="345"/>
      <c r="BZY4" s="345"/>
      <c r="BZZ4" s="347"/>
      <c r="CAA4" s="339"/>
      <c r="CAC4" s="259"/>
      <c r="CAD4" s="259"/>
      <c r="CAE4" s="259"/>
      <c r="CAF4" s="269"/>
      <c r="CAG4" s="343"/>
      <c r="CAH4" s="332"/>
      <c r="CAI4" s="347"/>
      <c r="CAJ4" s="347"/>
      <c r="CAK4" s="331"/>
      <c r="CAL4" s="348"/>
      <c r="CAM4" s="345"/>
      <c r="CAN4" s="345"/>
      <c r="CAO4" s="347"/>
      <c r="CAP4" s="339"/>
      <c r="CAR4" s="259"/>
      <c r="CAS4" s="259"/>
      <c r="CAT4" s="259"/>
      <c r="CAU4" s="269"/>
      <c r="CAV4" s="343"/>
      <c r="CAW4" s="332"/>
      <c r="CAX4" s="347"/>
      <c r="CAY4" s="347"/>
      <c r="CAZ4" s="331"/>
      <c r="CBA4" s="348"/>
      <c r="CBB4" s="345"/>
      <c r="CBC4" s="345"/>
      <c r="CBD4" s="347"/>
      <c r="CBE4" s="339"/>
      <c r="CBG4" s="259"/>
      <c r="CBH4" s="259"/>
      <c r="CBI4" s="259"/>
      <c r="CBJ4" s="269"/>
      <c r="CBK4" s="343"/>
      <c r="CBL4" s="332"/>
      <c r="CBM4" s="347"/>
      <c r="CBN4" s="347"/>
      <c r="CBO4" s="331"/>
      <c r="CBP4" s="348"/>
      <c r="CBQ4" s="345"/>
      <c r="CBR4" s="345"/>
      <c r="CBS4" s="347"/>
      <c r="CBT4" s="339"/>
      <c r="CBV4" s="259"/>
      <c r="CBW4" s="259"/>
      <c r="CBX4" s="259"/>
      <c r="CBY4" s="269"/>
      <c r="CBZ4" s="343"/>
      <c r="CCA4" s="332"/>
      <c r="CCB4" s="347"/>
      <c r="CCC4" s="347"/>
      <c r="CCD4" s="331"/>
      <c r="CCE4" s="348"/>
      <c r="CCF4" s="345"/>
      <c r="CCG4" s="345"/>
      <c r="CCH4" s="347"/>
      <c r="CCI4" s="339"/>
      <c r="CCK4" s="259"/>
      <c r="CCL4" s="259"/>
      <c r="CCM4" s="259"/>
      <c r="CCN4" s="269"/>
      <c r="CCO4" s="343"/>
      <c r="CCP4" s="332"/>
      <c r="CCQ4" s="347"/>
      <c r="CCR4" s="347"/>
      <c r="CCS4" s="331"/>
      <c r="CCT4" s="348"/>
      <c r="CCU4" s="345"/>
      <c r="CCV4" s="345"/>
      <c r="CCW4" s="347"/>
      <c r="CCX4" s="339"/>
      <c r="CCZ4" s="259"/>
      <c r="CDA4" s="259"/>
      <c r="CDB4" s="259"/>
      <c r="CDC4" s="269"/>
      <c r="CDD4" s="343"/>
      <c r="CDE4" s="332"/>
      <c r="CDF4" s="347"/>
      <c r="CDG4" s="347"/>
      <c r="CDH4" s="331"/>
      <c r="CDI4" s="348"/>
      <c r="CDJ4" s="345"/>
      <c r="CDK4" s="345"/>
      <c r="CDL4" s="347"/>
      <c r="CDM4" s="339"/>
      <c r="CDO4" s="259"/>
      <c r="CDP4" s="259"/>
      <c r="CDQ4" s="259"/>
      <c r="CDR4" s="269"/>
      <c r="CDS4" s="343"/>
      <c r="CDT4" s="332"/>
      <c r="CDU4" s="347"/>
      <c r="CDV4" s="347"/>
      <c r="CDW4" s="331"/>
      <c r="CDX4" s="348"/>
      <c r="CDY4" s="345"/>
      <c r="CDZ4" s="345"/>
      <c r="CEA4" s="347"/>
      <c r="CEB4" s="339"/>
      <c r="CED4" s="259"/>
      <c r="CEE4" s="259"/>
      <c r="CEF4" s="259"/>
      <c r="CEG4" s="269"/>
      <c r="CEH4" s="343"/>
      <c r="CEI4" s="332"/>
      <c r="CEJ4" s="347"/>
      <c r="CEK4" s="347"/>
      <c r="CEL4" s="331"/>
      <c r="CEM4" s="348"/>
      <c r="CEN4" s="345"/>
      <c r="CEO4" s="345"/>
      <c r="CEP4" s="347"/>
      <c r="CEQ4" s="339"/>
      <c r="CES4" s="259"/>
      <c r="CET4" s="259"/>
      <c r="CEU4" s="259"/>
      <c r="CEV4" s="269"/>
      <c r="CEW4" s="343"/>
      <c r="CEX4" s="332"/>
      <c r="CEY4" s="347"/>
      <c r="CEZ4" s="347"/>
      <c r="CFA4" s="331"/>
      <c r="CFB4" s="348"/>
      <c r="CFC4" s="345"/>
      <c r="CFD4" s="345"/>
      <c r="CFE4" s="347"/>
      <c r="CFF4" s="339"/>
      <c r="CFH4" s="259"/>
      <c r="CFI4" s="259"/>
      <c r="CFJ4" s="259"/>
      <c r="CFK4" s="269"/>
      <c r="CFL4" s="343"/>
      <c r="CFM4" s="332"/>
      <c r="CFN4" s="347"/>
      <c r="CFO4" s="347"/>
      <c r="CFP4" s="331"/>
      <c r="CFQ4" s="348"/>
      <c r="CFR4" s="345"/>
      <c r="CFS4" s="345"/>
      <c r="CFT4" s="347"/>
      <c r="CFU4" s="339"/>
      <c r="CFW4" s="259"/>
      <c r="CFX4" s="259"/>
      <c r="CFY4" s="259"/>
      <c r="CFZ4" s="269"/>
      <c r="CGA4" s="343"/>
      <c r="CGB4" s="332"/>
      <c r="CGC4" s="347"/>
      <c r="CGD4" s="347"/>
      <c r="CGE4" s="331"/>
      <c r="CGF4" s="348"/>
      <c r="CGG4" s="345"/>
      <c r="CGH4" s="345"/>
      <c r="CGI4" s="347"/>
      <c r="CGJ4" s="339"/>
      <c r="CGL4" s="259"/>
      <c r="CGM4" s="259"/>
      <c r="CGN4" s="259"/>
      <c r="CGO4" s="269"/>
      <c r="CGP4" s="343"/>
      <c r="CGQ4" s="332"/>
      <c r="CGR4" s="347"/>
      <c r="CGS4" s="347"/>
      <c r="CGT4" s="331"/>
      <c r="CGU4" s="348"/>
      <c r="CGV4" s="345"/>
      <c r="CGW4" s="345"/>
      <c r="CGX4" s="347"/>
      <c r="CGY4" s="339"/>
      <c r="CHA4" s="259"/>
      <c r="CHB4" s="259"/>
      <c r="CHC4" s="259"/>
      <c r="CHD4" s="269"/>
      <c r="CHE4" s="343"/>
      <c r="CHF4" s="332"/>
      <c r="CHG4" s="347"/>
      <c r="CHH4" s="347"/>
      <c r="CHI4" s="331"/>
      <c r="CHJ4" s="348"/>
      <c r="CHK4" s="345"/>
      <c r="CHL4" s="345"/>
      <c r="CHM4" s="347"/>
      <c r="CHN4" s="339"/>
      <c r="CHP4" s="259"/>
      <c r="CHQ4" s="259"/>
      <c r="CHR4" s="259"/>
      <c r="CHS4" s="269"/>
      <c r="CHT4" s="343"/>
      <c r="CHU4" s="332"/>
      <c r="CHV4" s="347"/>
      <c r="CHW4" s="347"/>
      <c r="CHX4" s="331"/>
      <c r="CHY4" s="348"/>
      <c r="CHZ4" s="345"/>
      <c r="CIA4" s="345"/>
      <c r="CIB4" s="347"/>
      <c r="CIC4" s="339"/>
      <c r="CIE4" s="259"/>
      <c r="CIF4" s="259"/>
      <c r="CIG4" s="259"/>
      <c r="CIH4" s="269"/>
      <c r="CII4" s="343"/>
      <c r="CIJ4" s="332"/>
      <c r="CIK4" s="347"/>
      <c r="CIL4" s="347"/>
      <c r="CIM4" s="331"/>
      <c r="CIN4" s="348"/>
      <c r="CIO4" s="345"/>
      <c r="CIP4" s="345"/>
      <c r="CIQ4" s="347"/>
      <c r="CIR4" s="339"/>
      <c r="CIT4" s="259"/>
      <c r="CIU4" s="259"/>
      <c r="CIV4" s="259"/>
      <c r="CIW4" s="269"/>
      <c r="CIX4" s="343"/>
      <c r="CIY4" s="332"/>
      <c r="CIZ4" s="347"/>
      <c r="CJA4" s="347"/>
      <c r="CJB4" s="331"/>
      <c r="CJC4" s="348"/>
      <c r="CJD4" s="345"/>
      <c r="CJE4" s="345"/>
      <c r="CJF4" s="347"/>
      <c r="CJG4" s="339"/>
      <c r="CJI4" s="259"/>
      <c r="CJJ4" s="259"/>
      <c r="CJK4" s="259"/>
      <c r="CJL4" s="269"/>
      <c r="CJM4" s="343"/>
      <c r="CJN4" s="332"/>
      <c r="CJO4" s="347"/>
      <c r="CJP4" s="347"/>
      <c r="CJQ4" s="331"/>
      <c r="CJR4" s="348"/>
      <c r="CJS4" s="345"/>
      <c r="CJT4" s="345"/>
      <c r="CJU4" s="347"/>
      <c r="CJV4" s="339"/>
      <c r="CJX4" s="259"/>
      <c r="CJY4" s="259"/>
      <c r="CJZ4" s="259"/>
      <c r="CKA4" s="269"/>
      <c r="CKB4" s="343"/>
      <c r="CKC4" s="332"/>
      <c r="CKD4" s="347"/>
      <c r="CKE4" s="347"/>
      <c r="CKF4" s="331"/>
      <c r="CKG4" s="348"/>
      <c r="CKH4" s="345"/>
      <c r="CKI4" s="345"/>
      <c r="CKJ4" s="347"/>
      <c r="CKK4" s="339"/>
      <c r="CKM4" s="259"/>
      <c r="CKN4" s="259"/>
      <c r="CKO4" s="259"/>
      <c r="CKP4" s="269"/>
      <c r="CKQ4" s="343"/>
      <c r="CKR4" s="332"/>
      <c r="CKS4" s="347"/>
      <c r="CKT4" s="347"/>
      <c r="CKU4" s="331"/>
      <c r="CKV4" s="348"/>
      <c r="CKW4" s="345"/>
      <c r="CKX4" s="345"/>
      <c r="CKY4" s="347"/>
      <c r="CKZ4" s="339"/>
      <c r="CLB4" s="259"/>
      <c r="CLC4" s="259"/>
      <c r="CLD4" s="259"/>
      <c r="CLE4" s="269"/>
      <c r="CLF4" s="343"/>
      <c r="CLG4" s="332"/>
      <c r="CLH4" s="347"/>
      <c r="CLI4" s="347"/>
      <c r="CLJ4" s="331"/>
      <c r="CLK4" s="348"/>
      <c r="CLL4" s="345"/>
      <c r="CLM4" s="345"/>
      <c r="CLN4" s="347"/>
      <c r="CLO4" s="339"/>
      <c r="CLQ4" s="259"/>
      <c r="CLR4" s="259"/>
      <c r="CLS4" s="259"/>
      <c r="CLT4" s="269"/>
      <c r="CLU4" s="343"/>
      <c r="CLV4" s="332"/>
      <c r="CLW4" s="347"/>
      <c r="CLX4" s="347"/>
      <c r="CLY4" s="331"/>
      <c r="CLZ4" s="348"/>
      <c r="CMA4" s="345"/>
      <c r="CMB4" s="345"/>
      <c r="CMC4" s="347"/>
      <c r="CMD4" s="339"/>
      <c r="CMF4" s="259"/>
      <c r="CMG4" s="259"/>
      <c r="CMH4" s="259"/>
      <c r="CMI4" s="269"/>
      <c r="CMJ4" s="343"/>
      <c r="CMK4" s="332"/>
      <c r="CML4" s="347"/>
      <c r="CMM4" s="347"/>
      <c r="CMN4" s="331"/>
      <c r="CMO4" s="348"/>
      <c r="CMP4" s="345"/>
      <c r="CMQ4" s="345"/>
      <c r="CMR4" s="347"/>
      <c r="CMS4" s="339"/>
      <c r="CMU4" s="259"/>
      <c r="CMV4" s="259"/>
      <c r="CMW4" s="259"/>
      <c r="CMX4" s="269"/>
      <c r="CMY4" s="343"/>
      <c r="CMZ4" s="332"/>
      <c r="CNA4" s="347"/>
      <c r="CNB4" s="347"/>
      <c r="CNC4" s="331"/>
      <c r="CND4" s="348"/>
      <c r="CNE4" s="345"/>
      <c r="CNF4" s="345"/>
      <c r="CNG4" s="347"/>
      <c r="CNH4" s="339"/>
      <c r="CNJ4" s="259"/>
      <c r="CNK4" s="259"/>
      <c r="CNL4" s="259"/>
      <c r="CNM4" s="269"/>
      <c r="CNN4" s="343"/>
      <c r="CNO4" s="332"/>
      <c r="CNP4" s="347"/>
      <c r="CNQ4" s="347"/>
      <c r="CNR4" s="331"/>
      <c r="CNS4" s="348"/>
      <c r="CNT4" s="345"/>
      <c r="CNU4" s="345"/>
      <c r="CNV4" s="347"/>
      <c r="CNW4" s="339"/>
      <c r="CNY4" s="259"/>
      <c r="CNZ4" s="259"/>
      <c r="COA4" s="259"/>
      <c r="COB4" s="269"/>
      <c r="COC4" s="343"/>
      <c r="COD4" s="332"/>
      <c r="COE4" s="347"/>
      <c r="COF4" s="347"/>
      <c r="COG4" s="331"/>
      <c r="COH4" s="348"/>
      <c r="COI4" s="345"/>
      <c r="COJ4" s="345"/>
      <c r="COK4" s="347"/>
      <c r="COL4" s="339"/>
      <c r="CON4" s="259"/>
      <c r="COO4" s="259"/>
      <c r="COP4" s="259"/>
      <c r="COQ4" s="269"/>
      <c r="COR4" s="343"/>
      <c r="COS4" s="332"/>
      <c r="COT4" s="347"/>
      <c r="COU4" s="347"/>
      <c r="COV4" s="331"/>
      <c r="COW4" s="348"/>
      <c r="COX4" s="345"/>
      <c r="COY4" s="345"/>
      <c r="COZ4" s="347"/>
      <c r="CPA4" s="339"/>
      <c r="CPC4" s="259"/>
      <c r="CPD4" s="259"/>
      <c r="CPE4" s="259"/>
      <c r="CPF4" s="269"/>
      <c r="CPG4" s="343"/>
      <c r="CPH4" s="332"/>
      <c r="CPI4" s="347"/>
      <c r="CPJ4" s="347"/>
      <c r="CPK4" s="331"/>
      <c r="CPL4" s="348"/>
      <c r="CPM4" s="345"/>
      <c r="CPN4" s="345"/>
      <c r="CPO4" s="347"/>
      <c r="CPP4" s="339"/>
      <c r="CPR4" s="259"/>
      <c r="CPS4" s="259"/>
      <c r="CPT4" s="259"/>
      <c r="CPU4" s="269"/>
      <c r="CPV4" s="343"/>
      <c r="CPW4" s="332"/>
      <c r="CPX4" s="347"/>
      <c r="CPY4" s="347"/>
      <c r="CPZ4" s="331"/>
      <c r="CQA4" s="348"/>
      <c r="CQB4" s="345"/>
      <c r="CQC4" s="345"/>
      <c r="CQD4" s="347"/>
      <c r="CQE4" s="339"/>
      <c r="CQG4" s="259"/>
      <c r="CQH4" s="259"/>
      <c r="CQI4" s="259"/>
      <c r="CQJ4" s="269"/>
      <c r="CQK4" s="343"/>
      <c r="CQL4" s="332"/>
      <c r="CQM4" s="347"/>
      <c r="CQN4" s="347"/>
      <c r="CQO4" s="331"/>
      <c r="CQP4" s="348"/>
      <c r="CQQ4" s="345"/>
      <c r="CQR4" s="345"/>
      <c r="CQS4" s="347"/>
      <c r="CQT4" s="339"/>
      <c r="CQV4" s="259"/>
      <c r="CQW4" s="259"/>
      <c r="CQX4" s="259"/>
      <c r="CQY4" s="269"/>
      <c r="CQZ4" s="343"/>
      <c r="CRA4" s="332"/>
      <c r="CRB4" s="347"/>
      <c r="CRC4" s="347"/>
      <c r="CRD4" s="331"/>
      <c r="CRE4" s="348"/>
      <c r="CRF4" s="345"/>
      <c r="CRG4" s="345"/>
      <c r="CRH4" s="347"/>
      <c r="CRI4" s="339"/>
      <c r="CRK4" s="259"/>
      <c r="CRL4" s="259"/>
      <c r="CRM4" s="259"/>
      <c r="CRN4" s="269"/>
      <c r="CRO4" s="343"/>
      <c r="CRP4" s="332"/>
      <c r="CRQ4" s="347"/>
      <c r="CRR4" s="347"/>
      <c r="CRS4" s="331"/>
      <c r="CRT4" s="348"/>
      <c r="CRU4" s="345"/>
      <c r="CRV4" s="345"/>
      <c r="CRW4" s="347"/>
      <c r="CRX4" s="339"/>
      <c r="CRZ4" s="259"/>
      <c r="CSA4" s="259"/>
      <c r="CSB4" s="259"/>
      <c r="CSC4" s="269"/>
      <c r="CSD4" s="343"/>
      <c r="CSE4" s="332"/>
      <c r="CSF4" s="347"/>
      <c r="CSG4" s="347"/>
      <c r="CSH4" s="331"/>
      <c r="CSI4" s="348"/>
      <c r="CSJ4" s="345"/>
      <c r="CSK4" s="345"/>
      <c r="CSL4" s="347"/>
      <c r="CSM4" s="339"/>
      <c r="CSO4" s="259"/>
      <c r="CSP4" s="259"/>
      <c r="CSQ4" s="259"/>
      <c r="CSR4" s="269"/>
      <c r="CSS4" s="343"/>
      <c r="CST4" s="332"/>
      <c r="CSU4" s="347"/>
      <c r="CSV4" s="347"/>
      <c r="CSW4" s="331"/>
      <c r="CSX4" s="348"/>
      <c r="CSY4" s="345"/>
      <c r="CSZ4" s="345"/>
      <c r="CTA4" s="347"/>
      <c r="CTB4" s="339"/>
      <c r="CTD4" s="259"/>
      <c r="CTE4" s="259"/>
      <c r="CTF4" s="259"/>
      <c r="CTG4" s="269"/>
      <c r="CTH4" s="343"/>
      <c r="CTI4" s="332"/>
      <c r="CTJ4" s="347"/>
      <c r="CTK4" s="347"/>
      <c r="CTL4" s="331"/>
      <c r="CTM4" s="348"/>
      <c r="CTN4" s="345"/>
      <c r="CTO4" s="345"/>
      <c r="CTP4" s="347"/>
      <c r="CTQ4" s="339"/>
      <c r="CTS4" s="259"/>
      <c r="CTT4" s="259"/>
      <c r="CTU4" s="259"/>
      <c r="CTV4" s="269"/>
      <c r="CTW4" s="343"/>
      <c r="CTX4" s="332"/>
      <c r="CTY4" s="347"/>
      <c r="CTZ4" s="347"/>
      <c r="CUA4" s="331"/>
      <c r="CUB4" s="348"/>
      <c r="CUC4" s="345"/>
      <c r="CUD4" s="345"/>
      <c r="CUE4" s="347"/>
      <c r="CUF4" s="339"/>
      <c r="CUH4" s="259"/>
      <c r="CUI4" s="259"/>
      <c r="CUJ4" s="259"/>
      <c r="CUK4" s="269"/>
      <c r="CUL4" s="343"/>
      <c r="CUM4" s="332"/>
      <c r="CUN4" s="347"/>
      <c r="CUO4" s="347"/>
      <c r="CUP4" s="331"/>
      <c r="CUQ4" s="348"/>
      <c r="CUR4" s="345"/>
      <c r="CUS4" s="345"/>
      <c r="CUT4" s="347"/>
      <c r="CUU4" s="339"/>
      <c r="CUW4" s="259"/>
      <c r="CUX4" s="259"/>
      <c r="CUY4" s="259"/>
      <c r="CUZ4" s="269"/>
      <c r="CVA4" s="343"/>
      <c r="CVB4" s="332"/>
      <c r="CVC4" s="347"/>
      <c r="CVD4" s="347"/>
      <c r="CVE4" s="331"/>
      <c r="CVF4" s="348"/>
      <c r="CVG4" s="345"/>
      <c r="CVH4" s="345"/>
      <c r="CVI4" s="347"/>
      <c r="CVJ4" s="339"/>
      <c r="CVL4" s="259"/>
      <c r="CVM4" s="259"/>
      <c r="CVN4" s="259"/>
      <c r="CVO4" s="269"/>
      <c r="CVP4" s="343"/>
      <c r="CVQ4" s="332"/>
      <c r="CVR4" s="347"/>
      <c r="CVS4" s="347"/>
      <c r="CVT4" s="331"/>
      <c r="CVU4" s="348"/>
      <c r="CVV4" s="345"/>
      <c r="CVW4" s="345"/>
      <c r="CVX4" s="347"/>
      <c r="CVY4" s="339"/>
      <c r="CWA4" s="259"/>
      <c r="CWB4" s="259"/>
      <c r="CWC4" s="259"/>
      <c r="CWD4" s="269"/>
      <c r="CWE4" s="343"/>
      <c r="CWF4" s="332"/>
      <c r="CWG4" s="347"/>
      <c r="CWH4" s="347"/>
      <c r="CWI4" s="331"/>
      <c r="CWJ4" s="348"/>
      <c r="CWK4" s="345"/>
      <c r="CWL4" s="345"/>
      <c r="CWM4" s="347"/>
      <c r="CWN4" s="339"/>
      <c r="CWP4" s="259"/>
      <c r="CWQ4" s="259"/>
      <c r="CWR4" s="259"/>
      <c r="CWS4" s="269"/>
      <c r="CWT4" s="343"/>
      <c r="CWU4" s="332"/>
      <c r="CWV4" s="347"/>
      <c r="CWW4" s="347"/>
      <c r="CWX4" s="331"/>
      <c r="CWY4" s="348"/>
      <c r="CWZ4" s="345"/>
      <c r="CXA4" s="345"/>
      <c r="CXB4" s="347"/>
      <c r="CXC4" s="339"/>
      <c r="CXE4" s="259"/>
      <c r="CXF4" s="259"/>
      <c r="CXG4" s="259"/>
      <c r="CXH4" s="269"/>
      <c r="CXI4" s="343"/>
      <c r="CXJ4" s="332"/>
      <c r="CXK4" s="347"/>
      <c r="CXL4" s="347"/>
      <c r="CXM4" s="331"/>
      <c r="CXN4" s="348"/>
      <c r="CXO4" s="345"/>
      <c r="CXP4" s="345"/>
      <c r="CXQ4" s="347"/>
      <c r="CXR4" s="339"/>
      <c r="CXT4" s="259"/>
      <c r="CXU4" s="259"/>
      <c r="CXV4" s="259"/>
      <c r="CXW4" s="269"/>
      <c r="CXX4" s="343"/>
      <c r="CXY4" s="332"/>
      <c r="CXZ4" s="347"/>
      <c r="CYA4" s="347"/>
      <c r="CYB4" s="331"/>
      <c r="CYC4" s="348"/>
      <c r="CYD4" s="345"/>
      <c r="CYE4" s="345"/>
      <c r="CYF4" s="347"/>
      <c r="CYG4" s="339"/>
      <c r="CYI4" s="259"/>
      <c r="CYJ4" s="259"/>
      <c r="CYK4" s="259"/>
      <c r="CYL4" s="269"/>
      <c r="CYM4" s="343"/>
      <c r="CYN4" s="332"/>
      <c r="CYO4" s="347"/>
      <c r="CYP4" s="347"/>
      <c r="CYQ4" s="331"/>
      <c r="CYR4" s="348"/>
      <c r="CYS4" s="345"/>
      <c r="CYT4" s="345"/>
      <c r="CYU4" s="347"/>
      <c r="CYV4" s="339"/>
      <c r="CYX4" s="259"/>
      <c r="CYY4" s="259"/>
      <c r="CYZ4" s="259"/>
      <c r="CZA4" s="269"/>
      <c r="CZB4" s="343"/>
      <c r="CZC4" s="332"/>
      <c r="CZD4" s="347"/>
      <c r="CZE4" s="347"/>
      <c r="CZF4" s="331"/>
      <c r="CZG4" s="348"/>
      <c r="CZH4" s="345"/>
      <c r="CZI4" s="345"/>
      <c r="CZJ4" s="347"/>
      <c r="CZK4" s="339"/>
      <c r="CZM4" s="259"/>
      <c r="CZN4" s="259"/>
      <c r="CZO4" s="259"/>
      <c r="CZP4" s="269"/>
      <c r="CZQ4" s="343"/>
      <c r="CZR4" s="332"/>
      <c r="CZS4" s="347"/>
      <c r="CZT4" s="347"/>
      <c r="CZU4" s="331"/>
      <c r="CZV4" s="348"/>
      <c r="CZW4" s="345"/>
      <c r="CZX4" s="345"/>
      <c r="CZY4" s="347"/>
      <c r="CZZ4" s="339"/>
      <c r="DAB4" s="259"/>
      <c r="DAC4" s="259"/>
      <c r="DAD4" s="259"/>
      <c r="DAE4" s="269"/>
      <c r="DAF4" s="343"/>
      <c r="DAG4" s="332"/>
      <c r="DAH4" s="347"/>
      <c r="DAI4" s="347"/>
      <c r="DAJ4" s="331"/>
      <c r="DAK4" s="348"/>
      <c r="DAL4" s="345"/>
      <c r="DAM4" s="345"/>
      <c r="DAN4" s="347"/>
      <c r="DAO4" s="339"/>
      <c r="DAQ4" s="259"/>
      <c r="DAR4" s="259"/>
      <c r="DAS4" s="259"/>
      <c r="DAT4" s="269"/>
      <c r="DAU4" s="343"/>
      <c r="DAV4" s="332"/>
      <c r="DAW4" s="347"/>
      <c r="DAX4" s="347"/>
      <c r="DAY4" s="331"/>
      <c r="DAZ4" s="348"/>
      <c r="DBA4" s="345"/>
      <c r="DBB4" s="345"/>
      <c r="DBC4" s="347"/>
      <c r="DBD4" s="339"/>
      <c r="DBF4" s="259"/>
      <c r="DBG4" s="259"/>
      <c r="DBH4" s="259"/>
      <c r="DBI4" s="269"/>
      <c r="DBJ4" s="343"/>
      <c r="DBK4" s="332"/>
      <c r="DBL4" s="347"/>
      <c r="DBM4" s="347"/>
      <c r="DBN4" s="331"/>
      <c r="DBO4" s="348"/>
      <c r="DBP4" s="345"/>
      <c r="DBQ4" s="345"/>
      <c r="DBR4" s="347"/>
      <c r="DBS4" s="339"/>
      <c r="DBU4" s="259"/>
      <c r="DBV4" s="259"/>
      <c r="DBW4" s="259"/>
      <c r="DBX4" s="269"/>
      <c r="DBY4" s="343"/>
      <c r="DBZ4" s="332"/>
      <c r="DCA4" s="347"/>
      <c r="DCB4" s="347"/>
      <c r="DCC4" s="331"/>
      <c r="DCD4" s="348"/>
      <c r="DCE4" s="345"/>
      <c r="DCF4" s="345"/>
      <c r="DCG4" s="347"/>
      <c r="DCH4" s="339"/>
      <c r="DCJ4" s="259"/>
      <c r="DCK4" s="259"/>
      <c r="DCL4" s="259"/>
      <c r="DCM4" s="269"/>
      <c r="DCN4" s="343"/>
      <c r="DCO4" s="332"/>
      <c r="DCP4" s="347"/>
      <c r="DCQ4" s="347"/>
      <c r="DCR4" s="331"/>
      <c r="DCS4" s="348"/>
      <c r="DCT4" s="345"/>
      <c r="DCU4" s="345"/>
      <c r="DCV4" s="347"/>
      <c r="DCW4" s="339"/>
      <c r="DCY4" s="259"/>
      <c r="DCZ4" s="259"/>
      <c r="DDA4" s="259"/>
      <c r="DDB4" s="269"/>
      <c r="DDC4" s="343"/>
      <c r="DDD4" s="332"/>
      <c r="DDE4" s="347"/>
      <c r="DDF4" s="347"/>
      <c r="DDG4" s="331"/>
      <c r="DDH4" s="348"/>
      <c r="DDI4" s="345"/>
      <c r="DDJ4" s="345"/>
      <c r="DDK4" s="347"/>
      <c r="DDL4" s="339"/>
      <c r="DDN4" s="259"/>
      <c r="DDO4" s="259"/>
      <c r="DDP4" s="259"/>
      <c r="DDQ4" s="269"/>
      <c r="DDR4" s="343"/>
      <c r="DDS4" s="332"/>
      <c r="DDT4" s="347"/>
      <c r="DDU4" s="347"/>
      <c r="DDV4" s="331"/>
      <c r="DDW4" s="348"/>
      <c r="DDX4" s="345"/>
      <c r="DDY4" s="345"/>
      <c r="DDZ4" s="347"/>
      <c r="DEA4" s="339"/>
      <c r="DEC4" s="259"/>
      <c r="DED4" s="259"/>
      <c r="DEE4" s="259"/>
      <c r="DEF4" s="269"/>
      <c r="DEG4" s="343"/>
      <c r="DEH4" s="332"/>
      <c r="DEI4" s="347"/>
      <c r="DEJ4" s="347"/>
      <c r="DEK4" s="331"/>
      <c r="DEL4" s="348"/>
      <c r="DEM4" s="345"/>
      <c r="DEN4" s="345"/>
      <c r="DEO4" s="347"/>
      <c r="DEP4" s="339"/>
      <c r="DER4" s="259"/>
      <c r="DES4" s="259"/>
      <c r="DET4" s="259"/>
      <c r="DEU4" s="269"/>
      <c r="DEV4" s="343"/>
      <c r="DEW4" s="332"/>
      <c r="DEX4" s="347"/>
      <c r="DEY4" s="347"/>
      <c r="DEZ4" s="331"/>
      <c r="DFA4" s="348"/>
      <c r="DFB4" s="345"/>
      <c r="DFC4" s="345"/>
      <c r="DFD4" s="347"/>
      <c r="DFE4" s="339"/>
      <c r="DFG4" s="259"/>
      <c r="DFH4" s="259"/>
      <c r="DFI4" s="259"/>
      <c r="DFJ4" s="269"/>
      <c r="DFK4" s="343"/>
      <c r="DFL4" s="332"/>
      <c r="DFM4" s="347"/>
      <c r="DFN4" s="347"/>
      <c r="DFO4" s="331"/>
      <c r="DFP4" s="348"/>
      <c r="DFQ4" s="345"/>
      <c r="DFR4" s="345"/>
      <c r="DFS4" s="347"/>
      <c r="DFT4" s="339"/>
      <c r="DFV4" s="259"/>
      <c r="DFW4" s="259"/>
      <c r="DFX4" s="259"/>
      <c r="DFY4" s="269"/>
      <c r="DFZ4" s="343"/>
      <c r="DGA4" s="332"/>
      <c r="DGB4" s="347"/>
      <c r="DGC4" s="347"/>
      <c r="DGD4" s="331"/>
      <c r="DGE4" s="348"/>
      <c r="DGF4" s="345"/>
      <c r="DGG4" s="345"/>
      <c r="DGH4" s="347"/>
      <c r="DGI4" s="339"/>
      <c r="DGK4" s="259"/>
      <c r="DGL4" s="259"/>
      <c r="DGM4" s="259"/>
      <c r="DGN4" s="269"/>
      <c r="DGO4" s="343"/>
      <c r="DGP4" s="332"/>
      <c r="DGQ4" s="347"/>
      <c r="DGR4" s="347"/>
      <c r="DGS4" s="331"/>
      <c r="DGT4" s="348"/>
      <c r="DGU4" s="345"/>
      <c r="DGV4" s="345"/>
      <c r="DGW4" s="347"/>
      <c r="DGX4" s="339"/>
      <c r="DGZ4" s="259"/>
      <c r="DHA4" s="259"/>
      <c r="DHB4" s="259"/>
      <c r="DHC4" s="269"/>
      <c r="DHD4" s="343"/>
      <c r="DHE4" s="332"/>
      <c r="DHF4" s="347"/>
      <c r="DHG4" s="347"/>
      <c r="DHH4" s="331"/>
      <c r="DHI4" s="348"/>
      <c r="DHJ4" s="345"/>
      <c r="DHK4" s="345"/>
      <c r="DHL4" s="347"/>
      <c r="DHM4" s="339"/>
      <c r="DHO4" s="259"/>
      <c r="DHP4" s="259"/>
      <c r="DHQ4" s="259"/>
      <c r="DHR4" s="269"/>
      <c r="DHS4" s="343"/>
      <c r="DHT4" s="332"/>
      <c r="DHU4" s="347"/>
      <c r="DHV4" s="347"/>
      <c r="DHW4" s="331"/>
      <c r="DHX4" s="348"/>
      <c r="DHY4" s="345"/>
      <c r="DHZ4" s="345"/>
      <c r="DIA4" s="347"/>
      <c r="DIB4" s="339"/>
      <c r="DID4" s="259"/>
      <c r="DIE4" s="259"/>
      <c r="DIF4" s="259"/>
      <c r="DIG4" s="269"/>
      <c r="DIH4" s="343"/>
      <c r="DII4" s="332"/>
      <c r="DIJ4" s="347"/>
      <c r="DIK4" s="347"/>
      <c r="DIL4" s="331"/>
      <c r="DIM4" s="348"/>
      <c r="DIN4" s="345"/>
      <c r="DIO4" s="345"/>
      <c r="DIP4" s="347"/>
      <c r="DIQ4" s="339"/>
      <c r="DIS4" s="259"/>
      <c r="DIT4" s="259"/>
      <c r="DIU4" s="259"/>
      <c r="DIV4" s="269"/>
      <c r="DIW4" s="343"/>
      <c r="DIX4" s="332"/>
      <c r="DIY4" s="347"/>
      <c r="DIZ4" s="347"/>
      <c r="DJA4" s="331"/>
      <c r="DJB4" s="348"/>
      <c r="DJC4" s="345"/>
      <c r="DJD4" s="345"/>
      <c r="DJE4" s="347"/>
      <c r="DJF4" s="339"/>
      <c r="DJH4" s="259"/>
      <c r="DJI4" s="259"/>
      <c r="DJJ4" s="259"/>
      <c r="DJK4" s="269"/>
      <c r="DJL4" s="343"/>
      <c r="DJM4" s="332"/>
      <c r="DJN4" s="347"/>
      <c r="DJO4" s="347"/>
      <c r="DJP4" s="331"/>
      <c r="DJQ4" s="348"/>
      <c r="DJR4" s="345"/>
      <c r="DJS4" s="345"/>
      <c r="DJT4" s="347"/>
      <c r="DJU4" s="339"/>
      <c r="DJW4" s="259"/>
      <c r="DJX4" s="259"/>
      <c r="DJY4" s="259"/>
      <c r="DJZ4" s="269"/>
      <c r="DKA4" s="343"/>
      <c r="DKB4" s="332"/>
      <c r="DKC4" s="347"/>
      <c r="DKD4" s="347"/>
      <c r="DKE4" s="331"/>
      <c r="DKF4" s="348"/>
      <c r="DKG4" s="345"/>
      <c r="DKH4" s="345"/>
      <c r="DKI4" s="347"/>
      <c r="DKJ4" s="339"/>
      <c r="DKL4" s="259"/>
      <c r="DKM4" s="259"/>
      <c r="DKN4" s="259"/>
      <c r="DKO4" s="269"/>
      <c r="DKP4" s="343"/>
      <c r="DKQ4" s="332"/>
      <c r="DKR4" s="347"/>
      <c r="DKS4" s="347"/>
      <c r="DKT4" s="331"/>
      <c r="DKU4" s="348"/>
      <c r="DKV4" s="345"/>
      <c r="DKW4" s="345"/>
      <c r="DKX4" s="347"/>
      <c r="DKY4" s="339"/>
      <c r="DLA4" s="259"/>
      <c r="DLB4" s="259"/>
      <c r="DLC4" s="259"/>
      <c r="DLD4" s="269"/>
      <c r="DLE4" s="343"/>
      <c r="DLF4" s="332"/>
      <c r="DLG4" s="347"/>
      <c r="DLH4" s="347"/>
      <c r="DLI4" s="331"/>
      <c r="DLJ4" s="348"/>
      <c r="DLK4" s="345"/>
      <c r="DLL4" s="345"/>
      <c r="DLM4" s="347"/>
      <c r="DLN4" s="339"/>
      <c r="DLP4" s="259"/>
      <c r="DLQ4" s="259"/>
      <c r="DLR4" s="259"/>
      <c r="DLS4" s="269"/>
      <c r="DLT4" s="343"/>
      <c r="DLU4" s="332"/>
      <c r="DLV4" s="347"/>
      <c r="DLW4" s="347"/>
      <c r="DLX4" s="331"/>
      <c r="DLY4" s="348"/>
      <c r="DLZ4" s="345"/>
      <c r="DMA4" s="345"/>
      <c r="DMB4" s="347"/>
      <c r="DMC4" s="339"/>
      <c r="DME4" s="259"/>
      <c r="DMF4" s="259"/>
      <c r="DMG4" s="259"/>
      <c r="DMH4" s="269"/>
      <c r="DMI4" s="343"/>
      <c r="DMJ4" s="332"/>
      <c r="DMK4" s="347"/>
      <c r="DML4" s="347"/>
      <c r="DMM4" s="331"/>
      <c r="DMN4" s="348"/>
      <c r="DMO4" s="345"/>
      <c r="DMP4" s="345"/>
      <c r="DMQ4" s="347"/>
      <c r="DMR4" s="339"/>
      <c r="DMT4" s="259"/>
      <c r="DMU4" s="259"/>
      <c r="DMV4" s="259"/>
      <c r="DMW4" s="269"/>
      <c r="DMX4" s="343"/>
      <c r="DMY4" s="332"/>
      <c r="DMZ4" s="347"/>
      <c r="DNA4" s="347"/>
      <c r="DNB4" s="331"/>
      <c r="DNC4" s="348"/>
      <c r="DND4" s="345"/>
      <c r="DNE4" s="345"/>
      <c r="DNF4" s="347"/>
      <c r="DNG4" s="339"/>
      <c r="DNI4" s="259"/>
      <c r="DNJ4" s="259"/>
      <c r="DNK4" s="259"/>
      <c r="DNL4" s="269"/>
      <c r="DNM4" s="343"/>
      <c r="DNN4" s="332"/>
      <c r="DNO4" s="347"/>
      <c r="DNP4" s="347"/>
      <c r="DNQ4" s="331"/>
      <c r="DNR4" s="348"/>
      <c r="DNS4" s="345"/>
      <c r="DNT4" s="345"/>
      <c r="DNU4" s="347"/>
      <c r="DNV4" s="339"/>
      <c r="DNX4" s="259"/>
      <c r="DNY4" s="259"/>
      <c r="DNZ4" s="259"/>
      <c r="DOA4" s="269"/>
      <c r="DOB4" s="343"/>
      <c r="DOC4" s="332"/>
      <c r="DOD4" s="347"/>
      <c r="DOE4" s="347"/>
      <c r="DOF4" s="331"/>
      <c r="DOG4" s="348"/>
      <c r="DOH4" s="345"/>
      <c r="DOI4" s="345"/>
      <c r="DOJ4" s="347"/>
      <c r="DOK4" s="339"/>
      <c r="DOM4" s="259"/>
      <c r="DON4" s="259"/>
      <c r="DOO4" s="259"/>
      <c r="DOP4" s="269"/>
      <c r="DOQ4" s="343"/>
      <c r="DOR4" s="332"/>
      <c r="DOS4" s="347"/>
      <c r="DOT4" s="347"/>
      <c r="DOU4" s="331"/>
      <c r="DOV4" s="348"/>
      <c r="DOW4" s="345"/>
      <c r="DOX4" s="345"/>
      <c r="DOY4" s="347"/>
      <c r="DOZ4" s="339"/>
      <c r="DPB4" s="259"/>
      <c r="DPC4" s="259"/>
      <c r="DPD4" s="259"/>
      <c r="DPE4" s="269"/>
      <c r="DPF4" s="343"/>
      <c r="DPG4" s="332"/>
      <c r="DPH4" s="347"/>
      <c r="DPI4" s="347"/>
      <c r="DPJ4" s="331"/>
      <c r="DPK4" s="348"/>
      <c r="DPL4" s="345"/>
      <c r="DPM4" s="345"/>
      <c r="DPN4" s="347"/>
      <c r="DPO4" s="339"/>
      <c r="DPQ4" s="259"/>
      <c r="DPR4" s="259"/>
      <c r="DPS4" s="259"/>
      <c r="DPT4" s="269"/>
      <c r="DPU4" s="343"/>
      <c r="DPV4" s="332"/>
      <c r="DPW4" s="347"/>
      <c r="DPX4" s="347"/>
      <c r="DPY4" s="331"/>
      <c r="DPZ4" s="348"/>
      <c r="DQA4" s="345"/>
      <c r="DQB4" s="345"/>
      <c r="DQC4" s="347"/>
      <c r="DQD4" s="339"/>
      <c r="DQF4" s="259"/>
      <c r="DQG4" s="259"/>
      <c r="DQH4" s="259"/>
      <c r="DQI4" s="269"/>
      <c r="DQJ4" s="343"/>
      <c r="DQK4" s="332"/>
      <c r="DQL4" s="347"/>
      <c r="DQM4" s="347"/>
      <c r="DQN4" s="331"/>
      <c r="DQO4" s="348"/>
      <c r="DQP4" s="345"/>
      <c r="DQQ4" s="345"/>
      <c r="DQR4" s="347"/>
      <c r="DQS4" s="339"/>
      <c r="DQU4" s="259"/>
      <c r="DQV4" s="259"/>
      <c r="DQW4" s="259"/>
      <c r="DQX4" s="269"/>
      <c r="DQY4" s="343"/>
      <c r="DQZ4" s="332"/>
      <c r="DRA4" s="347"/>
      <c r="DRB4" s="347"/>
      <c r="DRC4" s="331"/>
      <c r="DRD4" s="348"/>
      <c r="DRE4" s="345"/>
      <c r="DRF4" s="345"/>
      <c r="DRG4" s="347"/>
      <c r="DRH4" s="339"/>
      <c r="DRJ4" s="259"/>
      <c r="DRK4" s="259"/>
      <c r="DRL4" s="259"/>
      <c r="DRM4" s="269"/>
      <c r="DRN4" s="343"/>
      <c r="DRO4" s="332"/>
      <c r="DRP4" s="347"/>
      <c r="DRQ4" s="347"/>
      <c r="DRR4" s="331"/>
      <c r="DRS4" s="348"/>
      <c r="DRT4" s="345"/>
      <c r="DRU4" s="345"/>
      <c r="DRV4" s="347"/>
      <c r="DRW4" s="339"/>
      <c r="DRY4" s="259"/>
      <c r="DRZ4" s="259"/>
      <c r="DSA4" s="259"/>
      <c r="DSB4" s="269"/>
      <c r="DSC4" s="343"/>
      <c r="DSD4" s="332"/>
      <c r="DSE4" s="347"/>
      <c r="DSF4" s="347"/>
      <c r="DSG4" s="331"/>
      <c r="DSH4" s="348"/>
      <c r="DSI4" s="345"/>
      <c r="DSJ4" s="345"/>
      <c r="DSK4" s="347"/>
      <c r="DSL4" s="339"/>
      <c r="DSN4" s="259"/>
      <c r="DSO4" s="259"/>
      <c r="DSP4" s="259"/>
      <c r="DSQ4" s="269"/>
      <c r="DSR4" s="343"/>
      <c r="DSS4" s="332"/>
      <c r="DST4" s="347"/>
      <c r="DSU4" s="347"/>
      <c r="DSV4" s="331"/>
      <c r="DSW4" s="348"/>
      <c r="DSX4" s="345"/>
      <c r="DSY4" s="345"/>
      <c r="DSZ4" s="347"/>
      <c r="DTA4" s="339"/>
      <c r="DTC4" s="259"/>
      <c r="DTD4" s="259"/>
      <c r="DTE4" s="259"/>
      <c r="DTF4" s="269"/>
      <c r="DTG4" s="343"/>
      <c r="DTH4" s="332"/>
      <c r="DTI4" s="347"/>
      <c r="DTJ4" s="347"/>
      <c r="DTK4" s="331"/>
      <c r="DTL4" s="348"/>
      <c r="DTM4" s="345"/>
      <c r="DTN4" s="345"/>
      <c r="DTO4" s="347"/>
      <c r="DTP4" s="339"/>
      <c r="DTR4" s="259"/>
      <c r="DTS4" s="259"/>
      <c r="DTT4" s="259"/>
      <c r="DTU4" s="269"/>
      <c r="DTV4" s="343"/>
      <c r="DTW4" s="332"/>
      <c r="DTX4" s="347"/>
      <c r="DTY4" s="347"/>
      <c r="DTZ4" s="331"/>
      <c r="DUA4" s="348"/>
      <c r="DUB4" s="345"/>
      <c r="DUC4" s="345"/>
      <c r="DUD4" s="347"/>
      <c r="DUE4" s="339"/>
      <c r="DUG4" s="259"/>
      <c r="DUH4" s="259"/>
      <c r="DUI4" s="259"/>
      <c r="DUJ4" s="269"/>
      <c r="DUK4" s="343"/>
      <c r="DUL4" s="332"/>
      <c r="DUM4" s="347"/>
      <c r="DUN4" s="347"/>
      <c r="DUO4" s="331"/>
      <c r="DUP4" s="348"/>
      <c r="DUQ4" s="345"/>
      <c r="DUR4" s="345"/>
      <c r="DUS4" s="347"/>
      <c r="DUT4" s="339"/>
      <c r="DUV4" s="259"/>
      <c r="DUW4" s="259"/>
      <c r="DUX4" s="259"/>
      <c r="DUY4" s="269"/>
      <c r="DUZ4" s="343"/>
      <c r="DVA4" s="332"/>
      <c r="DVB4" s="347"/>
      <c r="DVC4" s="347"/>
      <c r="DVD4" s="331"/>
      <c r="DVE4" s="348"/>
      <c r="DVF4" s="345"/>
      <c r="DVG4" s="345"/>
      <c r="DVH4" s="347"/>
      <c r="DVI4" s="339"/>
      <c r="DVK4" s="259"/>
      <c r="DVL4" s="259"/>
      <c r="DVM4" s="259"/>
      <c r="DVN4" s="269"/>
      <c r="DVO4" s="343"/>
      <c r="DVP4" s="332"/>
      <c r="DVQ4" s="347"/>
      <c r="DVR4" s="347"/>
      <c r="DVS4" s="331"/>
      <c r="DVT4" s="348"/>
      <c r="DVU4" s="345"/>
      <c r="DVV4" s="345"/>
      <c r="DVW4" s="347"/>
      <c r="DVX4" s="339"/>
      <c r="DVZ4" s="259"/>
      <c r="DWA4" s="259"/>
      <c r="DWB4" s="259"/>
      <c r="DWC4" s="269"/>
      <c r="DWD4" s="343"/>
      <c r="DWE4" s="332"/>
      <c r="DWF4" s="347"/>
      <c r="DWG4" s="347"/>
      <c r="DWH4" s="331"/>
      <c r="DWI4" s="348"/>
      <c r="DWJ4" s="345"/>
      <c r="DWK4" s="345"/>
      <c r="DWL4" s="347"/>
      <c r="DWM4" s="339"/>
      <c r="DWO4" s="259"/>
      <c r="DWP4" s="259"/>
      <c r="DWQ4" s="259"/>
      <c r="DWR4" s="269"/>
      <c r="DWS4" s="343"/>
      <c r="DWT4" s="332"/>
      <c r="DWU4" s="347"/>
      <c r="DWV4" s="347"/>
      <c r="DWW4" s="331"/>
      <c r="DWX4" s="348"/>
      <c r="DWY4" s="345"/>
      <c r="DWZ4" s="345"/>
      <c r="DXA4" s="347"/>
      <c r="DXB4" s="339"/>
      <c r="DXD4" s="259"/>
      <c r="DXE4" s="259"/>
      <c r="DXF4" s="259"/>
      <c r="DXG4" s="269"/>
      <c r="DXH4" s="343"/>
      <c r="DXI4" s="332"/>
      <c r="DXJ4" s="347"/>
      <c r="DXK4" s="347"/>
      <c r="DXL4" s="331"/>
      <c r="DXM4" s="348"/>
      <c r="DXN4" s="345"/>
      <c r="DXO4" s="345"/>
      <c r="DXP4" s="347"/>
      <c r="DXQ4" s="339"/>
      <c r="DXS4" s="259"/>
      <c r="DXT4" s="259"/>
      <c r="DXU4" s="259"/>
      <c r="DXV4" s="269"/>
      <c r="DXW4" s="343"/>
      <c r="DXX4" s="332"/>
      <c r="DXY4" s="347"/>
      <c r="DXZ4" s="347"/>
      <c r="DYA4" s="331"/>
      <c r="DYB4" s="348"/>
      <c r="DYC4" s="345"/>
      <c r="DYD4" s="345"/>
      <c r="DYE4" s="347"/>
      <c r="DYF4" s="339"/>
      <c r="DYH4" s="259"/>
      <c r="DYI4" s="259"/>
      <c r="DYJ4" s="259"/>
      <c r="DYK4" s="269"/>
      <c r="DYL4" s="343"/>
      <c r="DYM4" s="332"/>
      <c r="DYN4" s="347"/>
      <c r="DYO4" s="347"/>
      <c r="DYP4" s="331"/>
      <c r="DYQ4" s="348"/>
      <c r="DYR4" s="345"/>
      <c r="DYS4" s="345"/>
      <c r="DYT4" s="347"/>
      <c r="DYU4" s="339"/>
      <c r="DYW4" s="259"/>
      <c r="DYX4" s="259"/>
      <c r="DYY4" s="259"/>
      <c r="DYZ4" s="269"/>
      <c r="DZA4" s="343"/>
      <c r="DZB4" s="332"/>
      <c r="DZC4" s="347"/>
      <c r="DZD4" s="347"/>
      <c r="DZE4" s="331"/>
      <c r="DZF4" s="348"/>
      <c r="DZG4" s="345"/>
      <c r="DZH4" s="345"/>
      <c r="DZI4" s="347"/>
      <c r="DZJ4" s="339"/>
      <c r="DZL4" s="259"/>
      <c r="DZM4" s="259"/>
      <c r="DZN4" s="259"/>
      <c r="DZO4" s="269"/>
      <c r="DZP4" s="343"/>
      <c r="DZQ4" s="332"/>
      <c r="DZR4" s="347"/>
      <c r="DZS4" s="347"/>
      <c r="DZT4" s="331"/>
      <c r="DZU4" s="348"/>
      <c r="DZV4" s="345"/>
      <c r="DZW4" s="345"/>
      <c r="DZX4" s="347"/>
      <c r="DZY4" s="339"/>
      <c r="EAA4" s="259"/>
      <c r="EAB4" s="259"/>
      <c r="EAC4" s="259"/>
      <c r="EAD4" s="269"/>
      <c r="EAE4" s="343"/>
      <c r="EAF4" s="332"/>
      <c r="EAG4" s="347"/>
      <c r="EAH4" s="347"/>
      <c r="EAI4" s="331"/>
      <c r="EAJ4" s="348"/>
      <c r="EAK4" s="345"/>
      <c r="EAL4" s="345"/>
      <c r="EAM4" s="347"/>
      <c r="EAN4" s="339"/>
      <c r="EAP4" s="259"/>
      <c r="EAQ4" s="259"/>
      <c r="EAR4" s="259"/>
      <c r="EAS4" s="269"/>
      <c r="EAT4" s="343"/>
      <c r="EAU4" s="332"/>
      <c r="EAV4" s="347"/>
      <c r="EAW4" s="347"/>
      <c r="EAX4" s="331"/>
      <c r="EAY4" s="348"/>
      <c r="EAZ4" s="345"/>
      <c r="EBA4" s="345"/>
      <c r="EBB4" s="347"/>
      <c r="EBC4" s="339"/>
      <c r="EBE4" s="259"/>
      <c r="EBF4" s="259"/>
      <c r="EBG4" s="259"/>
      <c r="EBH4" s="269"/>
      <c r="EBI4" s="343"/>
      <c r="EBJ4" s="332"/>
      <c r="EBK4" s="347"/>
      <c r="EBL4" s="347"/>
      <c r="EBM4" s="331"/>
      <c r="EBN4" s="348"/>
      <c r="EBO4" s="345"/>
      <c r="EBP4" s="345"/>
      <c r="EBQ4" s="347"/>
      <c r="EBR4" s="339"/>
      <c r="EBT4" s="259"/>
      <c r="EBU4" s="259"/>
      <c r="EBV4" s="259"/>
      <c r="EBW4" s="269"/>
      <c r="EBX4" s="343"/>
      <c r="EBY4" s="332"/>
      <c r="EBZ4" s="347"/>
      <c r="ECA4" s="347"/>
      <c r="ECB4" s="331"/>
      <c r="ECC4" s="348"/>
      <c r="ECD4" s="345"/>
      <c r="ECE4" s="345"/>
      <c r="ECF4" s="347"/>
      <c r="ECG4" s="339"/>
      <c r="ECI4" s="259"/>
      <c r="ECJ4" s="259"/>
      <c r="ECK4" s="259"/>
      <c r="ECL4" s="269"/>
      <c r="ECM4" s="343"/>
      <c r="ECN4" s="332"/>
      <c r="ECO4" s="347"/>
      <c r="ECP4" s="347"/>
      <c r="ECQ4" s="331"/>
      <c r="ECR4" s="348"/>
      <c r="ECS4" s="345"/>
      <c r="ECT4" s="345"/>
      <c r="ECU4" s="347"/>
      <c r="ECV4" s="339"/>
      <c r="ECX4" s="259"/>
      <c r="ECY4" s="259"/>
      <c r="ECZ4" s="259"/>
      <c r="EDA4" s="269"/>
      <c r="EDB4" s="343"/>
      <c r="EDC4" s="332"/>
      <c r="EDD4" s="347"/>
      <c r="EDE4" s="347"/>
      <c r="EDF4" s="331"/>
      <c r="EDG4" s="348"/>
      <c r="EDH4" s="345"/>
      <c r="EDI4" s="345"/>
      <c r="EDJ4" s="347"/>
      <c r="EDK4" s="339"/>
      <c r="EDM4" s="259"/>
      <c r="EDN4" s="259"/>
      <c r="EDO4" s="259"/>
      <c r="EDP4" s="269"/>
      <c r="EDQ4" s="343"/>
      <c r="EDR4" s="332"/>
      <c r="EDS4" s="347"/>
      <c r="EDT4" s="347"/>
      <c r="EDU4" s="331"/>
      <c r="EDV4" s="348"/>
      <c r="EDW4" s="345"/>
      <c r="EDX4" s="345"/>
      <c r="EDY4" s="347"/>
      <c r="EDZ4" s="339"/>
      <c r="EEB4" s="259"/>
      <c r="EEC4" s="259"/>
      <c r="EED4" s="259"/>
      <c r="EEE4" s="269"/>
      <c r="EEF4" s="343"/>
      <c r="EEG4" s="332"/>
      <c r="EEH4" s="347"/>
      <c r="EEI4" s="347"/>
      <c r="EEJ4" s="331"/>
      <c r="EEK4" s="348"/>
      <c r="EEL4" s="345"/>
      <c r="EEM4" s="345"/>
      <c r="EEN4" s="347"/>
      <c r="EEO4" s="339"/>
      <c r="EEQ4" s="259"/>
      <c r="EER4" s="259"/>
      <c r="EES4" s="259"/>
      <c r="EET4" s="269"/>
      <c r="EEU4" s="343"/>
      <c r="EEV4" s="332"/>
      <c r="EEW4" s="347"/>
      <c r="EEX4" s="347"/>
      <c r="EEY4" s="331"/>
      <c r="EEZ4" s="348"/>
      <c r="EFA4" s="345"/>
      <c r="EFB4" s="345"/>
      <c r="EFC4" s="347"/>
      <c r="EFD4" s="339"/>
      <c r="EFF4" s="259"/>
      <c r="EFG4" s="259"/>
      <c r="EFH4" s="259"/>
      <c r="EFI4" s="269"/>
      <c r="EFJ4" s="343"/>
      <c r="EFK4" s="332"/>
      <c r="EFL4" s="347"/>
      <c r="EFM4" s="347"/>
      <c r="EFN4" s="331"/>
      <c r="EFO4" s="348"/>
      <c r="EFP4" s="345"/>
      <c r="EFQ4" s="345"/>
      <c r="EFR4" s="347"/>
      <c r="EFS4" s="339"/>
      <c r="EFU4" s="259"/>
      <c r="EFV4" s="259"/>
      <c r="EFW4" s="259"/>
      <c r="EFX4" s="269"/>
      <c r="EFY4" s="343"/>
      <c r="EFZ4" s="332"/>
      <c r="EGA4" s="347"/>
      <c r="EGB4" s="347"/>
      <c r="EGC4" s="331"/>
      <c r="EGD4" s="348"/>
      <c r="EGE4" s="345"/>
      <c r="EGF4" s="345"/>
      <c r="EGG4" s="347"/>
      <c r="EGH4" s="339"/>
      <c r="EGJ4" s="259"/>
      <c r="EGK4" s="259"/>
      <c r="EGL4" s="259"/>
      <c r="EGM4" s="269"/>
      <c r="EGN4" s="343"/>
      <c r="EGO4" s="332"/>
      <c r="EGP4" s="347"/>
      <c r="EGQ4" s="347"/>
      <c r="EGR4" s="331"/>
      <c r="EGS4" s="348"/>
      <c r="EGT4" s="345"/>
      <c r="EGU4" s="345"/>
      <c r="EGV4" s="347"/>
      <c r="EGW4" s="339"/>
      <c r="EGY4" s="259"/>
      <c r="EGZ4" s="259"/>
      <c r="EHA4" s="259"/>
      <c r="EHB4" s="269"/>
      <c r="EHC4" s="343"/>
      <c r="EHD4" s="332"/>
      <c r="EHE4" s="347"/>
      <c r="EHF4" s="347"/>
      <c r="EHG4" s="331"/>
      <c r="EHH4" s="348"/>
      <c r="EHI4" s="345"/>
      <c r="EHJ4" s="345"/>
      <c r="EHK4" s="347"/>
      <c r="EHL4" s="339"/>
      <c r="EHN4" s="259"/>
      <c r="EHO4" s="259"/>
      <c r="EHP4" s="259"/>
      <c r="EHQ4" s="269"/>
      <c r="EHR4" s="343"/>
      <c r="EHS4" s="332"/>
      <c r="EHT4" s="347"/>
      <c r="EHU4" s="347"/>
      <c r="EHV4" s="331"/>
      <c r="EHW4" s="348"/>
      <c r="EHX4" s="345"/>
      <c r="EHY4" s="345"/>
      <c r="EHZ4" s="347"/>
      <c r="EIA4" s="339"/>
      <c r="EIC4" s="259"/>
      <c r="EID4" s="259"/>
      <c r="EIE4" s="259"/>
      <c r="EIF4" s="269"/>
      <c r="EIG4" s="343"/>
      <c r="EIH4" s="332"/>
      <c r="EII4" s="347"/>
      <c r="EIJ4" s="347"/>
      <c r="EIK4" s="331"/>
      <c r="EIL4" s="348"/>
      <c r="EIM4" s="345"/>
      <c r="EIN4" s="345"/>
      <c r="EIO4" s="347"/>
      <c r="EIP4" s="339"/>
      <c r="EIR4" s="259"/>
      <c r="EIS4" s="259"/>
      <c r="EIT4" s="259"/>
      <c r="EIU4" s="269"/>
      <c r="EIV4" s="343"/>
      <c r="EIW4" s="332"/>
      <c r="EIX4" s="347"/>
      <c r="EIY4" s="347"/>
      <c r="EIZ4" s="331"/>
      <c r="EJA4" s="348"/>
      <c r="EJB4" s="345"/>
      <c r="EJC4" s="345"/>
      <c r="EJD4" s="347"/>
      <c r="EJE4" s="339"/>
      <c r="EJG4" s="259"/>
      <c r="EJH4" s="259"/>
      <c r="EJI4" s="259"/>
      <c r="EJJ4" s="269"/>
      <c r="EJK4" s="343"/>
      <c r="EJL4" s="332"/>
      <c r="EJM4" s="347"/>
      <c r="EJN4" s="347"/>
      <c r="EJO4" s="331"/>
      <c r="EJP4" s="348"/>
      <c r="EJQ4" s="345"/>
      <c r="EJR4" s="345"/>
      <c r="EJS4" s="347"/>
      <c r="EJT4" s="339"/>
      <c r="EJV4" s="259"/>
      <c r="EJW4" s="259"/>
      <c r="EJX4" s="259"/>
      <c r="EJY4" s="269"/>
      <c r="EJZ4" s="343"/>
      <c r="EKA4" s="332"/>
      <c r="EKB4" s="347"/>
      <c r="EKC4" s="347"/>
      <c r="EKD4" s="331"/>
      <c r="EKE4" s="348"/>
      <c r="EKF4" s="345"/>
      <c r="EKG4" s="345"/>
      <c r="EKH4" s="347"/>
      <c r="EKI4" s="339"/>
      <c r="EKK4" s="259"/>
      <c r="EKL4" s="259"/>
      <c r="EKM4" s="259"/>
      <c r="EKN4" s="269"/>
      <c r="EKO4" s="343"/>
      <c r="EKP4" s="332"/>
      <c r="EKQ4" s="347"/>
      <c r="EKR4" s="347"/>
      <c r="EKS4" s="331"/>
      <c r="EKT4" s="348"/>
      <c r="EKU4" s="345"/>
      <c r="EKV4" s="345"/>
      <c r="EKW4" s="347"/>
      <c r="EKX4" s="339"/>
      <c r="EKZ4" s="259"/>
      <c r="ELA4" s="259"/>
      <c r="ELB4" s="259"/>
      <c r="ELC4" s="269"/>
      <c r="ELD4" s="343"/>
      <c r="ELE4" s="332"/>
      <c r="ELF4" s="347"/>
      <c r="ELG4" s="347"/>
      <c r="ELH4" s="331"/>
      <c r="ELI4" s="348"/>
      <c r="ELJ4" s="345"/>
      <c r="ELK4" s="345"/>
      <c r="ELL4" s="347"/>
      <c r="ELM4" s="339"/>
      <c r="ELO4" s="259"/>
      <c r="ELP4" s="259"/>
      <c r="ELQ4" s="259"/>
      <c r="ELR4" s="269"/>
      <c r="ELS4" s="343"/>
      <c r="ELT4" s="332"/>
      <c r="ELU4" s="347"/>
      <c r="ELV4" s="347"/>
      <c r="ELW4" s="331"/>
      <c r="ELX4" s="348"/>
      <c r="ELY4" s="345"/>
      <c r="ELZ4" s="345"/>
      <c r="EMA4" s="347"/>
      <c r="EMB4" s="339"/>
      <c r="EMD4" s="259"/>
      <c r="EME4" s="259"/>
      <c r="EMF4" s="259"/>
      <c r="EMG4" s="269"/>
      <c r="EMH4" s="343"/>
      <c r="EMI4" s="332"/>
      <c r="EMJ4" s="347"/>
      <c r="EMK4" s="347"/>
      <c r="EML4" s="331"/>
      <c r="EMM4" s="348"/>
      <c r="EMN4" s="345"/>
      <c r="EMO4" s="345"/>
      <c r="EMP4" s="347"/>
      <c r="EMQ4" s="339"/>
      <c r="EMS4" s="259"/>
      <c r="EMT4" s="259"/>
      <c r="EMU4" s="259"/>
      <c r="EMV4" s="269"/>
      <c r="EMW4" s="343"/>
      <c r="EMX4" s="332"/>
      <c r="EMY4" s="347"/>
      <c r="EMZ4" s="347"/>
      <c r="ENA4" s="331"/>
      <c r="ENB4" s="348"/>
      <c r="ENC4" s="345"/>
      <c r="END4" s="345"/>
      <c r="ENE4" s="347"/>
      <c r="ENF4" s="339"/>
      <c r="ENH4" s="259"/>
      <c r="ENI4" s="259"/>
      <c r="ENJ4" s="259"/>
      <c r="ENK4" s="269"/>
      <c r="ENL4" s="343"/>
      <c r="ENM4" s="332"/>
      <c r="ENN4" s="347"/>
      <c r="ENO4" s="347"/>
      <c r="ENP4" s="331"/>
      <c r="ENQ4" s="348"/>
      <c r="ENR4" s="345"/>
      <c r="ENS4" s="345"/>
      <c r="ENT4" s="347"/>
      <c r="ENU4" s="339"/>
      <c r="ENW4" s="259"/>
      <c r="ENX4" s="259"/>
      <c r="ENY4" s="259"/>
      <c r="ENZ4" s="269"/>
      <c r="EOA4" s="343"/>
      <c r="EOB4" s="332"/>
      <c r="EOC4" s="347"/>
      <c r="EOD4" s="347"/>
      <c r="EOE4" s="331"/>
      <c r="EOF4" s="348"/>
      <c r="EOG4" s="345"/>
      <c r="EOH4" s="345"/>
      <c r="EOI4" s="347"/>
      <c r="EOJ4" s="339"/>
      <c r="EOL4" s="259"/>
      <c r="EOM4" s="259"/>
      <c r="EON4" s="259"/>
      <c r="EOO4" s="269"/>
      <c r="EOP4" s="343"/>
      <c r="EOQ4" s="332"/>
      <c r="EOR4" s="347"/>
      <c r="EOS4" s="347"/>
      <c r="EOT4" s="331"/>
      <c r="EOU4" s="348"/>
      <c r="EOV4" s="345"/>
      <c r="EOW4" s="345"/>
      <c r="EOX4" s="347"/>
      <c r="EOY4" s="339"/>
      <c r="EPA4" s="259"/>
      <c r="EPB4" s="259"/>
      <c r="EPC4" s="259"/>
      <c r="EPD4" s="269"/>
      <c r="EPE4" s="343"/>
      <c r="EPF4" s="332"/>
      <c r="EPG4" s="347"/>
      <c r="EPH4" s="347"/>
      <c r="EPI4" s="331"/>
      <c r="EPJ4" s="348"/>
      <c r="EPK4" s="345"/>
      <c r="EPL4" s="345"/>
      <c r="EPM4" s="347"/>
      <c r="EPN4" s="339"/>
      <c r="EPP4" s="259"/>
      <c r="EPQ4" s="259"/>
      <c r="EPR4" s="259"/>
      <c r="EPS4" s="269"/>
      <c r="EPT4" s="343"/>
      <c r="EPU4" s="332"/>
      <c r="EPV4" s="347"/>
      <c r="EPW4" s="347"/>
      <c r="EPX4" s="331"/>
      <c r="EPY4" s="348"/>
      <c r="EPZ4" s="345"/>
      <c r="EQA4" s="345"/>
      <c r="EQB4" s="347"/>
      <c r="EQC4" s="339"/>
      <c r="EQE4" s="259"/>
      <c r="EQF4" s="259"/>
      <c r="EQG4" s="259"/>
      <c r="EQH4" s="269"/>
      <c r="EQI4" s="343"/>
      <c r="EQJ4" s="332"/>
      <c r="EQK4" s="347"/>
      <c r="EQL4" s="347"/>
      <c r="EQM4" s="331"/>
      <c r="EQN4" s="348"/>
      <c r="EQO4" s="345"/>
      <c r="EQP4" s="345"/>
      <c r="EQQ4" s="347"/>
      <c r="EQR4" s="339"/>
      <c r="EQT4" s="259"/>
      <c r="EQU4" s="259"/>
      <c r="EQV4" s="259"/>
      <c r="EQW4" s="269"/>
      <c r="EQX4" s="343"/>
      <c r="EQY4" s="332"/>
      <c r="EQZ4" s="347"/>
      <c r="ERA4" s="347"/>
      <c r="ERB4" s="331"/>
      <c r="ERC4" s="348"/>
      <c r="ERD4" s="345"/>
      <c r="ERE4" s="345"/>
      <c r="ERF4" s="347"/>
      <c r="ERG4" s="339"/>
      <c r="ERI4" s="259"/>
      <c r="ERJ4" s="259"/>
      <c r="ERK4" s="259"/>
      <c r="ERL4" s="269"/>
      <c r="ERM4" s="343"/>
      <c r="ERN4" s="332"/>
      <c r="ERO4" s="347"/>
      <c r="ERP4" s="347"/>
      <c r="ERQ4" s="331"/>
      <c r="ERR4" s="348"/>
      <c r="ERS4" s="345"/>
      <c r="ERT4" s="345"/>
      <c r="ERU4" s="347"/>
      <c r="ERV4" s="339"/>
      <c r="ERX4" s="259"/>
      <c r="ERY4" s="259"/>
      <c r="ERZ4" s="259"/>
      <c r="ESA4" s="269"/>
      <c r="ESB4" s="343"/>
      <c r="ESC4" s="332"/>
      <c r="ESD4" s="347"/>
      <c r="ESE4" s="347"/>
      <c r="ESF4" s="331"/>
      <c r="ESG4" s="348"/>
      <c r="ESH4" s="345"/>
      <c r="ESI4" s="345"/>
      <c r="ESJ4" s="347"/>
      <c r="ESK4" s="339"/>
      <c r="ESM4" s="259"/>
      <c r="ESN4" s="259"/>
      <c r="ESO4" s="259"/>
      <c r="ESP4" s="269"/>
      <c r="ESQ4" s="343"/>
      <c r="ESR4" s="332"/>
      <c r="ESS4" s="347"/>
      <c r="EST4" s="347"/>
      <c r="ESU4" s="331"/>
      <c r="ESV4" s="348"/>
      <c r="ESW4" s="345"/>
      <c r="ESX4" s="345"/>
      <c r="ESY4" s="347"/>
      <c r="ESZ4" s="339"/>
      <c r="ETB4" s="259"/>
      <c r="ETC4" s="259"/>
      <c r="ETD4" s="259"/>
      <c r="ETE4" s="269"/>
      <c r="ETF4" s="343"/>
      <c r="ETG4" s="332"/>
      <c r="ETH4" s="347"/>
      <c r="ETI4" s="347"/>
      <c r="ETJ4" s="331"/>
      <c r="ETK4" s="348"/>
      <c r="ETL4" s="345"/>
      <c r="ETM4" s="345"/>
      <c r="ETN4" s="347"/>
      <c r="ETO4" s="339"/>
      <c r="ETQ4" s="259"/>
      <c r="ETR4" s="259"/>
      <c r="ETS4" s="259"/>
      <c r="ETT4" s="269"/>
      <c r="ETU4" s="343"/>
      <c r="ETV4" s="332"/>
      <c r="ETW4" s="347"/>
      <c r="ETX4" s="347"/>
      <c r="ETY4" s="331"/>
      <c r="ETZ4" s="348"/>
      <c r="EUA4" s="345"/>
      <c r="EUB4" s="345"/>
      <c r="EUC4" s="347"/>
      <c r="EUD4" s="339"/>
      <c r="EUF4" s="259"/>
      <c r="EUG4" s="259"/>
      <c r="EUH4" s="259"/>
      <c r="EUI4" s="269"/>
      <c r="EUJ4" s="343"/>
      <c r="EUK4" s="332"/>
      <c r="EUL4" s="347"/>
      <c r="EUM4" s="347"/>
      <c r="EUN4" s="331"/>
      <c r="EUO4" s="348"/>
      <c r="EUP4" s="345"/>
      <c r="EUQ4" s="345"/>
      <c r="EUR4" s="347"/>
      <c r="EUS4" s="339"/>
      <c r="EUU4" s="259"/>
      <c r="EUV4" s="259"/>
      <c r="EUW4" s="259"/>
      <c r="EUX4" s="269"/>
      <c r="EUY4" s="343"/>
      <c r="EUZ4" s="332"/>
      <c r="EVA4" s="347"/>
      <c r="EVB4" s="347"/>
      <c r="EVC4" s="331"/>
      <c r="EVD4" s="348"/>
      <c r="EVE4" s="345"/>
      <c r="EVF4" s="345"/>
      <c r="EVG4" s="347"/>
      <c r="EVH4" s="339"/>
      <c r="EVJ4" s="259"/>
      <c r="EVK4" s="259"/>
      <c r="EVL4" s="259"/>
      <c r="EVM4" s="269"/>
      <c r="EVN4" s="343"/>
      <c r="EVO4" s="332"/>
      <c r="EVP4" s="347"/>
      <c r="EVQ4" s="347"/>
      <c r="EVR4" s="331"/>
      <c r="EVS4" s="348"/>
      <c r="EVT4" s="345"/>
      <c r="EVU4" s="345"/>
      <c r="EVV4" s="347"/>
      <c r="EVW4" s="339"/>
      <c r="EVY4" s="259"/>
      <c r="EVZ4" s="259"/>
      <c r="EWA4" s="259"/>
      <c r="EWB4" s="269"/>
      <c r="EWC4" s="343"/>
      <c r="EWD4" s="332"/>
      <c r="EWE4" s="347"/>
      <c r="EWF4" s="347"/>
      <c r="EWG4" s="331"/>
      <c r="EWH4" s="348"/>
      <c r="EWI4" s="345"/>
      <c r="EWJ4" s="345"/>
      <c r="EWK4" s="347"/>
      <c r="EWL4" s="339"/>
      <c r="EWN4" s="259"/>
      <c r="EWO4" s="259"/>
      <c r="EWP4" s="259"/>
      <c r="EWQ4" s="269"/>
      <c r="EWR4" s="343"/>
      <c r="EWS4" s="332"/>
      <c r="EWT4" s="347"/>
      <c r="EWU4" s="347"/>
      <c r="EWV4" s="331"/>
      <c r="EWW4" s="348"/>
      <c r="EWX4" s="345"/>
      <c r="EWY4" s="345"/>
      <c r="EWZ4" s="347"/>
      <c r="EXA4" s="339"/>
      <c r="EXC4" s="259"/>
      <c r="EXD4" s="259"/>
      <c r="EXE4" s="259"/>
      <c r="EXF4" s="269"/>
      <c r="EXG4" s="343"/>
      <c r="EXH4" s="332"/>
      <c r="EXI4" s="347"/>
      <c r="EXJ4" s="347"/>
      <c r="EXK4" s="331"/>
      <c r="EXL4" s="348"/>
      <c r="EXM4" s="345"/>
      <c r="EXN4" s="345"/>
      <c r="EXO4" s="347"/>
      <c r="EXP4" s="339"/>
      <c r="EXR4" s="259"/>
      <c r="EXS4" s="259"/>
      <c r="EXT4" s="259"/>
      <c r="EXU4" s="269"/>
      <c r="EXV4" s="343"/>
      <c r="EXW4" s="332"/>
      <c r="EXX4" s="347"/>
      <c r="EXY4" s="347"/>
      <c r="EXZ4" s="331"/>
      <c r="EYA4" s="348"/>
      <c r="EYB4" s="345"/>
      <c r="EYC4" s="345"/>
      <c r="EYD4" s="347"/>
      <c r="EYE4" s="339"/>
      <c r="EYG4" s="259"/>
      <c r="EYH4" s="259"/>
      <c r="EYI4" s="259"/>
      <c r="EYJ4" s="269"/>
      <c r="EYK4" s="343"/>
      <c r="EYL4" s="332"/>
      <c r="EYM4" s="347"/>
      <c r="EYN4" s="347"/>
      <c r="EYO4" s="331"/>
      <c r="EYP4" s="348"/>
      <c r="EYQ4" s="345"/>
      <c r="EYR4" s="345"/>
      <c r="EYS4" s="347"/>
      <c r="EYT4" s="339"/>
      <c r="EYV4" s="259"/>
      <c r="EYW4" s="259"/>
      <c r="EYX4" s="259"/>
      <c r="EYY4" s="269"/>
      <c r="EYZ4" s="343"/>
      <c r="EZA4" s="332"/>
      <c r="EZB4" s="347"/>
      <c r="EZC4" s="347"/>
      <c r="EZD4" s="331"/>
      <c r="EZE4" s="348"/>
      <c r="EZF4" s="345"/>
      <c r="EZG4" s="345"/>
      <c r="EZH4" s="347"/>
      <c r="EZI4" s="339"/>
      <c r="EZK4" s="259"/>
      <c r="EZL4" s="259"/>
      <c r="EZM4" s="259"/>
      <c r="EZN4" s="269"/>
      <c r="EZO4" s="343"/>
      <c r="EZP4" s="332"/>
      <c r="EZQ4" s="347"/>
      <c r="EZR4" s="347"/>
      <c r="EZS4" s="331"/>
      <c r="EZT4" s="348"/>
      <c r="EZU4" s="345"/>
      <c r="EZV4" s="345"/>
      <c r="EZW4" s="347"/>
      <c r="EZX4" s="339"/>
      <c r="EZZ4" s="259"/>
      <c r="FAA4" s="259"/>
      <c r="FAB4" s="259"/>
      <c r="FAC4" s="269"/>
      <c r="FAD4" s="343"/>
      <c r="FAE4" s="332"/>
      <c r="FAF4" s="347"/>
      <c r="FAG4" s="347"/>
      <c r="FAH4" s="331"/>
      <c r="FAI4" s="348"/>
      <c r="FAJ4" s="345"/>
      <c r="FAK4" s="345"/>
      <c r="FAL4" s="347"/>
      <c r="FAM4" s="339"/>
      <c r="FAO4" s="259"/>
      <c r="FAP4" s="259"/>
      <c r="FAQ4" s="259"/>
      <c r="FAR4" s="269"/>
      <c r="FAS4" s="343"/>
      <c r="FAT4" s="332"/>
      <c r="FAU4" s="347"/>
      <c r="FAV4" s="347"/>
      <c r="FAW4" s="331"/>
      <c r="FAX4" s="348"/>
      <c r="FAY4" s="345"/>
      <c r="FAZ4" s="345"/>
      <c r="FBA4" s="347"/>
      <c r="FBB4" s="339"/>
      <c r="FBD4" s="259"/>
      <c r="FBE4" s="259"/>
      <c r="FBF4" s="259"/>
      <c r="FBG4" s="269"/>
      <c r="FBH4" s="343"/>
      <c r="FBI4" s="332"/>
      <c r="FBJ4" s="347"/>
      <c r="FBK4" s="347"/>
      <c r="FBL4" s="331"/>
      <c r="FBM4" s="348"/>
      <c r="FBN4" s="345"/>
      <c r="FBO4" s="345"/>
      <c r="FBP4" s="347"/>
      <c r="FBQ4" s="339"/>
      <c r="FBS4" s="259"/>
      <c r="FBT4" s="259"/>
      <c r="FBU4" s="259"/>
      <c r="FBV4" s="269"/>
      <c r="FBW4" s="343"/>
      <c r="FBX4" s="332"/>
      <c r="FBY4" s="347"/>
      <c r="FBZ4" s="347"/>
      <c r="FCA4" s="331"/>
      <c r="FCB4" s="348"/>
      <c r="FCC4" s="345"/>
      <c r="FCD4" s="345"/>
      <c r="FCE4" s="347"/>
      <c r="FCF4" s="339"/>
      <c r="FCH4" s="259"/>
      <c r="FCI4" s="259"/>
      <c r="FCJ4" s="259"/>
      <c r="FCK4" s="269"/>
      <c r="FCL4" s="343"/>
      <c r="FCM4" s="332"/>
      <c r="FCN4" s="347"/>
      <c r="FCO4" s="347"/>
      <c r="FCP4" s="331"/>
      <c r="FCQ4" s="348"/>
      <c r="FCR4" s="345"/>
      <c r="FCS4" s="345"/>
      <c r="FCT4" s="347"/>
      <c r="FCU4" s="339"/>
      <c r="FCW4" s="259"/>
      <c r="FCX4" s="259"/>
      <c r="FCY4" s="259"/>
      <c r="FCZ4" s="269"/>
      <c r="FDA4" s="343"/>
      <c r="FDB4" s="332"/>
      <c r="FDC4" s="347"/>
      <c r="FDD4" s="347"/>
      <c r="FDE4" s="331"/>
      <c r="FDF4" s="348"/>
      <c r="FDG4" s="345"/>
      <c r="FDH4" s="345"/>
      <c r="FDI4" s="347"/>
      <c r="FDJ4" s="339"/>
      <c r="FDL4" s="259"/>
      <c r="FDM4" s="259"/>
      <c r="FDN4" s="259"/>
      <c r="FDO4" s="269"/>
      <c r="FDP4" s="343"/>
      <c r="FDQ4" s="332"/>
      <c r="FDR4" s="347"/>
      <c r="FDS4" s="347"/>
      <c r="FDT4" s="331"/>
      <c r="FDU4" s="348"/>
      <c r="FDV4" s="345"/>
      <c r="FDW4" s="345"/>
      <c r="FDX4" s="347"/>
      <c r="FDY4" s="339"/>
      <c r="FEA4" s="259"/>
      <c r="FEB4" s="259"/>
      <c r="FEC4" s="259"/>
      <c r="FED4" s="269"/>
      <c r="FEE4" s="343"/>
      <c r="FEF4" s="332"/>
      <c r="FEG4" s="347"/>
      <c r="FEH4" s="347"/>
      <c r="FEI4" s="331"/>
      <c r="FEJ4" s="348"/>
      <c r="FEK4" s="345"/>
      <c r="FEL4" s="345"/>
      <c r="FEM4" s="347"/>
      <c r="FEN4" s="339"/>
      <c r="FEP4" s="259"/>
      <c r="FEQ4" s="259"/>
      <c r="FER4" s="259"/>
      <c r="FES4" s="269"/>
      <c r="FET4" s="343"/>
      <c r="FEU4" s="332"/>
      <c r="FEV4" s="347"/>
      <c r="FEW4" s="347"/>
      <c r="FEX4" s="331"/>
      <c r="FEY4" s="348"/>
      <c r="FEZ4" s="345"/>
      <c r="FFA4" s="345"/>
      <c r="FFB4" s="347"/>
      <c r="FFC4" s="339"/>
      <c r="FFE4" s="259"/>
      <c r="FFF4" s="259"/>
      <c r="FFG4" s="259"/>
      <c r="FFH4" s="269"/>
      <c r="FFI4" s="343"/>
      <c r="FFJ4" s="332"/>
      <c r="FFK4" s="347"/>
      <c r="FFL4" s="347"/>
      <c r="FFM4" s="331"/>
      <c r="FFN4" s="348"/>
      <c r="FFO4" s="345"/>
      <c r="FFP4" s="345"/>
      <c r="FFQ4" s="347"/>
      <c r="FFR4" s="339"/>
      <c r="FFT4" s="259"/>
      <c r="FFU4" s="259"/>
      <c r="FFV4" s="259"/>
      <c r="FFW4" s="269"/>
      <c r="FFX4" s="343"/>
      <c r="FFY4" s="332"/>
      <c r="FFZ4" s="347"/>
      <c r="FGA4" s="347"/>
      <c r="FGB4" s="331"/>
      <c r="FGC4" s="348"/>
      <c r="FGD4" s="345"/>
      <c r="FGE4" s="345"/>
      <c r="FGF4" s="347"/>
      <c r="FGG4" s="339"/>
      <c r="FGI4" s="259"/>
      <c r="FGJ4" s="259"/>
      <c r="FGK4" s="259"/>
      <c r="FGL4" s="269"/>
      <c r="FGM4" s="343"/>
      <c r="FGN4" s="332"/>
      <c r="FGO4" s="347"/>
      <c r="FGP4" s="347"/>
      <c r="FGQ4" s="331"/>
      <c r="FGR4" s="348"/>
      <c r="FGS4" s="345"/>
      <c r="FGT4" s="345"/>
      <c r="FGU4" s="347"/>
      <c r="FGV4" s="339"/>
      <c r="FGX4" s="259"/>
      <c r="FGY4" s="259"/>
      <c r="FGZ4" s="259"/>
      <c r="FHA4" s="269"/>
      <c r="FHB4" s="343"/>
      <c r="FHC4" s="332"/>
      <c r="FHD4" s="347"/>
      <c r="FHE4" s="347"/>
      <c r="FHF4" s="331"/>
      <c r="FHG4" s="348"/>
      <c r="FHH4" s="345"/>
      <c r="FHI4" s="345"/>
      <c r="FHJ4" s="347"/>
      <c r="FHK4" s="339"/>
      <c r="FHM4" s="259"/>
      <c r="FHN4" s="259"/>
      <c r="FHO4" s="259"/>
      <c r="FHP4" s="269"/>
      <c r="FHQ4" s="343"/>
      <c r="FHR4" s="332"/>
      <c r="FHS4" s="347"/>
      <c r="FHT4" s="347"/>
      <c r="FHU4" s="331"/>
      <c r="FHV4" s="348"/>
      <c r="FHW4" s="345"/>
      <c r="FHX4" s="345"/>
      <c r="FHY4" s="347"/>
      <c r="FHZ4" s="339"/>
      <c r="FIB4" s="259"/>
      <c r="FIC4" s="259"/>
      <c r="FID4" s="259"/>
      <c r="FIE4" s="269"/>
      <c r="FIF4" s="343"/>
      <c r="FIG4" s="332"/>
      <c r="FIH4" s="347"/>
      <c r="FII4" s="347"/>
      <c r="FIJ4" s="331"/>
      <c r="FIK4" s="348"/>
      <c r="FIL4" s="345"/>
      <c r="FIM4" s="345"/>
      <c r="FIN4" s="347"/>
      <c r="FIO4" s="339"/>
      <c r="FIQ4" s="259"/>
      <c r="FIR4" s="259"/>
      <c r="FIS4" s="259"/>
      <c r="FIT4" s="269"/>
      <c r="FIU4" s="343"/>
      <c r="FIV4" s="332"/>
      <c r="FIW4" s="347"/>
      <c r="FIX4" s="347"/>
      <c r="FIY4" s="331"/>
      <c r="FIZ4" s="348"/>
      <c r="FJA4" s="345"/>
      <c r="FJB4" s="345"/>
      <c r="FJC4" s="347"/>
      <c r="FJD4" s="339"/>
      <c r="FJF4" s="259"/>
      <c r="FJG4" s="259"/>
      <c r="FJH4" s="259"/>
      <c r="FJI4" s="269"/>
      <c r="FJJ4" s="343"/>
      <c r="FJK4" s="332"/>
      <c r="FJL4" s="347"/>
      <c r="FJM4" s="347"/>
      <c r="FJN4" s="331"/>
      <c r="FJO4" s="348"/>
      <c r="FJP4" s="345"/>
      <c r="FJQ4" s="345"/>
      <c r="FJR4" s="347"/>
      <c r="FJS4" s="339"/>
      <c r="FJU4" s="259"/>
      <c r="FJV4" s="259"/>
      <c r="FJW4" s="259"/>
      <c r="FJX4" s="269"/>
      <c r="FJY4" s="343"/>
      <c r="FJZ4" s="332"/>
      <c r="FKA4" s="347"/>
      <c r="FKB4" s="347"/>
      <c r="FKC4" s="331"/>
      <c r="FKD4" s="348"/>
      <c r="FKE4" s="345"/>
      <c r="FKF4" s="345"/>
      <c r="FKG4" s="347"/>
      <c r="FKH4" s="339"/>
      <c r="FKJ4" s="259"/>
      <c r="FKK4" s="259"/>
      <c r="FKL4" s="259"/>
      <c r="FKM4" s="269"/>
      <c r="FKN4" s="343"/>
      <c r="FKO4" s="332"/>
      <c r="FKP4" s="347"/>
      <c r="FKQ4" s="347"/>
      <c r="FKR4" s="331"/>
      <c r="FKS4" s="348"/>
      <c r="FKT4" s="345"/>
      <c r="FKU4" s="345"/>
      <c r="FKV4" s="347"/>
      <c r="FKW4" s="339"/>
      <c r="FKY4" s="259"/>
      <c r="FKZ4" s="259"/>
      <c r="FLA4" s="259"/>
      <c r="FLB4" s="269"/>
      <c r="FLC4" s="343"/>
      <c r="FLD4" s="332"/>
      <c r="FLE4" s="347"/>
      <c r="FLF4" s="347"/>
      <c r="FLG4" s="331"/>
      <c r="FLH4" s="348"/>
      <c r="FLI4" s="345"/>
      <c r="FLJ4" s="345"/>
      <c r="FLK4" s="347"/>
      <c r="FLL4" s="339"/>
      <c r="FLN4" s="259"/>
      <c r="FLO4" s="259"/>
      <c r="FLP4" s="259"/>
      <c r="FLQ4" s="269"/>
      <c r="FLR4" s="343"/>
      <c r="FLS4" s="332"/>
      <c r="FLT4" s="347"/>
      <c r="FLU4" s="347"/>
      <c r="FLV4" s="331"/>
      <c r="FLW4" s="348"/>
      <c r="FLX4" s="345"/>
      <c r="FLY4" s="345"/>
      <c r="FLZ4" s="347"/>
      <c r="FMA4" s="339"/>
      <c r="FMC4" s="259"/>
      <c r="FMD4" s="259"/>
      <c r="FME4" s="259"/>
      <c r="FMF4" s="269"/>
      <c r="FMG4" s="343"/>
      <c r="FMH4" s="332"/>
      <c r="FMI4" s="347"/>
      <c r="FMJ4" s="347"/>
      <c r="FMK4" s="331"/>
      <c r="FML4" s="348"/>
      <c r="FMM4" s="345"/>
      <c r="FMN4" s="345"/>
      <c r="FMO4" s="347"/>
      <c r="FMP4" s="339"/>
      <c r="FMR4" s="259"/>
      <c r="FMS4" s="259"/>
      <c r="FMT4" s="259"/>
      <c r="FMU4" s="269"/>
      <c r="FMV4" s="343"/>
      <c r="FMW4" s="332"/>
      <c r="FMX4" s="347"/>
      <c r="FMY4" s="347"/>
      <c r="FMZ4" s="331"/>
      <c r="FNA4" s="348"/>
      <c r="FNB4" s="345"/>
      <c r="FNC4" s="345"/>
      <c r="FND4" s="347"/>
      <c r="FNE4" s="339"/>
      <c r="FNG4" s="259"/>
      <c r="FNH4" s="259"/>
      <c r="FNI4" s="259"/>
      <c r="FNJ4" s="269"/>
      <c r="FNK4" s="343"/>
      <c r="FNL4" s="332"/>
      <c r="FNM4" s="347"/>
      <c r="FNN4" s="347"/>
      <c r="FNO4" s="331"/>
      <c r="FNP4" s="348"/>
      <c r="FNQ4" s="345"/>
      <c r="FNR4" s="345"/>
      <c r="FNS4" s="347"/>
      <c r="FNT4" s="339"/>
      <c r="FNV4" s="259"/>
      <c r="FNW4" s="259"/>
      <c r="FNX4" s="259"/>
      <c r="FNY4" s="269"/>
      <c r="FNZ4" s="343"/>
      <c r="FOA4" s="332"/>
      <c r="FOB4" s="347"/>
      <c r="FOC4" s="347"/>
      <c r="FOD4" s="331"/>
      <c r="FOE4" s="348"/>
      <c r="FOF4" s="345"/>
      <c r="FOG4" s="345"/>
      <c r="FOH4" s="347"/>
      <c r="FOI4" s="339"/>
      <c r="FOK4" s="259"/>
      <c r="FOL4" s="259"/>
      <c r="FOM4" s="259"/>
      <c r="FON4" s="269"/>
      <c r="FOO4" s="343"/>
      <c r="FOP4" s="332"/>
      <c r="FOQ4" s="347"/>
      <c r="FOR4" s="347"/>
      <c r="FOS4" s="331"/>
      <c r="FOT4" s="348"/>
      <c r="FOU4" s="345"/>
      <c r="FOV4" s="345"/>
      <c r="FOW4" s="347"/>
      <c r="FOX4" s="339"/>
      <c r="FOZ4" s="259"/>
      <c r="FPA4" s="259"/>
      <c r="FPB4" s="259"/>
      <c r="FPC4" s="269"/>
      <c r="FPD4" s="343"/>
      <c r="FPE4" s="332"/>
      <c r="FPF4" s="347"/>
      <c r="FPG4" s="347"/>
      <c r="FPH4" s="331"/>
      <c r="FPI4" s="348"/>
      <c r="FPJ4" s="345"/>
      <c r="FPK4" s="345"/>
      <c r="FPL4" s="347"/>
      <c r="FPM4" s="339"/>
      <c r="FPO4" s="259"/>
      <c r="FPP4" s="259"/>
      <c r="FPQ4" s="259"/>
      <c r="FPR4" s="269"/>
      <c r="FPS4" s="343"/>
      <c r="FPT4" s="332"/>
      <c r="FPU4" s="347"/>
      <c r="FPV4" s="347"/>
      <c r="FPW4" s="331"/>
      <c r="FPX4" s="348"/>
      <c r="FPY4" s="345"/>
      <c r="FPZ4" s="345"/>
      <c r="FQA4" s="347"/>
      <c r="FQB4" s="339"/>
      <c r="FQD4" s="259"/>
      <c r="FQE4" s="259"/>
      <c r="FQF4" s="259"/>
      <c r="FQG4" s="269"/>
      <c r="FQH4" s="343"/>
      <c r="FQI4" s="332"/>
      <c r="FQJ4" s="347"/>
      <c r="FQK4" s="347"/>
      <c r="FQL4" s="331"/>
      <c r="FQM4" s="348"/>
      <c r="FQN4" s="345"/>
      <c r="FQO4" s="345"/>
      <c r="FQP4" s="347"/>
      <c r="FQQ4" s="339"/>
      <c r="FQS4" s="259"/>
      <c r="FQT4" s="259"/>
      <c r="FQU4" s="259"/>
      <c r="FQV4" s="269"/>
      <c r="FQW4" s="343"/>
      <c r="FQX4" s="332"/>
      <c r="FQY4" s="347"/>
      <c r="FQZ4" s="347"/>
      <c r="FRA4" s="331"/>
      <c r="FRB4" s="348"/>
      <c r="FRC4" s="345"/>
      <c r="FRD4" s="345"/>
      <c r="FRE4" s="347"/>
      <c r="FRF4" s="339"/>
      <c r="FRH4" s="259"/>
      <c r="FRI4" s="259"/>
      <c r="FRJ4" s="259"/>
      <c r="FRK4" s="269"/>
      <c r="FRL4" s="343"/>
      <c r="FRM4" s="332"/>
      <c r="FRN4" s="347"/>
      <c r="FRO4" s="347"/>
      <c r="FRP4" s="331"/>
      <c r="FRQ4" s="348"/>
      <c r="FRR4" s="345"/>
      <c r="FRS4" s="345"/>
      <c r="FRT4" s="347"/>
      <c r="FRU4" s="339"/>
      <c r="FRW4" s="259"/>
      <c r="FRX4" s="259"/>
      <c r="FRY4" s="259"/>
      <c r="FRZ4" s="269"/>
      <c r="FSA4" s="343"/>
      <c r="FSB4" s="332"/>
      <c r="FSC4" s="347"/>
      <c r="FSD4" s="347"/>
      <c r="FSE4" s="331"/>
      <c r="FSF4" s="348"/>
      <c r="FSG4" s="345"/>
      <c r="FSH4" s="345"/>
      <c r="FSI4" s="347"/>
      <c r="FSJ4" s="339"/>
      <c r="FSL4" s="259"/>
      <c r="FSM4" s="259"/>
      <c r="FSN4" s="259"/>
      <c r="FSO4" s="269"/>
      <c r="FSP4" s="343"/>
      <c r="FSQ4" s="332"/>
      <c r="FSR4" s="347"/>
      <c r="FSS4" s="347"/>
      <c r="FST4" s="331"/>
      <c r="FSU4" s="348"/>
      <c r="FSV4" s="345"/>
      <c r="FSW4" s="345"/>
      <c r="FSX4" s="347"/>
      <c r="FSY4" s="339"/>
      <c r="FTA4" s="259"/>
      <c r="FTB4" s="259"/>
      <c r="FTC4" s="259"/>
      <c r="FTD4" s="269"/>
      <c r="FTE4" s="343"/>
      <c r="FTF4" s="332"/>
      <c r="FTG4" s="347"/>
      <c r="FTH4" s="347"/>
      <c r="FTI4" s="331"/>
      <c r="FTJ4" s="348"/>
      <c r="FTK4" s="345"/>
      <c r="FTL4" s="345"/>
      <c r="FTM4" s="347"/>
      <c r="FTN4" s="339"/>
      <c r="FTP4" s="259"/>
      <c r="FTQ4" s="259"/>
      <c r="FTR4" s="259"/>
      <c r="FTS4" s="269"/>
      <c r="FTT4" s="343"/>
      <c r="FTU4" s="332"/>
      <c r="FTV4" s="347"/>
      <c r="FTW4" s="347"/>
      <c r="FTX4" s="331"/>
      <c r="FTY4" s="348"/>
      <c r="FTZ4" s="345"/>
      <c r="FUA4" s="345"/>
      <c r="FUB4" s="347"/>
      <c r="FUC4" s="339"/>
      <c r="FUE4" s="259"/>
      <c r="FUF4" s="259"/>
      <c r="FUG4" s="259"/>
      <c r="FUH4" s="269"/>
      <c r="FUI4" s="343"/>
      <c r="FUJ4" s="332"/>
      <c r="FUK4" s="347"/>
      <c r="FUL4" s="347"/>
      <c r="FUM4" s="331"/>
      <c r="FUN4" s="348"/>
      <c r="FUO4" s="345"/>
      <c r="FUP4" s="345"/>
      <c r="FUQ4" s="347"/>
      <c r="FUR4" s="339"/>
      <c r="FUT4" s="259"/>
      <c r="FUU4" s="259"/>
      <c r="FUV4" s="259"/>
      <c r="FUW4" s="269"/>
      <c r="FUX4" s="343"/>
      <c r="FUY4" s="332"/>
      <c r="FUZ4" s="347"/>
      <c r="FVA4" s="347"/>
      <c r="FVB4" s="331"/>
      <c r="FVC4" s="348"/>
      <c r="FVD4" s="345"/>
      <c r="FVE4" s="345"/>
      <c r="FVF4" s="347"/>
      <c r="FVG4" s="339"/>
      <c r="FVI4" s="259"/>
      <c r="FVJ4" s="259"/>
      <c r="FVK4" s="259"/>
      <c r="FVL4" s="269"/>
      <c r="FVM4" s="343"/>
      <c r="FVN4" s="332"/>
      <c r="FVO4" s="347"/>
      <c r="FVP4" s="347"/>
      <c r="FVQ4" s="331"/>
      <c r="FVR4" s="348"/>
      <c r="FVS4" s="345"/>
      <c r="FVT4" s="345"/>
      <c r="FVU4" s="347"/>
      <c r="FVV4" s="339"/>
      <c r="FVX4" s="259"/>
      <c r="FVY4" s="259"/>
      <c r="FVZ4" s="259"/>
      <c r="FWA4" s="269"/>
      <c r="FWB4" s="343"/>
      <c r="FWC4" s="332"/>
      <c r="FWD4" s="347"/>
      <c r="FWE4" s="347"/>
      <c r="FWF4" s="331"/>
      <c r="FWG4" s="348"/>
      <c r="FWH4" s="345"/>
      <c r="FWI4" s="345"/>
      <c r="FWJ4" s="347"/>
      <c r="FWK4" s="339"/>
      <c r="FWM4" s="259"/>
      <c r="FWN4" s="259"/>
      <c r="FWO4" s="259"/>
      <c r="FWP4" s="269"/>
      <c r="FWQ4" s="343"/>
      <c r="FWR4" s="332"/>
      <c r="FWS4" s="347"/>
      <c r="FWT4" s="347"/>
      <c r="FWU4" s="331"/>
      <c r="FWV4" s="348"/>
      <c r="FWW4" s="345"/>
      <c r="FWX4" s="345"/>
      <c r="FWY4" s="347"/>
      <c r="FWZ4" s="339"/>
      <c r="FXB4" s="259"/>
      <c r="FXC4" s="259"/>
      <c r="FXD4" s="259"/>
      <c r="FXE4" s="269"/>
      <c r="FXF4" s="343"/>
      <c r="FXG4" s="332"/>
      <c r="FXH4" s="347"/>
      <c r="FXI4" s="347"/>
      <c r="FXJ4" s="331"/>
      <c r="FXK4" s="348"/>
      <c r="FXL4" s="345"/>
      <c r="FXM4" s="345"/>
      <c r="FXN4" s="347"/>
      <c r="FXO4" s="339"/>
      <c r="FXQ4" s="259"/>
      <c r="FXR4" s="259"/>
      <c r="FXS4" s="259"/>
      <c r="FXT4" s="269"/>
      <c r="FXU4" s="343"/>
      <c r="FXV4" s="332"/>
      <c r="FXW4" s="347"/>
      <c r="FXX4" s="347"/>
      <c r="FXY4" s="331"/>
      <c r="FXZ4" s="348"/>
      <c r="FYA4" s="345"/>
      <c r="FYB4" s="345"/>
      <c r="FYC4" s="347"/>
      <c r="FYD4" s="339"/>
      <c r="FYF4" s="259"/>
      <c r="FYG4" s="259"/>
      <c r="FYH4" s="259"/>
      <c r="FYI4" s="269"/>
      <c r="FYJ4" s="343"/>
      <c r="FYK4" s="332"/>
      <c r="FYL4" s="347"/>
      <c r="FYM4" s="347"/>
      <c r="FYN4" s="331"/>
      <c r="FYO4" s="348"/>
      <c r="FYP4" s="345"/>
      <c r="FYQ4" s="345"/>
      <c r="FYR4" s="347"/>
      <c r="FYS4" s="339"/>
      <c r="FYU4" s="259"/>
      <c r="FYV4" s="259"/>
      <c r="FYW4" s="259"/>
      <c r="FYX4" s="269"/>
      <c r="FYY4" s="343"/>
      <c r="FYZ4" s="332"/>
      <c r="FZA4" s="347"/>
      <c r="FZB4" s="347"/>
      <c r="FZC4" s="331"/>
      <c r="FZD4" s="348"/>
      <c r="FZE4" s="345"/>
      <c r="FZF4" s="345"/>
      <c r="FZG4" s="347"/>
      <c r="FZH4" s="339"/>
      <c r="FZJ4" s="259"/>
      <c r="FZK4" s="259"/>
      <c r="FZL4" s="259"/>
      <c r="FZM4" s="269"/>
      <c r="FZN4" s="343"/>
      <c r="FZO4" s="332"/>
      <c r="FZP4" s="347"/>
      <c r="FZQ4" s="347"/>
      <c r="FZR4" s="331"/>
      <c r="FZS4" s="348"/>
      <c r="FZT4" s="345"/>
      <c r="FZU4" s="345"/>
      <c r="FZV4" s="347"/>
      <c r="FZW4" s="339"/>
      <c r="FZY4" s="259"/>
      <c r="FZZ4" s="259"/>
      <c r="GAA4" s="259"/>
      <c r="GAB4" s="269"/>
      <c r="GAC4" s="343"/>
      <c r="GAD4" s="332"/>
      <c r="GAE4" s="347"/>
      <c r="GAF4" s="347"/>
      <c r="GAG4" s="331"/>
      <c r="GAH4" s="348"/>
      <c r="GAI4" s="345"/>
      <c r="GAJ4" s="345"/>
      <c r="GAK4" s="347"/>
      <c r="GAL4" s="339"/>
      <c r="GAN4" s="259"/>
      <c r="GAO4" s="259"/>
      <c r="GAP4" s="259"/>
      <c r="GAQ4" s="269"/>
      <c r="GAR4" s="343"/>
      <c r="GAS4" s="332"/>
      <c r="GAT4" s="347"/>
      <c r="GAU4" s="347"/>
      <c r="GAV4" s="331"/>
      <c r="GAW4" s="348"/>
      <c r="GAX4" s="345"/>
      <c r="GAY4" s="345"/>
      <c r="GAZ4" s="347"/>
      <c r="GBA4" s="339"/>
      <c r="GBC4" s="259"/>
      <c r="GBD4" s="259"/>
      <c r="GBE4" s="259"/>
      <c r="GBF4" s="269"/>
      <c r="GBG4" s="343"/>
      <c r="GBH4" s="332"/>
      <c r="GBI4" s="347"/>
      <c r="GBJ4" s="347"/>
      <c r="GBK4" s="331"/>
      <c r="GBL4" s="348"/>
      <c r="GBM4" s="345"/>
      <c r="GBN4" s="345"/>
      <c r="GBO4" s="347"/>
      <c r="GBP4" s="339"/>
      <c r="GBR4" s="259"/>
      <c r="GBS4" s="259"/>
      <c r="GBT4" s="259"/>
      <c r="GBU4" s="269"/>
      <c r="GBV4" s="343"/>
      <c r="GBW4" s="332"/>
      <c r="GBX4" s="347"/>
      <c r="GBY4" s="347"/>
      <c r="GBZ4" s="331"/>
      <c r="GCA4" s="348"/>
      <c r="GCB4" s="345"/>
      <c r="GCC4" s="345"/>
      <c r="GCD4" s="347"/>
      <c r="GCE4" s="339"/>
      <c r="GCG4" s="259"/>
      <c r="GCH4" s="259"/>
      <c r="GCI4" s="259"/>
      <c r="GCJ4" s="269"/>
      <c r="GCK4" s="343"/>
      <c r="GCL4" s="332"/>
      <c r="GCM4" s="347"/>
      <c r="GCN4" s="347"/>
      <c r="GCO4" s="331"/>
      <c r="GCP4" s="348"/>
      <c r="GCQ4" s="345"/>
      <c r="GCR4" s="345"/>
      <c r="GCS4" s="347"/>
      <c r="GCT4" s="339"/>
      <c r="GCV4" s="259"/>
      <c r="GCW4" s="259"/>
      <c r="GCX4" s="259"/>
      <c r="GCY4" s="269"/>
      <c r="GCZ4" s="343"/>
      <c r="GDA4" s="332"/>
      <c r="GDB4" s="347"/>
      <c r="GDC4" s="347"/>
      <c r="GDD4" s="331"/>
      <c r="GDE4" s="348"/>
      <c r="GDF4" s="345"/>
      <c r="GDG4" s="345"/>
      <c r="GDH4" s="347"/>
      <c r="GDI4" s="339"/>
      <c r="GDK4" s="259"/>
      <c r="GDL4" s="259"/>
      <c r="GDM4" s="259"/>
      <c r="GDN4" s="269"/>
      <c r="GDO4" s="343"/>
      <c r="GDP4" s="332"/>
      <c r="GDQ4" s="347"/>
      <c r="GDR4" s="347"/>
      <c r="GDS4" s="331"/>
      <c r="GDT4" s="348"/>
      <c r="GDU4" s="345"/>
      <c r="GDV4" s="345"/>
      <c r="GDW4" s="347"/>
      <c r="GDX4" s="339"/>
      <c r="GDZ4" s="259"/>
      <c r="GEA4" s="259"/>
      <c r="GEB4" s="259"/>
      <c r="GEC4" s="269"/>
      <c r="GED4" s="343"/>
      <c r="GEE4" s="332"/>
      <c r="GEF4" s="347"/>
      <c r="GEG4" s="347"/>
      <c r="GEH4" s="331"/>
      <c r="GEI4" s="348"/>
      <c r="GEJ4" s="345"/>
      <c r="GEK4" s="345"/>
      <c r="GEL4" s="347"/>
      <c r="GEM4" s="339"/>
      <c r="GEO4" s="259"/>
      <c r="GEP4" s="259"/>
      <c r="GEQ4" s="259"/>
      <c r="GER4" s="269"/>
      <c r="GES4" s="343"/>
      <c r="GET4" s="332"/>
      <c r="GEU4" s="347"/>
      <c r="GEV4" s="347"/>
      <c r="GEW4" s="331"/>
      <c r="GEX4" s="348"/>
      <c r="GEY4" s="345"/>
      <c r="GEZ4" s="345"/>
      <c r="GFA4" s="347"/>
      <c r="GFB4" s="339"/>
      <c r="GFD4" s="259"/>
      <c r="GFE4" s="259"/>
      <c r="GFF4" s="259"/>
      <c r="GFG4" s="269"/>
      <c r="GFH4" s="343"/>
      <c r="GFI4" s="332"/>
      <c r="GFJ4" s="347"/>
      <c r="GFK4" s="347"/>
      <c r="GFL4" s="331"/>
      <c r="GFM4" s="348"/>
      <c r="GFN4" s="345"/>
      <c r="GFO4" s="345"/>
      <c r="GFP4" s="347"/>
      <c r="GFQ4" s="339"/>
      <c r="GFS4" s="259"/>
      <c r="GFT4" s="259"/>
      <c r="GFU4" s="259"/>
      <c r="GFV4" s="269"/>
      <c r="GFW4" s="343"/>
      <c r="GFX4" s="332"/>
      <c r="GFY4" s="347"/>
      <c r="GFZ4" s="347"/>
      <c r="GGA4" s="331"/>
      <c r="GGB4" s="348"/>
      <c r="GGC4" s="345"/>
      <c r="GGD4" s="345"/>
      <c r="GGE4" s="347"/>
      <c r="GGF4" s="339"/>
      <c r="GGH4" s="259"/>
      <c r="GGI4" s="259"/>
      <c r="GGJ4" s="259"/>
      <c r="GGK4" s="269"/>
      <c r="GGL4" s="343"/>
      <c r="GGM4" s="332"/>
      <c r="GGN4" s="347"/>
      <c r="GGO4" s="347"/>
      <c r="GGP4" s="331"/>
      <c r="GGQ4" s="348"/>
      <c r="GGR4" s="345"/>
      <c r="GGS4" s="345"/>
      <c r="GGT4" s="347"/>
      <c r="GGU4" s="339"/>
      <c r="GGW4" s="259"/>
      <c r="GGX4" s="259"/>
      <c r="GGY4" s="259"/>
      <c r="GGZ4" s="269"/>
      <c r="GHA4" s="343"/>
      <c r="GHB4" s="332"/>
      <c r="GHC4" s="347"/>
      <c r="GHD4" s="347"/>
      <c r="GHE4" s="331"/>
      <c r="GHF4" s="348"/>
      <c r="GHG4" s="345"/>
      <c r="GHH4" s="345"/>
      <c r="GHI4" s="347"/>
      <c r="GHJ4" s="339"/>
      <c r="GHL4" s="259"/>
      <c r="GHM4" s="259"/>
      <c r="GHN4" s="259"/>
      <c r="GHO4" s="269"/>
      <c r="GHP4" s="343"/>
      <c r="GHQ4" s="332"/>
      <c r="GHR4" s="347"/>
      <c r="GHS4" s="347"/>
      <c r="GHT4" s="331"/>
      <c r="GHU4" s="348"/>
      <c r="GHV4" s="345"/>
      <c r="GHW4" s="345"/>
      <c r="GHX4" s="347"/>
      <c r="GHY4" s="339"/>
      <c r="GIA4" s="259"/>
      <c r="GIB4" s="259"/>
      <c r="GIC4" s="259"/>
      <c r="GID4" s="269"/>
      <c r="GIE4" s="343"/>
      <c r="GIF4" s="332"/>
      <c r="GIG4" s="347"/>
      <c r="GIH4" s="347"/>
      <c r="GII4" s="331"/>
      <c r="GIJ4" s="348"/>
      <c r="GIK4" s="345"/>
      <c r="GIL4" s="345"/>
      <c r="GIM4" s="347"/>
      <c r="GIN4" s="339"/>
      <c r="GIP4" s="259"/>
      <c r="GIQ4" s="259"/>
      <c r="GIR4" s="259"/>
      <c r="GIS4" s="269"/>
      <c r="GIT4" s="343"/>
      <c r="GIU4" s="332"/>
      <c r="GIV4" s="347"/>
      <c r="GIW4" s="347"/>
      <c r="GIX4" s="331"/>
      <c r="GIY4" s="348"/>
      <c r="GIZ4" s="345"/>
      <c r="GJA4" s="345"/>
      <c r="GJB4" s="347"/>
      <c r="GJC4" s="339"/>
      <c r="GJE4" s="259"/>
      <c r="GJF4" s="259"/>
      <c r="GJG4" s="259"/>
      <c r="GJH4" s="269"/>
      <c r="GJI4" s="343"/>
      <c r="GJJ4" s="332"/>
      <c r="GJK4" s="347"/>
      <c r="GJL4" s="347"/>
      <c r="GJM4" s="331"/>
      <c r="GJN4" s="348"/>
      <c r="GJO4" s="345"/>
      <c r="GJP4" s="345"/>
      <c r="GJQ4" s="347"/>
      <c r="GJR4" s="339"/>
      <c r="GJT4" s="259"/>
      <c r="GJU4" s="259"/>
      <c r="GJV4" s="259"/>
      <c r="GJW4" s="269"/>
      <c r="GJX4" s="343"/>
      <c r="GJY4" s="332"/>
      <c r="GJZ4" s="347"/>
      <c r="GKA4" s="347"/>
      <c r="GKB4" s="331"/>
      <c r="GKC4" s="348"/>
      <c r="GKD4" s="345"/>
      <c r="GKE4" s="345"/>
      <c r="GKF4" s="347"/>
      <c r="GKG4" s="339"/>
      <c r="GKI4" s="259"/>
      <c r="GKJ4" s="259"/>
      <c r="GKK4" s="259"/>
      <c r="GKL4" s="269"/>
      <c r="GKM4" s="343"/>
      <c r="GKN4" s="332"/>
      <c r="GKO4" s="347"/>
      <c r="GKP4" s="347"/>
      <c r="GKQ4" s="331"/>
      <c r="GKR4" s="348"/>
      <c r="GKS4" s="345"/>
      <c r="GKT4" s="345"/>
      <c r="GKU4" s="347"/>
      <c r="GKV4" s="339"/>
      <c r="GKX4" s="259"/>
      <c r="GKY4" s="259"/>
      <c r="GKZ4" s="259"/>
      <c r="GLA4" s="269"/>
      <c r="GLB4" s="343"/>
      <c r="GLC4" s="332"/>
      <c r="GLD4" s="347"/>
      <c r="GLE4" s="347"/>
      <c r="GLF4" s="331"/>
      <c r="GLG4" s="348"/>
      <c r="GLH4" s="345"/>
      <c r="GLI4" s="345"/>
      <c r="GLJ4" s="347"/>
      <c r="GLK4" s="339"/>
      <c r="GLM4" s="259"/>
      <c r="GLN4" s="259"/>
      <c r="GLO4" s="259"/>
      <c r="GLP4" s="269"/>
      <c r="GLQ4" s="343"/>
      <c r="GLR4" s="332"/>
      <c r="GLS4" s="347"/>
      <c r="GLT4" s="347"/>
      <c r="GLU4" s="331"/>
      <c r="GLV4" s="348"/>
      <c r="GLW4" s="345"/>
      <c r="GLX4" s="345"/>
      <c r="GLY4" s="347"/>
      <c r="GLZ4" s="339"/>
      <c r="GMB4" s="259"/>
      <c r="GMC4" s="259"/>
      <c r="GMD4" s="259"/>
      <c r="GME4" s="269"/>
      <c r="GMF4" s="343"/>
      <c r="GMG4" s="332"/>
      <c r="GMH4" s="347"/>
      <c r="GMI4" s="347"/>
      <c r="GMJ4" s="331"/>
      <c r="GMK4" s="348"/>
      <c r="GML4" s="345"/>
      <c r="GMM4" s="345"/>
      <c r="GMN4" s="347"/>
      <c r="GMO4" s="339"/>
      <c r="GMQ4" s="259"/>
      <c r="GMR4" s="259"/>
      <c r="GMS4" s="259"/>
      <c r="GMT4" s="269"/>
      <c r="GMU4" s="343"/>
      <c r="GMV4" s="332"/>
      <c r="GMW4" s="347"/>
      <c r="GMX4" s="347"/>
      <c r="GMY4" s="331"/>
      <c r="GMZ4" s="348"/>
      <c r="GNA4" s="345"/>
      <c r="GNB4" s="345"/>
      <c r="GNC4" s="347"/>
      <c r="GND4" s="339"/>
      <c r="GNF4" s="259"/>
      <c r="GNG4" s="259"/>
      <c r="GNH4" s="259"/>
      <c r="GNI4" s="269"/>
      <c r="GNJ4" s="343"/>
      <c r="GNK4" s="332"/>
      <c r="GNL4" s="347"/>
      <c r="GNM4" s="347"/>
      <c r="GNN4" s="331"/>
      <c r="GNO4" s="348"/>
      <c r="GNP4" s="345"/>
      <c r="GNQ4" s="345"/>
      <c r="GNR4" s="347"/>
      <c r="GNS4" s="339"/>
      <c r="GNU4" s="259"/>
      <c r="GNV4" s="259"/>
      <c r="GNW4" s="259"/>
      <c r="GNX4" s="269"/>
      <c r="GNY4" s="343"/>
      <c r="GNZ4" s="332"/>
      <c r="GOA4" s="347"/>
      <c r="GOB4" s="347"/>
      <c r="GOC4" s="331"/>
      <c r="GOD4" s="348"/>
      <c r="GOE4" s="345"/>
      <c r="GOF4" s="345"/>
      <c r="GOG4" s="347"/>
      <c r="GOH4" s="339"/>
      <c r="GOJ4" s="259"/>
      <c r="GOK4" s="259"/>
      <c r="GOL4" s="259"/>
      <c r="GOM4" s="269"/>
      <c r="GON4" s="343"/>
      <c r="GOO4" s="332"/>
      <c r="GOP4" s="347"/>
      <c r="GOQ4" s="347"/>
      <c r="GOR4" s="331"/>
      <c r="GOS4" s="348"/>
      <c r="GOT4" s="345"/>
      <c r="GOU4" s="345"/>
      <c r="GOV4" s="347"/>
      <c r="GOW4" s="339"/>
      <c r="GOY4" s="259"/>
      <c r="GOZ4" s="259"/>
      <c r="GPA4" s="259"/>
      <c r="GPB4" s="269"/>
      <c r="GPC4" s="343"/>
      <c r="GPD4" s="332"/>
      <c r="GPE4" s="347"/>
      <c r="GPF4" s="347"/>
      <c r="GPG4" s="331"/>
      <c r="GPH4" s="348"/>
      <c r="GPI4" s="345"/>
      <c r="GPJ4" s="345"/>
      <c r="GPK4" s="347"/>
      <c r="GPL4" s="339"/>
      <c r="GPN4" s="259"/>
      <c r="GPO4" s="259"/>
      <c r="GPP4" s="259"/>
      <c r="GPQ4" s="269"/>
      <c r="GPR4" s="343"/>
      <c r="GPS4" s="332"/>
      <c r="GPT4" s="347"/>
      <c r="GPU4" s="347"/>
      <c r="GPV4" s="331"/>
      <c r="GPW4" s="348"/>
      <c r="GPX4" s="345"/>
      <c r="GPY4" s="345"/>
      <c r="GPZ4" s="347"/>
      <c r="GQA4" s="339"/>
      <c r="GQC4" s="259"/>
      <c r="GQD4" s="259"/>
      <c r="GQE4" s="259"/>
      <c r="GQF4" s="269"/>
      <c r="GQG4" s="343"/>
      <c r="GQH4" s="332"/>
      <c r="GQI4" s="347"/>
      <c r="GQJ4" s="347"/>
      <c r="GQK4" s="331"/>
      <c r="GQL4" s="348"/>
      <c r="GQM4" s="345"/>
      <c r="GQN4" s="345"/>
      <c r="GQO4" s="347"/>
      <c r="GQP4" s="339"/>
      <c r="GQR4" s="259"/>
      <c r="GQS4" s="259"/>
      <c r="GQT4" s="259"/>
      <c r="GQU4" s="269"/>
      <c r="GQV4" s="343"/>
      <c r="GQW4" s="332"/>
      <c r="GQX4" s="347"/>
      <c r="GQY4" s="347"/>
      <c r="GQZ4" s="331"/>
      <c r="GRA4" s="348"/>
      <c r="GRB4" s="345"/>
      <c r="GRC4" s="345"/>
      <c r="GRD4" s="347"/>
      <c r="GRE4" s="339"/>
      <c r="GRG4" s="259"/>
      <c r="GRH4" s="259"/>
      <c r="GRI4" s="259"/>
      <c r="GRJ4" s="269"/>
      <c r="GRK4" s="343"/>
      <c r="GRL4" s="332"/>
      <c r="GRM4" s="347"/>
      <c r="GRN4" s="347"/>
      <c r="GRO4" s="331"/>
      <c r="GRP4" s="348"/>
      <c r="GRQ4" s="345"/>
      <c r="GRR4" s="345"/>
      <c r="GRS4" s="347"/>
      <c r="GRT4" s="339"/>
      <c r="GRV4" s="259"/>
      <c r="GRW4" s="259"/>
      <c r="GRX4" s="259"/>
      <c r="GRY4" s="269"/>
      <c r="GRZ4" s="343"/>
      <c r="GSA4" s="332"/>
      <c r="GSB4" s="347"/>
      <c r="GSC4" s="347"/>
      <c r="GSD4" s="331"/>
      <c r="GSE4" s="348"/>
      <c r="GSF4" s="345"/>
      <c r="GSG4" s="345"/>
      <c r="GSH4" s="347"/>
      <c r="GSI4" s="339"/>
      <c r="GSK4" s="259"/>
      <c r="GSL4" s="259"/>
      <c r="GSM4" s="259"/>
      <c r="GSN4" s="269"/>
      <c r="GSO4" s="343"/>
      <c r="GSP4" s="332"/>
      <c r="GSQ4" s="347"/>
      <c r="GSR4" s="347"/>
      <c r="GSS4" s="331"/>
      <c r="GST4" s="348"/>
      <c r="GSU4" s="345"/>
      <c r="GSV4" s="345"/>
      <c r="GSW4" s="347"/>
      <c r="GSX4" s="339"/>
      <c r="GSZ4" s="259"/>
      <c r="GTA4" s="259"/>
      <c r="GTB4" s="259"/>
      <c r="GTC4" s="269"/>
      <c r="GTD4" s="343"/>
      <c r="GTE4" s="332"/>
      <c r="GTF4" s="347"/>
      <c r="GTG4" s="347"/>
      <c r="GTH4" s="331"/>
      <c r="GTI4" s="348"/>
      <c r="GTJ4" s="345"/>
      <c r="GTK4" s="345"/>
      <c r="GTL4" s="347"/>
      <c r="GTM4" s="339"/>
      <c r="GTO4" s="259"/>
      <c r="GTP4" s="259"/>
      <c r="GTQ4" s="259"/>
      <c r="GTR4" s="269"/>
      <c r="GTS4" s="343"/>
      <c r="GTT4" s="332"/>
      <c r="GTU4" s="347"/>
      <c r="GTV4" s="347"/>
      <c r="GTW4" s="331"/>
      <c r="GTX4" s="348"/>
      <c r="GTY4" s="345"/>
      <c r="GTZ4" s="345"/>
      <c r="GUA4" s="347"/>
      <c r="GUB4" s="339"/>
      <c r="GUD4" s="259"/>
      <c r="GUE4" s="259"/>
      <c r="GUF4" s="259"/>
      <c r="GUG4" s="269"/>
      <c r="GUH4" s="343"/>
      <c r="GUI4" s="332"/>
      <c r="GUJ4" s="347"/>
      <c r="GUK4" s="347"/>
      <c r="GUL4" s="331"/>
      <c r="GUM4" s="348"/>
      <c r="GUN4" s="345"/>
      <c r="GUO4" s="345"/>
      <c r="GUP4" s="347"/>
      <c r="GUQ4" s="339"/>
      <c r="GUS4" s="259"/>
      <c r="GUT4" s="259"/>
      <c r="GUU4" s="259"/>
      <c r="GUV4" s="269"/>
      <c r="GUW4" s="343"/>
      <c r="GUX4" s="332"/>
      <c r="GUY4" s="347"/>
      <c r="GUZ4" s="347"/>
      <c r="GVA4" s="331"/>
      <c r="GVB4" s="348"/>
      <c r="GVC4" s="345"/>
      <c r="GVD4" s="345"/>
      <c r="GVE4" s="347"/>
      <c r="GVF4" s="339"/>
      <c r="GVH4" s="259"/>
      <c r="GVI4" s="259"/>
      <c r="GVJ4" s="259"/>
      <c r="GVK4" s="269"/>
      <c r="GVL4" s="343"/>
      <c r="GVM4" s="332"/>
      <c r="GVN4" s="347"/>
      <c r="GVO4" s="347"/>
      <c r="GVP4" s="331"/>
      <c r="GVQ4" s="348"/>
      <c r="GVR4" s="345"/>
      <c r="GVS4" s="345"/>
      <c r="GVT4" s="347"/>
      <c r="GVU4" s="339"/>
      <c r="GVW4" s="259"/>
      <c r="GVX4" s="259"/>
      <c r="GVY4" s="259"/>
      <c r="GVZ4" s="269"/>
      <c r="GWA4" s="343"/>
      <c r="GWB4" s="332"/>
      <c r="GWC4" s="347"/>
      <c r="GWD4" s="347"/>
      <c r="GWE4" s="331"/>
      <c r="GWF4" s="348"/>
      <c r="GWG4" s="345"/>
      <c r="GWH4" s="345"/>
      <c r="GWI4" s="347"/>
      <c r="GWJ4" s="339"/>
      <c r="GWL4" s="259"/>
      <c r="GWM4" s="259"/>
      <c r="GWN4" s="259"/>
      <c r="GWO4" s="269"/>
      <c r="GWP4" s="343"/>
      <c r="GWQ4" s="332"/>
      <c r="GWR4" s="347"/>
      <c r="GWS4" s="347"/>
      <c r="GWT4" s="331"/>
      <c r="GWU4" s="348"/>
      <c r="GWV4" s="345"/>
      <c r="GWW4" s="345"/>
      <c r="GWX4" s="347"/>
      <c r="GWY4" s="339"/>
      <c r="GXA4" s="259"/>
      <c r="GXB4" s="259"/>
      <c r="GXC4" s="259"/>
      <c r="GXD4" s="269"/>
      <c r="GXE4" s="343"/>
      <c r="GXF4" s="332"/>
      <c r="GXG4" s="347"/>
      <c r="GXH4" s="347"/>
      <c r="GXI4" s="331"/>
      <c r="GXJ4" s="348"/>
      <c r="GXK4" s="345"/>
      <c r="GXL4" s="345"/>
      <c r="GXM4" s="347"/>
      <c r="GXN4" s="339"/>
      <c r="GXP4" s="259"/>
      <c r="GXQ4" s="259"/>
      <c r="GXR4" s="259"/>
      <c r="GXS4" s="269"/>
      <c r="GXT4" s="343"/>
      <c r="GXU4" s="332"/>
      <c r="GXV4" s="347"/>
      <c r="GXW4" s="347"/>
      <c r="GXX4" s="331"/>
      <c r="GXY4" s="348"/>
      <c r="GXZ4" s="345"/>
      <c r="GYA4" s="345"/>
      <c r="GYB4" s="347"/>
      <c r="GYC4" s="339"/>
      <c r="GYE4" s="259"/>
      <c r="GYF4" s="259"/>
      <c r="GYG4" s="259"/>
      <c r="GYH4" s="269"/>
      <c r="GYI4" s="343"/>
      <c r="GYJ4" s="332"/>
      <c r="GYK4" s="347"/>
      <c r="GYL4" s="347"/>
      <c r="GYM4" s="331"/>
      <c r="GYN4" s="348"/>
      <c r="GYO4" s="345"/>
      <c r="GYP4" s="345"/>
      <c r="GYQ4" s="347"/>
      <c r="GYR4" s="339"/>
      <c r="GYT4" s="259"/>
      <c r="GYU4" s="259"/>
      <c r="GYV4" s="259"/>
      <c r="GYW4" s="269"/>
      <c r="GYX4" s="343"/>
      <c r="GYY4" s="332"/>
      <c r="GYZ4" s="347"/>
      <c r="GZA4" s="347"/>
      <c r="GZB4" s="331"/>
      <c r="GZC4" s="348"/>
      <c r="GZD4" s="345"/>
      <c r="GZE4" s="345"/>
      <c r="GZF4" s="347"/>
      <c r="GZG4" s="339"/>
      <c r="GZI4" s="259"/>
      <c r="GZJ4" s="259"/>
      <c r="GZK4" s="259"/>
      <c r="GZL4" s="269"/>
      <c r="GZM4" s="343"/>
      <c r="GZN4" s="332"/>
      <c r="GZO4" s="347"/>
      <c r="GZP4" s="347"/>
      <c r="GZQ4" s="331"/>
      <c r="GZR4" s="348"/>
      <c r="GZS4" s="345"/>
      <c r="GZT4" s="345"/>
      <c r="GZU4" s="347"/>
      <c r="GZV4" s="339"/>
      <c r="GZX4" s="259"/>
      <c r="GZY4" s="259"/>
      <c r="GZZ4" s="259"/>
      <c r="HAA4" s="269"/>
      <c r="HAB4" s="343"/>
      <c r="HAC4" s="332"/>
      <c r="HAD4" s="347"/>
      <c r="HAE4" s="347"/>
      <c r="HAF4" s="331"/>
      <c r="HAG4" s="348"/>
      <c r="HAH4" s="345"/>
      <c r="HAI4" s="345"/>
      <c r="HAJ4" s="347"/>
      <c r="HAK4" s="339"/>
      <c r="HAM4" s="259"/>
      <c r="HAN4" s="259"/>
      <c r="HAO4" s="259"/>
      <c r="HAP4" s="269"/>
      <c r="HAQ4" s="343"/>
      <c r="HAR4" s="332"/>
      <c r="HAS4" s="347"/>
      <c r="HAT4" s="347"/>
      <c r="HAU4" s="331"/>
      <c r="HAV4" s="348"/>
      <c r="HAW4" s="345"/>
      <c r="HAX4" s="345"/>
      <c r="HAY4" s="347"/>
      <c r="HAZ4" s="339"/>
      <c r="HBB4" s="259"/>
      <c r="HBC4" s="259"/>
      <c r="HBD4" s="259"/>
      <c r="HBE4" s="269"/>
      <c r="HBF4" s="343"/>
      <c r="HBG4" s="332"/>
      <c r="HBH4" s="347"/>
      <c r="HBI4" s="347"/>
      <c r="HBJ4" s="331"/>
      <c r="HBK4" s="348"/>
      <c r="HBL4" s="345"/>
      <c r="HBM4" s="345"/>
      <c r="HBN4" s="347"/>
      <c r="HBO4" s="339"/>
      <c r="HBQ4" s="259"/>
      <c r="HBR4" s="259"/>
      <c r="HBS4" s="259"/>
      <c r="HBT4" s="269"/>
      <c r="HBU4" s="343"/>
      <c r="HBV4" s="332"/>
      <c r="HBW4" s="347"/>
      <c r="HBX4" s="347"/>
      <c r="HBY4" s="331"/>
      <c r="HBZ4" s="348"/>
      <c r="HCA4" s="345"/>
      <c r="HCB4" s="345"/>
      <c r="HCC4" s="347"/>
      <c r="HCD4" s="339"/>
      <c r="HCF4" s="259"/>
      <c r="HCG4" s="259"/>
      <c r="HCH4" s="259"/>
      <c r="HCI4" s="269"/>
      <c r="HCJ4" s="343"/>
      <c r="HCK4" s="332"/>
      <c r="HCL4" s="347"/>
      <c r="HCM4" s="347"/>
      <c r="HCN4" s="331"/>
      <c r="HCO4" s="348"/>
      <c r="HCP4" s="345"/>
      <c r="HCQ4" s="345"/>
      <c r="HCR4" s="347"/>
      <c r="HCS4" s="339"/>
      <c r="HCU4" s="259"/>
      <c r="HCV4" s="259"/>
      <c r="HCW4" s="259"/>
      <c r="HCX4" s="269"/>
      <c r="HCY4" s="343"/>
      <c r="HCZ4" s="332"/>
      <c r="HDA4" s="347"/>
      <c r="HDB4" s="347"/>
      <c r="HDC4" s="331"/>
      <c r="HDD4" s="348"/>
      <c r="HDE4" s="345"/>
      <c r="HDF4" s="345"/>
      <c r="HDG4" s="347"/>
      <c r="HDH4" s="339"/>
      <c r="HDJ4" s="259"/>
      <c r="HDK4" s="259"/>
      <c r="HDL4" s="259"/>
      <c r="HDM4" s="269"/>
      <c r="HDN4" s="343"/>
      <c r="HDO4" s="332"/>
      <c r="HDP4" s="347"/>
      <c r="HDQ4" s="347"/>
      <c r="HDR4" s="331"/>
      <c r="HDS4" s="348"/>
      <c r="HDT4" s="345"/>
      <c r="HDU4" s="345"/>
      <c r="HDV4" s="347"/>
      <c r="HDW4" s="339"/>
      <c r="HDY4" s="259"/>
      <c r="HDZ4" s="259"/>
      <c r="HEA4" s="259"/>
      <c r="HEB4" s="269"/>
      <c r="HEC4" s="343"/>
      <c r="HED4" s="332"/>
      <c r="HEE4" s="347"/>
      <c r="HEF4" s="347"/>
      <c r="HEG4" s="331"/>
      <c r="HEH4" s="348"/>
      <c r="HEI4" s="345"/>
      <c r="HEJ4" s="345"/>
      <c r="HEK4" s="347"/>
      <c r="HEL4" s="339"/>
      <c r="HEN4" s="259"/>
      <c r="HEO4" s="259"/>
      <c r="HEP4" s="259"/>
      <c r="HEQ4" s="269"/>
      <c r="HER4" s="343"/>
      <c r="HES4" s="332"/>
      <c r="HET4" s="347"/>
      <c r="HEU4" s="347"/>
      <c r="HEV4" s="331"/>
      <c r="HEW4" s="348"/>
      <c r="HEX4" s="345"/>
      <c r="HEY4" s="345"/>
      <c r="HEZ4" s="347"/>
      <c r="HFA4" s="339"/>
      <c r="HFC4" s="259"/>
      <c r="HFD4" s="259"/>
      <c r="HFE4" s="259"/>
      <c r="HFF4" s="269"/>
      <c r="HFG4" s="343"/>
      <c r="HFH4" s="332"/>
      <c r="HFI4" s="347"/>
      <c r="HFJ4" s="347"/>
      <c r="HFK4" s="331"/>
      <c r="HFL4" s="348"/>
      <c r="HFM4" s="345"/>
      <c r="HFN4" s="345"/>
      <c r="HFO4" s="347"/>
      <c r="HFP4" s="339"/>
      <c r="HFR4" s="259"/>
      <c r="HFS4" s="259"/>
      <c r="HFT4" s="259"/>
      <c r="HFU4" s="269"/>
      <c r="HFV4" s="343"/>
      <c r="HFW4" s="332"/>
      <c r="HFX4" s="347"/>
      <c r="HFY4" s="347"/>
      <c r="HFZ4" s="331"/>
      <c r="HGA4" s="348"/>
      <c r="HGB4" s="345"/>
      <c r="HGC4" s="345"/>
      <c r="HGD4" s="347"/>
      <c r="HGE4" s="339"/>
      <c r="HGG4" s="259"/>
      <c r="HGH4" s="259"/>
      <c r="HGI4" s="259"/>
      <c r="HGJ4" s="269"/>
      <c r="HGK4" s="343"/>
      <c r="HGL4" s="332"/>
      <c r="HGM4" s="347"/>
      <c r="HGN4" s="347"/>
      <c r="HGO4" s="331"/>
      <c r="HGP4" s="348"/>
      <c r="HGQ4" s="345"/>
      <c r="HGR4" s="345"/>
      <c r="HGS4" s="347"/>
      <c r="HGT4" s="339"/>
      <c r="HGV4" s="259"/>
      <c r="HGW4" s="259"/>
      <c r="HGX4" s="259"/>
      <c r="HGY4" s="269"/>
      <c r="HGZ4" s="343"/>
      <c r="HHA4" s="332"/>
      <c r="HHB4" s="347"/>
      <c r="HHC4" s="347"/>
      <c r="HHD4" s="331"/>
      <c r="HHE4" s="348"/>
      <c r="HHF4" s="345"/>
      <c r="HHG4" s="345"/>
      <c r="HHH4" s="347"/>
      <c r="HHI4" s="339"/>
      <c r="HHK4" s="259"/>
      <c r="HHL4" s="259"/>
      <c r="HHM4" s="259"/>
      <c r="HHN4" s="269"/>
      <c r="HHO4" s="343"/>
      <c r="HHP4" s="332"/>
      <c r="HHQ4" s="347"/>
      <c r="HHR4" s="347"/>
      <c r="HHS4" s="331"/>
      <c r="HHT4" s="348"/>
      <c r="HHU4" s="345"/>
      <c r="HHV4" s="345"/>
      <c r="HHW4" s="347"/>
      <c r="HHX4" s="339"/>
      <c r="HHZ4" s="259"/>
      <c r="HIA4" s="259"/>
      <c r="HIB4" s="259"/>
      <c r="HIC4" s="269"/>
      <c r="HID4" s="343"/>
      <c r="HIE4" s="332"/>
      <c r="HIF4" s="347"/>
      <c r="HIG4" s="347"/>
      <c r="HIH4" s="331"/>
      <c r="HII4" s="348"/>
      <c r="HIJ4" s="345"/>
      <c r="HIK4" s="345"/>
      <c r="HIL4" s="347"/>
      <c r="HIM4" s="339"/>
      <c r="HIO4" s="259"/>
      <c r="HIP4" s="259"/>
      <c r="HIQ4" s="259"/>
      <c r="HIR4" s="269"/>
      <c r="HIS4" s="343"/>
      <c r="HIT4" s="332"/>
      <c r="HIU4" s="347"/>
      <c r="HIV4" s="347"/>
      <c r="HIW4" s="331"/>
      <c r="HIX4" s="348"/>
      <c r="HIY4" s="345"/>
      <c r="HIZ4" s="345"/>
      <c r="HJA4" s="347"/>
      <c r="HJB4" s="339"/>
      <c r="HJD4" s="259"/>
      <c r="HJE4" s="259"/>
      <c r="HJF4" s="259"/>
      <c r="HJG4" s="269"/>
      <c r="HJH4" s="343"/>
      <c r="HJI4" s="332"/>
      <c r="HJJ4" s="347"/>
      <c r="HJK4" s="347"/>
      <c r="HJL4" s="331"/>
      <c r="HJM4" s="348"/>
      <c r="HJN4" s="345"/>
      <c r="HJO4" s="345"/>
      <c r="HJP4" s="347"/>
      <c r="HJQ4" s="339"/>
      <c r="HJS4" s="259"/>
      <c r="HJT4" s="259"/>
      <c r="HJU4" s="259"/>
      <c r="HJV4" s="269"/>
      <c r="HJW4" s="343"/>
      <c r="HJX4" s="332"/>
      <c r="HJY4" s="347"/>
      <c r="HJZ4" s="347"/>
      <c r="HKA4" s="331"/>
      <c r="HKB4" s="348"/>
      <c r="HKC4" s="345"/>
      <c r="HKD4" s="345"/>
      <c r="HKE4" s="347"/>
      <c r="HKF4" s="339"/>
      <c r="HKH4" s="259"/>
      <c r="HKI4" s="259"/>
      <c r="HKJ4" s="259"/>
      <c r="HKK4" s="269"/>
      <c r="HKL4" s="343"/>
      <c r="HKM4" s="332"/>
      <c r="HKN4" s="347"/>
      <c r="HKO4" s="347"/>
      <c r="HKP4" s="331"/>
      <c r="HKQ4" s="348"/>
      <c r="HKR4" s="345"/>
      <c r="HKS4" s="345"/>
      <c r="HKT4" s="347"/>
      <c r="HKU4" s="339"/>
      <c r="HKW4" s="259"/>
      <c r="HKX4" s="259"/>
      <c r="HKY4" s="259"/>
      <c r="HKZ4" s="269"/>
      <c r="HLA4" s="343"/>
      <c r="HLB4" s="332"/>
      <c r="HLC4" s="347"/>
      <c r="HLD4" s="347"/>
      <c r="HLE4" s="331"/>
      <c r="HLF4" s="348"/>
      <c r="HLG4" s="345"/>
      <c r="HLH4" s="345"/>
      <c r="HLI4" s="347"/>
      <c r="HLJ4" s="339"/>
      <c r="HLL4" s="259"/>
      <c r="HLM4" s="259"/>
      <c r="HLN4" s="259"/>
      <c r="HLO4" s="269"/>
      <c r="HLP4" s="343"/>
      <c r="HLQ4" s="332"/>
      <c r="HLR4" s="347"/>
      <c r="HLS4" s="347"/>
      <c r="HLT4" s="331"/>
      <c r="HLU4" s="348"/>
      <c r="HLV4" s="345"/>
      <c r="HLW4" s="345"/>
      <c r="HLX4" s="347"/>
      <c r="HLY4" s="339"/>
      <c r="HMA4" s="259"/>
      <c r="HMB4" s="259"/>
      <c r="HMC4" s="259"/>
      <c r="HMD4" s="269"/>
      <c r="HME4" s="343"/>
      <c r="HMF4" s="332"/>
      <c r="HMG4" s="347"/>
      <c r="HMH4" s="347"/>
      <c r="HMI4" s="331"/>
      <c r="HMJ4" s="348"/>
      <c r="HMK4" s="345"/>
      <c r="HML4" s="345"/>
      <c r="HMM4" s="347"/>
      <c r="HMN4" s="339"/>
      <c r="HMP4" s="259"/>
      <c r="HMQ4" s="259"/>
      <c r="HMR4" s="259"/>
      <c r="HMS4" s="269"/>
      <c r="HMT4" s="343"/>
      <c r="HMU4" s="332"/>
      <c r="HMV4" s="347"/>
      <c r="HMW4" s="347"/>
      <c r="HMX4" s="331"/>
      <c r="HMY4" s="348"/>
      <c r="HMZ4" s="345"/>
      <c r="HNA4" s="345"/>
      <c r="HNB4" s="347"/>
      <c r="HNC4" s="339"/>
      <c r="HNE4" s="259"/>
      <c r="HNF4" s="259"/>
      <c r="HNG4" s="259"/>
      <c r="HNH4" s="269"/>
      <c r="HNI4" s="343"/>
      <c r="HNJ4" s="332"/>
      <c r="HNK4" s="347"/>
      <c r="HNL4" s="347"/>
      <c r="HNM4" s="331"/>
      <c r="HNN4" s="348"/>
      <c r="HNO4" s="345"/>
      <c r="HNP4" s="345"/>
      <c r="HNQ4" s="347"/>
      <c r="HNR4" s="339"/>
      <c r="HNT4" s="259"/>
      <c r="HNU4" s="259"/>
      <c r="HNV4" s="259"/>
      <c r="HNW4" s="269"/>
      <c r="HNX4" s="343"/>
      <c r="HNY4" s="332"/>
      <c r="HNZ4" s="347"/>
      <c r="HOA4" s="347"/>
      <c r="HOB4" s="331"/>
      <c r="HOC4" s="348"/>
      <c r="HOD4" s="345"/>
      <c r="HOE4" s="345"/>
      <c r="HOF4" s="347"/>
      <c r="HOG4" s="339"/>
      <c r="HOI4" s="259"/>
      <c r="HOJ4" s="259"/>
      <c r="HOK4" s="259"/>
      <c r="HOL4" s="269"/>
      <c r="HOM4" s="343"/>
      <c r="HON4" s="332"/>
      <c r="HOO4" s="347"/>
      <c r="HOP4" s="347"/>
      <c r="HOQ4" s="331"/>
      <c r="HOR4" s="348"/>
      <c r="HOS4" s="345"/>
      <c r="HOT4" s="345"/>
      <c r="HOU4" s="347"/>
      <c r="HOV4" s="339"/>
      <c r="HOX4" s="259"/>
      <c r="HOY4" s="259"/>
      <c r="HOZ4" s="259"/>
      <c r="HPA4" s="269"/>
      <c r="HPB4" s="343"/>
      <c r="HPC4" s="332"/>
      <c r="HPD4" s="347"/>
      <c r="HPE4" s="347"/>
      <c r="HPF4" s="331"/>
      <c r="HPG4" s="348"/>
      <c r="HPH4" s="345"/>
      <c r="HPI4" s="345"/>
      <c r="HPJ4" s="347"/>
      <c r="HPK4" s="339"/>
      <c r="HPM4" s="259"/>
      <c r="HPN4" s="259"/>
      <c r="HPO4" s="259"/>
      <c r="HPP4" s="269"/>
      <c r="HPQ4" s="343"/>
      <c r="HPR4" s="332"/>
      <c r="HPS4" s="347"/>
      <c r="HPT4" s="347"/>
      <c r="HPU4" s="331"/>
      <c r="HPV4" s="348"/>
      <c r="HPW4" s="345"/>
      <c r="HPX4" s="345"/>
      <c r="HPY4" s="347"/>
      <c r="HPZ4" s="339"/>
      <c r="HQB4" s="259"/>
      <c r="HQC4" s="259"/>
      <c r="HQD4" s="259"/>
      <c r="HQE4" s="269"/>
      <c r="HQF4" s="343"/>
      <c r="HQG4" s="332"/>
      <c r="HQH4" s="347"/>
      <c r="HQI4" s="347"/>
      <c r="HQJ4" s="331"/>
      <c r="HQK4" s="348"/>
      <c r="HQL4" s="345"/>
      <c r="HQM4" s="345"/>
      <c r="HQN4" s="347"/>
      <c r="HQO4" s="339"/>
      <c r="HQQ4" s="259"/>
      <c r="HQR4" s="259"/>
      <c r="HQS4" s="259"/>
      <c r="HQT4" s="269"/>
      <c r="HQU4" s="343"/>
      <c r="HQV4" s="332"/>
      <c r="HQW4" s="347"/>
      <c r="HQX4" s="347"/>
      <c r="HQY4" s="331"/>
      <c r="HQZ4" s="348"/>
      <c r="HRA4" s="345"/>
      <c r="HRB4" s="345"/>
      <c r="HRC4" s="347"/>
      <c r="HRD4" s="339"/>
      <c r="HRF4" s="259"/>
      <c r="HRG4" s="259"/>
      <c r="HRH4" s="259"/>
      <c r="HRI4" s="269"/>
      <c r="HRJ4" s="343"/>
      <c r="HRK4" s="332"/>
      <c r="HRL4" s="347"/>
      <c r="HRM4" s="347"/>
      <c r="HRN4" s="331"/>
      <c r="HRO4" s="348"/>
      <c r="HRP4" s="345"/>
      <c r="HRQ4" s="345"/>
      <c r="HRR4" s="347"/>
      <c r="HRS4" s="339"/>
      <c r="HRU4" s="259"/>
      <c r="HRV4" s="259"/>
      <c r="HRW4" s="259"/>
      <c r="HRX4" s="269"/>
      <c r="HRY4" s="343"/>
      <c r="HRZ4" s="332"/>
      <c r="HSA4" s="347"/>
      <c r="HSB4" s="347"/>
      <c r="HSC4" s="331"/>
      <c r="HSD4" s="348"/>
      <c r="HSE4" s="345"/>
      <c r="HSF4" s="345"/>
      <c r="HSG4" s="347"/>
      <c r="HSH4" s="339"/>
      <c r="HSJ4" s="259"/>
      <c r="HSK4" s="259"/>
      <c r="HSL4" s="259"/>
      <c r="HSM4" s="269"/>
      <c r="HSN4" s="343"/>
      <c r="HSO4" s="332"/>
      <c r="HSP4" s="347"/>
      <c r="HSQ4" s="347"/>
      <c r="HSR4" s="331"/>
      <c r="HSS4" s="348"/>
      <c r="HST4" s="345"/>
      <c r="HSU4" s="345"/>
      <c r="HSV4" s="347"/>
      <c r="HSW4" s="339"/>
      <c r="HSY4" s="259"/>
      <c r="HSZ4" s="259"/>
      <c r="HTA4" s="259"/>
      <c r="HTB4" s="269"/>
      <c r="HTC4" s="343"/>
      <c r="HTD4" s="332"/>
      <c r="HTE4" s="347"/>
      <c r="HTF4" s="347"/>
      <c r="HTG4" s="331"/>
      <c r="HTH4" s="348"/>
      <c r="HTI4" s="345"/>
      <c r="HTJ4" s="345"/>
      <c r="HTK4" s="347"/>
      <c r="HTL4" s="339"/>
      <c r="HTN4" s="259"/>
      <c r="HTO4" s="259"/>
      <c r="HTP4" s="259"/>
      <c r="HTQ4" s="269"/>
      <c r="HTR4" s="343"/>
      <c r="HTS4" s="332"/>
      <c r="HTT4" s="347"/>
      <c r="HTU4" s="347"/>
      <c r="HTV4" s="331"/>
      <c r="HTW4" s="348"/>
      <c r="HTX4" s="345"/>
      <c r="HTY4" s="345"/>
      <c r="HTZ4" s="347"/>
      <c r="HUA4" s="339"/>
      <c r="HUC4" s="259"/>
      <c r="HUD4" s="259"/>
      <c r="HUE4" s="259"/>
      <c r="HUF4" s="269"/>
      <c r="HUG4" s="343"/>
      <c r="HUH4" s="332"/>
      <c r="HUI4" s="347"/>
      <c r="HUJ4" s="347"/>
      <c r="HUK4" s="331"/>
      <c r="HUL4" s="348"/>
      <c r="HUM4" s="345"/>
      <c r="HUN4" s="345"/>
      <c r="HUO4" s="347"/>
      <c r="HUP4" s="339"/>
      <c r="HUR4" s="259"/>
      <c r="HUS4" s="259"/>
      <c r="HUT4" s="259"/>
      <c r="HUU4" s="269"/>
      <c r="HUV4" s="343"/>
      <c r="HUW4" s="332"/>
      <c r="HUX4" s="347"/>
      <c r="HUY4" s="347"/>
      <c r="HUZ4" s="331"/>
      <c r="HVA4" s="348"/>
      <c r="HVB4" s="345"/>
      <c r="HVC4" s="345"/>
      <c r="HVD4" s="347"/>
      <c r="HVE4" s="339"/>
      <c r="HVG4" s="259"/>
      <c r="HVH4" s="259"/>
      <c r="HVI4" s="259"/>
      <c r="HVJ4" s="269"/>
      <c r="HVK4" s="343"/>
      <c r="HVL4" s="332"/>
      <c r="HVM4" s="347"/>
      <c r="HVN4" s="347"/>
      <c r="HVO4" s="331"/>
      <c r="HVP4" s="348"/>
      <c r="HVQ4" s="345"/>
      <c r="HVR4" s="345"/>
      <c r="HVS4" s="347"/>
      <c r="HVT4" s="339"/>
      <c r="HVV4" s="259"/>
      <c r="HVW4" s="259"/>
      <c r="HVX4" s="259"/>
      <c r="HVY4" s="269"/>
      <c r="HVZ4" s="343"/>
      <c r="HWA4" s="332"/>
      <c r="HWB4" s="347"/>
      <c r="HWC4" s="347"/>
      <c r="HWD4" s="331"/>
      <c r="HWE4" s="348"/>
      <c r="HWF4" s="345"/>
      <c r="HWG4" s="345"/>
      <c r="HWH4" s="347"/>
      <c r="HWI4" s="339"/>
      <c r="HWK4" s="259"/>
      <c r="HWL4" s="259"/>
      <c r="HWM4" s="259"/>
      <c r="HWN4" s="269"/>
      <c r="HWO4" s="343"/>
      <c r="HWP4" s="332"/>
      <c r="HWQ4" s="347"/>
      <c r="HWR4" s="347"/>
      <c r="HWS4" s="331"/>
      <c r="HWT4" s="348"/>
      <c r="HWU4" s="345"/>
      <c r="HWV4" s="345"/>
      <c r="HWW4" s="347"/>
      <c r="HWX4" s="339"/>
      <c r="HWZ4" s="259"/>
      <c r="HXA4" s="259"/>
      <c r="HXB4" s="259"/>
      <c r="HXC4" s="269"/>
      <c r="HXD4" s="343"/>
      <c r="HXE4" s="332"/>
      <c r="HXF4" s="347"/>
      <c r="HXG4" s="347"/>
      <c r="HXH4" s="331"/>
      <c r="HXI4" s="348"/>
      <c r="HXJ4" s="345"/>
      <c r="HXK4" s="345"/>
      <c r="HXL4" s="347"/>
      <c r="HXM4" s="339"/>
      <c r="HXO4" s="259"/>
      <c r="HXP4" s="259"/>
      <c r="HXQ4" s="259"/>
      <c r="HXR4" s="269"/>
      <c r="HXS4" s="343"/>
      <c r="HXT4" s="332"/>
      <c r="HXU4" s="347"/>
      <c r="HXV4" s="347"/>
      <c r="HXW4" s="331"/>
      <c r="HXX4" s="348"/>
      <c r="HXY4" s="345"/>
      <c r="HXZ4" s="345"/>
      <c r="HYA4" s="347"/>
      <c r="HYB4" s="339"/>
      <c r="HYD4" s="259"/>
      <c r="HYE4" s="259"/>
      <c r="HYF4" s="259"/>
      <c r="HYG4" s="269"/>
      <c r="HYH4" s="343"/>
      <c r="HYI4" s="332"/>
      <c r="HYJ4" s="347"/>
      <c r="HYK4" s="347"/>
      <c r="HYL4" s="331"/>
      <c r="HYM4" s="348"/>
      <c r="HYN4" s="345"/>
      <c r="HYO4" s="345"/>
      <c r="HYP4" s="347"/>
      <c r="HYQ4" s="339"/>
      <c r="HYS4" s="259"/>
      <c r="HYT4" s="259"/>
      <c r="HYU4" s="259"/>
      <c r="HYV4" s="269"/>
      <c r="HYW4" s="343"/>
      <c r="HYX4" s="332"/>
      <c r="HYY4" s="347"/>
      <c r="HYZ4" s="347"/>
      <c r="HZA4" s="331"/>
      <c r="HZB4" s="348"/>
      <c r="HZC4" s="345"/>
      <c r="HZD4" s="345"/>
      <c r="HZE4" s="347"/>
      <c r="HZF4" s="339"/>
      <c r="HZH4" s="259"/>
      <c r="HZI4" s="259"/>
      <c r="HZJ4" s="259"/>
      <c r="HZK4" s="269"/>
      <c r="HZL4" s="343"/>
      <c r="HZM4" s="332"/>
      <c r="HZN4" s="347"/>
      <c r="HZO4" s="347"/>
      <c r="HZP4" s="331"/>
      <c r="HZQ4" s="348"/>
      <c r="HZR4" s="345"/>
      <c r="HZS4" s="345"/>
      <c r="HZT4" s="347"/>
      <c r="HZU4" s="339"/>
      <c r="HZW4" s="259"/>
      <c r="HZX4" s="259"/>
      <c r="HZY4" s="259"/>
      <c r="HZZ4" s="269"/>
      <c r="IAA4" s="343"/>
      <c r="IAB4" s="332"/>
      <c r="IAC4" s="347"/>
      <c r="IAD4" s="347"/>
      <c r="IAE4" s="331"/>
      <c r="IAF4" s="348"/>
      <c r="IAG4" s="345"/>
      <c r="IAH4" s="345"/>
      <c r="IAI4" s="347"/>
      <c r="IAJ4" s="339"/>
      <c r="IAL4" s="259"/>
      <c r="IAM4" s="259"/>
      <c r="IAN4" s="259"/>
      <c r="IAO4" s="269"/>
      <c r="IAP4" s="343"/>
      <c r="IAQ4" s="332"/>
      <c r="IAR4" s="347"/>
      <c r="IAS4" s="347"/>
      <c r="IAT4" s="331"/>
      <c r="IAU4" s="348"/>
      <c r="IAV4" s="345"/>
      <c r="IAW4" s="345"/>
      <c r="IAX4" s="347"/>
      <c r="IAY4" s="339"/>
      <c r="IBA4" s="259"/>
      <c r="IBB4" s="259"/>
      <c r="IBC4" s="259"/>
      <c r="IBD4" s="269"/>
      <c r="IBE4" s="343"/>
      <c r="IBF4" s="332"/>
      <c r="IBG4" s="347"/>
      <c r="IBH4" s="347"/>
      <c r="IBI4" s="331"/>
      <c r="IBJ4" s="348"/>
      <c r="IBK4" s="345"/>
      <c r="IBL4" s="345"/>
      <c r="IBM4" s="347"/>
      <c r="IBN4" s="339"/>
      <c r="IBP4" s="259"/>
      <c r="IBQ4" s="259"/>
      <c r="IBR4" s="259"/>
      <c r="IBS4" s="269"/>
      <c r="IBT4" s="343"/>
      <c r="IBU4" s="332"/>
      <c r="IBV4" s="347"/>
      <c r="IBW4" s="347"/>
      <c r="IBX4" s="331"/>
      <c r="IBY4" s="348"/>
      <c r="IBZ4" s="345"/>
      <c r="ICA4" s="345"/>
      <c r="ICB4" s="347"/>
      <c r="ICC4" s="339"/>
      <c r="ICE4" s="259"/>
      <c r="ICF4" s="259"/>
      <c r="ICG4" s="259"/>
      <c r="ICH4" s="269"/>
      <c r="ICI4" s="343"/>
      <c r="ICJ4" s="332"/>
      <c r="ICK4" s="347"/>
      <c r="ICL4" s="347"/>
      <c r="ICM4" s="331"/>
      <c r="ICN4" s="348"/>
      <c r="ICO4" s="345"/>
      <c r="ICP4" s="345"/>
      <c r="ICQ4" s="347"/>
      <c r="ICR4" s="339"/>
      <c r="ICT4" s="259"/>
      <c r="ICU4" s="259"/>
      <c r="ICV4" s="259"/>
      <c r="ICW4" s="269"/>
      <c r="ICX4" s="343"/>
      <c r="ICY4" s="332"/>
      <c r="ICZ4" s="347"/>
      <c r="IDA4" s="347"/>
      <c r="IDB4" s="331"/>
      <c r="IDC4" s="348"/>
      <c r="IDD4" s="345"/>
      <c r="IDE4" s="345"/>
      <c r="IDF4" s="347"/>
      <c r="IDG4" s="339"/>
      <c r="IDI4" s="259"/>
      <c r="IDJ4" s="259"/>
      <c r="IDK4" s="259"/>
      <c r="IDL4" s="269"/>
      <c r="IDM4" s="343"/>
      <c r="IDN4" s="332"/>
      <c r="IDO4" s="347"/>
      <c r="IDP4" s="347"/>
      <c r="IDQ4" s="331"/>
      <c r="IDR4" s="348"/>
      <c r="IDS4" s="345"/>
      <c r="IDT4" s="345"/>
      <c r="IDU4" s="347"/>
      <c r="IDV4" s="339"/>
      <c r="IDX4" s="259"/>
      <c r="IDY4" s="259"/>
      <c r="IDZ4" s="259"/>
      <c r="IEA4" s="269"/>
      <c r="IEB4" s="343"/>
      <c r="IEC4" s="332"/>
      <c r="IED4" s="347"/>
      <c r="IEE4" s="347"/>
      <c r="IEF4" s="331"/>
      <c r="IEG4" s="348"/>
      <c r="IEH4" s="345"/>
      <c r="IEI4" s="345"/>
      <c r="IEJ4" s="347"/>
      <c r="IEK4" s="339"/>
      <c r="IEM4" s="259"/>
      <c r="IEN4" s="259"/>
      <c r="IEO4" s="259"/>
      <c r="IEP4" s="269"/>
      <c r="IEQ4" s="343"/>
      <c r="IER4" s="332"/>
      <c r="IES4" s="347"/>
      <c r="IET4" s="347"/>
      <c r="IEU4" s="331"/>
      <c r="IEV4" s="348"/>
      <c r="IEW4" s="345"/>
      <c r="IEX4" s="345"/>
      <c r="IEY4" s="347"/>
      <c r="IEZ4" s="339"/>
      <c r="IFB4" s="259"/>
      <c r="IFC4" s="259"/>
      <c r="IFD4" s="259"/>
      <c r="IFE4" s="269"/>
      <c r="IFF4" s="343"/>
      <c r="IFG4" s="332"/>
      <c r="IFH4" s="347"/>
      <c r="IFI4" s="347"/>
      <c r="IFJ4" s="331"/>
      <c r="IFK4" s="348"/>
      <c r="IFL4" s="345"/>
      <c r="IFM4" s="345"/>
      <c r="IFN4" s="347"/>
      <c r="IFO4" s="339"/>
      <c r="IFQ4" s="259"/>
      <c r="IFR4" s="259"/>
      <c r="IFS4" s="259"/>
      <c r="IFT4" s="269"/>
      <c r="IFU4" s="343"/>
      <c r="IFV4" s="332"/>
      <c r="IFW4" s="347"/>
      <c r="IFX4" s="347"/>
      <c r="IFY4" s="331"/>
      <c r="IFZ4" s="348"/>
      <c r="IGA4" s="345"/>
      <c r="IGB4" s="345"/>
      <c r="IGC4" s="347"/>
      <c r="IGD4" s="339"/>
      <c r="IGF4" s="259"/>
      <c r="IGG4" s="259"/>
      <c r="IGH4" s="259"/>
      <c r="IGI4" s="269"/>
      <c r="IGJ4" s="343"/>
      <c r="IGK4" s="332"/>
      <c r="IGL4" s="347"/>
      <c r="IGM4" s="347"/>
      <c r="IGN4" s="331"/>
      <c r="IGO4" s="348"/>
      <c r="IGP4" s="345"/>
      <c r="IGQ4" s="345"/>
      <c r="IGR4" s="347"/>
      <c r="IGS4" s="339"/>
      <c r="IGU4" s="259"/>
      <c r="IGV4" s="259"/>
      <c r="IGW4" s="259"/>
      <c r="IGX4" s="269"/>
      <c r="IGY4" s="343"/>
      <c r="IGZ4" s="332"/>
      <c r="IHA4" s="347"/>
      <c r="IHB4" s="347"/>
      <c r="IHC4" s="331"/>
      <c r="IHD4" s="348"/>
      <c r="IHE4" s="345"/>
      <c r="IHF4" s="345"/>
      <c r="IHG4" s="347"/>
      <c r="IHH4" s="339"/>
      <c r="IHJ4" s="259"/>
      <c r="IHK4" s="259"/>
      <c r="IHL4" s="259"/>
      <c r="IHM4" s="269"/>
      <c r="IHN4" s="343"/>
      <c r="IHO4" s="332"/>
      <c r="IHP4" s="347"/>
      <c r="IHQ4" s="347"/>
      <c r="IHR4" s="331"/>
      <c r="IHS4" s="348"/>
      <c r="IHT4" s="345"/>
      <c r="IHU4" s="345"/>
      <c r="IHV4" s="347"/>
      <c r="IHW4" s="339"/>
      <c r="IHY4" s="259"/>
      <c r="IHZ4" s="259"/>
      <c r="IIA4" s="259"/>
      <c r="IIB4" s="269"/>
      <c r="IIC4" s="343"/>
      <c r="IID4" s="332"/>
      <c r="IIE4" s="347"/>
      <c r="IIF4" s="347"/>
      <c r="IIG4" s="331"/>
      <c r="IIH4" s="348"/>
      <c r="III4" s="345"/>
      <c r="IIJ4" s="345"/>
      <c r="IIK4" s="347"/>
      <c r="IIL4" s="339"/>
      <c r="IIN4" s="259"/>
      <c r="IIO4" s="259"/>
      <c r="IIP4" s="259"/>
      <c r="IIQ4" s="269"/>
      <c r="IIR4" s="343"/>
      <c r="IIS4" s="332"/>
      <c r="IIT4" s="347"/>
      <c r="IIU4" s="347"/>
      <c r="IIV4" s="331"/>
      <c r="IIW4" s="348"/>
      <c r="IIX4" s="345"/>
      <c r="IIY4" s="345"/>
      <c r="IIZ4" s="347"/>
      <c r="IJA4" s="339"/>
      <c r="IJC4" s="259"/>
      <c r="IJD4" s="259"/>
      <c r="IJE4" s="259"/>
      <c r="IJF4" s="269"/>
      <c r="IJG4" s="343"/>
      <c r="IJH4" s="332"/>
      <c r="IJI4" s="347"/>
      <c r="IJJ4" s="347"/>
      <c r="IJK4" s="331"/>
      <c r="IJL4" s="348"/>
      <c r="IJM4" s="345"/>
      <c r="IJN4" s="345"/>
      <c r="IJO4" s="347"/>
      <c r="IJP4" s="339"/>
      <c r="IJR4" s="259"/>
      <c r="IJS4" s="259"/>
      <c r="IJT4" s="259"/>
      <c r="IJU4" s="269"/>
      <c r="IJV4" s="343"/>
      <c r="IJW4" s="332"/>
      <c r="IJX4" s="347"/>
      <c r="IJY4" s="347"/>
      <c r="IJZ4" s="331"/>
      <c r="IKA4" s="348"/>
      <c r="IKB4" s="345"/>
      <c r="IKC4" s="345"/>
      <c r="IKD4" s="347"/>
      <c r="IKE4" s="339"/>
      <c r="IKG4" s="259"/>
      <c r="IKH4" s="259"/>
      <c r="IKI4" s="259"/>
      <c r="IKJ4" s="269"/>
      <c r="IKK4" s="343"/>
      <c r="IKL4" s="332"/>
      <c r="IKM4" s="347"/>
      <c r="IKN4" s="347"/>
      <c r="IKO4" s="331"/>
      <c r="IKP4" s="348"/>
      <c r="IKQ4" s="345"/>
      <c r="IKR4" s="345"/>
      <c r="IKS4" s="347"/>
      <c r="IKT4" s="339"/>
      <c r="IKV4" s="259"/>
      <c r="IKW4" s="259"/>
      <c r="IKX4" s="259"/>
      <c r="IKY4" s="269"/>
      <c r="IKZ4" s="343"/>
      <c r="ILA4" s="332"/>
      <c r="ILB4" s="347"/>
      <c r="ILC4" s="347"/>
      <c r="ILD4" s="331"/>
      <c r="ILE4" s="348"/>
      <c r="ILF4" s="345"/>
      <c r="ILG4" s="345"/>
      <c r="ILH4" s="347"/>
      <c r="ILI4" s="339"/>
      <c r="ILK4" s="259"/>
      <c r="ILL4" s="259"/>
      <c r="ILM4" s="259"/>
      <c r="ILN4" s="269"/>
      <c r="ILO4" s="343"/>
      <c r="ILP4" s="332"/>
      <c r="ILQ4" s="347"/>
      <c r="ILR4" s="347"/>
      <c r="ILS4" s="331"/>
      <c r="ILT4" s="348"/>
      <c r="ILU4" s="345"/>
      <c r="ILV4" s="345"/>
      <c r="ILW4" s="347"/>
      <c r="ILX4" s="339"/>
      <c r="ILZ4" s="259"/>
      <c r="IMA4" s="259"/>
      <c r="IMB4" s="259"/>
      <c r="IMC4" s="269"/>
      <c r="IMD4" s="343"/>
      <c r="IME4" s="332"/>
      <c r="IMF4" s="347"/>
      <c r="IMG4" s="347"/>
      <c r="IMH4" s="331"/>
      <c r="IMI4" s="348"/>
      <c r="IMJ4" s="345"/>
      <c r="IMK4" s="345"/>
      <c r="IML4" s="347"/>
      <c r="IMM4" s="339"/>
      <c r="IMO4" s="259"/>
      <c r="IMP4" s="259"/>
      <c r="IMQ4" s="259"/>
      <c r="IMR4" s="269"/>
      <c r="IMS4" s="343"/>
      <c r="IMT4" s="332"/>
      <c r="IMU4" s="347"/>
      <c r="IMV4" s="347"/>
      <c r="IMW4" s="331"/>
      <c r="IMX4" s="348"/>
      <c r="IMY4" s="345"/>
      <c r="IMZ4" s="345"/>
      <c r="INA4" s="347"/>
      <c r="INB4" s="339"/>
      <c r="IND4" s="259"/>
      <c r="INE4" s="259"/>
      <c r="INF4" s="259"/>
      <c r="ING4" s="269"/>
      <c r="INH4" s="343"/>
      <c r="INI4" s="332"/>
      <c r="INJ4" s="347"/>
      <c r="INK4" s="347"/>
      <c r="INL4" s="331"/>
      <c r="INM4" s="348"/>
      <c r="INN4" s="345"/>
      <c r="INO4" s="345"/>
      <c r="INP4" s="347"/>
      <c r="INQ4" s="339"/>
      <c r="INS4" s="259"/>
      <c r="INT4" s="259"/>
      <c r="INU4" s="259"/>
      <c r="INV4" s="269"/>
      <c r="INW4" s="343"/>
      <c r="INX4" s="332"/>
      <c r="INY4" s="347"/>
      <c r="INZ4" s="347"/>
      <c r="IOA4" s="331"/>
      <c r="IOB4" s="348"/>
      <c r="IOC4" s="345"/>
      <c r="IOD4" s="345"/>
      <c r="IOE4" s="347"/>
      <c r="IOF4" s="339"/>
      <c r="IOH4" s="259"/>
      <c r="IOI4" s="259"/>
      <c r="IOJ4" s="259"/>
      <c r="IOK4" s="269"/>
      <c r="IOL4" s="343"/>
      <c r="IOM4" s="332"/>
      <c r="ION4" s="347"/>
      <c r="IOO4" s="347"/>
      <c r="IOP4" s="331"/>
      <c r="IOQ4" s="348"/>
      <c r="IOR4" s="345"/>
      <c r="IOS4" s="345"/>
      <c r="IOT4" s="347"/>
      <c r="IOU4" s="339"/>
      <c r="IOW4" s="259"/>
      <c r="IOX4" s="259"/>
      <c r="IOY4" s="259"/>
      <c r="IOZ4" s="269"/>
      <c r="IPA4" s="343"/>
      <c r="IPB4" s="332"/>
      <c r="IPC4" s="347"/>
      <c r="IPD4" s="347"/>
      <c r="IPE4" s="331"/>
      <c r="IPF4" s="348"/>
      <c r="IPG4" s="345"/>
      <c r="IPH4" s="345"/>
      <c r="IPI4" s="347"/>
      <c r="IPJ4" s="339"/>
      <c r="IPL4" s="259"/>
      <c r="IPM4" s="259"/>
      <c r="IPN4" s="259"/>
      <c r="IPO4" s="269"/>
      <c r="IPP4" s="343"/>
      <c r="IPQ4" s="332"/>
      <c r="IPR4" s="347"/>
      <c r="IPS4" s="347"/>
      <c r="IPT4" s="331"/>
      <c r="IPU4" s="348"/>
      <c r="IPV4" s="345"/>
      <c r="IPW4" s="345"/>
      <c r="IPX4" s="347"/>
      <c r="IPY4" s="339"/>
      <c r="IQA4" s="259"/>
      <c r="IQB4" s="259"/>
      <c r="IQC4" s="259"/>
      <c r="IQD4" s="269"/>
      <c r="IQE4" s="343"/>
      <c r="IQF4" s="332"/>
      <c r="IQG4" s="347"/>
      <c r="IQH4" s="347"/>
      <c r="IQI4" s="331"/>
      <c r="IQJ4" s="348"/>
      <c r="IQK4" s="345"/>
      <c r="IQL4" s="345"/>
      <c r="IQM4" s="347"/>
      <c r="IQN4" s="339"/>
      <c r="IQP4" s="259"/>
      <c r="IQQ4" s="259"/>
      <c r="IQR4" s="259"/>
      <c r="IQS4" s="269"/>
      <c r="IQT4" s="343"/>
      <c r="IQU4" s="332"/>
      <c r="IQV4" s="347"/>
      <c r="IQW4" s="347"/>
      <c r="IQX4" s="331"/>
      <c r="IQY4" s="348"/>
      <c r="IQZ4" s="345"/>
      <c r="IRA4" s="345"/>
      <c r="IRB4" s="347"/>
      <c r="IRC4" s="339"/>
      <c r="IRE4" s="259"/>
      <c r="IRF4" s="259"/>
      <c r="IRG4" s="259"/>
      <c r="IRH4" s="269"/>
      <c r="IRI4" s="343"/>
      <c r="IRJ4" s="332"/>
      <c r="IRK4" s="347"/>
      <c r="IRL4" s="347"/>
      <c r="IRM4" s="331"/>
      <c r="IRN4" s="348"/>
      <c r="IRO4" s="345"/>
      <c r="IRP4" s="345"/>
      <c r="IRQ4" s="347"/>
      <c r="IRR4" s="339"/>
      <c r="IRT4" s="259"/>
      <c r="IRU4" s="259"/>
      <c r="IRV4" s="259"/>
      <c r="IRW4" s="269"/>
      <c r="IRX4" s="343"/>
      <c r="IRY4" s="332"/>
      <c r="IRZ4" s="347"/>
      <c r="ISA4" s="347"/>
      <c r="ISB4" s="331"/>
      <c r="ISC4" s="348"/>
      <c r="ISD4" s="345"/>
      <c r="ISE4" s="345"/>
      <c r="ISF4" s="347"/>
      <c r="ISG4" s="339"/>
      <c r="ISI4" s="259"/>
      <c r="ISJ4" s="259"/>
      <c r="ISK4" s="259"/>
      <c r="ISL4" s="269"/>
      <c r="ISM4" s="343"/>
      <c r="ISN4" s="332"/>
      <c r="ISO4" s="347"/>
      <c r="ISP4" s="347"/>
      <c r="ISQ4" s="331"/>
      <c r="ISR4" s="348"/>
      <c r="ISS4" s="345"/>
      <c r="IST4" s="345"/>
      <c r="ISU4" s="347"/>
      <c r="ISV4" s="339"/>
      <c r="ISX4" s="259"/>
      <c r="ISY4" s="259"/>
      <c r="ISZ4" s="259"/>
      <c r="ITA4" s="269"/>
      <c r="ITB4" s="343"/>
      <c r="ITC4" s="332"/>
      <c r="ITD4" s="347"/>
      <c r="ITE4" s="347"/>
      <c r="ITF4" s="331"/>
      <c r="ITG4" s="348"/>
      <c r="ITH4" s="345"/>
      <c r="ITI4" s="345"/>
      <c r="ITJ4" s="347"/>
      <c r="ITK4" s="339"/>
      <c r="ITM4" s="259"/>
      <c r="ITN4" s="259"/>
      <c r="ITO4" s="259"/>
      <c r="ITP4" s="269"/>
      <c r="ITQ4" s="343"/>
      <c r="ITR4" s="332"/>
      <c r="ITS4" s="347"/>
      <c r="ITT4" s="347"/>
      <c r="ITU4" s="331"/>
      <c r="ITV4" s="348"/>
      <c r="ITW4" s="345"/>
      <c r="ITX4" s="345"/>
      <c r="ITY4" s="347"/>
      <c r="ITZ4" s="339"/>
      <c r="IUB4" s="259"/>
      <c r="IUC4" s="259"/>
      <c r="IUD4" s="259"/>
      <c r="IUE4" s="269"/>
      <c r="IUF4" s="343"/>
      <c r="IUG4" s="332"/>
      <c r="IUH4" s="347"/>
      <c r="IUI4" s="347"/>
      <c r="IUJ4" s="331"/>
      <c r="IUK4" s="348"/>
      <c r="IUL4" s="345"/>
      <c r="IUM4" s="345"/>
      <c r="IUN4" s="347"/>
      <c r="IUO4" s="339"/>
      <c r="IUQ4" s="259"/>
      <c r="IUR4" s="259"/>
      <c r="IUS4" s="259"/>
      <c r="IUT4" s="269"/>
      <c r="IUU4" s="343"/>
      <c r="IUV4" s="332"/>
      <c r="IUW4" s="347"/>
      <c r="IUX4" s="347"/>
      <c r="IUY4" s="331"/>
      <c r="IUZ4" s="348"/>
      <c r="IVA4" s="345"/>
      <c r="IVB4" s="345"/>
      <c r="IVC4" s="347"/>
      <c r="IVD4" s="339"/>
      <c r="IVF4" s="259"/>
      <c r="IVG4" s="259"/>
      <c r="IVH4" s="259"/>
      <c r="IVI4" s="269"/>
      <c r="IVJ4" s="343"/>
      <c r="IVK4" s="332"/>
      <c r="IVL4" s="347"/>
      <c r="IVM4" s="347"/>
      <c r="IVN4" s="331"/>
      <c r="IVO4" s="348"/>
      <c r="IVP4" s="345"/>
      <c r="IVQ4" s="345"/>
      <c r="IVR4" s="347"/>
      <c r="IVS4" s="339"/>
      <c r="IVU4" s="259"/>
      <c r="IVV4" s="259"/>
      <c r="IVW4" s="259"/>
      <c r="IVX4" s="269"/>
      <c r="IVY4" s="343"/>
      <c r="IVZ4" s="332"/>
      <c r="IWA4" s="347"/>
      <c r="IWB4" s="347"/>
      <c r="IWC4" s="331"/>
      <c r="IWD4" s="348"/>
      <c r="IWE4" s="345"/>
      <c r="IWF4" s="345"/>
      <c r="IWG4" s="347"/>
      <c r="IWH4" s="339"/>
      <c r="IWJ4" s="259"/>
      <c r="IWK4" s="259"/>
      <c r="IWL4" s="259"/>
      <c r="IWM4" s="269"/>
      <c r="IWN4" s="343"/>
      <c r="IWO4" s="332"/>
      <c r="IWP4" s="347"/>
      <c r="IWQ4" s="347"/>
      <c r="IWR4" s="331"/>
      <c r="IWS4" s="348"/>
      <c r="IWT4" s="345"/>
      <c r="IWU4" s="345"/>
      <c r="IWV4" s="347"/>
      <c r="IWW4" s="339"/>
      <c r="IWY4" s="259"/>
      <c r="IWZ4" s="259"/>
      <c r="IXA4" s="259"/>
      <c r="IXB4" s="269"/>
      <c r="IXC4" s="343"/>
      <c r="IXD4" s="332"/>
      <c r="IXE4" s="347"/>
      <c r="IXF4" s="347"/>
      <c r="IXG4" s="331"/>
      <c r="IXH4" s="348"/>
      <c r="IXI4" s="345"/>
      <c r="IXJ4" s="345"/>
      <c r="IXK4" s="347"/>
      <c r="IXL4" s="339"/>
      <c r="IXN4" s="259"/>
      <c r="IXO4" s="259"/>
      <c r="IXP4" s="259"/>
      <c r="IXQ4" s="269"/>
      <c r="IXR4" s="343"/>
      <c r="IXS4" s="332"/>
      <c r="IXT4" s="347"/>
      <c r="IXU4" s="347"/>
      <c r="IXV4" s="331"/>
      <c r="IXW4" s="348"/>
      <c r="IXX4" s="345"/>
      <c r="IXY4" s="345"/>
      <c r="IXZ4" s="347"/>
      <c r="IYA4" s="339"/>
      <c r="IYC4" s="259"/>
      <c r="IYD4" s="259"/>
      <c r="IYE4" s="259"/>
      <c r="IYF4" s="269"/>
      <c r="IYG4" s="343"/>
      <c r="IYH4" s="332"/>
      <c r="IYI4" s="347"/>
      <c r="IYJ4" s="347"/>
      <c r="IYK4" s="331"/>
      <c r="IYL4" s="348"/>
      <c r="IYM4" s="345"/>
      <c r="IYN4" s="345"/>
      <c r="IYO4" s="347"/>
      <c r="IYP4" s="339"/>
      <c r="IYR4" s="259"/>
      <c r="IYS4" s="259"/>
      <c r="IYT4" s="259"/>
      <c r="IYU4" s="269"/>
      <c r="IYV4" s="343"/>
      <c r="IYW4" s="332"/>
      <c r="IYX4" s="347"/>
      <c r="IYY4" s="347"/>
      <c r="IYZ4" s="331"/>
      <c r="IZA4" s="348"/>
      <c r="IZB4" s="345"/>
      <c r="IZC4" s="345"/>
      <c r="IZD4" s="347"/>
      <c r="IZE4" s="339"/>
      <c r="IZG4" s="259"/>
      <c r="IZH4" s="259"/>
      <c r="IZI4" s="259"/>
      <c r="IZJ4" s="269"/>
      <c r="IZK4" s="343"/>
      <c r="IZL4" s="332"/>
      <c r="IZM4" s="347"/>
      <c r="IZN4" s="347"/>
      <c r="IZO4" s="331"/>
      <c r="IZP4" s="348"/>
      <c r="IZQ4" s="345"/>
      <c r="IZR4" s="345"/>
      <c r="IZS4" s="347"/>
      <c r="IZT4" s="339"/>
      <c r="IZV4" s="259"/>
      <c r="IZW4" s="259"/>
      <c r="IZX4" s="259"/>
      <c r="IZY4" s="269"/>
      <c r="IZZ4" s="343"/>
      <c r="JAA4" s="332"/>
      <c r="JAB4" s="347"/>
      <c r="JAC4" s="347"/>
      <c r="JAD4" s="331"/>
      <c r="JAE4" s="348"/>
      <c r="JAF4" s="345"/>
      <c r="JAG4" s="345"/>
      <c r="JAH4" s="347"/>
      <c r="JAI4" s="339"/>
      <c r="JAK4" s="259"/>
      <c r="JAL4" s="259"/>
      <c r="JAM4" s="259"/>
      <c r="JAN4" s="269"/>
      <c r="JAO4" s="343"/>
      <c r="JAP4" s="332"/>
      <c r="JAQ4" s="347"/>
      <c r="JAR4" s="347"/>
      <c r="JAS4" s="331"/>
      <c r="JAT4" s="348"/>
      <c r="JAU4" s="345"/>
      <c r="JAV4" s="345"/>
      <c r="JAW4" s="347"/>
      <c r="JAX4" s="339"/>
      <c r="JAZ4" s="259"/>
      <c r="JBA4" s="259"/>
      <c r="JBB4" s="259"/>
      <c r="JBC4" s="269"/>
      <c r="JBD4" s="343"/>
      <c r="JBE4" s="332"/>
      <c r="JBF4" s="347"/>
      <c r="JBG4" s="347"/>
      <c r="JBH4" s="331"/>
      <c r="JBI4" s="348"/>
      <c r="JBJ4" s="345"/>
      <c r="JBK4" s="345"/>
      <c r="JBL4" s="347"/>
      <c r="JBM4" s="339"/>
      <c r="JBO4" s="259"/>
      <c r="JBP4" s="259"/>
      <c r="JBQ4" s="259"/>
      <c r="JBR4" s="269"/>
      <c r="JBS4" s="343"/>
      <c r="JBT4" s="332"/>
      <c r="JBU4" s="347"/>
      <c r="JBV4" s="347"/>
      <c r="JBW4" s="331"/>
      <c r="JBX4" s="348"/>
      <c r="JBY4" s="345"/>
      <c r="JBZ4" s="345"/>
      <c r="JCA4" s="347"/>
      <c r="JCB4" s="339"/>
      <c r="JCD4" s="259"/>
      <c r="JCE4" s="259"/>
      <c r="JCF4" s="259"/>
      <c r="JCG4" s="269"/>
      <c r="JCH4" s="343"/>
      <c r="JCI4" s="332"/>
      <c r="JCJ4" s="347"/>
      <c r="JCK4" s="347"/>
      <c r="JCL4" s="331"/>
      <c r="JCM4" s="348"/>
      <c r="JCN4" s="345"/>
      <c r="JCO4" s="345"/>
      <c r="JCP4" s="347"/>
      <c r="JCQ4" s="339"/>
      <c r="JCS4" s="259"/>
      <c r="JCT4" s="259"/>
      <c r="JCU4" s="259"/>
      <c r="JCV4" s="269"/>
      <c r="JCW4" s="343"/>
      <c r="JCX4" s="332"/>
      <c r="JCY4" s="347"/>
      <c r="JCZ4" s="347"/>
      <c r="JDA4" s="331"/>
      <c r="JDB4" s="348"/>
      <c r="JDC4" s="345"/>
      <c r="JDD4" s="345"/>
      <c r="JDE4" s="347"/>
      <c r="JDF4" s="339"/>
      <c r="JDH4" s="259"/>
      <c r="JDI4" s="259"/>
      <c r="JDJ4" s="259"/>
      <c r="JDK4" s="269"/>
      <c r="JDL4" s="343"/>
      <c r="JDM4" s="332"/>
      <c r="JDN4" s="347"/>
      <c r="JDO4" s="347"/>
      <c r="JDP4" s="331"/>
      <c r="JDQ4" s="348"/>
      <c r="JDR4" s="345"/>
      <c r="JDS4" s="345"/>
      <c r="JDT4" s="347"/>
      <c r="JDU4" s="339"/>
      <c r="JDW4" s="259"/>
      <c r="JDX4" s="259"/>
      <c r="JDY4" s="259"/>
      <c r="JDZ4" s="269"/>
      <c r="JEA4" s="343"/>
      <c r="JEB4" s="332"/>
      <c r="JEC4" s="347"/>
      <c r="JED4" s="347"/>
      <c r="JEE4" s="331"/>
      <c r="JEF4" s="348"/>
      <c r="JEG4" s="345"/>
      <c r="JEH4" s="345"/>
      <c r="JEI4" s="347"/>
      <c r="JEJ4" s="339"/>
      <c r="JEL4" s="259"/>
      <c r="JEM4" s="259"/>
      <c r="JEN4" s="259"/>
      <c r="JEO4" s="269"/>
      <c r="JEP4" s="343"/>
      <c r="JEQ4" s="332"/>
      <c r="JER4" s="347"/>
      <c r="JES4" s="347"/>
      <c r="JET4" s="331"/>
      <c r="JEU4" s="348"/>
      <c r="JEV4" s="345"/>
      <c r="JEW4" s="345"/>
      <c r="JEX4" s="347"/>
      <c r="JEY4" s="339"/>
      <c r="JFA4" s="259"/>
      <c r="JFB4" s="259"/>
      <c r="JFC4" s="259"/>
      <c r="JFD4" s="269"/>
      <c r="JFE4" s="343"/>
      <c r="JFF4" s="332"/>
      <c r="JFG4" s="347"/>
      <c r="JFH4" s="347"/>
      <c r="JFI4" s="331"/>
      <c r="JFJ4" s="348"/>
      <c r="JFK4" s="345"/>
      <c r="JFL4" s="345"/>
      <c r="JFM4" s="347"/>
      <c r="JFN4" s="339"/>
      <c r="JFP4" s="259"/>
      <c r="JFQ4" s="259"/>
      <c r="JFR4" s="259"/>
      <c r="JFS4" s="269"/>
      <c r="JFT4" s="343"/>
      <c r="JFU4" s="332"/>
      <c r="JFV4" s="347"/>
      <c r="JFW4" s="347"/>
      <c r="JFX4" s="331"/>
      <c r="JFY4" s="348"/>
      <c r="JFZ4" s="345"/>
      <c r="JGA4" s="345"/>
      <c r="JGB4" s="347"/>
      <c r="JGC4" s="339"/>
      <c r="JGE4" s="259"/>
      <c r="JGF4" s="259"/>
      <c r="JGG4" s="259"/>
      <c r="JGH4" s="269"/>
      <c r="JGI4" s="343"/>
      <c r="JGJ4" s="332"/>
      <c r="JGK4" s="347"/>
      <c r="JGL4" s="347"/>
      <c r="JGM4" s="331"/>
      <c r="JGN4" s="348"/>
      <c r="JGO4" s="345"/>
      <c r="JGP4" s="345"/>
      <c r="JGQ4" s="347"/>
      <c r="JGR4" s="339"/>
      <c r="JGT4" s="259"/>
      <c r="JGU4" s="259"/>
      <c r="JGV4" s="259"/>
      <c r="JGW4" s="269"/>
      <c r="JGX4" s="343"/>
      <c r="JGY4" s="332"/>
      <c r="JGZ4" s="347"/>
      <c r="JHA4" s="347"/>
      <c r="JHB4" s="331"/>
      <c r="JHC4" s="348"/>
      <c r="JHD4" s="345"/>
      <c r="JHE4" s="345"/>
      <c r="JHF4" s="347"/>
      <c r="JHG4" s="339"/>
      <c r="JHI4" s="259"/>
      <c r="JHJ4" s="259"/>
      <c r="JHK4" s="259"/>
      <c r="JHL4" s="269"/>
      <c r="JHM4" s="343"/>
      <c r="JHN4" s="332"/>
      <c r="JHO4" s="347"/>
      <c r="JHP4" s="347"/>
      <c r="JHQ4" s="331"/>
      <c r="JHR4" s="348"/>
      <c r="JHS4" s="345"/>
      <c r="JHT4" s="345"/>
      <c r="JHU4" s="347"/>
      <c r="JHV4" s="339"/>
      <c r="JHX4" s="259"/>
      <c r="JHY4" s="259"/>
      <c r="JHZ4" s="259"/>
      <c r="JIA4" s="269"/>
      <c r="JIB4" s="343"/>
      <c r="JIC4" s="332"/>
      <c r="JID4" s="347"/>
      <c r="JIE4" s="347"/>
      <c r="JIF4" s="331"/>
      <c r="JIG4" s="348"/>
      <c r="JIH4" s="345"/>
      <c r="JII4" s="345"/>
      <c r="JIJ4" s="347"/>
      <c r="JIK4" s="339"/>
      <c r="JIM4" s="259"/>
      <c r="JIN4" s="259"/>
      <c r="JIO4" s="259"/>
      <c r="JIP4" s="269"/>
      <c r="JIQ4" s="343"/>
      <c r="JIR4" s="332"/>
      <c r="JIS4" s="347"/>
      <c r="JIT4" s="347"/>
      <c r="JIU4" s="331"/>
      <c r="JIV4" s="348"/>
      <c r="JIW4" s="345"/>
      <c r="JIX4" s="345"/>
      <c r="JIY4" s="347"/>
      <c r="JIZ4" s="339"/>
      <c r="JJB4" s="259"/>
      <c r="JJC4" s="259"/>
      <c r="JJD4" s="259"/>
      <c r="JJE4" s="269"/>
      <c r="JJF4" s="343"/>
      <c r="JJG4" s="332"/>
      <c r="JJH4" s="347"/>
      <c r="JJI4" s="347"/>
      <c r="JJJ4" s="331"/>
      <c r="JJK4" s="348"/>
      <c r="JJL4" s="345"/>
      <c r="JJM4" s="345"/>
      <c r="JJN4" s="347"/>
      <c r="JJO4" s="339"/>
      <c r="JJQ4" s="259"/>
      <c r="JJR4" s="259"/>
      <c r="JJS4" s="259"/>
      <c r="JJT4" s="269"/>
      <c r="JJU4" s="343"/>
      <c r="JJV4" s="332"/>
      <c r="JJW4" s="347"/>
      <c r="JJX4" s="347"/>
      <c r="JJY4" s="331"/>
      <c r="JJZ4" s="348"/>
      <c r="JKA4" s="345"/>
      <c r="JKB4" s="345"/>
      <c r="JKC4" s="347"/>
      <c r="JKD4" s="339"/>
      <c r="JKF4" s="259"/>
      <c r="JKG4" s="259"/>
      <c r="JKH4" s="259"/>
      <c r="JKI4" s="269"/>
      <c r="JKJ4" s="343"/>
      <c r="JKK4" s="332"/>
      <c r="JKL4" s="347"/>
      <c r="JKM4" s="347"/>
      <c r="JKN4" s="331"/>
      <c r="JKO4" s="348"/>
      <c r="JKP4" s="345"/>
      <c r="JKQ4" s="345"/>
      <c r="JKR4" s="347"/>
      <c r="JKS4" s="339"/>
      <c r="JKU4" s="259"/>
      <c r="JKV4" s="259"/>
      <c r="JKW4" s="259"/>
      <c r="JKX4" s="269"/>
      <c r="JKY4" s="343"/>
      <c r="JKZ4" s="332"/>
      <c r="JLA4" s="347"/>
      <c r="JLB4" s="347"/>
      <c r="JLC4" s="331"/>
      <c r="JLD4" s="348"/>
      <c r="JLE4" s="345"/>
      <c r="JLF4" s="345"/>
      <c r="JLG4" s="347"/>
      <c r="JLH4" s="339"/>
      <c r="JLJ4" s="259"/>
      <c r="JLK4" s="259"/>
      <c r="JLL4" s="259"/>
      <c r="JLM4" s="269"/>
      <c r="JLN4" s="343"/>
      <c r="JLO4" s="332"/>
      <c r="JLP4" s="347"/>
      <c r="JLQ4" s="347"/>
      <c r="JLR4" s="331"/>
      <c r="JLS4" s="348"/>
      <c r="JLT4" s="345"/>
      <c r="JLU4" s="345"/>
      <c r="JLV4" s="347"/>
      <c r="JLW4" s="339"/>
      <c r="JLY4" s="259"/>
      <c r="JLZ4" s="259"/>
      <c r="JMA4" s="259"/>
      <c r="JMB4" s="269"/>
      <c r="JMC4" s="343"/>
      <c r="JMD4" s="332"/>
      <c r="JME4" s="347"/>
      <c r="JMF4" s="347"/>
      <c r="JMG4" s="331"/>
      <c r="JMH4" s="348"/>
      <c r="JMI4" s="345"/>
      <c r="JMJ4" s="345"/>
      <c r="JMK4" s="347"/>
      <c r="JML4" s="339"/>
      <c r="JMN4" s="259"/>
      <c r="JMO4" s="259"/>
      <c r="JMP4" s="259"/>
      <c r="JMQ4" s="269"/>
      <c r="JMR4" s="343"/>
      <c r="JMS4" s="332"/>
      <c r="JMT4" s="347"/>
      <c r="JMU4" s="347"/>
      <c r="JMV4" s="331"/>
      <c r="JMW4" s="348"/>
      <c r="JMX4" s="345"/>
      <c r="JMY4" s="345"/>
      <c r="JMZ4" s="347"/>
      <c r="JNA4" s="339"/>
      <c r="JNC4" s="259"/>
      <c r="JND4" s="259"/>
      <c r="JNE4" s="259"/>
      <c r="JNF4" s="269"/>
      <c r="JNG4" s="343"/>
      <c r="JNH4" s="332"/>
      <c r="JNI4" s="347"/>
      <c r="JNJ4" s="347"/>
      <c r="JNK4" s="331"/>
      <c r="JNL4" s="348"/>
      <c r="JNM4" s="345"/>
      <c r="JNN4" s="345"/>
      <c r="JNO4" s="347"/>
      <c r="JNP4" s="339"/>
      <c r="JNR4" s="259"/>
      <c r="JNS4" s="259"/>
      <c r="JNT4" s="259"/>
      <c r="JNU4" s="269"/>
      <c r="JNV4" s="343"/>
      <c r="JNW4" s="332"/>
      <c r="JNX4" s="347"/>
      <c r="JNY4" s="347"/>
      <c r="JNZ4" s="331"/>
      <c r="JOA4" s="348"/>
      <c r="JOB4" s="345"/>
      <c r="JOC4" s="345"/>
      <c r="JOD4" s="347"/>
      <c r="JOE4" s="339"/>
      <c r="JOG4" s="259"/>
      <c r="JOH4" s="259"/>
      <c r="JOI4" s="259"/>
      <c r="JOJ4" s="269"/>
      <c r="JOK4" s="343"/>
      <c r="JOL4" s="332"/>
      <c r="JOM4" s="347"/>
      <c r="JON4" s="347"/>
      <c r="JOO4" s="331"/>
      <c r="JOP4" s="348"/>
      <c r="JOQ4" s="345"/>
      <c r="JOR4" s="345"/>
      <c r="JOS4" s="347"/>
      <c r="JOT4" s="339"/>
      <c r="JOV4" s="259"/>
      <c r="JOW4" s="259"/>
      <c r="JOX4" s="259"/>
      <c r="JOY4" s="269"/>
      <c r="JOZ4" s="343"/>
      <c r="JPA4" s="332"/>
      <c r="JPB4" s="347"/>
      <c r="JPC4" s="347"/>
      <c r="JPD4" s="331"/>
      <c r="JPE4" s="348"/>
      <c r="JPF4" s="345"/>
      <c r="JPG4" s="345"/>
      <c r="JPH4" s="347"/>
      <c r="JPI4" s="339"/>
      <c r="JPK4" s="259"/>
      <c r="JPL4" s="259"/>
      <c r="JPM4" s="259"/>
      <c r="JPN4" s="269"/>
      <c r="JPO4" s="343"/>
      <c r="JPP4" s="332"/>
      <c r="JPQ4" s="347"/>
      <c r="JPR4" s="347"/>
      <c r="JPS4" s="331"/>
      <c r="JPT4" s="348"/>
      <c r="JPU4" s="345"/>
      <c r="JPV4" s="345"/>
      <c r="JPW4" s="347"/>
      <c r="JPX4" s="339"/>
      <c r="JPZ4" s="259"/>
      <c r="JQA4" s="259"/>
      <c r="JQB4" s="259"/>
      <c r="JQC4" s="269"/>
      <c r="JQD4" s="343"/>
      <c r="JQE4" s="332"/>
      <c r="JQF4" s="347"/>
      <c r="JQG4" s="347"/>
      <c r="JQH4" s="331"/>
      <c r="JQI4" s="348"/>
      <c r="JQJ4" s="345"/>
      <c r="JQK4" s="345"/>
      <c r="JQL4" s="347"/>
      <c r="JQM4" s="339"/>
      <c r="JQO4" s="259"/>
      <c r="JQP4" s="259"/>
      <c r="JQQ4" s="259"/>
      <c r="JQR4" s="269"/>
      <c r="JQS4" s="343"/>
      <c r="JQT4" s="332"/>
      <c r="JQU4" s="347"/>
      <c r="JQV4" s="347"/>
      <c r="JQW4" s="331"/>
      <c r="JQX4" s="348"/>
      <c r="JQY4" s="345"/>
      <c r="JQZ4" s="345"/>
      <c r="JRA4" s="347"/>
      <c r="JRB4" s="339"/>
      <c r="JRD4" s="259"/>
      <c r="JRE4" s="259"/>
      <c r="JRF4" s="259"/>
      <c r="JRG4" s="269"/>
      <c r="JRH4" s="343"/>
      <c r="JRI4" s="332"/>
      <c r="JRJ4" s="347"/>
      <c r="JRK4" s="347"/>
      <c r="JRL4" s="331"/>
      <c r="JRM4" s="348"/>
      <c r="JRN4" s="345"/>
      <c r="JRO4" s="345"/>
      <c r="JRP4" s="347"/>
      <c r="JRQ4" s="339"/>
      <c r="JRS4" s="259"/>
      <c r="JRT4" s="259"/>
      <c r="JRU4" s="259"/>
      <c r="JRV4" s="269"/>
      <c r="JRW4" s="343"/>
      <c r="JRX4" s="332"/>
      <c r="JRY4" s="347"/>
      <c r="JRZ4" s="347"/>
      <c r="JSA4" s="331"/>
      <c r="JSB4" s="348"/>
      <c r="JSC4" s="345"/>
      <c r="JSD4" s="345"/>
      <c r="JSE4" s="347"/>
      <c r="JSF4" s="339"/>
      <c r="JSH4" s="259"/>
      <c r="JSI4" s="259"/>
      <c r="JSJ4" s="259"/>
      <c r="JSK4" s="269"/>
      <c r="JSL4" s="343"/>
      <c r="JSM4" s="332"/>
      <c r="JSN4" s="347"/>
      <c r="JSO4" s="347"/>
      <c r="JSP4" s="331"/>
      <c r="JSQ4" s="348"/>
      <c r="JSR4" s="345"/>
      <c r="JSS4" s="345"/>
      <c r="JST4" s="347"/>
      <c r="JSU4" s="339"/>
      <c r="JSW4" s="259"/>
      <c r="JSX4" s="259"/>
      <c r="JSY4" s="259"/>
      <c r="JSZ4" s="269"/>
      <c r="JTA4" s="343"/>
      <c r="JTB4" s="332"/>
      <c r="JTC4" s="347"/>
      <c r="JTD4" s="347"/>
      <c r="JTE4" s="331"/>
      <c r="JTF4" s="348"/>
      <c r="JTG4" s="345"/>
      <c r="JTH4" s="345"/>
      <c r="JTI4" s="347"/>
      <c r="JTJ4" s="339"/>
      <c r="JTL4" s="259"/>
      <c r="JTM4" s="259"/>
      <c r="JTN4" s="259"/>
      <c r="JTO4" s="269"/>
      <c r="JTP4" s="343"/>
      <c r="JTQ4" s="332"/>
      <c r="JTR4" s="347"/>
      <c r="JTS4" s="347"/>
      <c r="JTT4" s="331"/>
      <c r="JTU4" s="348"/>
      <c r="JTV4" s="345"/>
      <c r="JTW4" s="345"/>
      <c r="JTX4" s="347"/>
      <c r="JTY4" s="339"/>
      <c r="JUA4" s="259"/>
      <c r="JUB4" s="259"/>
      <c r="JUC4" s="259"/>
      <c r="JUD4" s="269"/>
      <c r="JUE4" s="343"/>
      <c r="JUF4" s="332"/>
      <c r="JUG4" s="347"/>
      <c r="JUH4" s="347"/>
      <c r="JUI4" s="331"/>
      <c r="JUJ4" s="348"/>
      <c r="JUK4" s="345"/>
      <c r="JUL4" s="345"/>
      <c r="JUM4" s="347"/>
      <c r="JUN4" s="339"/>
      <c r="JUP4" s="259"/>
      <c r="JUQ4" s="259"/>
      <c r="JUR4" s="259"/>
      <c r="JUS4" s="269"/>
      <c r="JUT4" s="343"/>
      <c r="JUU4" s="332"/>
      <c r="JUV4" s="347"/>
      <c r="JUW4" s="347"/>
      <c r="JUX4" s="331"/>
      <c r="JUY4" s="348"/>
      <c r="JUZ4" s="345"/>
      <c r="JVA4" s="345"/>
      <c r="JVB4" s="347"/>
      <c r="JVC4" s="339"/>
      <c r="JVE4" s="259"/>
      <c r="JVF4" s="259"/>
      <c r="JVG4" s="259"/>
      <c r="JVH4" s="269"/>
      <c r="JVI4" s="343"/>
      <c r="JVJ4" s="332"/>
      <c r="JVK4" s="347"/>
      <c r="JVL4" s="347"/>
      <c r="JVM4" s="331"/>
      <c r="JVN4" s="348"/>
      <c r="JVO4" s="345"/>
      <c r="JVP4" s="345"/>
      <c r="JVQ4" s="347"/>
      <c r="JVR4" s="339"/>
      <c r="JVT4" s="259"/>
      <c r="JVU4" s="259"/>
      <c r="JVV4" s="259"/>
      <c r="JVW4" s="269"/>
      <c r="JVX4" s="343"/>
      <c r="JVY4" s="332"/>
      <c r="JVZ4" s="347"/>
      <c r="JWA4" s="347"/>
      <c r="JWB4" s="331"/>
      <c r="JWC4" s="348"/>
      <c r="JWD4" s="345"/>
      <c r="JWE4" s="345"/>
      <c r="JWF4" s="347"/>
      <c r="JWG4" s="339"/>
      <c r="JWI4" s="259"/>
      <c r="JWJ4" s="259"/>
      <c r="JWK4" s="259"/>
      <c r="JWL4" s="269"/>
      <c r="JWM4" s="343"/>
      <c r="JWN4" s="332"/>
      <c r="JWO4" s="347"/>
      <c r="JWP4" s="347"/>
      <c r="JWQ4" s="331"/>
      <c r="JWR4" s="348"/>
      <c r="JWS4" s="345"/>
      <c r="JWT4" s="345"/>
      <c r="JWU4" s="347"/>
      <c r="JWV4" s="339"/>
      <c r="JWX4" s="259"/>
      <c r="JWY4" s="259"/>
      <c r="JWZ4" s="259"/>
      <c r="JXA4" s="269"/>
      <c r="JXB4" s="343"/>
      <c r="JXC4" s="332"/>
      <c r="JXD4" s="347"/>
      <c r="JXE4" s="347"/>
      <c r="JXF4" s="331"/>
      <c r="JXG4" s="348"/>
      <c r="JXH4" s="345"/>
      <c r="JXI4" s="345"/>
      <c r="JXJ4" s="347"/>
      <c r="JXK4" s="339"/>
      <c r="JXM4" s="259"/>
      <c r="JXN4" s="259"/>
      <c r="JXO4" s="259"/>
      <c r="JXP4" s="269"/>
      <c r="JXQ4" s="343"/>
      <c r="JXR4" s="332"/>
      <c r="JXS4" s="347"/>
      <c r="JXT4" s="347"/>
      <c r="JXU4" s="331"/>
      <c r="JXV4" s="348"/>
      <c r="JXW4" s="345"/>
      <c r="JXX4" s="345"/>
      <c r="JXY4" s="347"/>
      <c r="JXZ4" s="339"/>
      <c r="JYB4" s="259"/>
      <c r="JYC4" s="259"/>
      <c r="JYD4" s="259"/>
      <c r="JYE4" s="269"/>
      <c r="JYF4" s="343"/>
      <c r="JYG4" s="332"/>
      <c r="JYH4" s="347"/>
      <c r="JYI4" s="347"/>
      <c r="JYJ4" s="331"/>
      <c r="JYK4" s="348"/>
      <c r="JYL4" s="345"/>
      <c r="JYM4" s="345"/>
      <c r="JYN4" s="347"/>
      <c r="JYO4" s="339"/>
      <c r="JYQ4" s="259"/>
      <c r="JYR4" s="259"/>
      <c r="JYS4" s="259"/>
      <c r="JYT4" s="269"/>
      <c r="JYU4" s="343"/>
      <c r="JYV4" s="332"/>
      <c r="JYW4" s="347"/>
      <c r="JYX4" s="347"/>
      <c r="JYY4" s="331"/>
      <c r="JYZ4" s="348"/>
      <c r="JZA4" s="345"/>
      <c r="JZB4" s="345"/>
      <c r="JZC4" s="347"/>
      <c r="JZD4" s="339"/>
      <c r="JZF4" s="259"/>
      <c r="JZG4" s="259"/>
      <c r="JZH4" s="259"/>
      <c r="JZI4" s="269"/>
      <c r="JZJ4" s="343"/>
      <c r="JZK4" s="332"/>
      <c r="JZL4" s="347"/>
      <c r="JZM4" s="347"/>
      <c r="JZN4" s="331"/>
      <c r="JZO4" s="348"/>
      <c r="JZP4" s="345"/>
      <c r="JZQ4" s="345"/>
      <c r="JZR4" s="347"/>
      <c r="JZS4" s="339"/>
      <c r="JZU4" s="259"/>
      <c r="JZV4" s="259"/>
      <c r="JZW4" s="259"/>
      <c r="JZX4" s="269"/>
      <c r="JZY4" s="343"/>
      <c r="JZZ4" s="332"/>
      <c r="KAA4" s="347"/>
      <c r="KAB4" s="347"/>
      <c r="KAC4" s="331"/>
      <c r="KAD4" s="348"/>
      <c r="KAE4" s="345"/>
      <c r="KAF4" s="345"/>
      <c r="KAG4" s="347"/>
      <c r="KAH4" s="339"/>
      <c r="KAJ4" s="259"/>
      <c r="KAK4" s="259"/>
      <c r="KAL4" s="259"/>
      <c r="KAM4" s="269"/>
      <c r="KAN4" s="343"/>
      <c r="KAO4" s="332"/>
      <c r="KAP4" s="347"/>
      <c r="KAQ4" s="347"/>
      <c r="KAR4" s="331"/>
      <c r="KAS4" s="348"/>
      <c r="KAT4" s="345"/>
      <c r="KAU4" s="345"/>
      <c r="KAV4" s="347"/>
      <c r="KAW4" s="339"/>
      <c r="KAY4" s="259"/>
      <c r="KAZ4" s="259"/>
      <c r="KBA4" s="259"/>
      <c r="KBB4" s="269"/>
      <c r="KBC4" s="343"/>
      <c r="KBD4" s="332"/>
      <c r="KBE4" s="347"/>
      <c r="KBF4" s="347"/>
      <c r="KBG4" s="331"/>
      <c r="KBH4" s="348"/>
      <c r="KBI4" s="345"/>
      <c r="KBJ4" s="345"/>
      <c r="KBK4" s="347"/>
      <c r="KBL4" s="339"/>
      <c r="KBN4" s="259"/>
      <c r="KBO4" s="259"/>
      <c r="KBP4" s="259"/>
      <c r="KBQ4" s="269"/>
      <c r="KBR4" s="343"/>
      <c r="KBS4" s="332"/>
      <c r="KBT4" s="347"/>
      <c r="KBU4" s="347"/>
      <c r="KBV4" s="331"/>
      <c r="KBW4" s="348"/>
      <c r="KBX4" s="345"/>
      <c r="KBY4" s="345"/>
      <c r="KBZ4" s="347"/>
      <c r="KCA4" s="339"/>
      <c r="KCC4" s="259"/>
      <c r="KCD4" s="259"/>
      <c r="KCE4" s="259"/>
      <c r="KCF4" s="269"/>
      <c r="KCG4" s="343"/>
      <c r="KCH4" s="332"/>
      <c r="KCI4" s="347"/>
      <c r="KCJ4" s="347"/>
      <c r="KCK4" s="331"/>
      <c r="KCL4" s="348"/>
      <c r="KCM4" s="345"/>
      <c r="KCN4" s="345"/>
      <c r="KCO4" s="347"/>
      <c r="KCP4" s="339"/>
      <c r="KCR4" s="259"/>
      <c r="KCS4" s="259"/>
      <c r="KCT4" s="259"/>
      <c r="KCU4" s="269"/>
      <c r="KCV4" s="343"/>
      <c r="KCW4" s="332"/>
      <c r="KCX4" s="347"/>
      <c r="KCY4" s="347"/>
      <c r="KCZ4" s="331"/>
      <c r="KDA4" s="348"/>
      <c r="KDB4" s="345"/>
      <c r="KDC4" s="345"/>
      <c r="KDD4" s="347"/>
      <c r="KDE4" s="339"/>
      <c r="KDG4" s="259"/>
      <c r="KDH4" s="259"/>
      <c r="KDI4" s="259"/>
      <c r="KDJ4" s="269"/>
      <c r="KDK4" s="343"/>
      <c r="KDL4" s="332"/>
      <c r="KDM4" s="347"/>
      <c r="KDN4" s="347"/>
      <c r="KDO4" s="331"/>
      <c r="KDP4" s="348"/>
      <c r="KDQ4" s="345"/>
      <c r="KDR4" s="345"/>
      <c r="KDS4" s="347"/>
      <c r="KDT4" s="339"/>
      <c r="KDV4" s="259"/>
      <c r="KDW4" s="259"/>
      <c r="KDX4" s="259"/>
      <c r="KDY4" s="269"/>
      <c r="KDZ4" s="343"/>
      <c r="KEA4" s="332"/>
      <c r="KEB4" s="347"/>
      <c r="KEC4" s="347"/>
      <c r="KED4" s="331"/>
      <c r="KEE4" s="348"/>
      <c r="KEF4" s="345"/>
      <c r="KEG4" s="345"/>
      <c r="KEH4" s="347"/>
      <c r="KEI4" s="339"/>
      <c r="KEK4" s="259"/>
      <c r="KEL4" s="259"/>
      <c r="KEM4" s="259"/>
      <c r="KEN4" s="269"/>
      <c r="KEO4" s="343"/>
      <c r="KEP4" s="332"/>
      <c r="KEQ4" s="347"/>
      <c r="KER4" s="347"/>
      <c r="KES4" s="331"/>
      <c r="KET4" s="348"/>
      <c r="KEU4" s="345"/>
      <c r="KEV4" s="345"/>
      <c r="KEW4" s="347"/>
      <c r="KEX4" s="339"/>
      <c r="KEZ4" s="259"/>
      <c r="KFA4" s="259"/>
      <c r="KFB4" s="259"/>
      <c r="KFC4" s="269"/>
      <c r="KFD4" s="343"/>
      <c r="KFE4" s="332"/>
      <c r="KFF4" s="347"/>
      <c r="KFG4" s="347"/>
      <c r="KFH4" s="331"/>
      <c r="KFI4" s="348"/>
      <c r="KFJ4" s="345"/>
      <c r="KFK4" s="345"/>
      <c r="KFL4" s="347"/>
      <c r="KFM4" s="339"/>
      <c r="KFO4" s="259"/>
      <c r="KFP4" s="259"/>
      <c r="KFQ4" s="259"/>
      <c r="KFR4" s="269"/>
      <c r="KFS4" s="343"/>
      <c r="KFT4" s="332"/>
      <c r="KFU4" s="347"/>
      <c r="KFV4" s="347"/>
      <c r="KFW4" s="331"/>
      <c r="KFX4" s="348"/>
      <c r="KFY4" s="345"/>
      <c r="KFZ4" s="345"/>
      <c r="KGA4" s="347"/>
      <c r="KGB4" s="339"/>
      <c r="KGD4" s="259"/>
      <c r="KGE4" s="259"/>
      <c r="KGF4" s="259"/>
      <c r="KGG4" s="269"/>
      <c r="KGH4" s="343"/>
      <c r="KGI4" s="332"/>
      <c r="KGJ4" s="347"/>
      <c r="KGK4" s="347"/>
      <c r="KGL4" s="331"/>
      <c r="KGM4" s="348"/>
      <c r="KGN4" s="345"/>
      <c r="KGO4" s="345"/>
      <c r="KGP4" s="347"/>
      <c r="KGQ4" s="339"/>
      <c r="KGS4" s="259"/>
      <c r="KGT4" s="259"/>
      <c r="KGU4" s="259"/>
      <c r="KGV4" s="269"/>
      <c r="KGW4" s="343"/>
      <c r="KGX4" s="332"/>
      <c r="KGY4" s="347"/>
      <c r="KGZ4" s="347"/>
      <c r="KHA4" s="331"/>
      <c r="KHB4" s="348"/>
      <c r="KHC4" s="345"/>
      <c r="KHD4" s="345"/>
      <c r="KHE4" s="347"/>
      <c r="KHF4" s="339"/>
      <c r="KHH4" s="259"/>
      <c r="KHI4" s="259"/>
      <c r="KHJ4" s="259"/>
      <c r="KHK4" s="269"/>
      <c r="KHL4" s="343"/>
      <c r="KHM4" s="332"/>
      <c r="KHN4" s="347"/>
      <c r="KHO4" s="347"/>
      <c r="KHP4" s="331"/>
      <c r="KHQ4" s="348"/>
      <c r="KHR4" s="345"/>
      <c r="KHS4" s="345"/>
      <c r="KHT4" s="347"/>
      <c r="KHU4" s="339"/>
      <c r="KHW4" s="259"/>
      <c r="KHX4" s="259"/>
      <c r="KHY4" s="259"/>
      <c r="KHZ4" s="269"/>
      <c r="KIA4" s="343"/>
      <c r="KIB4" s="332"/>
      <c r="KIC4" s="347"/>
      <c r="KID4" s="347"/>
      <c r="KIE4" s="331"/>
      <c r="KIF4" s="348"/>
      <c r="KIG4" s="345"/>
      <c r="KIH4" s="345"/>
      <c r="KII4" s="347"/>
      <c r="KIJ4" s="339"/>
      <c r="KIL4" s="259"/>
      <c r="KIM4" s="259"/>
      <c r="KIN4" s="259"/>
      <c r="KIO4" s="269"/>
      <c r="KIP4" s="343"/>
      <c r="KIQ4" s="332"/>
      <c r="KIR4" s="347"/>
      <c r="KIS4" s="347"/>
      <c r="KIT4" s="331"/>
      <c r="KIU4" s="348"/>
      <c r="KIV4" s="345"/>
      <c r="KIW4" s="345"/>
      <c r="KIX4" s="347"/>
      <c r="KIY4" s="339"/>
      <c r="KJA4" s="259"/>
      <c r="KJB4" s="259"/>
      <c r="KJC4" s="259"/>
      <c r="KJD4" s="269"/>
      <c r="KJE4" s="343"/>
      <c r="KJF4" s="332"/>
      <c r="KJG4" s="347"/>
      <c r="KJH4" s="347"/>
      <c r="KJI4" s="331"/>
      <c r="KJJ4" s="348"/>
      <c r="KJK4" s="345"/>
      <c r="KJL4" s="345"/>
      <c r="KJM4" s="347"/>
      <c r="KJN4" s="339"/>
      <c r="KJP4" s="259"/>
      <c r="KJQ4" s="259"/>
      <c r="KJR4" s="259"/>
      <c r="KJS4" s="269"/>
      <c r="KJT4" s="343"/>
      <c r="KJU4" s="332"/>
      <c r="KJV4" s="347"/>
      <c r="KJW4" s="347"/>
      <c r="KJX4" s="331"/>
      <c r="KJY4" s="348"/>
      <c r="KJZ4" s="345"/>
      <c r="KKA4" s="345"/>
      <c r="KKB4" s="347"/>
      <c r="KKC4" s="339"/>
      <c r="KKE4" s="259"/>
      <c r="KKF4" s="259"/>
      <c r="KKG4" s="259"/>
      <c r="KKH4" s="269"/>
      <c r="KKI4" s="343"/>
      <c r="KKJ4" s="332"/>
      <c r="KKK4" s="347"/>
      <c r="KKL4" s="347"/>
      <c r="KKM4" s="331"/>
      <c r="KKN4" s="348"/>
      <c r="KKO4" s="345"/>
      <c r="KKP4" s="345"/>
      <c r="KKQ4" s="347"/>
      <c r="KKR4" s="339"/>
      <c r="KKT4" s="259"/>
      <c r="KKU4" s="259"/>
      <c r="KKV4" s="259"/>
      <c r="KKW4" s="269"/>
      <c r="KKX4" s="343"/>
      <c r="KKY4" s="332"/>
      <c r="KKZ4" s="347"/>
      <c r="KLA4" s="347"/>
      <c r="KLB4" s="331"/>
      <c r="KLC4" s="348"/>
      <c r="KLD4" s="345"/>
      <c r="KLE4" s="345"/>
      <c r="KLF4" s="347"/>
      <c r="KLG4" s="339"/>
      <c r="KLI4" s="259"/>
      <c r="KLJ4" s="259"/>
      <c r="KLK4" s="259"/>
      <c r="KLL4" s="269"/>
      <c r="KLM4" s="343"/>
      <c r="KLN4" s="332"/>
      <c r="KLO4" s="347"/>
      <c r="KLP4" s="347"/>
      <c r="KLQ4" s="331"/>
      <c r="KLR4" s="348"/>
      <c r="KLS4" s="345"/>
      <c r="KLT4" s="345"/>
      <c r="KLU4" s="347"/>
      <c r="KLV4" s="339"/>
      <c r="KLX4" s="259"/>
      <c r="KLY4" s="259"/>
      <c r="KLZ4" s="259"/>
      <c r="KMA4" s="269"/>
      <c r="KMB4" s="343"/>
      <c r="KMC4" s="332"/>
      <c r="KMD4" s="347"/>
      <c r="KME4" s="347"/>
      <c r="KMF4" s="331"/>
      <c r="KMG4" s="348"/>
      <c r="KMH4" s="345"/>
      <c r="KMI4" s="345"/>
      <c r="KMJ4" s="347"/>
      <c r="KMK4" s="339"/>
      <c r="KMM4" s="259"/>
      <c r="KMN4" s="259"/>
      <c r="KMO4" s="259"/>
      <c r="KMP4" s="269"/>
      <c r="KMQ4" s="343"/>
      <c r="KMR4" s="332"/>
      <c r="KMS4" s="347"/>
      <c r="KMT4" s="347"/>
      <c r="KMU4" s="331"/>
      <c r="KMV4" s="348"/>
      <c r="KMW4" s="345"/>
      <c r="KMX4" s="345"/>
      <c r="KMY4" s="347"/>
      <c r="KMZ4" s="339"/>
      <c r="KNB4" s="259"/>
      <c r="KNC4" s="259"/>
      <c r="KND4" s="259"/>
      <c r="KNE4" s="269"/>
      <c r="KNF4" s="343"/>
      <c r="KNG4" s="332"/>
      <c r="KNH4" s="347"/>
      <c r="KNI4" s="347"/>
      <c r="KNJ4" s="331"/>
      <c r="KNK4" s="348"/>
      <c r="KNL4" s="345"/>
      <c r="KNM4" s="345"/>
      <c r="KNN4" s="347"/>
      <c r="KNO4" s="339"/>
      <c r="KNQ4" s="259"/>
      <c r="KNR4" s="259"/>
      <c r="KNS4" s="259"/>
      <c r="KNT4" s="269"/>
      <c r="KNU4" s="343"/>
      <c r="KNV4" s="332"/>
      <c r="KNW4" s="347"/>
      <c r="KNX4" s="347"/>
      <c r="KNY4" s="331"/>
      <c r="KNZ4" s="348"/>
      <c r="KOA4" s="345"/>
      <c r="KOB4" s="345"/>
      <c r="KOC4" s="347"/>
      <c r="KOD4" s="339"/>
      <c r="KOF4" s="259"/>
      <c r="KOG4" s="259"/>
      <c r="KOH4" s="259"/>
      <c r="KOI4" s="269"/>
      <c r="KOJ4" s="343"/>
      <c r="KOK4" s="332"/>
      <c r="KOL4" s="347"/>
      <c r="KOM4" s="347"/>
      <c r="KON4" s="331"/>
      <c r="KOO4" s="348"/>
      <c r="KOP4" s="345"/>
      <c r="KOQ4" s="345"/>
      <c r="KOR4" s="347"/>
      <c r="KOS4" s="339"/>
      <c r="KOU4" s="259"/>
      <c r="KOV4" s="259"/>
      <c r="KOW4" s="259"/>
      <c r="KOX4" s="269"/>
      <c r="KOY4" s="343"/>
      <c r="KOZ4" s="332"/>
      <c r="KPA4" s="347"/>
      <c r="KPB4" s="347"/>
      <c r="KPC4" s="331"/>
      <c r="KPD4" s="348"/>
      <c r="KPE4" s="345"/>
      <c r="KPF4" s="345"/>
      <c r="KPG4" s="347"/>
      <c r="KPH4" s="339"/>
      <c r="KPJ4" s="259"/>
      <c r="KPK4" s="259"/>
      <c r="KPL4" s="259"/>
      <c r="KPM4" s="269"/>
      <c r="KPN4" s="343"/>
      <c r="KPO4" s="332"/>
      <c r="KPP4" s="347"/>
      <c r="KPQ4" s="347"/>
      <c r="KPR4" s="331"/>
      <c r="KPS4" s="348"/>
      <c r="KPT4" s="345"/>
      <c r="KPU4" s="345"/>
      <c r="KPV4" s="347"/>
      <c r="KPW4" s="339"/>
      <c r="KPY4" s="259"/>
      <c r="KPZ4" s="259"/>
      <c r="KQA4" s="259"/>
      <c r="KQB4" s="269"/>
      <c r="KQC4" s="343"/>
      <c r="KQD4" s="332"/>
      <c r="KQE4" s="347"/>
      <c r="KQF4" s="347"/>
      <c r="KQG4" s="331"/>
      <c r="KQH4" s="348"/>
      <c r="KQI4" s="345"/>
      <c r="KQJ4" s="345"/>
      <c r="KQK4" s="347"/>
      <c r="KQL4" s="339"/>
      <c r="KQN4" s="259"/>
      <c r="KQO4" s="259"/>
      <c r="KQP4" s="259"/>
      <c r="KQQ4" s="269"/>
      <c r="KQR4" s="343"/>
      <c r="KQS4" s="332"/>
      <c r="KQT4" s="347"/>
      <c r="KQU4" s="347"/>
      <c r="KQV4" s="331"/>
      <c r="KQW4" s="348"/>
      <c r="KQX4" s="345"/>
      <c r="KQY4" s="345"/>
      <c r="KQZ4" s="347"/>
      <c r="KRA4" s="339"/>
      <c r="KRC4" s="259"/>
      <c r="KRD4" s="259"/>
      <c r="KRE4" s="259"/>
      <c r="KRF4" s="269"/>
      <c r="KRG4" s="343"/>
      <c r="KRH4" s="332"/>
      <c r="KRI4" s="347"/>
      <c r="KRJ4" s="347"/>
      <c r="KRK4" s="331"/>
      <c r="KRL4" s="348"/>
      <c r="KRM4" s="345"/>
      <c r="KRN4" s="345"/>
      <c r="KRO4" s="347"/>
      <c r="KRP4" s="339"/>
      <c r="KRR4" s="259"/>
      <c r="KRS4" s="259"/>
      <c r="KRT4" s="259"/>
      <c r="KRU4" s="269"/>
      <c r="KRV4" s="343"/>
      <c r="KRW4" s="332"/>
      <c r="KRX4" s="347"/>
      <c r="KRY4" s="347"/>
      <c r="KRZ4" s="331"/>
      <c r="KSA4" s="348"/>
      <c r="KSB4" s="345"/>
      <c r="KSC4" s="345"/>
      <c r="KSD4" s="347"/>
      <c r="KSE4" s="339"/>
      <c r="KSG4" s="259"/>
      <c r="KSH4" s="259"/>
      <c r="KSI4" s="259"/>
      <c r="KSJ4" s="269"/>
      <c r="KSK4" s="343"/>
      <c r="KSL4" s="332"/>
      <c r="KSM4" s="347"/>
      <c r="KSN4" s="347"/>
      <c r="KSO4" s="331"/>
      <c r="KSP4" s="348"/>
      <c r="KSQ4" s="345"/>
      <c r="KSR4" s="345"/>
      <c r="KSS4" s="347"/>
      <c r="KST4" s="339"/>
      <c r="KSV4" s="259"/>
      <c r="KSW4" s="259"/>
      <c r="KSX4" s="259"/>
      <c r="KSY4" s="269"/>
      <c r="KSZ4" s="343"/>
      <c r="KTA4" s="332"/>
      <c r="KTB4" s="347"/>
      <c r="KTC4" s="347"/>
      <c r="KTD4" s="331"/>
      <c r="KTE4" s="348"/>
      <c r="KTF4" s="345"/>
      <c r="KTG4" s="345"/>
      <c r="KTH4" s="347"/>
      <c r="KTI4" s="339"/>
      <c r="KTK4" s="259"/>
      <c r="KTL4" s="259"/>
      <c r="KTM4" s="259"/>
      <c r="KTN4" s="269"/>
      <c r="KTO4" s="343"/>
      <c r="KTP4" s="332"/>
      <c r="KTQ4" s="347"/>
      <c r="KTR4" s="347"/>
      <c r="KTS4" s="331"/>
      <c r="KTT4" s="348"/>
      <c r="KTU4" s="345"/>
      <c r="KTV4" s="345"/>
      <c r="KTW4" s="347"/>
      <c r="KTX4" s="339"/>
      <c r="KTZ4" s="259"/>
      <c r="KUA4" s="259"/>
      <c r="KUB4" s="259"/>
      <c r="KUC4" s="269"/>
      <c r="KUD4" s="343"/>
      <c r="KUE4" s="332"/>
      <c r="KUF4" s="347"/>
      <c r="KUG4" s="347"/>
      <c r="KUH4" s="331"/>
      <c r="KUI4" s="348"/>
      <c r="KUJ4" s="345"/>
      <c r="KUK4" s="345"/>
      <c r="KUL4" s="347"/>
      <c r="KUM4" s="339"/>
      <c r="KUO4" s="259"/>
      <c r="KUP4" s="259"/>
      <c r="KUQ4" s="259"/>
      <c r="KUR4" s="269"/>
      <c r="KUS4" s="343"/>
      <c r="KUT4" s="332"/>
      <c r="KUU4" s="347"/>
      <c r="KUV4" s="347"/>
      <c r="KUW4" s="331"/>
      <c r="KUX4" s="348"/>
      <c r="KUY4" s="345"/>
      <c r="KUZ4" s="345"/>
      <c r="KVA4" s="347"/>
      <c r="KVB4" s="339"/>
      <c r="KVD4" s="259"/>
      <c r="KVE4" s="259"/>
      <c r="KVF4" s="259"/>
      <c r="KVG4" s="269"/>
      <c r="KVH4" s="343"/>
      <c r="KVI4" s="332"/>
      <c r="KVJ4" s="347"/>
      <c r="KVK4" s="347"/>
      <c r="KVL4" s="331"/>
      <c r="KVM4" s="348"/>
      <c r="KVN4" s="345"/>
      <c r="KVO4" s="345"/>
      <c r="KVP4" s="347"/>
      <c r="KVQ4" s="339"/>
      <c r="KVS4" s="259"/>
      <c r="KVT4" s="259"/>
      <c r="KVU4" s="259"/>
      <c r="KVV4" s="269"/>
      <c r="KVW4" s="343"/>
      <c r="KVX4" s="332"/>
      <c r="KVY4" s="347"/>
      <c r="KVZ4" s="347"/>
      <c r="KWA4" s="331"/>
      <c r="KWB4" s="348"/>
      <c r="KWC4" s="345"/>
      <c r="KWD4" s="345"/>
      <c r="KWE4" s="347"/>
      <c r="KWF4" s="339"/>
      <c r="KWH4" s="259"/>
      <c r="KWI4" s="259"/>
      <c r="KWJ4" s="259"/>
      <c r="KWK4" s="269"/>
      <c r="KWL4" s="343"/>
      <c r="KWM4" s="332"/>
      <c r="KWN4" s="347"/>
      <c r="KWO4" s="347"/>
      <c r="KWP4" s="331"/>
      <c r="KWQ4" s="348"/>
      <c r="KWR4" s="345"/>
      <c r="KWS4" s="345"/>
      <c r="KWT4" s="347"/>
      <c r="KWU4" s="339"/>
      <c r="KWW4" s="259"/>
      <c r="KWX4" s="259"/>
      <c r="KWY4" s="259"/>
      <c r="KWZ4" s="269"/>
      <c r="KXA4" s="343"/>
      <c r="KXB4" s="332"/>
      <c r="KXC4" s="347"/>
      <c r="KXD4" s="347"/>
      <c r="KXE4" s="331"/>
      <c r="KXF4" s="348"/>
      <c r="KXG4" s="345"/>
      <c r="KXH4" s="345"/>
      <c r="KXI4" s="347"/>
      <c r="KXJ4" s="339"/>
      <c r="KXL4" s="259"/>
      <c r="KXM4" s="259"/>
      <c r="KXN4" s="259"/>
      <c r="KXO4" s="269"/>
      <c r="KXP4" s="343"/>
      <c r="KXQ4" s="332"/>
      <c r="KXR4" s="347"/>
      <c r="KXS4" s="347"/>
      <c r="KXT4" s="331"/>
      <c r="KXU4" s="348"/>
      <c r="KXV4" s="345"/>
      <c r="KXW4" s="345"/>
      <c r="KXX4" s="347"/>
      <c r="KXY4" s="339"/>
      <c r="KYA4" s="259"/>
      <c r="KYB4" s="259"/>
      <c r="KYC4" s="259"/>
      <c r="KYD4" s="269"/>
      <c r="KYE4" s="343"/>
      <c r="KYF4" s="332"/>
      <c r="KYG4" s="347"/>
      <c r="KYH4" s="347"/>
      <c r="KYI4" s="331"/>
      <c r="KYJ4" s="348"/>
      <c r="KYK4" s="345"/>
      <c r="KYL4" s="345"/>
      <c r="KYM4" s="347"/>
      <c r="KYN4" s="339"/>
      <c r="KYP4" s="259"/>
      <c r="KYQ4" s="259"/>
      <c r="KYR4" s="259"/>
      <c r="KYS4" s="269"/>
      <c r="KYT4" s="343"/>
      <c r="KYU4" s="332"/>
      <c r="KYV4" s="347"/>
      <c r="KYW4" s="347"/>
      <c r="KYX4" s="331"/>
      <c r="KYY4" s="348"/>
      <c r="KYZ4" s="345"/>
      <c r="KZA4" s="345"/>
      <c r="KZB4" s="347"/>
      <c r="KZC4" s="339"/>
      <c r="KZE4" s="259"/>
      <c r="KZF4" s="259"/>
      <c r="KZG4" s="259"/>
      <c r="KZH4" s="269"/>
      <c r="KZI4" s="343"/>
      <c r="KZJ4" s="332"/>
      <c r="KZK4" s="347"/>
      <c r="KZL4" s="347"/>
      <c r="KZM4" s="331"/>
      <c r="KZN4" s="348"/>
      <c r="KZO4" s="345"/>
      <c r="KZP4" s="345"/>
      <c r="KZQ4" s="347"/>
      <c r="KZR4" s="339"/>
      <c r="KZT4" s="259"/>
      <c r="KZU4" s="259"/>
      <c r="KZV4" s="259"/>
      <c r="KZW4" s="269"/>
      <c r="KZX4" s="343"/>
      <c r="KZY4" s="332"/>
      <c r="KZZ4" s="347"/>
      <c r="LAA4" s="347"/>
      <c r="LAB4" s="331"/>
      <c r="LAC4" s="348"/>
      <c r="LAD4" s="345"/>
      <c r="LAE4" s="345"/>
      <c r="LAF4" s="347"/>
      <c r="LAG4" s="339"/>
      <c r="LAI4" s="259"/>
      <c r="LAJ4" s="259"/>
      <c r="LAK4" s="259"/>
      <c r="LAL4" s="269"/>
      <c r="LAM4" s="343"/>
      <c r="LAN4" s="332"/>
      <c r="LAO4" s="347"/>
      <c r="LAP4" s="347"/>
      <c r="LAQ4" s="331"/>
      <c r="LAR4" s="348"/>
      <c r="LAS4" s="345"/>
      <c r="LAT4" s="345"/>
      <c r="LAU4" s="347"/>
      <c r="LAV4" s="339"/>
      <c r="LAX4" s="259"/>
      <c r="LAY4" s="259"/>
      <c r="LAZ4" s="259"/>
      <c r="LBA4" s="269"/>
      <c r="LBB4" s="343"/>
      <c r="LBC4" s="332"/>
      <c r="LBD4" s="347"/>
      <c r="LBE4" s="347"/>
      <c r="LBF4" s="331"/>
      <c r="LBG4" s="348"/>
      <c r="LBH4" s="345"/>
      <c r="LBI4" s="345"/>
      <c r="LBJ4" s="347"/>
      <c r="LBK4" s="339"/>
      <c r="LBM4" s="259"/>
      <c r="LBN4" s="259"/>
      <c r="LBO4" s="259"/>
      <c r="LBP4" s="269"/>
      <c r="LBQ4" s="343"/>
      <c r="LBR4" s="332"/>
      <c r="LBS4" s="347"/>
      <c r="LBT4" s="347"/>
      <c r="LBU4" s="331"/>
      <c r="LBV4" s="348"/>
      <c r="LBW4" s="345"/>
      <c r="LBX4" s="345"/>
      <c r="LBY4" s="347"/>
      <c r="LBZ4" s="339"/>
      <c r="LCB4" s="259"/>
      <c r="LCC4" s="259"/>
      <c r="LCD4" s="259"/>
      <c r="LCE4" s="269"/>
      <c r="LCF4" s="343"/>
      <c r="LCG4" s="332"/>
      <c r="LCH4" s="347"/>
      <c r="LCI4" s="347"/>
      <c r="LCJ4" s="331"/>
      <c r="LCK4" s="348"/>
      <c r="LCL4" s="345"/>
      <c r="LCM4" s="345"/>
      <c r="LCN4" s="347"/>
      <c r="LCO4" s="339"/>
      <c r="LCQ4" s="259"/>
      <c r="LCR4" s="259"/>
      <c r="LCS4" s="259"/>
      <c r="LCT4" s="269"/>
      <c r="LCU4" s="343"/>
      <c r="LCV4" s="332"/>
      <c r="LCW4" s="347"/>
      <c r="LCX4" s="347"/>
      <c r="LCY4" s="331"/>
      <c r="LCZ4" s="348"/>
      <c r="LDA4" s="345"/>
      <c r="LDB4" s="345"/>
      <c r="LDC4" s="347"/>
      <c r="LDD4" s="339"/>
      <c r="LDF4" s="259"/>
      <c r="LDG4" s="259"/>
      <c r="LDH4" s="259"/>
      <c r="LDI4" s="269"/>
      <c r="LDJ4" s="343"/>
      <c r="LDK4" s="332"/>
      <c r="LDL4" s="347"/>
      <c r="LDM4" s="347"/>
      <c r="LDN4" s="331"/>
      <c r="LDO4" s="348"/>
      <c r="LDP4" s="345"/>
      <c r="LDQ4" s="345"/>
      <c r="LDR4" s="347"/>
      <c r="LDS4" s="339"/>
      <c r="LDU4" s="259"/>
      <c r="LDV4" s="259"/>
      <c r="LDW4" s="259"/>
      <c r="LDX4" s="269"/>
      <c r="LDY4" s="343"/>
      <c r="LDZ4" s="332"/>
      <c r="LEA4" s="347"/>
      <c r="LEB4" s="347"/>
      <c r="LEC4" s="331"/>
      <c r="LED4" s="348"/>
      <c r="LEE4" s="345"/>
      <c r="LEF4" s="345"/>
      <c r="LEG4" s="347"/>
      <c r="LEH4" s="339"/>
      <c r="LEJ4" s="259"/>
      <c r="LEK4" s="259"/>
      <c r="LEL4" s="259"/>
      <c r="LEM4" s="269"/>
      <c r="LEN4" s="343"/>
      <c r="LEO4" s="332"/>
      <c r="LEP4" s="347"/>
      <c r="LEQ4" s="347"/>
      <c r="LER4" s="331"/>
      <c r="LES4" s="348"/>
      <c r="LET4" s="345"/>
      <c r="LEU4" s="345"/>
      <c r="LEV4" s="347"/>
      <c r="LEW4" s="339"/>
      <c r="LEY4" s="259"/>
      <c r="LEZ4" s="259"/>
      <c r="LFA4" s="259"/>
      <c r="LFB4" s="269"/>
      <c r="LFC4" s="343"/>
      <c r="LFD4" s="332"/>
      <c r="LFE4" s="347"/>
      <c r="LFF4" s="347"/>
      <c r="LFG4" s="331"/>
      <c r="LFH4" s="348"/>
      <c r="LFI4" s="345"/>
      <c r="LFJ4" s="345"/>
      <c r="LFK4" s="347"/>
      <c r="LFL4" s="339"/>
      <c r="LFN4" s="259"/>
      <c r="LFO4" s="259"/>
      <c r="LFP4" s="259"/>
      <c r="LFQ4" s="269"/>
      <c r="LFR4" s="343"/>
      <c r="LFS4" s="332"/>
      <c r="LFT4" s="347"/>
      <c r="LFU4" s="347"/>
      <c r="LFV4" s="331"/>
      <c r="LFW4" s="348"/>
      <c r="LFX4" s="345"/>
      <c r="LFY4" s="345"/>
      <c r="LFZ4" s="347"/>
      <c r="LGA4" s="339"/>
      <c r="LGC4" s="259"/>
      <c r="LGD4" s="259"/>
      <c r="LGE4" s="259"/>
      <c r="LGF4" s="269"/>
      <c r="LGG4" s="343"/>
      <c r="LGH4" s="332"/>
      <c r="LGI4" s="347"/>
      <c r="LGJ4" s="347"/>
      <c r="LGK4" s="331"/>
      <c r="LGL4" s="348"/>
      <c r="LGM4" s="345"/>
      <c r="LGN4" s="345"/>
      <c r="LGO4" s="347"/>
      <c r="LGP4" s="339"/>
      <c r="LGR4" s="259"/>
      <c r="LGS4" s="259"/>
      <c r="LGT4" s="259"/>
      <c r="LGU4" s="269"/>
      <c r="LGV4" s="343"/>
      <c r="LGW4" s="332"/>
      <c r="LGX4" s="347"/>
      <c r="LGY4" s="347"/>
      <c r="LGZ4" s="331"/>
      <c r="LHA4" s="348"/>
      <c r="LHB4" s="345"/>
      <c r="LHC4" s="345"/>
      <c r="LHD4" s="347"/>
      <c r="LHE4" s="339"/>
      <c r="LHG4" s="259"/>
      <c r="LHH4" s="259"/>
      <c r="LHI4" s="259"/>
      <c r="LHJ4" s="269"/>
      <c r="LHK4" s="343"/>
      <c r="LHL4" s="332"/>
      <c r="LHM4" s="347"/>
      <c r="LHN4" s="347"/>
      <c r="LHO4" s="331"/>
      <c r="LHP4" s="348"/>
      <c r="LHQ4" s="345"/>
      <c r="LHR4" s="345"/>
      <c r="LHS4" s="347"/>
      <c r="LHT4" s="339"/>
      <c r="LHV4" s="259"/>
      <c r="LHW4" s="259"/>
      <c r="LHX4" s="259"/>
      <c r="LHY4" s="269"/>
      <c r="LHZ4" s="343"/>
      <c r="LIA4" s="332"/>
      <c r="LIB4" s="347"/>
      <c r="LIC4" s="347"/>
      <c r="LID4" s="331"/>
      <c r="LIE4" s="348"/>
      <c r="LIF4" s="345"/>
      <c r="LIG4" s="345"/>
      <c r="LIH4" s="347"/>
      <c r="LII4" s="339"/>
      <c r="LIK4" s="259"/>
      <c r="LIL4" s="259"/>
      <c r="LIM4" s="259"/>
      <c r="LIN4" s="269"/>
      <c r="LIO4" s="343"/>
      <c r="LIP4" s="332"/>
      <c r="LIQ4" s="347"/>
      <c r="LIR4" s="347"/>
      <c r="LIS4" s="331"/>
      <c r="LIT4" s="348"/>
      <c r="LIU4" s="345"/>
      <c r="LIV4" s="345"/>
      <c r="LIW4" s="347"/>
      <c r="LIX4" s="339"/>
      <c r="LIZ4" s="259"/>
      <c r="LJA4" s="259"/>
      <c r="LJB4" s="259"/>
      <c r="LJC4" s="269"/>
      <c r="LJD4" s="343"/>
      <c r="LJE4" s="332"/>
      <c r="LJF4" s="347"/>
      <c r="LJG4" s="347"/>
      <c r="LJH4" s="331"/>
      <c r="LJI4" s="348"/>
      <c r="LJJ4" s="345"/>
      <c r="LJK4" s="345"/>
      <c r="LJL4" s="347"/>
      <c r="LJM4" s="339"/>
      <c r="LJO4" s="259"/>
      <c r="LJP4" s="259"/>
      <c r="LJQ4" s="259"/>
      <c r="LJR4" s="269"/>
      <c r="LJS4" s="343"/>
      <c r="LJT4" s="332"/>
      <c r="LJU4" s="347"/>
      <c r="LJV4" s="347"/>
      <c r="LJW4" s="331"/>
      <c r="LJX4" s="348"/>
      <c r="LJY4" s="345"/>
      <c r="LJZ4" s="345"/>
      <c r="LKA4" s="347"/>
      <c r="LKB4" s="339"/>
      <c r="LKD4" s="259"/>
      <c r="LKE4" s="259"/>
      <c r="LKF4" s="259"/>
      <c r="LKG4" s="269"/>
      <c r="LKH4" s="343"/>
      <c r="LKI4" s="332"/>
      <c r="LKJ4" s="347"/>
      <c r="LKK4" s="347"/>
      <c r="LKL4" s="331"/>
      <c r="LKM4" s="348"/>
      <c r="LKN4" s="345"/>
      <c r="LKO4" s="345"/>
      <c r="LKP4" s="347"/>
      <c r="LKQ4" s="339"/>
      <c r="LKS4" s="259"/>
      <c r="LKT4" s="259"/>
      <c r="LKU4" s="259"/>
      <c r="LKV4" s="269"/>
      <c r="LKW4" s="343"/>
      <c r="LKX4" s="332"/>
      <c r="LKY4" s="347"/>
      <c r="LKZ4" s="347"/>
      <c r="LLA4" s="331"/>
      <c r="LLB4" s="348"/>
      <c r="LLC4" s="345"/>
      <c r="LLD4" s="345"/>
      <c r="LLE4" s="347"/>
      <c r="LLF4" s="339"/>
      <c r="LLH4" s="259"/>
      <c r="LLI4" s="259"/>
      <c r="LLJ4" s="259"/>
      <c r="LLK4" s="269"/>
      <c r="LLL4" s="343"/>
      <c r="LLM4" s="332"/>
      <c r="LLN4" s="347"/>
      <c r="LLO4" s="347"/>
      <c r="LLP4" s="331"/>
      <c r="LLQ4" s="348"/>
      <c r="LLR4" s="345"/>
      <c r="LLS4" s="345"/>
      <c r="LLT4" s="347"/>
      <c r="LLU4" s="339"/>
      <c r="LLW4" s="259"/>
      <c r="LLX4" s="259"/>
      <c r="LLY4" s="259"/>
      <c r="LLZ4" s="269"/>
      <c r="LMA4" s="343"/>
      <c r="LMB4" s="332"/>
      <c r="LMC4" s="347"/>
      <c r="LMD4" s="347"/>
      <c r="LME4" s="331"/>
      <c r="LMF4" s="348"/>
      <c r="LMG4" s="345"/>
      <c r="LMH4" s="345"/>
      <c r="LMI4" s="347"/>
      <c r="LMJ4" s="339"/>
      <c r="LML4" s="259"/>
      <c r="LMM4" s="259"/>
      <c r="LMN4" s="259"/>
      <c r="LMO4" s="269"/>
      <c r="LMP4" s="343"/>
      <c r="LMQ4" s="332"/>
      <c r="LMR4" s="347"/>
      <c r="LMS4" s="347"/>
      <c r="LMT4" s="331"/>
      <c r="LMU4" s="348"/>
      <c r="LMV4" s="345"/>
      <c r="LMW4" s="345"/>
      <c r="LMX4" s="347"/>
      <c r="LMY4" s="339"/>
      <c r="LNA4" s="259"/>
      <c r="LNB4" s="259"/>
      <c r="LNC4" s="259"/>
      <c r="LND4" s="269"/>
      <c r="LNE4" s="343"/>
      <c r="LNF4" s="332"/>
      <c r="LNG4" s="347"/>
      <c r="LNH4" s="347"/>
      <c r="LNI4" s="331"/>
      <c r="LNJ4" s="348"/>
      <c r="LNK4" s="345"/>
      <c r="LNL4" s="345"/>
      <c r="LNM4" s="347"/>
      <c r="LNN4" s="339"/>
      <c r="LNP4" s="259"/>
      <c r="LNQ4" s="259"/>
      <c r="LNR4" s="259"/>
      <c r="LNS4" s="269"/>
      <c r="LNT4" s="343"/>
      <c r="LNU4" s="332"/>
      <c r="LNV4" s="347"/>
      <c r="LNW4" s="347"/>
      <c r="LNX4" s="331"/>
      <c r="LNY4" s="348"/>
      <c r="LNZ4" s="345"/>
      <c r="LOA4" s="345"/>
      <c r="LOB4" s="347"/>
      <c r="LOC4" s="339"/>
      <c r="LOE4" s="259"/>
      <c r="LOF4" s="259"/>
      <c r="LOG4" s="259"/>
      <c r="LOH4" s="269"/>
      <c r="LOI4" s="343"/>
      <c r="LOJ4" s="332"/>
      <c r="LOK4" s="347"/>
      <c r="LOL4" s="347"/>
      <c r="LOM4" s="331"/>
      <c r="LON4" s="348"/>
      <c r="LOO4" s="345"/>
      <c r="LOP4" s="345"/>
      <c r="LOQ4" s="347"/>
      <c r="LOR4" s="339"/>
      <c r="LOT4" s="259"/>
      <c r="LOU4" s="259"/>
      <c r="LOV4" s="259"/>
      <c r="LOW4" s="269"/>
      <c r="LOX4" s="343"/>
      <c r="LOY4" s="332"/>
      <c r="LOZ4" s="347"/>
      <c r="LPA4" s="347"/>
      <c r="LPB4" s="331"/>
      <c r="LPC4" s="348"/>
      <c r="LPD4" s="345"/>
      <c r="LPE4" s="345"/>
      <c r="LPF4" s="347"/>
      <c r="LPG4" s="339"/>
      <c r="LPI4" s="259"/>
      <c r="LPJ4" s="259"/>
      <c r="LPK4" s="259"/>
      <c r="LPL4" s="269"/>
      <c r="LPM4" s="343"/>
      <c r="LPN4" s="332"/>
      <c r="LPO4" s="347"/>
      <c r="LPP4" s="347"/>
      <c r="LPQ4" s="331"/>
      <c r="LPR4" s="348"/>
      <c r="LPS4" s="345"/>
      <c r="LPT4" s="345"/>
      <c r="LPU4" s="347"/>
      <c r="LPV4" s="339"/>
      <c r="LPX4" s="259"/>
      <c r="LPY4" s="259"/>
      <c r="LPZ4" s="259"/>
      <c r="LQA4" s="269"/>
      <c r="LQB4" s="343"/>
      <c r="LQC4" s="332"/>
      <c r="LQD4" s="347"/>
      <c r="LQE4" s="347"/>
      <c r="LQF4" s="331"/>
      <c r="LQG4" s="348"/>
      <c r="LQH4" s="345"/>
      <c r="LQI4" s="345"/>
      <c r="LQJ4" s="347"/>
      <c r="LQK4" s="339"/>
      <c r="LQM4" s="259"/>
      <c r="LQN4" s="259"/>
      <c r="LQO4" s="259"/>
      <c r="LQP4" s="269"/>
      <c r="LQQ4" s="343"/>
      <c r="LQR4" s="332"/>
      <c r="LQS4" s="347"/>
      <c r="LQT4" s="347"/>
      <c r="LQU4" s="331"/>
      <c r="LQV4" s="348"/>
      <c r="LQW4" s="345"/>
      <c r="LQX4" s="345"/>
      <c r="LQY4" s="347"/>
      <c r="LQZ4" s="339"/>
      <c r="LRB4" s="259"/>
      <c r="LRC4" s="259"/>
      <c r="LRD4" s="259"/>
      <c r="LRE4" s="269"/>
      <c r="LRF4" s="343"/>
      <c r="LRG4" s="332"/>
      <c r="LRH4" s="347"/>
      <c r="LRI4" s="347"/>
      <c r="LRJ4" s="331"/>
      <c r="LRK4" s="348"/>
      <c r="LRL4" s="345"/>
      <c r="LRM4" s="345"/>
      <c r="LRN4" s="347"/>
      <c r="LRO4" s="339"/>
      <c r="LRQ4" s="259"/>
      <c r="LRR4" s="259"/>
      <c r="LRS4" s="259"/>
      <c r="LRT4" s="269"/>
      <c r="LRU4" s="343"/>
      <c r="LRV4" s="332"/>
      <c r="LRW4" s="347"/>
      <c r="LRX4" s="347"/>
      <c r="LRY4" s="331"/>
      <c r="LRZ4" s="348"/>
      <c r="LSA4" s="345"/>
      <c r="LSB4" s="345"/>
      <c r="LSC4" s="347"/>
      <c r="LSD4" s="339"/>
      <c r="LSF4" s="259"/>
      <c r="LSG4" s="259"/>
      <c r="LSH4" s="259"/>
      <c r="LSI4" s="269"/>
      <c r="LSJ4" s="343"/>
      <c r="LSK4" s="332"/>
      <c r="LSL4" s="347"/>
      <c r="LSM4" s="347"/>
      <c r="LSN4" s="331"/>
      <c r="LSO4" s="348"/>
      <c r="LSP4" s="345"/>
      <c r="LSQ4" s="345"/>
      <c r="LSR4" s="347"/>
      <c r="LSS4" s="339"/>
      <c r="LSU4" s="259"/>
      <c r="LSV4" s="259"/>
      <c r="LSW4" s="259"/>
      <c r="LSX4" s="269"/>
      <c r="LSY4" s="343"/>
      <c r="LSZ4" s="332"/>
      <c r="LTA4" s="347"/>
      <c r="LTB4" s="347"/>
      <c r="LTC4" s="331"/>
      <c r="LTD4" s="348"/>
      <c r="LTE4" s="345"/>
      <c r="LTF4" s="345"/>
      <c r="LTG4" s="347"/>
      <c r="LTH4" s="339"/>
      <c r="LTJ4" s="259"/>
      <c r="LTK4" s="259"/>
      <c r="LTL4" s="259"/>
      <c r="LTM4" s="269"/>
      <c r="LTN4" s="343"/>
      <c r="LTO4" s="332"/>
      <c r="LTP4" s="347"/>
      <c r="LTQ4" s="347"/>
      <c r="LTR4" s="331"/>
      <c r="LTS4" s="348"/>
      <c r="LTT4" s="345"/>
      <c r="LTU4" s="345"/>
      <c r="LTV4" s="347"/>
      <c r="LTW4" s="339"/>
      <c r="LTY4" s="259"/>
      <c r="LTZ4" s="259"/>
      <c r="LUA4" s="259"/>
      <c r="LUB4" s="269"/>
      <c r="LUC4" s="343"/>
      <c r="LUD4" s="332"/>
      <c r="LUE4" s="347"/>
      <c r="LUF4" s="347"/>
      <c r="LUG4" s="331"/>
      <c r="LUH4" s="348"/>
      <c r="LUI4" s="345"/>
      <c r="LUJ4" s="345"/>
      <c r="LUK4" s="347"/>
      <c r="LUL4" s="339"/>
      <c r="LUN4" s="259"/>
      <c r="LUO4" s="259"/>
      <c r="LUP4" s="259"/>
      <c r="LUQ4" s="269"/>
      <c r="LUR4" s="343"/>
      <c r="LUS4" s="332"/>
      <c r="LUT4" s="347"/>
      <c r="LUU4" s="347"/>
      <c r="LUV4" s="331"/>
      <c r="LUW4" s="348"/>
      <c r="LUX4" s="345"/>
      <c r="LUY4" s="345"/>
      <c r="LUZ4" s="347"/>
      <c r="LVA4" s="339"/>
      <c r="LVC4" s="259"/>
      <c r="LVD4" s="259"/>
      <c r="LVE4" s="259"/>
      <c r="LVF4" s="269"/>
      <c r="LVG4" s="343"/>
      <c r="LVH4" s="332"/>
      <c r="LVI4" s="347"/>
      <c r="LVJ4" s="347"/>
      <c r="LVK4" s="331"/>
      <c r="LVL4" s="348"/>
      <c r="LVM4" s="345"/>
      <c r="LVN4" s="345"/>
      <c r="LVO4" s="347"/>
      <c r="LVP4" s="339"/>
      <c r="LVR4" s="259"/>
      <c r="LVS4" s="259"/>
      <c r="LVT4" s="259"/>
      <c r="LVU4" s="269"/>
      <c r="LVV4" s="343"/>
      <c r="LVW4" s="332"/>
      <c r="LVX4" s="347"/>
      <c r="LVY4" s="347"/>
      <c r="LVZ4" s="331"/>
      <c r="LWA4" s="348"/>
      <c r="LWB4" s="345"/>
      <c r="LWC4" s="345"/>
      <c r="LWD4" s="347"/>
      <c r="LWE4" s="339"/>
      <c r="LWG4" s="259"/>
      <c r="LWH4" s="259"/>
      <c r="LWI4" s="259"/>
      <c r="LWJ4" s="269"/>
      <c r="LWK4" s="343"/>
      <c r="LWL4" s="332"/>
      <c r="LWM4" s="347"/>
      <c r="LWN4" s="347"/>
      <c r="LWO4" s="331"/>
      <c r="LWP4" s="348"/>
      <c r="LWQ4" s="345"/>
      <c r="LWR4" s="345"/>
      <c r="LWS4" s="347"/>
      <c r="LWT4" s="339"/>
      <c r="LWV4" s="259"/>
      <c r="LWW4" s="259"/>
      <c r="LWX4" s="259"/>
      <c r="LWY4" s="269"/>
      <c r="LWZ4" s="343"/>
      <c r="LXA4" s="332"/>
      <c r="LXB4" s="347"/>
      <c r="LXC4" s="347"/>
      <c r="LXD4" s="331"/>
      <c r="LXE4" s="348"/>
      <c r="LXF4" s="345"/>
      <c r="LXG4" s="345"/>
      <c r="LXH4" s="347"/>
      <c r="LXI4" s="339"/>
      <c r="LXK4" s="259"/>
      <c r="LXL4" s="259"/>
      <c r="LXM4" s="259"/>
      <c r="LXN4" s="269"/>
      <c r="LXO4" s="343"/>
      <c r="LXP4" s="332"/>
      <c r="LXQ4" s="347"/>
      <c r="LXR4" s="347"/>
      <c r="LXS4" s="331"/>
      <c r="LXT4" s="348"/>
      <c r="LXU4" s="345"/>
      <c r="LXV4" s="345"/>
      <c r="LXW4" s="347"/>
      <c r="LXX4" s="339"/>
      <c r="LXZ4" s="259"/>
      <c r="LYA4" s="259"/>
      <c r="LYB4" s="259"/>
      <c r="LYC4" s="269"/>
      <c r="LYD4" s="343"/>
      <c r="LYE4" s="332"/>
      <c r="LYF4" s="347"/>
      <c r="LYG4" s="347"/>
      <c r="LYH4" s="331"/>
      <c r="LYI4" s="348"/>
      <c r="LYJ4" s="345"/>
      <c r="LYK4" s="345"/>
      <c r="LYL4" s="347"/>
      <c r="LYM4" s="339"/>
      <c r="LYO4" s="259"/>
      <c r="LYP4" s="259"/>
      <c r="LYQ4" s="259"/>
      <c r="LYR4" s="269"/>
      <c r="LYS4" s="343"/>
      <c r="LYT4" s="332"/>
      <c r="LYU4" s="347"/>
      <c r="LYV4" s="347"/>
      <c r="LYW4" s="331"/>
      <c r="LYX4" s="348"/>
      <c r="LYY4" s="345"/>
      <c r="LYZ4" s="345"/>
      <c r="LZA4" s="347"/>
      <c r="LZB4" s="339"/>
      <c r="LZD4" s="259"/>
      <c r="LZE4" s="259"/>
      <c r="LZF4" s="259"/>
      <c r="LZG4" s="269"/>
      <c r="LZH4" s="343"/>
      <c r="LZI4" s="332"/>
      <c r="LZJ4" s="347"/>
      <c r="LZK4" s="347"/>
      <c r="LZL4" s="331"/>
      <c r="LZM4" s="348"/>
      <c r="LZN4" s="345"/>
      <c r="LZO4" s="345"/>
      <c r="LZP4" s="347"/>
      <c r="LZQ4" s="339"/>
      <c r="LZS4" s="259"/>
      <c r="LZT4" s="259"/>
      <c r="LZU4" s="259"/>
      <c r="LZV4" s="269"/>
      <c r="LZW4" s="343"/>
      <c r="LZX4" s="332"/>
      <c r="LZY4" s="347"/>
      <c r="LZZ4" s="347"/>
      <c r="MAA4" s="331"/>
      <c r="MAB4" s="348"/>
      <c r="MAC4" s="345"/>
      <c r="MAD4" s="345"/>
      <c r="MAE4" s="347"/>
      <c r="MAF4" s="339"/>
      <c r="MAH4" s="259"/>
      <c r="MAI4" s="259"/>
      <c r="MAJ4" s="259"/>
      <c r="MAK4" s="269"/>
      <c r="MAL4" s="343"/>
      <c r="MAM4" s="332"/>
      <c r="MAN4" s="347"/>
      <c r="MAO4" s="347"/>
      <c r="MAP4" s="331"/>
      <c r="MAQ4" s="348"/>
      <c r="MAR4" s="345"/>
      <c r="MAS4" s="345"/>
      <c r="MAT4" s="347"/>
      <c r="MAU4" s="339"/>
      <c r="MAW4" s="259"/>
      <c r="MAX4" s="259"/>
      <c r="MAY4" s="259"/>
      <c r="MAZ4" s="269"/>
      <c r="MBA4" s="343"/>
      <c r="MBB4" s="332"/>
      <c r="MBC4" s="347"/>
      <c r="MBD4" s="347"/>
      <c r="MBE4" s="331"/>
      <c r="MBF4" s="348"/>
      <c r="MBG4" s="345"/>
      <c r="MBH4" s="345"/>
      <c r="MBI4" s="347"/>
      <c r="MBJ4" s="339"/>
      <c r="MBL4" s="259"/>
      <c r="MBM4" s="259"/>
      <c r="MBN4" s="259"/>
      <c r="MBO4" s="269"/>
      <c r="MBP4" s="343"/>
      <c r="MBQ4" s="332"/>
      <c r="MBR4" s="347"/>
      <c r="MBS4" s="347"/>
      <c r="MBT4" s="331"/>
      <c r="MBU4" s="348"/>
      <c r="MBV4" s="345"/>
      <c r="MBW4" s="345"/>
      <c r="MBX4" s="347"/>
      <c r="MBY4" s="339"/>
      <c r="MCA4" s="259"/>
      <c r="MCB4" s="259"/>
      <c r="MCC4" s="259"/>
      <c r="MCD4" s="269"/>
      <c r="MCE4" s="343"/>
      <c r="MCF4" s="332"/>
      <c r="MCG4" s="347"/>
      <c r="MCH4" s="347"/>
      <c r="MCI4" s="331"/>
      <c r="MCJ4" s="348"/>
      <c r="MCK4" s="345"/>
      <c r="MCL4" s="345"/>
      <c r="MCM4" s="347"/>
      <c r="MCN4" s="339"/>
      <c r="MCP4" s="259"/>
      <c r="MCQ4" s="259"/>
      <c r="MCR4" s="259"/>
      <c r="MCS4" s="269"/>
      <c r="MCT4" s="343"/>
      <c r="MCU4" s="332"/>
      <c r="MCV4" s="347"/>
      <c r="MCW4" s="347"/>
      <c r="MCX4" s="331"/>
      <c r="MCY4" s="348"/>
      <c r="MCZ4" s="345"/>
      <c r="MDA4" s="345"/>
      <c r="MDB4" s="347"/>
      <c r="MDC4" s="339"/>
      <c r="MDE4" s="259"/>
      <c r="MDF4" s="259"/>
      <c r="MDG4" s="259"/>
      <c r="MDH4" s="269"/>
      <c r="MDI4" s="343"/>
      <c r="MDJ4" s="332"/>
      <c r="MDK4" s="347"/>
      <c r="MDL4" s="347"/>
      <c r="MDM4" s="331"/>
      <c r="MDN4" s="348"/>
      <c r="MDO4" s="345"/>
      <c r="MDP4" s="345"/>
      <c r="MDQ4" s="347"/>
      <c r="MDR4" s="339"/>
      <c r="MDT4" s="259"/>
      <c r="MDU4" s="259"/>
      <c r="MDV4" s="259"/>
      <c r="MDW4" s="269"/>
      <c r="MDX4" s="343"/>
      <c r="MDY4" s="332"/>
      <c r="MDZ4" s="347"/>
      <c r="MEA4" s="347"/>
      <c r="MEB4" s="331"/>
      <c r="MEC4" s="348"/>
      <c r="MED4" s="345"/>
      <c r="MEE4" s="345"/>
      <c r="MEF4" s="347"/>
      <c r="MEG4" s="339"/>
      <c r="MEI4" s="259"/>
      <c r="MEJ4" s="259"/>
      <c r="MEK4" s="259"/>
      <c r="MEL4" s="269"/>
      <c r="MEM4" s="343"/>
      <c r="MEN4" s="332"/>
      <c r="MEO4" s="347"/>
      <c r="MEP4" s="347"/>
      <c r="MEQ4" s="331"/>
      <c r="MER4" s="348"/>
      <c r="MES4" s="345"/>
      <c r="MET4" s="345"/>
      <c r="MEU4" s="347"/>
      <c r="MEV4" s="339"/>
      <c r="MEX4" s="259"/>
      <c r="MEY4" s="259"/>
      <c r="MEZ4" s="259"/>
      <c r="MFA4" s="269"/>
      <c r="MFB4" s="343"/>
      <c r="MFC4" s="332"/>
      <c r="MFD4" s="347"/>
      <c r="MFE4" s="347"/>
      <c r="MFF4" s="331"/>
      <c r="MFG4" s="348"/>
      <c r="MFH4" s="345"/>
      <c r="MFI4" s="345"/>
      <c r="MFJ4" s="347"/>
      <c r="MFK4" s="339"/>
      <c r="MFM4" s="259"/>
      <c r="MFN4" s="259"/>
      <c r="MFO4" s="259"/>
      <c r="MFP4" s="269"/>
      <c r="MFQ4" s="343"/>
      <c r="MFR4" s="332"/>
      <c r="MFS4" s="347"/>
      <c r="MFT4" s="347"/>
      <c r="MFU4" s="331"/>
      <c r="MFV4" s="348"/>
      <c r="MFW4" s="345"/>
      <c r="MFX4" s="345"/>
      <c r="MFY4" s="347"/>
      <c r="MFZ4" s="339"/>
      <c r="MGB4" s="259"/>
      <c r="MGC4" s="259"/>
      <c r="MGD4" s="259"/>
      <c r="MGE4" s="269"/>
      <c r="MGF4" s="343"/>
      <c r="MGG4" s="332"/>
      <c r="MGH4" s="347"/>
      <c r="MGI4" s="347"/>
      <c r="MGJ4" s="331"/>
      <c r="MGK4" s="348"/>
      <c r="MGL4" s="345"/>
      <c r="MGM4" s="345"/>
      <c r="MGN4" s="347"/>
      <c r="MGO4" s="339"/>
      <c r="MGQ4" s="259"/>
      <c r="MGR4" s="259"/>
      <c r="MGS4" s="259"/>
      <c r="MGT4" s="269"/>
      <c r="MGU4" s="343"/>
      <c r="MGV4" s="332"/>
      <c r="MGW4" s="347"/>
      <c r="MGX4" s="347"/>
      <c r="MGY4" s="331"/>
      <c r="MGZ4" s="348"/>
      <c r="MHA4" s="345"/>
      <c r="MHB4" s="345"/>
      <c r="MHC4" s="347"/>
      <c r="MHD4" s="339"/>
      <c r="MHF4" s="259"/>
      <c r="MHG4" s="259"/>
      <c r="MHH4" s="259"/>
      <c r="MHI4" s="269"/>
      <c r="MHJ4" s="343"/>
      <c r="MHK4" s="332"/>
      <c r="MHL4" s="347"/>
      <c r="MHM4" s="347"/>
      <c r="MHN4" s="331"/>
      <c r="MHO4" s="348"/>
      <c r="MHP4" s="345"/>
      <c r="MHQ4" s="345"/>
      <c r="MHR4" s="347"/>
      <c r="MHS4" s="339"/>
      <c r="MHU4" s="259"/>
      <c r="MHV4" s="259"/>
      <c r="MHW4" s="259"/>
      <c r="MHX4" s="269"/>
      <c r="MHY4" s="343"/>
      <c r="MHZ4" s="332"/>
      <c r="MIA4" s="347"/>
      <c r="MIB4" s="347"/>
      <c r="MIC4" s="331"/>
      <c r="MID4" s="348"/>
      <c r="MIE4" s="345"/>
      <c r="MIF4" s="345"/>
      <c r="MIG4" s="347"/>
      <c r="MIH4" s="339"/>
      <c r="MIJ4" s="259"/>
      <c r="MIK4" s="259"/>
      <c r="MIL4" s="259"/>
      <c r="MIM4" s="269"/>
      <c r="MIN4" s="343"/>
      <c r="MIO4" s="332"/>
      <c r="MIP4" s="347"/>
      <c r="MIQ4" s="347"/>
      <c r="MIR4" s="331"/>
      <c r="MIS4" s="348"/>
      <c r="MIT4" s="345"/>
      <c r="MIU4" s="345"/>
      <c r="MIV4" s="347"/>
      <c r="MIW4" s="339"/>
      <c r="MIY4" s="259"/>
      <c r="MIZ4" s="259"/>
      <c r="MJA4" s="259"/>
      <c r="MJB4" s="269"/>
      <c r="MJC4" s="343"/>
      <c r="MJD4" s="332"/>
      <c r="MJE4" s="347"/>
      <c r="MJF4" s="347"/>
      <c r="MJG4" s="331"/>
      <c r="MJH4" s="348"/>
      <c r="MJI4" s="345"/>
      <c r="MJJ4" s="345"/>
      <c r="MJK4" s="347"/>
      <c r="MJL4" s="339"/>
      <c r="MJN4" s="259"/>
      <c r="MJO4" s="259"/>
      <c r="MJP4" s="259"/>
      <c r="MJQ4" s="269"/>
      <c r="MJR4" s="343"/>
      <c r="MJS4" s="332"/>
      <c r="MJT4" s="347"/>
      <c r="MJU4" s="347"/>
      <c r="MJV4" s="331"/>
      <c r="MJW4" s="348"/>
      <c r="MJX4" s="345"/>
      <c r="MJY4" s="345"/>
      <c r="MJZ4" s="347"/>
      <c r="MKA4" s="339"/>
      <c r="MKC4" s="259"/>
      <c r="MKD4" s="259"/>
      <c r="MKE4" s="259"/>
      <c r="MKF4" s="269"/>
      <c r="MKG4" s="343"/>
      <c r="MKH4" s="332"/>
      <c r="MKI4" s="347"/>
      <c r="MKJ4" s="347"/>
      <c r="MKK4" s="331"/>
      <c r="MKL4" s="348"/>
      <c r="MKM4" s="345"/>
      <c r="MKN4" s="345"/>
      <c r="MKO4" s="347"/>
      <c r="MKP4" s="339"/>
      <c r="MKR4" s="259"/>
      <c r="MKS4" s="259"/>
      <c r="MKT4" s="259"/>
      <c r="MKU4" s="269"/>
      <c r="MKV4" s="343"/>
      <c r="MKW4" s="332"/>
      <c r="MKX4" s="347"/>
      <c r="MKY4" s="347"/>
      <c r="MKZ4" s="331"/>
      <c r="MLA4" s="348"/>
      <c r="MLB4" s="345"/>
      <c r="MLC4" s="345"/>
      <c r="MLD4" s="347"/>
      <c r="MLE4" s="339"/>
      <c r="MLG4" s="259"/>
      <c r="MLH4" s="259"/>
      <c r="MLI4" s="259"/>
      <c r="MLJ4" s="269"/>
      <c r="MLK4" s="343"/>
      <c r="MLL4" s="332"/>
      <c r="MLM4" s="347"/>
      <c r="MLN4" s="347"/>
      <c r="MLO4" s="331"/>
      <c r="MLP4" s="348"/>
      <c r="MLQ4" s="345"/>
      <c r="MLR4" s="345"/>
      <c r="MLS4" s="347"/>
      <c r="MLT4" s="339"/>
      <c r="MLV4" s="259"/>
      <c r="MLW4" s="259"/>
      <c r="MLX4" s="259"/>
      <c r="MLY4" s="269"/>
      <c r="MLZ4" s="343"/>
      <c r="MMA4" s="332"/>
      <c r="MMB4" s="347"/>
      <c r="MMC4" s="347"/>
      <c r="MMD4" s="331"/>
      <c r="MME4" s="348"/>
      <c r="MMF4" s="345"/>
      <c r="MMG4" s="345"/>
      <c r="MMH4" s="347"/>
      <c r="MMI4" s="339"/>
      <c r="MMK4" s="259"/>
      <c r="MML4" s="259"/>
      <c r="MMM4" s="259"/>
      <c r="MMN4" s="269"/>
      <c r="MMO4" s="343"/>
      <c r="MMP4" s="332"/>
      <c r="MMQ4" s="347"/>
      <c r="MMR4" s="347"/>
      <c r="MMS4" s="331"/>
      <c r="MMT4" s="348"/>
      <c r="MMU4" s="345"/>
      <c r="MMV4" s="345"/>
      <c r="MMW4" s="347"/>
      <c r="MMX4" s="339"/>
      <c r="MMZ4" s="259"/>
      <c r="MNA4" s="259"/>
      <c r="MNB4" s="259"/>
      <c r="MNC4" s="269"/>
      <c r="MND4" s="343"/>
      <c r="MNE4" s="332"/>
      <c r="MNF4" s="347"/>
      <c r="MNG4" s="347"/>
      <c r="MNH4" s="331"/>
      <c r="MNI4" s="348"/>
      <c r="MNJ4" s="345"/>
      <c r="MNK4" s="345"/>
      <c r="MNL4" s="347"/>
      <c r="MNM4" s="339"/>
      <c r="MNO4" s="259"/>
      <c r="MNP4" s="259"/>
      <c r="MNQ4" s="259"/>
      <c r="MNR4" s="269"/>
      <c r="MNS4" s="343"/>
      <c r="MNT4" s="332"/>
      <c r="MNU4" s="347"/>
      <c r="MNV4" s="347"/>
      <c r="MNW4" s="331"/>
      <c r="MNX4" s="348"/>
      <c r="MNY4" s="345"/>
      <c r="MNZ4" s="345"/>
      <c r="MOA4" s="347"/>
      <c r="MOB4" s="339"/>
      <c r="MOD4" s="259"/>
      <c r="MOE4" s="259"/>
      <c r="MOF4" s="259"/>
      <c r="MOG4" s="269"/>
      <c r="MOH4" s="343"/>
      <c r="MOI4" s="332"/>
      <c r="MOJ4" s="347"/>
      <c r="MOK4" s="347"/>
      <c r="MOL4" s="331"/>
      <c r="MOM4" s="348"/>
      <c r="MON4" s="345"/>
      <c r="MOO4" s="345"/>
      <c r="MOP4" s="347"/>
      <c r="MOQ4" s="339"/>
      <c r="MOS4" s="259"/>
      <c r="MOT4" s="259"/>
      <c r="MOU4" s="259"/>
      <c r="MOV4" s="269"/>
      <c r="MOW4" s="343"/>
      <c r="MOX4" s="332"/>
      <c r="MOY4" s="347"/>
      <c r="MOZ4" s="347"/>
      <c r="MPA4" s="331"/>
      <c r="MPB4" s="348"/>
      <c r="MPC4" s="345"/>
      <c r="MPD4" s="345"/>
      <c r="MPE4" s="347"/>
      <c r="MPF4" s="339"/>
      <c r="MPH4" s="259"/>
      <c r="MPI4" s="259"/>
      <c r="MPJ4" s="259"/>
      <c r="MPK4" s="269"/>
      <c r="MPL4" s="343"/>
      <c r="MPM4" s="332"/>
      <c r="MPN4" s="347"/>
      <c r="MPO4" s="347"/>
      <c r="MPP4" s="331"/>
      <c r="MPQ4" s="348"/>
      <c r="MPR4" s="345"/>
      <c r="MPS4" s="345"/>
      <c r="MPT4" s="347"/>
      <c r="MPU4" s="339"/>
      <c r="MPW4" s="259"/>
      <c r="MPX4" s="259"/>
      <c r="MPY4" s="259"/>
      <c r="MPZ4" s="269"/>
      <c r="MQA4" s="343"/>
      <c r="MQB4" s="332"/>
      <c r="MQC4" s="347"/>
      <c r="MQD4" s="347"/>
      <c r="MQE4" s="331"/>
      <c r="MQF4" s="348"/>
      <c r="MQG4" s="345"/>
      <c r="MQH4" s="345"/>
      <c r="MQI4" s="347"/>
      <c r="MQJ4" s="339"/>
      <c r="MQL4" s="259"/>
      <c r="MQM4" s="259"/>
      <c r="MQN4" s="259"/>
      <c r="MQO4" s="269"/>
      <c r="MQP4" s="343"/>
      <c r="MQQ4" s="332"/>
      <c r="MQR4" s="347"/>
      <c r="MQS4" s="347"/>
      <c r="MQT4" s="331"/>
      <c r="MQU4" s="348"/>
      <c r="MQV4" s="345"/>
      <c r="MQW4" s="345"/>
      <c r="MQX4" s="347"/>
      <c r="MQY4" s="339"/>
      <c r="MRA4" s="259"/>
      <c r="MRB4" s="259"/>
      <c r="MRC4" s="259"/>
      <c r="MRD4" s="269"/>
      <c r="MRE4" s="343"/>
      <c r="MRF4" s="332"/>
      <c r="MRG4" s="347"/>
      <c r="MRH4" s="347"/>
      <c r="MRI4" s="331"/>
      <c r="MRJ4" s="348"/>
      <c r="MRK4" s="345"/>
      <c r="MRL4" s="345"/>
      <c r="MRM4" s="347"/>
      <c r="MRN4" s="339"/>
      <c r="MRP4" s="259"/>
      <c r="MRQ4" s="259"/>
      <c r="MRR4" s="259"/>
      <c r="MRS4" s="269"/>
      <c r="MRT4" s="343"/>
      <c r="MRU4" s="332"/>
      <c r="MRV4" s="347"/>
      <c r="MRW4" s="347"/>
      <c r="MRX4" s="331"/>
      <c r="MRY4" s="348"/>
      <c r="MRZ4" s="345"/>
      <c r="MSA4" s="345"/>
      <c r="MSB4" s="347"/>
      <c r="MSC4" s="339"/>
      <c r="MSE4" s="259"/>
      <c r="MSF4" s="259"/>
      <c r="MSG4" s="259"/>
      <c r="MSH4" s="269"/>
      <c r="MSI4" s="343"/>
      <c r="MSJ4" s="332"/>
      <c r="MSK4" s="347"/>
      <c r="MSL4" s="347"/>
      <c r="MSM4" s="331"/>
      <c r="MSN4" s="348"/>
      <c r="MSO4" s="345"/>
      <c r="MSP4" s="345"/>
      <c r="MSQ4" s="347"/>
      <c r="MSR4" s="339"/>
      <c r="MST4" s="259"/>
      <c r="MSU4" s="259"/>
      <c r="MSV4" s="259"/>
      <c r="MSW4" s="269"/>
      <c r="MSX4" s="343"/>
      <c r="MSY4" s="332"/>
      <c r="MSZ4" s="347"/>
      <c r="MTA4" s="347"/>
      <c r="MTB4" s="331"/>
      <c r="MTC4" s="348"/>
      <c r="MTD4" s="345"/>
      <c r="MTE4" s="345"/>
      <c r="MTF4" s="347"/>
      <c r="MTG4" s="339"/>
      <c r="MTI4" s="259"/>
      <c r="MTJ4" s="259"/>
      <c r="MTK4" s="259"/>
      <c r="MTL4" s="269"/>
      <c r="MTM4" s="343"/>
      <c r="MTN4" s="332"/>
      <c r="MTO4" s="347"/>
      <c r="MTP4" s="347"/>
      <c r="MTQ4" s="331"/>
      <c r="MTR4" s="348"/>
      <c r="MTS4" s="345"/>
      <c r="MTT4" s="345"/>
      <c r="MTU4" s="347"/>
      <c r="MTV4" s="339"/>
      <c r="MTX4" s="259"/>
      <c r="MTY4" s="259"/>
      <c r="MTZ4" s="259"/>
      <c r="MUA4" s="269"/>
      <c r="MUB4" s="343"/>
      <c r="MUC4" s="332"/>
      <c r="MUD4" s="347"/>
      <c r="MUE4" s="347"/>
      <c r="MUF4" s="331"/>
      <c r="MUG4" s="348"/>
      <c r="MUH4" s="345"/>
      <c r="MUI4" s="345"/>
      <c r="MUJ4" s="347"/>
      <c r="MUK4" s="339"/>
      <c r="MUM4" s="259"/>
      <c r="MUN4" s="259"/>
      <c r="MUO4" s="259"/>
      <c r="MUP4" s="269"/>
      <c r="MUQ4" s="343"/>
      <c r="MUR4" s="332"/>
      <c r="MUS4" s="347"/>
      <c r="MUT4" s="347"/>
      <c r="MUU4" s="331"/>
      <c r="MUV4" s="348"/>
      <c r="MUW4" s="345"/>
      <c r="MUX4" s="345"/>
      <c r="MUY4" s="347"/>
      <c r="MUZ4" s="339"/>
      <c r="MVB4" s="259"/>
      <c r="MVC4" s="259"/>
      <c r="MVD4" s="259"/>
      <c r="MVE4" s="269"/>
      <c r="MVF4" s="343"/>
      <c r="MVG4" s="332"/>
      <c r="MVH4" s="347"/>
      <c r="MVI4" s="347"/>
      <c r="MVJ4" s="331"/>
      <c r="MVK4" s="348"/>
      <c r="MVL4" s="345"/>
      <c r="MVM4" s="345"/>
      <c r="MVN4" s="347"/>
      <c r="MVO4" s="339"/>
      <c r="MVQ4" s="259"/>
      <c r="MVR4" s="259"/>
      <c r="MVS4" s="259"/>
      <c r="MVT4" s="269"/>
      <c r="MVU4" s="343"/>
      <c r="MVV4" s="332"/>
      <c r="MVW4" s="347"/>
      <c r="MVX4" s="347"/>
      <c r="MVY4" s="331"/>
      <c r="MVZ4" s="348"/>
      <c r="MWA4" s="345"/>
      <c r="MWB4" s="345"/>
      <c r="MWC4" s="347"/>
      <c r="MWD4" s="339"/>
      <c r="MWF4" s="259"/>
      <c r="MWG4" s="259"/>
      <c r="MWH4" s="259"/>
      <c r="MWI4" s="269"/>
      <c r="MWJ4" s="343"/>
      <c r="MWK4" s="332"/>
      <c r="MWL4" s="347"/>
      <c r="MWM4" s="347"/>
      <c r="MWN4" s="331"/>
      <c r="MWO4" s="348"/>
      <c r="MWP4" s="345"/>
      <c r="MWQ4" s="345"/>
      <c r="MWR4" s="347"/>
      <c r="MWS4" s="339"/>
      <c r="MWU4" s="259"/>
      <c r="MWV4" s="259"/>
      <c r="MWW4" s="259"/>
      <c r="MWX4" s="269"/>
      <c r="MWY4" s="343"/>
      <c r="MWZ4" s="332"/>
      <c r="MXA4" s="347"/>
      <c r="MXB4" s="347"/>
      <c r="MXC4" s="331"/>
      <c r="MXD4" s="348"/>
      <c r="MXE4" s="345"/>
      <c r="MXF4" s="345"/>
      <c r="MXG4" s="347"/>
      <c r="MXH4" s="339"/>
      <c r="MXJ4" s="259"/>
      <c r="MXK4" s="259"/>
      <c r="MXL4" s="259"/>
      <c r="MXM4" s="269"/>
      <c r="MXN4" s="343"/>
      <c r="MXO4" s="332"/>
      <c r="MXP4" s="347"/>
      <c r="MXQ4" s="347"/>
      <c r="MXR4" s="331"/>
      <c r="MXS4" s="348"/>
      <c r="MXT4" s="345"/>
      <c r="MXU4" s="345"/>
      <c r="MXV4" s="347"/>
      <c r="MXW4" s="339"/>
      <c r="MXY4" s="259"/>
      <c r="MXZ4" s="259"/>
      <c r="MYA4" s="259"/>
      <c r="MYB4" s="269"/>
      <c r="MYC4" s="343"/>
      <c r="MYD4" s="332"/>
      <c r="MYE4" s="347"/>
      <c r="MYF4" s="347"/>
      <c r="MYG4" s="331"/>
      <c r="MYH4" s="348"/>
      <c r="MYI4" s="345"/>
      <c r="MYJ4" s="345"/>
      <c r="MYK4" s="347"/>
      <c r="MYL4" s="339"/>
      <c r="MYN4" s="259"/>
      <c r="MYO4" s="259"/>
      <c r="MYP4" s="259"/>
      <c r="MYQ4" s="269"/>
      <c r="MYR4" s="343"/>
      <c r="MYS4" s="332"/>
      <c r="MYT4" s="347"/>
      <c r="MYU4" s="347"/>
      <c r="MYV4" s="331"/>
      <c r="MYW4" s="348"/>
      <c r="MYX4" s="345"/>
      <c r="MYY4" s="345"/>
      <c r="MYZ4" s="347"/>
      <c r="MZA4" s="339"/>
      <c r="MZC4" s="259"/>
      <c r="MZD4" s="259"/>
      <c r="MZE4" s="259"/>
      <c r="MZF4" s="269"/>
      <c r="MZG4" s="343"/>
      <c r="MZH4" s="332"/>
      <c r="MZI4" s="347"/>
      <c r="MZJ4" s="347"/>
      <c r="MZK4" s="331"/>
      <c r="MZL4" s="348"/>
      <c r="MZM4" s="345"/>
      <c r="MZN4" s="345"/>
      <c r="MZO4" s="347"/>
      <c r="MZP4" s="339"/>
      <c r="MZR4" s="259"/>
      <c r="MZS4" s="259"/>
      <c r="MZT4" s="259"/>
      <c r="MZU4" s="269"/>
      <c r="MZV4" s="343"/>
      <c r="MZW4" s="332"/>
      <c r="MZX4" s="347"/>
      <c r="MZY4" s="347"/>
      <c r="MZZ4" s="331"/>
      <c r="NAA4" s="348"/>
      <c r="NAB4" s="345"/>
      <c r="NAC4" s="345"/>
      <c r="NAD4" s="347"/>
      <c r="NAE4" s="339"/>
      <c r="NAG4" s="259"/>
      <c r="NAH4" s="259"/>
      <c r="NAI4" s="259"/>
      <c r="NAJ4" s="269"/>
      <c r="NAK4" s="343"/>
      <c r="NAL4" s="332"/>
      <c r="NAM4" s="347"/>
      <c r="NAN4" s="347"/>
      <c r="NAO4" s="331"/>
      <c r="NAP4" s="348"/>
      <c r="NAQ4" s="345"/>
      <c r="NAR4" s="345"/>
      <c r="NAS4" s="347"/>
      <c r="NAT4" s="339"/>
      <c r="NAV4" s="259"/>
      <c r="NAW4" s="259"/>
      <c r="NAX4" s="259"/>
      <c r="NAY4" s="269"/>
      <c r="NAZ4" s="343"/>
      <c r="NBA4" s="332"/>
      <c r="NBB4" s="347"/>
      <c r="NBC4" s="347"/>
      <c r="NBD4" s="331"/>
      <c r="NBE4" s="348"/>
      <c r="NBF4" s="345"/>
      <c r="NBG4" s="345"/>
      <c r="NBH4" s="347"/>
      <c r="NBI4" s="339"/>
      <c r="NBK4" s="259"/>
      <c r="NBL4" s="259"/>
      <c r="NBM4" s="259"/>
      <c r="NBN4" s="269"/>
      <c r="NBO4" s="343"/>
      <c r="NBP4" s="332"/>
      <c r="NBQ4" s="347"/>
      <c r="NBR4" s="347"/>
      <c r="NBS4" s="331"/>
      <c r="NBT4" s="348"/>
      <c r="NBU4" s="345"/>
      <c r="NBV4" s="345"/>
      <c r="NBW4" s="347"/>
      <c r="NBX4" s="339"/>
      <c r="NBZ4" s="259"/>
      <c r="NCA4" s="259"/>
      <c r="NCB4" s="259"/>
      <c r="NCC4" s="269"/>
      <c r="NCD4" s="343"/>
      <c r="NCE4" s="332"/>
      <c r="NCF4" s="347"/>
      <c r="NCG4" s="347"/>
      <c r="NCH4" s="331"/>
      <c r="NCI4" s="348"/>
      <c r="NCJ4" s="345"/>
      <c r="NCK4" s="345"/>
      <c r="NCL4" s="347"/>
      <c r="NCM4" s="339"/>
      <c r="NCO4" s="259"/>
      <c r="NCP4" s="259"/>
      <c r="NCQ4" s="259"/>
      <c r="NCR4" s="269"/>
      <c r="NCS4" s="343"/>
      <c r="NCT4" s="332"/>
      <c r="NCU4" s="347"/>
      <c r="NCV4" s="347"/>
      <c r="NCW4" s="331"/>
      <c r="NCX4" s="348"/>
      <c r="NCY4" s="345"/>
      <c r="NCZ4" s="345"/>
      <c r="NDA4" s="347"/>
      <c r="NDB4" s="339"/>
      <c r="NDD4" s="259"/>
      <c r="NDE4" s="259"/>
      <c r="NDF4" s="259"/>
      <c r="NDG4" s="269"/>
      <c r="NDH4" s="343"/>
      <c r="NDI4" s="332"/>
      <c r="NDJ4" s="347"/>
      <c r="NDK4" s="347"/>
      <c r="NDL4" s="331"/>
      <c r="NDM4" s="348"/>
      <c r="NDN4" s="345"/>
      <c r="NDO4" s="345"/>
      <c r="NDP4" s="347"/>
      <c r="NDQ4" s="339"/>
      <c r="NDS4" s="259"/>
      <c r="NDT4" s="259"/>
      <c r="NDU4" s="259"/>
      <c r="NDV4" s="269"/>
      <c r="NDW4" s="343"/>
      <c r="NDX4" s="332"/>
      <c r="NDY4" s="347"/>
      <c r="NDZ4" s="347"/>
      <c r="NEA4" s="331"/>
      <c r="NEB4" s="348"/>
      <c r="NEC4" s="345"/>
      <c r="NED4" s="345"/>
      <c r="NEE4" s="347"/>
      <c r="NEF4" s="339"/>
      <c r="NEH4" s="259"/>
      <c r="NEI4" s="259"/>
      <c r="NEJ4" s="259"/>
      <c r="NEK4" s="269"/>
      <c r="NEL4" s="343"/>
      <c r="NEM4" s="332"/>
      <c r="NEN4" s="347"/>
      <c r="NEO4" s="347"/>
      <c r="NEP4" s="331"/>
      <c r="NEQ4" s="348"/>
      <c r="NER4" s="345"/>
      <c r="NES4" s="345"/>
      <c r="NET4" s="347"/>
      <c r="NEU4" s="339"/>
      <c r="NEW4" s="259"/>
      <c r="NEX4" s="259"/>
      <c r="NEY4" s="259"/>
      <c r="NEZ4" s="269"/>
      <c r="NFA4" s="343"/>
      <c r="NFB4" s="332"/>
      <c r="NFC4" s="347"/>
      <c r="NFD4" s="347"/>
      <c r="NFE4" s="331"/>
      <c r="NFF4" s="348"/>
      <c r="NFG4" s="345"/>
      <c r="NFH4" s="345"/>
      <c r="NFI4" s="347"/>
      <c r="NFJ4" s="339"/>
      <c r="NFL4" s="259"/>
      <c r="NFM4" s="259"/>
      <c r="NFN4" s="259"/>
      <c r="NFO4" s="269"/>
      <c r="NFP4" s="343"/>
      <c r="NFQ4" s="332"/>
      <c r="NFR4" s="347"/>
      <c r="NFS4" s="347"/>
      <c r="NFT4" s="331"/>
      <c r="NFU4" s="348"/>
      <c r="NFV4" s="345"/>
      <c r="NFW4" s="345"/>
      <c r="NFX4" s="347"/>
      <c r="NFY4" s="339"/>
      <c r="NGA4" s="259"/>
      <c r="NGB4" s="259"/>
      <c r="NGC4" s="259"/>
      <c r="NGD4" s="269"/>
      <c r="NGE4" s="343"/>
      <c r="NGF4" s="332"/>
      <c r="NGG4" s="347"/>
      <c r="NGH4" s="347"/>
      <c r="NGI4" s="331"/>
      <c r="NGJ4" s="348"/>
      <c r="NGK4" s="345"/>
      <c r="NGL4" s="345"/>
      <c r="NGM4" s="347"/>
      <c r="NGN4" s="339"/>
      <c r="NGP4" s="259"/>
      <c r="NGQ4" s="259"/>
      <c r="NGR4" s="259"/>
      <c r="NGS4" s="269"/>
      <c r="NGT4" s="343"/>
      <c r="NGU4" s="332"/>
      <c r="NGV4" s="347"/>
      <c r="NGW4" s="347"/>
      <c r="NGX4" s="331"/>
      <c r="NGY4" s="348"/>
      <c r="NGZ4" s="345"/>
      <c r="NHA4" s="345"/>
      <c r="NHB4" s="347"/>
      <c r="NHC4" s="339"/>
      <c r="NHE4" s="259"/>
      <c r="NHF4" s="259"/>
      <c r="NHG4" s="259"/>
      <c r="NHH4" s="269"/>
      <c r="NHI4" s="343"/>
      <c r="NHJ4" s="332"/>
      <c r="NHK4" s="347"/>
      <c r="NHL4" s="347"/>
      <c r="NHM4" s="331"/>
      <c r="NHN4" s="348"/>
      <c r="NHO4" s="345"/>
      <c r="NHP4" s="345"/>
      <c r="NHQ4" s="347"/>
      <c r="NHR4" s="339"/>
      <c r="NHT4" s="259"/>
      <c r="NHU4" s="259"/>
      <c r="NHV4" s="259"/>
      <c r="NHW4" s="269"/>
      <c r="NHX4" s="343"/>
      <c r="NHY4" s="332"/>
      <c r="NHZ4" s="347"/>
      <c r="NIA4" s="347"/>
      <c r="NIB4" s="331"/>
      <c r="NIC4" s="348"/>
      <c r="NID4" s="345"/>
      <c r="NIE4" s="345"/>
      <c r="NIF4" s="347"/>
      <c r="NIG4" s="339"/>
      <c r="NII4" s="259"/>
      <c r="NIJ4" s="259"/>
      <c r="NIK4" s="259"/>
      <c r="NIL4" s="269"/>
      <c r="NIM4" s="343"/>
      <c r="NIN4" s="332"/>
      <c r="NIO4" s="347"/>
      <c r="NIP4" s="347"/>
      <c r="NIQ4" s="331"/>
      <c r="NIR4" s="348"/>
      <c r="NIS4" s="345"/>
      <c r="NIT4" s="345"/>
      <c r="NIU4" s="347"/>
      <c r="NIV4" s="339"/>
      <c r="NIX4" s="259"/>
      <c r="NIY4" s="259"/>
      <c r="NIZ4" s="259"/>
      <c r="NJA4" s="269"/>
      <c r="NJB4" s="343"/>
      <c r="NJC4" s="332"/>
      <c r="NJD4" s="347"/>
      <c r="NJE4" s="347"/>
      <c r="NJF4" s="331"/>
      <c r="NJG4" s="348"/>
      <c r="NJH4" s="345"/>
      <c r="NJI4" s="345"/>
      <c r="NJJ4" s="347"/>
      <c r="NJK4" s="339"/>
      <c r="NJM4" s="259"/>
      <c r="NJN4" s="259"/>
      <c r="NJO4" s="259"/>
      <c r="NJP4" s="269"/>
      <c r="NJQ4" s="343"/>
      <c r="NJR4" s="332"/>
      <c r="NJS4" s="347"/>
      <c r="NJT4" s="347"/>
      <c r="NJU4" s="331"/>
      <c r="NJV4" s="348"/>
      <c r="NJW4" s="345"/>
      <c r="NJX4" s="345"/>
      <c r="NJY4" s="347"/>
      <c r="NJZ4" s="339"/>
      <c r="NKB4" s="259"/>
      <c r="NKC4" s="259"/>
      <c r="NKD4" s="259"/>
      <c r="NKE4" s="269"/>
      <c r="NKF4" s="343"/>
      <c r="NKG4" s="332"/>
      <c r="NKH4" s="347"/>
      <c r="NKI4" s="347"/>
      <c r="NKJ4" s="331"/>
      <c r="NKK4" s="348"/>
      <c r="NKL4" s="345"/>
      <c r="NKM4" s="345"/>
      <c r="NKN4" s="347"/>
      <c r="NKO4" s="339"/>
      <c r="NKQ4" s="259"/>
      <c r="NKR4" s="259"/>
      <c r="NKS4" s="259"/>
      <c r="NKT4" s="269"/>
      <c r="NKU4" s="343"/>
      <c r="NKV4" s="332"/>
      <c r="NKW4" s="347"/>
      <c r="NKX4" s="347"/>
      <c r="NKY4" s="331"/>
      <c r="NKZ4" s="348"/>
      <c r="NLA4" s="345"/>
      <c r="NLB4" s="345"/>
      <c r="NLC4" s="347"/>
      <c r="NLD4" s="339"/>
      <c r="NLF4" s="259"/>
      <c r="NLG4" s="259"/>
      <c r="NLH4" s="259"/>
      <c r="NLI4" s="269"/>
      <c r="NLJ4" s="343"/>
      <c r="NLK4" s="332"/>
      <c r="NLL4" s="347"/>
      <c r="NLM4" s="347"/>
      <c r="NLN4" s="331"/>
      <c r="NLO4" s="348"/>
      <c r="NLP4" s="345"/>
      <c r="NLQ4" s="345"/>
      <c r="NLR4" s="347"/>
      <c r="NLS4" s="339"/>
      <c r="NLU4" s="259"/>
      <c r="NLV4" s="259"/>
      <c r="NLW4" s="259"/>
      <c r="NLX4" s="269"/>
      <c r="NLY4" s="343"/>
      <c r="NLZ4" s="332"/>
      <c r="NMA4" s="347"/>
      <c r="NMB4" s="347"/>
      <c r="NMC4" s="331"/>
      <c r="NMD4" s="348"/>
      <c r="NME4" s="345"/>
      <c r="NMF4" s="345"/>
      <c r="NMG4" s="347"/>
      <c r="NMH4" s="339"/>
      <c r="NMJ4" s="259"/>
      <c r="NMK4" s="259"/>
      <c r="NML4" s="259"/>
      <c r="NMM4" s="269"/>
      <c r="NMN4" s="343"/>
      <c r="NMO4" s="332"/>
      <c r="NMP4" s="347"/>
      <c r="NMQ4" s="347"/>
      <c r="NMR4" s="331"/>
      <c r="NMS4" s="348"/>
      <c r="NMT4" s="345"/>
      <c r="NMU4" s="345"/>
      <c r="NMV4" s="347"/>
      <c r="NMW4" s="339"/>
      <c r="NMY4" s="259"/>
      <c r="NMZ4" s="259"/>
      <c r="NNA4" s="259"/>
      <c r="NNB4" s="269"/>
      <c r="NNC4" s="343"/>
      <c r="NND4" s="332"/>
      <c r="NNE4" s="347"/>
      <c r="NNF4" s="347"/>
      <c r="NNG4" s="331"/>
      <c r="NNH4" s="348"/>
      <c r="NNI4" s="345"/>
      <c r="NNJ4" s="345"/>
      <c r="NNK4" s="347"/>
      <c r="NNL4" s="339"/>
      <c r="NNN4" s="259"/>
      <c r="NNO4" s="259"/>
      <c r="NNP4" s="259"/>
      <c r="NNQ4" s="269"/>
      <c r="NNR4" s="343"/>
      <c r="NNS4" s="332"/>
      <c r="NNT4" s="347"/>
      <c r="NNU4" s="347"/>
      <c r="NNV4" s="331"/>
      <c r="NNW4" s="348"/>
      <c r="NNX4" s="345"/>
      <c r="NNY4" s="345"/>
      <c r="NNZ4" s="347"/>
      <c r="NOA4" s="339"/>
      <c r="NOC4" s="259"/>
      <c r="NOD4" s="259"/>
      <c r="NOE4" s="259"/>
      <c r="NOF4" s="269"/>
      <c r="NOG4" s="343"/>
      <c r="NOH4" s="332"/>
      <c r="NOI4" s="347"/>
      <c r="NOJ4" s="347"/>
      <c r="NOK4" s="331"/>
      <c r="NOL4" s="348"/>
      <c r="NOM4" s="345"/>
      <c r="NON4" s="345"/>
      <c r="NOO4" s="347"/>
      <c r="NOP4" s="339"/>
      <c r="NOR4" s="259"/>
      <c r="NOS4" s="259"/>
      <c r="NOT4" s="259"/>
      <c r="NOU4" s="269"/>
      <c r="NOV4" s="343"/>
      <c r="NOW4" s="332"/>
      <c r="NOX4" s="347"/>
      <c r="NOY4" s="347"/>
      <c r="NOZ4" s="331"/>
      <c r="NPA4" s="348"/>
      <c r="NPB4" s="345"/>
      <c r="NPC4" s="345"/>
      <c r="NPD4" s="347"/>
      <c r="NPE4" s="339"/>
      <c r="NPG4" s="259"/>
      <c r="NPH4" s="259"/>
      <c r="NPI4" s="259"/>
      <c r="NPJ4" s="269"/>
      <c r="NPK4" s="343"/>
      <c r="NPL4" s="332"/>
      <c r="NPM4" s="347"/>
      <c r="NPN4" s="347"/>
      <c r="NPO4" s="331"/>
      <c r="NPP4" s="348"/>
      <c r="NPQ4" s="345"/>
      <c r="NPR4" s="345"/>
      <c r="NPS4" s="347"/>
      <c r="NPT4" s="339"/>
      <c r="NPV4" s="259"/>
      <c r="NPW4" s="259"/>
      <c r="NPX4" s="259"/>
      <c r="NPY4" s="269"/>
      <c r="NPZ4" s="343"/>
      <c r="NQA4" s="332"/>
      <c r="NQB4" s="347"/>
      <c r="NQC4" s="347"/>
      <c r="NQD4" s="331"/>
      <c r="NQE4" s="348"/>
      <c r="NQF4" s="345"/>
      <c r="NQG4" s="345"/>
      <c r="NQH4" s="347"/>
      <c r="NQI4" s="339"/>
      <c r="NQK4" s="259"/>
      <c r="NQL4" s="259"/>
      <c r="NQM4" s="259"/>
      <c r="NQN4" s="269"/>
      <c r="NQO4" s="343"/>
      <c r="NQP4" s="332"/>
      <c r="NQQ4" s="347"/>
      <c r="NQR4" s="347"/>
      <c r="NQS4" s="331"/>
      <c r="NQT4" s="348"/>
      <c r="NQU4" s="345"/>
      <c r="NQV4" s="345"/>
      <c r="NQW4" s="347"/>
      <c r="NQX4" s="339"/>
      <c r="NQZ4" s="259"/>
      <c r="NRA4" s="259"/>
      <c r="NRB4" s="259"/>
      <c r="NRC4" s="269"/>
      <c r="NRD4" s="343"/>
      <c r="NRE4" s="332"/>
      <c r="NRF4" s="347"/>
      <c r="NRG4" s="347"/>
      <c r="NRH4" s="331"/>
      <c r="NRI4" s="348"/>
      <c r="NRJ4" s="345"/>
      <c r="NRK4" s="345"/>
      <c r="NRL4" s="347"/>
      <c r="NRM4" s="339"/>
      <c r="NRO4" s="259"/>
      <c r="NRP4" s="259"/>
      <c r="NRQ4" s="259"/>
      <c r="NRR4" s="269"/>
      <c r="NRS4" s="343"/>
      <c r="NRT4" s="332"/>
      <c r="NRU4" s="347"/>
      <c r="NRV4" s="347"/>
      <c r="NRW4" s="331"/>
      <c r="NRX4" s="348"/>
      <c r="NRY4" s="345"/>
      <c r="NRZ4" s="345"/>
      <c r="NSA4" s="347"/>
      <c r="NSB4" s="339"/>
      <c r="NSD4" s="259"/>
      <c r="NSE4" s="259"/>
      <c r="NSF4" s="259"/>
      <c r="NSG4" s="269"/>
      <c r="NSH4" s="343"/>
      <c r="NSI4" s="332"/>
      <c r="NSJ4" s="347"/>
      <c r="NSK4" s="347"/>
      <c r="NSL4" s="331"/>
      <c r="NSM4" s="348"/>
      <c r="NSN4" s="345"/>
      <c r="NSO4" s="345"/>
      <c r="NSP4" s="347"/>
      <c r="NSQ4" s="339"/>
      <c r="NSS4" s="259"/>
      <c r="NST4" s="259"/>
      <c r="NSU4" s="259"/>
      <c r="NSV4" s="269"/>
      <c r="NSW4" s="343"/>
      <c r="NSX4" s="332"/>
      <c r="NSY4" s="347"/>
      <c r="NSZ4" s="347"/>
      <c r="NTA4" s="331"/>
      <c r="NTB4" s="348"/>
      <c r="NTC4" s="345"/>
      <c r="NTD4" s="345"/>
      <c r="NTE4" s="347"/>
      <c r="NTF4" s="339"/>
      <c r="NTH4" s="259"/>
      <c r="NTI4" s="259"/>
      <c r="NTJ4" s="259"/>
      <c r="NTK4" s="269"/>
      <c r="NTL4" s="343"/>
      <c r="NTM4" s="332"/>
      <c r="NTN4" s="347"/>
      <c r="NTO4" s="347"/>
      <c r="NTP4" s="331"/>
      <c r="NTQ4" s="348"/>
      <c r="NTR4" s="345"/>
      <c r="NTS4" s="345"/>
      <c r="NTT4" s="347"/>
      <c r="NTU4" s="339"/>
      <c r="NTW4" s="259"/>
      <c r="NTX4" s="259"/>
      <c r="NTY4" s="259"/>
      <c r="NTZ4" s="269"/>
      <c r="NUA4" s="343"/>
      <c r="NUB4" s="332"/>
      <c r="NUC4" s="347"/>
      <c r="NUD4" s="347"/>
      <c r="NUE4" s="331"/>
      <c r="NUF4" s="348"/>
      <c r="NUG4" s="345"/>
      <c r="NUH4" s="345"/>
      <c r="NUI4" s="347"/>
      <c r="NUJ4" s="339"/>
      <c r="NUL4" s="259"/>
      <c r="NUM4" s="259"/>
      <c r="NUN4" s="259"/>
      <c r="NUO4" s="269"/>
      <c r="NUP4" s="343"/>
      <c r="NUQ4" s="332"/>
      <c r="NUR4" s="347"/>
      <c r="NUS4" s="347"/>
      <c r="NUT4" s="331"/>
      <c r="NUU4" s="348"/>
      <c r="NUV4" s="345"/>
      <c r="NUW4" s="345"/>
      <c r="NUX4" s="347"/>
      <c r="NUY4" s="339"/>
      <c r="NVA4" s="259"/>
      <c r="NVB4" s="259"/>
      <c r="NVC4" s="259"/>
      <c r="NVD4" s="269"/>
      <c r="NVE4" s="343"/>
      <c r="NVF4" s="332"/>
      <c r="NVG4" s="347"/>
      <c r="NVH4" s="347"/>
      <c r="NVI4" s="331"/>
      <c r="NVJ4" s="348"/>
      <c r="NVK4" s="345"/>
      <c r="NVL4" s="345"/>
      <c r="NVM4" s="347"/>
      <c r="NVN4" s="339"/>
      <c r="NVP4" s="259"/>
      <c r="NVQ4" s="259"/>
      <c r="NVR4" s="259"/>
      <c r="NVS4" s="269"/>
      <c r="NVT4" s="343"/>
      <c r="NVU4" s="332"/>
      <c r="NVV4" s="347"/>
      <c r="NVW4" s="347"/>
      <c r="NVX4" s="331"/>
      <c r="NVY4" s="348"/>
      <c r="NVZ4" s="345"/>
      <c r="NWA4" s="345"/>
      <c r="NWB4" s="347"/>
      <c r="NWC4" s="339"/>
      <c r="NWE4" s="259"/>
      <c r="NWF4" s="259"/>
      <c r="NWG4" s="259"/>
      <c r="NWH4" s="269"/>
      <c r="NWI4" s="343"/>
      <c r="NWJ4" s="332"/>
      <c r="NWK4" s="347"/>
      <c r="NWL4" s="347"/>
      <c r="NWM4" s="331"/>
      <c r="NWN4" s="348"/>
      <c r="NWO4" s="345"/>
      <c r="NWP4" s="345"/>
      <c r="NWQ4" s="347"/>
      <c r="NWR4" s="339"/>
      <c r="NWT4" s="259"/>
      <c r="NWU4" s="259"/>
      <c r="NWV4" s="259"/>
      <c r="NWW4" s="269"/>
      <c r="NWX4" s="343"/>
      <c r="NWY4" s="332"/>
      <c r="NWZ4" s="347"/>
      <c r="NXA4" s="347"/>
      <c r="NXB4" s="331"/>
      <c r="NXC4" s="348"/>
      <c r="NXD4" s="345"/>
      <c r="NXE4" s="345"/>
      <c r="NXF4" s="347"/>
      <c r="NXG4" s="339"/>
      <c r="NXI4" s="259"/>
      <c r="NXJ4" s="259"/>
      <c r="NXK4" s="259"/>
      <c r="NXL4" s="269"/>
      <c r="NXM4" s="343"/>
      <c r="NXN4" s="332"/>
      <c r="NXO4" s="347"/>
      <c r="NXP4" s="347"/>
      <c r="NXQ4" s="331"/>
      <c r="NXR4" s="348"/>
      <c r="NXS4" s="345"/>
      <c r="NXT4" s="345"/>
      <c r="NXU4" s="347"/>
      <c r="NXV4" s="339"/>
      <c r="NXX4" s="259"/>
      <c r="NXY4" s="259"/>
      <c r="NXZ4" s="259"/>
      <c r="NYA4" s="269"/>
      <c r="NYB4" s="343"/>
      <c r="NYC4" s="332"/>
      <c r="NYD4" s="347"/>
      <c r="NYE4" s="347"/>
      <c r="NYF4" s="331"/>
      <c r="NYG4" s="348"/>
      <c r="NYH4" s="345"/>
      <c r="NYI4" s="345"/>
      <c r="NYJ4" s="347"/>
      <c r="NYK4" s="339"/>
      <c r="NYM4" s="259"/>
      <c r="NYN4" s="259"/>
      <c r="NYO4" s="259"/>
      <c r="NYP4" s="269"/>
      <c r="NYQ4" s="343"/>
      <c r="NYR4" s="332"/>
      <c r="NYS4" s="347"/>
      <c r="NYT4" s="347"/>
      <c r="NYU4" s="331"/>
      <c r="NYV4" s="348"/>
      <c r="NYW4" s="345"/>
      <c r="NYX4" s="345"/>
      <c r="NYY4" s="347"/>
      <c r="NYZ4" s="339"/>
      <c r="NZB4" s="259"/>
      <c r="NZC4" s="259"/>
      <c r="NZD4" s="259"/>
      <c r="NZE4" s="269"/>
      <c r="NZF4" s="343"/>
      <c r="NZG4" s="332"/>
      <c r="NZH4" s="347"/>
      <c r="NZI4" s="347"/>
      <c r="NZJ4" s="331"/>
      <c r="NZK4" s="348"/>
      <c r="NZL4" s="345"/>
      <c r="NZM4" s="345"/>
      <c r="NZN4" s="347"/>
      <c r="NZO4" s="339"/>
      <c r="NZQ4" s="259"/>
      <c r="NZR4" s="259"/>
      <c r="NZS4" s="259"/>
      <c r="NZT4" s="269"/>
      <c r="NZU4" s="343"/>
      <c r="NZV4" s="332"/>
      <c r="NZW4" s="347"/>
      <c r="NZX4" s="347"/>
      <c r="NZY4" s="331"/>
      <c r="NZZ4" s="348"/>
      <c r="OAA4" s="345"/>
      <c r="OAB4" s="345"/>
      <c r="OAC4" s="347"/>
      <c r="OAD4" s="339"/>
      <c r="OAF4" s="259"/>
      <c r="OAG4" s="259"/>
      <c r="OAH4" s="259"/>
      <c r="OAI4" s="269"/>
      <c r="OAJ4" s="343"/>
      <c r="OAK4" s="332"/>
      <c r="OAL4" s="347"/>
      <c r="OAM4" s="347"/>
      <c r="OAN4" s="331"/>
      <c r="OAO4" s="348"/>
      <c r="OAP4" s="345"/>
      <c r="OAQ4" s="345"/>
      <c r="OAR4" s="347"/>
      <c r="OAS4" s="339"/>
      <c r="OAU4" s="259"/>
      <c r="OAV4" s="259"/>
      <c r="OAW4" s="259"/>
      <c r="OAX4" s="269"/>
      <c r="OAY4" s="343"/>
      <c r="OAZ4" s="332"/>
      <c r="OBA4" s="347"/>
      <c r="OBB4" s="347"/>
      <c r="OBC4" s="331"/>
      <c r="OBD4" s="348"/>
      <c r="OBE4" s="345"/>
      <c r="OBF4" s="345"/>
      <c r="OBG4" s="347"/>
      <c r="OBH4" s="339"/>
      <c r="OBJ4" s="259"/>
      <c r="OBK4" s="259"/>
      <c r="OBL4" s="259"/>
      <c r="OBM4" s="269"/>
      <c r="OBN4" s="343"/>
      <c r="OBO4" s="332"/>
      <c r="OBP4" s="347"/>
      <c r="OBQ4" s="347"/>
      <c r="OBR4" s="331"/>
      <c r="OBS4" s="348"/>
      <c r="OBT4" s="345"/>
      <c r="OBU4" s="345"/>
      <c r="OBV4" s="347"/>
      <c r="OBW4" s="339"/>
      <c r="OBY4" s="259"/>
      <c r="OBZ4" s="259"/>
      <c r="OCA4" s="259"/>
      <c r="OCB4" s="269"/>
      <c r="OCC4" s="343"/>
      <c r="OCD4" s="332"/>
      <c r="OCE4" s="347"/>
      <c r="OCF4" s="347"/>
      <c r="OCG4" s="331"/>
      <c r="OCH4" s="348"/>
      <c r="OCI4" s="345"/>
      <c r="OCJ4" s="345"/>
      <c r="OCK4" s="347"/>
      <c r="OCL4" s="339"/>
      <c r="OCN4" s="259"/>
      <c r="OCO4" s="259"/>
      <c r="OCP4" s="259"/>
      <c r="OCQ4" s="269"/>
      <c r="OCR4" s="343"/>
      <c r="OCS4" s="332"/>
      <c r="OCT4" s="347"/>
      <c r="OCU4" s="347"/>
      <c r="OCV4" s="331"/>
      <c r="OCW4" s="348"/>
      <c r="OCX4" s="345"/>
      <c r="OCY4" s="345"/>
      <c r="OCZ4" s="347"/>
      <c r="ODA4" s="339"/>
      <c r="ODC4" s="259"/>
      <c r="ODD4" s="259"/>
      <c r="ODE4" s="259"/>
      <c r="ODF4" s="269"/>
      <c r="ODG4" s="343"/>
      <c r="ODH4" s="332"/>
      <c r="ODI4" s="347"/>
      <c r="ODJ4" s="347"/>
      <c r="ODK4" s="331"/>
      <c r="ODL4" s="348"/>
      <c r="ODM4" s="345"/>
      <c r="ODN4" s="345"/>
      <c r="ODO4" s="347"/>
      <c r="ODP4" s="339"/>
      <c r="ODR4" s="259"/>
      <c r="ODS4" s="259"/>
      <c r="ODT4" s="259"/>
      <c r="ODU4" s="269"/>
      <c r="ODV4" s="343"/>
      <c r="ODW4" s="332"/>
      <c r="ODX4" s="347"/>
      <c r="ODY4" s="347"/>
      <c r="ODZ4" s="331"/>
      <c r="OEA4" s="348"/>
      <c r="OEB4" s="345"/>
      <c r="OEC4" s="345"/>
      <c r="OED4" s="347"/>
      <c r="OEE4" s="339"/>
      <c r="OEG4" s="259"/>
      <c r="OEH4" s="259"/>
      <c r="OEI4" s="259"/>
      <c r="OEJ4" s="269"/>
      <c r="OEK4" s="343"/>
      <c r="OEL4" s="332"/>
      <c r="OEM4" s="347"/>
      <c r="OEN4" s="347"/>
      <c r="OEO4" s="331"/>
      <c r="OEP4" s="348"/>
      <c r="OEQ4" s="345"/>
      <c r="OER4" s="345"/>
      <c r="OES4" s="347"/>
      <c r="OET4" s="339"/>
      <c r="OEV4" s="259"/>
      <c r="OEW4" s="259"/>
      <c r="OEX4" s="259"/>
      <c r="OEY4" s="269"/>
      <c r="OEZ4" s="343"/>
      <c r="OFA4" s="332"/>
      <c r="OFB4" s="347"/>
      <c r="OFC4" s="347"/>
      <c r="OFD4" s="331"/>
      <c r="OFE4" s="348"/>
      <c r="OFF4" s="345"/>
      <c r="OFG4" s="345"/>
      <c r="OFH4" s="347"/>
      <c r="OFI4" s="339"/>
      <c r="OFK4" s="259"/>
      <c r="OFL4" s="259"/>
      <c r="OFM4" s="259"/>
      <c r="OFN4" s="269"/>
      <c r="OFO4" s="343"/>
      <c r="OFP4" s="332"/>
      <c r="OFQ4" s="347"/>
      <c r="OFR4" s="347"/>
      <c r="OFS4" s="331"/>
      <c r="OFT4" s="348"/>
      <c r="OFU4" s="345"/>
      <c r="OFV4" s="345"/>
      <c r="OFW4" s="347"/>
      <c r="OFX4" s="339"/>
      <c r="OFZ4" s="259"/>
      <c r="OGA4" s="259"/>
      <c r="OGB4" s="259"/>
      <c r="OGC4" s="269"/>
      <c r="OGD4" s="343"/>
      <c r="OGE4" s="332"/>
      <c r="OGF4" s="347"/>
      <c r="OGG4" s="347"/>
      <c r="OGH4" s="331"/>
      <c r="OGI4" s="348"/>
      <c r="OGJ4" s="345"/>
      <c r="OGK4" s="345"/>
      <c r="OGL4" s="347"/>
      <c r="OGM4" s="339"/>
      <c r="OGO4" s="259"/>
      <c r="OGP4" s="259"/>
      <c r="OGQ4" s="259"/>
      <c r="OGR4" s="269"/>
      <c r="OGS4" s="343"/>
      <c r="OGT4" s="332"/>
      <c r="OGU4" s="347"/>
      <c r="OGV4" s="347"/>
      <c r="OGW4" s="331"/>
      <c r="OGX4" s="348"/>
      <c r="OGY4" s="345"/>
      <c r="OGZ4" s="345"/>
      <c r="OHA4" s="347"/>
      <c r="OHB4" s="339"/>
      <c r="OHD4" s="259"/>
      <c r="OHE4" s="259"/>
      <c r="OHF4" s="259"/>
      <c r="OHG4" s="269"/>
      <c r="OHH4" s="343"/>
      <c r="OHI4" s="332"/>
      <c r="OHJ4" s="347"/>
      <c r="OHK4" s="347"/>
      <c r="OHL4" s="331"/>
      <c r="OHM4" s="348"/>
      <c r="OHN4" s="345"/>
      <c r="OHO4" s="345"/>
      <c r="OHP4" s="347"/>
      <c r="OHQ4" s="339"/>
      <c r="OHS4" s="259"/>
      <c r="OHT4" s="259"/>
      <c r="OHU4" s="259"/>
      <c r="OHV4" s="269"/>
      <c r="OHW4" s="343"/>
      <c r="OHX4" s="332"/>
      <c r="OHY4" s="347"/>
      <c r="OHZ4" s="347"/>
      <c r="OIA4" s="331"/>
      <c r="OIB4" s="348"/>
      <c r="OIC4" s="345"/>
      <c r="OID4" s="345"/>
      <c r="OIE4" s="347"/>
      <c r="OIF4" s="339"/>
      <c r="OIH4" s="259"/>
      <c r="OII4" s="259"/>
      <c r="OIJ4" s="259"/>
      <c r="OIK4" s="269"/>
      <c r="OIL4" s="343"/>
      <c r="OIM4" s="332"/>
      <c r="OIN4" s="347"/>
      <c r="OIO4" s="347"/>
      <c r="OIP4" s="331"/>
      <c r="OIQ4" s="348"/>
      <c r="OIR4" s="345"/>
      <c r="OIS4" s="345"/>
      <c r="OIT4" s="347"/>
      <c r="OIU4" s="339"/>
      <c r="OIW4" s="259"/>
      <c r="OIX4" s="259"/>
      <c r="OIY4" s="259"/>
      <c r="OIZ4" s="269"/>
      <c r="OJA4" s="343"/>
      <c r="OJB4" s="332"/>
      <c r="OJC4" s="347"/>
      <c r="OJD4" s="347"/>
      <c r="OJE4" s="331"/>
      <c r="OJF4" s="348"/>
      <c r="OJG4" s="345"/>
      <c r="OJH4" s="345"/>
      <c r="OJI4" s="347"/>
      <c r="OJJ4" s="339"/>
      <c r="OJL4" s="259"/>
      <c r="OJM4" s="259"/>
      <c r="OJN4" s="259"/>
      <c r="OJO4" s="269"/>
      <c r="OJP4" s="343"/>
      <c r="OJQ4" s="332"/>
      <c r="OJR4" s="347"/>
      <c r="OJS4" s="347"/>
      <c r="OJT4" s="331"/>
      <c r="OJU4" s="348"/>
      <c r="OJV4" s="345"/>
      <c r="OJW4" s="345"/>
      <c r="OJX4" s="347"/>
      <c r="OJY4" s="339"/>
      <c r="OKA4" s="259"/>
      <c r="OKB4" s="259"/>
      <c r="OKC4" s="259"/>
      <c r="OKD4" s="269"/>
      <c r="OKE4" s="343"/>
      <c r="OKF4" s="332"/>
      <c r="OKG4" s="347"/>
      <c r="OKH4" s="347"/>
      <c r="OKI4" s="331"/>
      <c r="OKJ4" s="348"/>
      <c r="OKK4" s="345"/>
      <c r="OKL4" s="345"/>
      <c r="OKM4" s="347"/>
      <c r="OKN4" s="339"/>
      <c r="OKP4" s="259"/>
      <c r="OKQ4" s="259"/>
      <c r="OKR4" s="259"/>
      <c r="OKS4" s="269"/>
      <c r="OKT4" s="343"/>
      <c r="OKU4" s="332"/>
      <c r="OKV4" s="347"/>
      <c r="OKW4" s="347"/>
      <c r="OKX4" s="331"/>
      <c r="OKY4" s="348"/>
      <c r="OKZ4" s="345"/>
      <c r="OLA4" s="345"/>
      <c r="OLB4" s="347"/>
      <c r="OLC4" s="339"/>
      <c r="OLE4" s="259"/>
      <c r="OLF4" s="259"/>
      <c r="OLG4" s="259"/>
      <c r="OLH4" s="269"/>
      <c r="OLI4" s="343"/>
      <c r="OLJ4" s="332"/>
      <c r="OLK4" s="347"/>
      <c r="OLL4" s="347"/>
      <c r="OLM4" s="331"/>
      <c r="OLN4" s="348"/>
      <c r="OLO4" s="345"/>
      <c r="OLP4" s="345"/>
      <c r="OLQ4" s="347"/>
      <c r="OLR4" s="339"/>
      <c r="OLT4" s="259"/>
      <c r="OLU4" s="259"/>
      <c r="OLV4" s="259"/>
      <c r="OLW4" s="269"/>
      <c r="OLX4" s="343"/>
      <c r="OLY4" s="332"/>
      <c r="OLZ4" s="347"/>
      <c r="OMA4" s="347"/>
      <c r="OMB4" s="331"/>
      <c r="OMC4" s="348"/>
      <c r="OMD4" s="345"/>
      <c r="OME4" s="345"/>
      <c r="OMF4" s="347"/>
      <c r="OMG4" s="339"/>
      <c r="OMI4" s="259"/>
      <c r="OMJ4" s="259"/>
      <c r="OMK4" s="259"/>
      <c r="OML4" s="269"/>
      <c r="OMM4" s="343"/>
      <c r="OMN4" s="332"/>
      <c r="OMO4" s="347"/>
      <c r="OMP4" s="347"/>
      <c r="OMQ4" s="331"/>
      <c r="OMR4" s="348"/>
      <c r="OMS4" s="345"/>
      <c r="OMT4" s="345"/>
      <c r="OMU4" s="347"/>
      <c r="OMV4" s="339"/>
      <c r="OMX4" s="259"/>
      <c r="OMY4" s="259"/>
      <c r="OMZ4" s="259"/>
      <c r="ONA4" s="269"/>
      <c r="ONB4" s="343"/>
      <c r="ONC4" s="332"/>
      <c r="OND4" s="347"/>
      <c r="ONE4" s="347"/>
      <c r="ONF4" s="331"/>
      <c r="ONG4" s="348"/>
      <c r="ONH4" s="345"/>
      <c r="ONI4" s="345"/>
      <c r="ONJ4" s="347"/>
      <c r="ONK4" s="339"/>
      <c r="ONM4" s="259"/>
      <c r="ONN4" s="259"/>
      <c r="ONO4" s="259"/>
      <c r="ONP4" s="269"/>
      <c r="ONQ4" s="343"/>
      <c r="ONR4" s="332"/>
      <c r="ONS4" s="347"/>
      <c r="ONT4" s="347"/>
      <c r="ONU4" s="331"/>
      <c r="ONV4" s="348"/>
      <c r="ONW4" s="345"/>
      <c r="ONX4" s="345"/>
      <c r="ONY4" s="347"/>
      <c r="ONZ4" s="339"/>
      <c r="OOB4" s="259"/>
      <c r="OOC4" s="259"/>
      <c r="OOD4" s="259"/>
      <c r="OOE4" s="269"/>
      <c r="OOF4" s="343"/>
      <c r="OOG4" s="332"/>
      <c r="OOH4" s="347"/>
      <c r="OOI4" s="347"/>
      <c r="OOJ4" s="331"/>
      <c r="OOK4" s="348"/>
      <c r="OOL4" s="345"/>
      <c r="OOM4" s="345"/>
      <c r="OON4" s="347"/>
      <c r="OOO4" s="339"/>
      <c r="OOQ4" s="259"/>
      <c r="OOR4" s="259"/>
      <c r="OOS4" s="259"/>
      <c r="OOT4" s="269"/>
      <c r="OOU4" s="343"/>
      <c r="OOV4" s="332"/>
      <c r="OOW4" s="347"/>
      <c r="OOX4" s="347"/>
      <c r="OOY4" s="331"/>
      <c r="OOZ4" s="348"/>
      <c r="OPA4" s="345"/>
      <c r="OPB4" s="345"/>
      <c r="OPC4" s="347"/>
      <c r="OPD4" s="339"/>
      <c r="OPF4" s="259"/>
      <c r="OPG4" s="259"/>
      <c r="OPH4" s="259"/>
      <c r="OPI4" s="269"/>
      <c r="OPJ4" s="343"/>
      <c r="OPK4" s="332"/>
      <c r="OPL4" s="347"/>
      <c r="OPM4" s="347"/>
      <c r="OPN4" s="331"/>
      <c r="OPO4" s="348"/>
      <c r="OPP4" s="345"/>
      <c r="OPQ4" s="345"/>
      <c r="OPR4" s="347"/>
      <c r="OPS4" s="339"/>
      <c r="OPU4" s="259"/>
      <c r="OPV4" s="259"/>
      <c r="OPW4" s="259"/>
      <c r="OPX4" s="269"/>
      <c r="OPY4" s="343"/>
      <c r="OPZ4" s="332"/>
      <c r="OQA4" s="347"/>
      <c r="OQB4" s="347"/>
      <c r="OQC4" s="331"/>
      <c r="OQD4" s="348"/>
      <c r="OQE4" s="345"/>
      <c r="OQF4" s="345"/>
      <c r="OQG4" s="347"/>
      <c r="OQH4" s="339"/>
      <c r="OQJ4" s="259"/>
      <c r="OQK4" s="259"/>
      <c r="OQL4" s="259"/>
      <c r="OQM4" s="269"/>
      <c r="OQN4" s="343"/>
      <c r="OQO4" s="332"/>
      <c r="OQP4" s="347"/>
      <c r="OQQ4" s="347"/>
      <c r="OQR4" s="331"/>
      <c r="OQS4" s="348"/>
      <c r="OQT4" s="345"/>
      <c r="OQU4" s="345"/>
      <c r="OQV4" s="347"/>
      <c r="OQW4" s="339"/>
      <c r="OQY4" s="259"/>
      <c r="OQZ4" s="259"/>
      <c r="ORA4" s="259"/>
      <c r="ORB4" s="269"/>
      <c r="ORC4" s="343"/>
      <c r="ORD4" s="332"/>
      <c r="ORE4" s="347"/>
      <c r="ORF4" s="347"/>
      <c r="ORG4" s="331"/>
      <c r="ORH4" s="348"/>
      <c r="ORI4" s="345"/>
      <c r="ORJ4" s="345"/>
      <c r="ORK4" s="347"/>
      <c r="ORL4" s="339"/>
      <c r="ORN4" s="259"/>
      <c r="ORO4" s="259"/>
      <c r="ORP4" s="259"/>
      <c r="ORQ4" s="269"/>
      <c r="ORR4" s="343"/>
      <c r="ORS4" s="332"/>
      <c r="ORT4" s="347"/>
      <c r="ORU4" s="347"/>
      <c r="ORV4" s="331"/>
      <c r="ORW4" s="348"/>
      <c r="ORX4" s="345"/>
      <c r="ORY4" s="345"/>
      <c r="ORZ4" s="347"/>
      <c r="OSA4" s="339"/>
      <c r="OSC4" s="259"/>
      <c r="OSD4" s="259"/>
      <c r="OSE4" s="259"/>
      <c r="OSF4" s="269"/>
      <c r="OSG4" s="343"/>
      <c r="OSH4" s="332"/>
      <c r="OSI4" s="347"/>
      <c r="OSJ4" s="347"/>
      <c r="OSK4" s="331"/>
      <c r="OSL4" s="348"/>
      <c r="OSM4" s="345"/>
      <c r="OSN4" s="345"/>
      <c r="OSO4" s="347"/>
      <c r="OSP4" s="339"/>
      <c r="OSR4" s="259"/>
      <c r="OSS4" s="259"/>
      <c r="OST4" s="259"/>
      <c r="OSU4" s="269"/>
      <c r="OSV4" s="343"/>
      <c r="OSW4" s="332"/>
      <c r="OSX4" s="347"/>
      <c r="OSY4" s="347"/>
      <c r="OSZ4" s="331"/>
      <c r="OTA4" s="348"/>
      <c r="OTB4" s="345"/>
      <c r="OTC4" s="345"/>
      <c r="OTD4" s="347"/>
      <c r="OTE4" s="339"/>
      <c r="OTG4" s="259"/>
      <c r="OTH4" s="259"/>
      <c r="OTI4" s="259"/>
      <c r="OTJ4" s="269"/>
      <c r="OTK4" s="343"/>
      <c r="OTL4" s="332"/>
      <c r="OTM4" s="347"/>
      <c r="OTN4" s="347"/>
      <c r="OTO4" s="331"/>
      <c r="OTP4" s="348"/>
      <c r="OTQ4" s="345"/>
      <c r="OTR4" s="345"/>
      <c r="OTS4" s="347"/>
      <c r="OTT4" s="339"/>
      <c r="OTV4" s="259"/>
      <c r="OTW4" s="259"/>
      <c r="OTX4" s="259"/>
      <c r="OTY4" s="269"/>
      <c r="OTZ4" s="343"/>
      <c r="OUA4" s="332"/>
      <c r="OUB4" s="347"/>
      <c r="OUC4" s="347"/>
      <c r="OUD4" s="331"/>
      <c r="OUE4" s="348"/>
      <c r="OUF4" s="345"/>
      <c r="OUG4" s="345"/>
      <c r="OUH4" s="347"/>
      <c r="OUI4" s="339"/>
      <c r="OUK4" s="259"/>
      <c r="OUL4" s="259"/>
      <c r="OUM4" s="259"/>
      <c r="OUN4" s="269"/>
      <c r="OUO4" s="343"/>
      <c r="OUP4" s="332"/>
      <c r="OUQ4" s="347"/>
      <c r="OUR4" s="347"/>
      <c r="OUS4" s="331"/>
      <c r="OUT4" s="348"/>
      <c r="OUU4" s="345"/>
      <c r="OUV4" s="345"/>
      <c r="OUW4" s="347"/>
      <c r="OUX4" s="339"/>
      <c r="OUZ4" s="259"/>
      <c r="OVA4" s="259"/>
      <c r="OVB4" s="259"/>
      <c r="OVC4" s="269"/>
      <c r="OVD4" s="343"/>
      <c r="OVE4" s="332"/>
      <c r="OVF4" s="347"/>
      <c r="OVG4" s="347"/>
      <c r="OVH4" s="331"/>
      <c r="OVI4" s="348"/>
      <c r="OVJ4" s="345"/>
      <c r="OVK4" s="345"/>
      <c r="OVL4" s="347"/>
      <c r="OVM4" s="339"/>
      <c r="OVO4" s="259"/>
      <c r="OVP4" s="259"/>
      <c r="OVQ4" s="259"/>
      <c r="OVR4" s="269"/>
      <c r="OVS4" s="343"/>
      <c r="OVT4" s="332"/>
      <c r="OVU4" s="347"/>
      <c r="OVV4" s="347"/>
      <c r="OVW4" s="331"/>
      <c r="OVX4" s="348"/>
      <c r="OVY4" s="345"/>
      <c r="OVZ4" s="345"/>
      <c r="OWA4" s="347"/>
      <c r="OWB4" s="339"/>
      <c r="OWD4" s="259"/>
      <c r="OWE4" s="259"/>
      <c r="OWF4" s="259"/>
      <c r="OWG4" s="269"/>
      <c r="OWH4" s="343"/>
      <c r="OWI4" s="332"/>
      <c r="OWJ4" s="347"/>
      <c r="OWK4" s="347"/>
      <c r="OWL4" s="331"/>
      <c r="OWM4" s="348"/>
      <c r="OWN4" s="345"/>
      <c r="OWO4" s="345"/>
      <c r="OWP4" s="347"/>
      <c r="OWQ4" s="339"/>
      <c r="OWS4" s="259"/>
      <c r="OWT4" s="259"/>
      <c r="OWU4" s="259"/>
      <c r="OWV4" s="269"/>
      <c r="OWW4" s="343"/>
      <c r="OWX4" s="332"/>
      <c r="OWY4" s="347"/>
      <c r="OWZ4" s="347"/>
      <c r="OXA4" s="331"/>
      <c r="OXB4" s="348"/>
      <c r="OXC4" s="345"/>
      <c r="OXD4" s="345"/>
      <c r="OXE4" s="347"/>
      <c r="OXF4" s="339"/>
      <c r="OXH4" s="259"/>
      <c r="OXI4" s="259"/>
      <c r="OXJ4" s="259"/>
      <c r="OXK4" s="269"/>
      <c r="OXL4" s="343"/>
      <c r="OXM4" s="332"/>
      <c r="OXN4" s="347"/>
      <c r="OXO4" s="347"/>
      <c r="OXP4" s="331"/>
      <c r="OXQ4" s="348"/>
      <c r="OXR4" s="345"/>
      <c r="OXS4" s="345"/>
      <c r="OXT4" s="347"/>
      <c r="OXU4" s="339"/>
      <c r="OXW4" s="259"/>
      <c r="OXX4" s="259"/>
      <c r="OXY4" s="259"/>
      <c r="OXZ4" s="269"/>
      <c r="OYA4" s="343"/>
      <c r="OYB4" s="332"/>
      <c r="OYC4" s="347"/>
      <c r="OYD4" s="347"/>
      <c r="OYE4" s="331"/>
      <c r="OYF4" s="348"/>
      <c r="OYG4" s="345"/>
      <c r="OYH4" s="345"/>
      <c r="OYI4" s="347"/>
      <c r="OYJ4" s="339"/>
      <c r="OYL4" s="259"/>
      <c r="OYM4" s="259"/>
      <c r="OYN4" s="259"/>
      <c r="OYO4" s="269"/>
      <c r="OYP4" s="343"/>
      <c r="OYQ4" s="332"/>
      <c r="OYR4" s="347"/>
      <c r="OYS4" s="347"/>
      <c r="OYT4" s="331"/>
      <c r="OYU4" s="348"/>
      <c r="OYV4" s="345"/>
      <c r="OYW4" s="345"/>
      <c r="OYX4" s="347"/>
      <c r="OYY4" s="339"/>
      <c r="OZA4" s="259"/>
      <c r="OZB4" s="259"/>
      <c r="OZC4" s="259"/>
      <c r="OZD4" s="269"/>
      <c r="OZE4" s="343"/>
      <c r="OZF4" s="332"/>
      <c r="OZG4" s="347"/>
      <c r="OZH4" s="347"/>
      <c r="OZI4" s="331"/>
      <c r="OZJ4" s="348"/>
      <c r="OZK4" s="345"/>
      <c r="OZL4" s="345"/>
      <c r="OZM4" s="347"/>
      <c r="OZN4" s="339"/>
      <c r="OZP4" s="259"/>
      <c r="OZQ4" s="259"/>
      <c r="OZR4" s="259"/>
      <c r="OZS4" s="269"/>
      <c r="OZT4" s="343"/>
      <c r="OZU4" s="332"/>
      <c r="OZV4" s="347"/>
      <c r="OZW4" s="347"/>
      <c r="OZX4" s="331"/>
      <c r="OZY4" s="348"/>
      <c r="OZZ4" s="345"/>
      <c r="PAA4" s="345"/>
      <c r="PAB4" s="347"/>
      <c r="PAC4" s="339"/>
      <c r="PAE4" s="259"/>
      <c r="PAF4" s="259"/>
      <c r="PAG4" s="259"/>
      <c r="PAH4" s="269"/>
      <c r="PAI4" s="343"/>
      <c r="PAJ4" s="332"/>
      <c r="PAK4" s="347"/>
      <c r="PAL4" s="347"/>
      <c r="PAM4" s="331"/>
      <c r="PAN4" s="348"/>
      <c r="PAO4" s="345"/>
      <c r="PAP4" s="345"/>
      <c r="PAQ4" s="347"/>
      <c r="PAR4" s="339"/>
      <c r="PAT4" s="259"/>
      <c r="PAU4" s="259"/>
      <c r="PAV4" s="259"/>
      <c r="PAW4" s="269"/>
      <c r="PAX4" s="343"/>
      <c r="PAY4" s="332"/>
      <c r="PAZ4" s="347"/>
      <c r="PBA4" s="347"/>
      <c r="PBB4" s="331"/>
      <c r="PBC4" s="348"/>
      <c r="PBD4" s="345"/>
      <c r="PBE4" s="345"/>
      <c r="PBF4" s="347"/>
      <c r="PBG4" s="339"/>
      <c r="PBI4" s="259"/>
      <c r="PBJ4" s="259"/>
      <c r="PBK4" s="259"/>
      <c r="PBL4" s="269"/>
      <c r="PBM4" s="343"/>
      <c r="PBN4" s="332"/>
      <c r="PBO4" s="347"/>
      <c r="PBP4" s="347"/>
      <c r="PBQ4" s="331"/>
      <c r="PBR4" s="348"/>
      <c r="PBS4" s="345"/>
      <c r="PBT4" s="345"/>
      <c r="PBU4" s="347"/>
      <c r="PBV4" s="339"/>
      <c r="PBX4" s="259"/>
      <c r="PBY4" s="259"/>
      <c r="PBZ4" s="259"/>
      <c r="PCA4" s="269"/>
      <c r="PCB4" s="343"/>
      <c r="PCC4" s="332"/>
      <c r="PCD4" s="347"/>
      <c r="PCE4" s="347"/>
      <c r="PCF4" s="331"/>
      <c r="PCG4" s="348"/>
      <c r="PCH4" s="345"/>
      <c r="PCI4" s="345"/>
      <c r="PCJ4" s="347"/>
      <c r="PCK4" s="339"/>
      <c r="PCM4" s="259"/>
      <c r="PCN4" s="259"/>
      <c r="PCO4" s="259"/>
      <c r="PCP4" s="269"/>
      <c r="PCQ4" s="343"/>
      <c r="PCR4" s="332"/>
      <c r="PCS4" s="347"/>
      <c r="PCT4" s="347"/>
      <c r="PCU4" s="331"/>
      <c r="PCV4" s="348"/>
      <c r="PCW4" s="345"/>
      <c r="PCX4" s="345"/>
      <c r="PCY4" s="347"/>
      <c r="PCZ4" s="339"/>
      <c r="PDB4" s="259"/>
      <c r="PDC4" s="259"/>
      <c r="PDD4" s="259"/>
      <c r="PDE4" s="269"/>
      <c r="PDF4" s="343"/>
      <c r="PDG4" s="332"/>
      <c r="PDH4" s="347"/>
      <c r="PDI4" s="347"/>
      <c r="PDJ4" s="331"/>
      <c r="PDK4" s="348"/>
      <c r="PDL4" s="345"/>
      <c r="PDM4" s="345"/>
      <c r="PDN4" s="347"/>
      <c r="PDO4" s="339"/>
      <c r="PDQ4" s="259"/>
      <c r="PDR4" s="259"/>
      <c r="PDS4" s="259"/>
      <c r="PDT4" s="269"/>
      <c r="PDU4" s="343"/>
      <c r="PDV4" s="332"/>
      <c r="PDW4" s="347"/>
      <c r="PDX4" s="347"/>
      <c r="PDY4" s="331"/>
      <c r="PDZ4" s="348"/>
      <c r="PEA4" s="345"/>
      <c r="PEB4" s="345"/>
      <c r="PEC4" s="347"/>
      <c r="PED4" s="339"/>
      <c r="PEF4" s="259"/>
      <c r="PEG4" s="259"/>
      <c r="PEH4" s="259"/>
      <c r="PEI4" s="269"/>
      <c r="PEJ4" s="343"/>
      <c r="PEK4" s="332"/>
      <c r="PEL4" s="347"/>
      <c r="PEM4" s="347"/>
      <c r="PEN4" s="331"/>
      <c r="PEO4" s="348"/>
      <c r="PEP4" s="345"/>
      <c r="PEQ4" s="345"/>
      <c r="PER4" s="347"/>
      <c r="PES4" s="339"/>
      <c r="PEU4" s="259"/>
      <c r="PEV4" s="259"/>
      <c r="PEW4" s="259"/>
      <c r="PEX4" s="269"/>
      <c r="PEY4" s="343"/>
      <c r="PEZ4" s="332"/>
      <c r="PFA4" s="347"/>
      <c r="PFB4" s="347"/>
      <c r="PFC4" s="331"/>
      <c r="PFD4" s="348"/>
      <c r="PFE4" s="345"/>
      <c r="PFF4" s="345"/>
      <c r="PFG4" s="347"/>
      <c r="PFH4" s="339"/>
      <c r="PFJ4" s="259"/>
      <c r="PFK4" s="259"/>
      <c r="PFL4" s="259"/>
      <c r="PFM4" s="269"/>
      <c r="PFN4" s="343"/>
      <c r="PFO4" s="332"/>
      <c r="PFP4" s="347"/>
      <c r="PFQ4" s="347"/>
      <c r="PFR4" s="331"/>
      <c r="PFS4" s="348"/>
      <c r="PFT4" s="345"/>
      <c r="PFU4" s="345"/>
      <c r="PFV4" s="347"/>
      <c r="PFW4" s="339"/>
      <c r="PFY4" s="259"/>
      <c r="PFZ4" s="259"/>
      <c r="PGA4" s="259"/>
      <c r="PGB4" s="269"/>
      <c r="PGC4" s="343"/>
      <c r="PGD4" s="332"/>
      <c r="PGE4" s="347"/>
      <c r="PGF4" s="347"/>
      <c r="PGG4" s="331"/>
      <c r="PGH4" s="348"/>
      <c r="PGI4" s="345"/>
      <c r="PGJ4" s="345"/>
      <c r="PGK4" s="347"/>
      <c r="PGL4" s="339"/>
      <c r="PGN4" s="259"/>
      <c r="PGO4" s="259"/>
      <c r="PGP4" s="259"/>
      <c r="PGQ4" s="269"/>
      <c r="PGR4" s="343"/>
      <c r="PGS4" s="332"/>
      <c r="PGT4" s="347"/>
      <c r="PGU4" s="347"/>
      <c r="PGV4" s="331"/>
      <c r="PGW4" s="348"/>
      <c r="PGX4" s="345"/>
      <c r="PGY4" s="345"/>
      <c r="PGZ4" s="347"/>
      <c r="PHA4" s="339"/>
      <c r="PHC4" s="259"/>
      <c r="PHD4" s="259"/>
      <c r="PHE4" s="259"/>
      <c r="PHF4" s="269"/>
      <c r="PHG4" s="343"/>
      <c r="PHH4" s="332"/>
      <c r="PHI4" s="347"/>
      <c r="PHJ4" s="347"/>
      <c r="PHK4" s="331"/>
      <c r="PHL4" s="348"/>
      <c r="PHM4" s="345"/>
      <c r="PHN4" s="345"/>
      <c r="PHO4" s="347"/>
      <c r="PHP4" s="339"/>
      <c r="PHR4" s="259"/>
      <c r="PHS4" s="259"/>
      <c r="PHT4" s="259"/>
      <c r="PHU4" s="269"/>
      <c r="PHV4" s="343"/>
      <c r="PHW4" s="332"/>
      <c r="PHX4" s="347"/>
      <c r="PHY4" s="347"/>
      <c r="PHZ4" s="331"/>
      <c r="PIA4" s="348"/>
      <c r="PIB4" s="345"/>
      <c r="PIC4" s="345"/>
      <c r="PID4" s="347"/>
      <c r="PIE4" s="339"/>
      <c r="PIG4" s="259"/>
      <c r="PIH4" s="259"/>
      <c r="PII4" s="259"/>
      <c r="PIJ4" s="269"/>
      <c r="PIK4" s="343"/>
      <c r="PIL4" s="332"/>
      <c r="PIM4" s="347"/>
      <c r="PIN4" s="347"/>
      <c r="PIO4" s="331"/>
      <c r="PIP4" s="348"/>
      <c r="PIQ4" s="345"/>
      <c r="PIR4" s="345"/>
      <c r="PIS4" s="347"/>
      <c r="PIT4" s="339"/>
      <c r="PIV4" s="259"/>
      <c r="PIW4" s="259"/>
      <c r="PIX4" s="259"/>
      <c r="PIY4" s="269"/>
      <c r="PIZ4" s="343"/>
      <c r="PJA4" s="332"/>
      <c r="PJB4" s="347"/>
      <c r="PJC4" s="347"/>
      <c r="PJD4" s="331"/>
      <c r="PJE4" s="348"/>
      <c r="PJF4" s="345"/>
      <c r="PJG4" s="345"/>
      <c r="PJH4" s="347"/>
      <c r="PJI4" s="339"/>
      <c r="PJK4" s="259"/>
      <c r="PJL4" s="259"/>
      <c r="PJM4" s="259"/>
      <c r="PJN4" s="269"/>
      <c r="PJO4" s="343"/>
      <c r="PJP4" s="332"/>
      <c r="PJQ4" s="347"/>
      <c r="PJR4" s="347"/>
      <c r="PJS4" s="331"/>
      <c r="PJT4" s="348"/>
      <c r="PJU4" s="345"/>
      <c r="PJV4" s="345"/>
      <c r="PJW4" s="347"/>
      <c r="PJX4" s="339"/>
      <c r="PJZ4" s="259"/>
      <c r="PKA4" s="259"/>
      <c r="PKB4" s="259"/>
      <c r="PKC4" s="269"/>
      <c r="PKD4" s="343"/>
      <c r="PKE4" s="332"/>
      <c r="PKF4" s="347"/>
      <c r="PKG4" s="347"/>
      <c r="PKH4" s="331"/>
      <c r="PKI4" s="348"/>
      <c r="PKJ4" s="345"/>
      <c r="PKK4" s="345"/>
      <c r="PKL4" s="347"/>
      <c r="PKM4" s="339"/>
      <c r="PKO4" s="259"/>
      <c r="PKP4" s="259"/>
      <c r="PKQ4" s="259"/>
      <c r="PKR4" s="269"/>
      <c r="PKS4" s="343"/>
      <c r="PKT4" s="332"/>
      <c r="PKU4" s="347"/>
      <c r="PKV4" s="347"/>
      <c r="PKW4" s="331"/>
      <c r="PKX4" s="348"/>
      <c r="PKY4" s="345"/>
      <c r="PKZ4" s="345"/>
      <c r="PLA4" s="347"/>
      <c r="PLB4" s="339"/>
      <c r="PLD4" s="259"/>
      <c r="PLE4" s="259"/>
      <c r="PLF4" s="259"/>
      <c r="PLG4" s="269"/>
      <c r="PLH4" s="343"/>
      <c r="PLI4" s="332"/>
      <c r="PLJ4" s="347"/>
      <c r="PLK4" s="347"/>
      <c r="PLL4" s="331"/>
      <c r="PLM4" s="348"/>
      <c r="PLN4" s="345"/>
      <c r="PLO4" s="345"/>
      <c r="PLP4" s="347"/>
      <c r="PLQ4" s="339"/>
      <c r="PLS4" s="259"/>
      <c r="PLT4" s="259"/>
      <c r="PLU4" s="259"/>
      <c r="PLV4" s="269"/>
      <c r="PLW4" s="343"/>
      <c r="PLX4" s="332"/>
      <c r="PLY4" s="347"/>
      <c r="PLZ4" s="347"/>
      <c r="PMA4" s="331"/>
      <c r="PMB4" s="348"/>
      <c r="PMC4" s="345"/>
      <c r="PMD4" s="345"/>
      <c r="PME4" s="347"/>
      <c r="PMF4" s="339"/>
      <c r="PMH4" s="259"/>
      <c r="PMI4" s="259"/>
      <c r="PMJ4" s="259"/>
      <c r="PMK4" s="269"/>
      <c r="PML4" s="343"/>
      <c r="PMM4" s="332"/>
      <c r="PMN4" s="347"/>
      <c r="PMO4" s="347"/>
      <c r="PMP4" s="331"/>
      <c r="PMQ4" s="348"/>
      <c r="PMR4" s="345"/>
      <c r="PMS4" s="345"/>
      <c r="PMT4" s="347"/>
      <c r="PMU4" s="339"/>
      <c r="PMW4" s="259"/>
      <c r="PMX4" s="259"/>
      <c r="PMY4" s="259"/>
      <c r="PMZ4" s="269"/>
      <c r="PNA4" s="343"/>
      <c r="PNB4" s="332"/>
      <c r="PNC4" s="347"/>
      <c r="PND4" s="347"/>
      <c r="PNE4" s="331"/>
      <c r="PNF4" s="348"/>
      <c r="PNG4" s="345"/>
      <c r="PNH4" s="345"/>
      <c r="PNI4" s="347"/>
      <c r="PNJ4" s="339"/>
      <c r="PNL4" s="259"/>
      <c r="PNM4" s="259"/>
      <c r="PNN4" s="259"/>
      <c r="PNO4" s="269"/>
      <c r="PNP4" s="343"/>
      <c r="PNQ4" s="332"/>
      <c r="PNR4" s="347"/>
      <c r="PNS4" s="347"/>
      <c r="PNT4" s="331"/>
      <c r="PNU4" s="348"/>
      <c r="PNV4" s="345"/>
      <c r="PNW4" s="345"/>
      <c r="PNX4" s="347"/>
      <c r="PNY4" s="339"/>
      <c r="POA4" s="259"/>
      <c r="POB4" s="259"/>
      <c r="POC4" s="259"/>
      <c r="POD4" s="269"/>
      <c r="POE4" s="343"/>
      <c r="POF4" s="332"/>
      <c r="POG4" s="347"/>
      <c r="POH4" s="347"/>
      <c r="POI4" s="331"/>
      <c r="POJ4" s="348"/>
      <c r="POK4" s="345"/>
      <c r="POL4" s="345"/>
      <c r="POM4" s="347"/>
      <c r="PON4" s="339"/>
      <c r="POP4" s="259"/>
      <c r="POQ4" s="259"/>
      <c r="POR4" s="259"/>
      <c r="POS4" s="269"/>
      <c r="POT4" s="343"/>
      <c r="POU4" s="332"/>
      <c r="POV4" s="347"/>
      <c r="POW4" s="347"/>
      <c r="POX4" s="331"/>
      <c r="POY4" s="348"/>
      <c r="POZ4" s="345"/>
      <c r="PPA4" s="345"/>
      <c r="PPB4" s="347"/>
      <c r="PPC4" s="339"/>
      <c r="PPE4" s="259"/>
      <c r="PPF4" s="259"/>
      <c r="PPG4" s="259"/>
      <c r="PPH4" s="269"/>
      <c r="PPI4" s="343"/>
      <c r="PPJ4" s="332"/>
      <c r="PPK4" s="347"/>
      <c r="PPL4" s="347"/>
      <c r="PPM4" s="331"/>
      <c r="PPN4" s="348"/>
      <c r="PPO4" s="345"/>
      <c r="PPP4" s="345"/>
      <c r="PPQ4" s="347"/>
      <c r="PPR4" s="339"/>
      <c r="PPT4" s="259"/>
      <c r="PPU4" s="259"/>
      <c r="PPV4" s="259"/>
      <c r="PPW4" s="269"/>
      <c r="PPX4" s="343"/>
      <c r="PPY4" s="332"/>
      <c r="PPZ4" s="347"/>
      <c r="PQA4" s="347"/>
      <c r="PQB4" s="331"/>
      <c r="PQC4" s="348"/>
      <c r="PQD4" s="345"/>
      <c r="PQE4" s="345"/>
      <c r="PQF4" s="347"/>
      <c r="PQG4" s="339"/>
      <c r="PQI4" s="259"/>
      <c r="PQJ4" s="259"/>
      <c r="PQK4" s="259"/>
      <c r="PQL4" s="269"/>
      <c r="PQM4" s="343"/>
      <c r="PQN4" s="332"/>
      <c r="PQO4" s="347"/>
      <c r="PQP4" s="347"/>
      <c r="PQQ4" s="331"/>
      <c r="PQR4" s="348"/>
      <c r="PQS4" s="345"/>
      <c r="PQT4" s="345"/>
      <c r="PQU4" s="347"/>
      <c r="PQV4" s="339"/>
      <c r="PQX4" s="259"/>
      <c r="PQY4" s="259"/>
      <c r="PQZ4" s="259"/>
      <c r="PRA4" s="269"/>
      <c r="PRB4" s="343"/>
      <c r="PRC4" s="332"/>
      <c r="PRD4" s="347"/>
      <c r="PRE4" s="347"/>
      <c r="PRF4" s="331"/>
      <c r="PRG4" s="348"/>
      <c r="PRH4" s="345"/>
      <c r="PRI4" s="345"/>
      <c r="PRJ4" s="347"/>
      <c r="PRK4" s="339"/>
      <c r="PRM4" s="259"/>
      <c r="PRN4" s="259"/>
      <c r="PRO4" s="259"/>
      <c r="PRP4" s="269"/>
      <c r="PRQ4" s="343"/>
      <c r="PRR4" s="332"/>
      <c r="PRS4" s="347"/>
      <c r="PRT4" s="347"/>
      <c r="PRU4" s="331"/>
      <c r="PRV4" s="348"/>
      <c r="PRW4" s="345"/>
      <c r="PRX4" s="345"/>
      <c r="PRY4" s="347"/>
      <c r="PRZ4" s="339"/>
      <c r="PSB4" s="259"/>
      <c r="PSC4" s="259"/>
      <c r="PSD4" s="259"/>
      <c r="PSE4" s="269"/>
      <c r="PSF4" s="343"/>
      <c r="PSG4" s="332"/>
      <c r="PSH4" s="347"/>
      <c r="PSI4" s="347"/>
      <c r="PSJ4" s="331"/>
      <c r="PSK4" s="348"/>
      <c r="PSL4" s="345"/>
      <c r="PSM4" s="345"/>
      <c r="PSN4" s="347"/>
      <c r="PSO4" s="339"/>
      <c r="PSQ4" s="259"/>
      <c r="PSR4" s="259"/>
      <c r="PSS4" s="259"/>
      <c r="PST4" s="269"/>
      <c r="PSU4" s="343"/>
      <c r="PSV4" s="332"/>
      <c r="PSW4" s="347"/>
      <c r="PSX4" s="347"/>
      <c r="PSY4" s="331"/>
      <c r="PSZ4" s="348"/>
      <c r="PTA4" s="345"/>
      <c r="PTB4" s="345"/>
      <c r="PTC4" s="347"/>
      <c r="PTD4" s="339"/>
      <c r="PTF4" s="259"/>
      <c r="PTG4" s="259"/>
      <c r="PTH4" s="259"/>
      <c r="PTI4" s="269"/>
      <c r="PTJ4" s="343"/>
      <c r="PTK4" s="332"/>
      <c r="PTL4" s="347"/>
      <c r="PTM4" s="347"/>
      <c r="PTN4" s="331"/>
      <c r="PTO4" s="348"/>
      <c r="PTP4" s="345"/>
      <c r="PTQ4" s="345"/>
      <c r="PTR4" s="347"/>
      <c r="PTS4" s="339"/>
      <c r="PTU4" s="259"/>
      <c r="PTV4" s="259"/>
      <c r="PTW4" s="259"/>
      <c r="PTX4" s="269"/>
      <c r="PTY4" s="343"/>
      <c r="PTZ4" s="332"/>
      <c r="PUA4" s="347"/>
      <c r="PUB4" s="347"/>
      <c r="PUC4" s="331"/>
      <c r="PUD4" s="348"/>
      <c r="PUE4" s="345"/>
      <c r="PUF4" s="345"/>
      <c r="PUG4" s="347"/>
      <c r="PUH4" s="339"/>
      <c r="PUJ4" s="259"/>
      <c r="PUK4" s="259"/>
      <c r="PUL4" s="259"/>
      <c r="PUM4" s="269"/>
      <c r="PUN4" s="343"/>
      <c r="PUO4" s="332"/>
      <c r="PUP4" s="347"/>
      <c r="PUQ4" s="347"/>
      <c r="PUR4" s="331"/>
      <c r="PUS4" s="348"/>
      <c r="PUT4" s="345"/>
      <c r="PUU4" s="345"/>
      <c r="PUV4" s="347"/>
      <c r="PUW4" s="339"/>
      <c r="PUY4" s="259"/>
      <c r="PUZ4" s="259"/>
      <c r="PVA4" s="259"/>
      <c r="PVB4" s="269"/>
      <c r="PVC4" s="343"/>
      <c r="PVD4" s="332"/>
      <c r="PVE4" s="347"/>
      <c r="PVF4" s="347"/>
      <c r="PVG4" s="331"/>
      <c r="PVH4" s="348"/>
      <c r="PVI4" s="345"/>
      <c r="PVJ4" s="345"/>
      <c r="PVK4" s="347"/>
      <c r="PVL4" s="339"/>
      <c r="PVN4" s="259"/>
      <c r="PVO4" s="259"/>
      <c r="PVP4" s="259"/>
      <c r="PVQ4" s="269"/>
      <c r="PVR4" s="343"/>
      <c r="PVS4" s="332"/>
      <c r="PVT4" s="347"/>
      <c r="PVU4" s="347"/>
      <c r="PVV4" s="331"/>
      <c r="PVW4" s="348"/>
      <c r="PVX4" s="345"/>
      <c r="PVY4" s="345"/>
      <c r="PVZ4" s="347"/>
      <c r="PWA4" s="339"/>
      <c r="PWC4" s="259"/>
      <c r="PWD4" s="259"/>
      <c r="PWE4" s="259"/>
      <c r="PWF4" s="269"/>
      <c r="PWG4" s="343"/>
      <c r="PWH4" s="332"/>
      <c r="PWI4" s="347"/>
      <c r="PWJ4" s="347"/>
      <c r="PWK4" s="331"/>
      <c r="PWL4" s="348"/>
      <c r="PWM4" s="345"/>
      <c r="PWN4" s="345"/>
      <c r="PWO4" s="347"/>
      <c r="PWP4" s="339"/>
      <c r="PWR4" s="259"/>
      <c r="PWS4" s="259"/>
      <c r="PWT4" s="259"/>
      <c r="PWU4" s="269"/>
      <c r="PWV4" s="343"/>
      <c r="PWW4" s="332"/>
      <c r="PWX4" s="347"/>
      <c r="PWY4" s="347"/>
      <c r="PWZ4" s="331"/>
      <c r="PXA4" s="348"/>
      <c r="PXB4" s="345"/>
      <c r="PXC4" s="345"/>
      <c r="PXD4" s="347"/>
      <c r="PXE4" s="339"/>
      <c r="PXG4" s="259"/>
      <c r="PXH4" s="259"/>
      <c r="PXI4" s="259"/>
      <c r="PXJ4" s="269"/>
      <c r="PXK4" s="343"/>
      <c r="PXL4" s="332"/>
      <c r="PXM4" s="347"/>
      <c r="PXN4" s="347"/>
      <c r="PXO4" s="331"/>
      <c r="PXP4" s="348"/>
      <c r="PXQ4" s="345"/>
      <c r="PXR4" s="345"/>
      <c r="PXS4" s="347"/>
      <c r="PXT4" s="339"/>
      <c r="PXV4" s="259"/>
      <c r="PXW4" s="259"/>
      <c r="PXX4" s="259"/>
      <c r="PXY4" s="269"/>
      <c r="PXZ4" s="343"/>
      <c r="PYA4" s="332"/>
      <c r="PYB4" s="347"/>
      <c r="PYC4" s="347"/>
      <c r="PYD4" s="331"/>
      <c r="PYE4" s="348"/>
      <c r="PYF4" s="345"/>
      <c r="PYG4" s="345"/>
      <c r="PYH4" s="347"/>
      <c r="PYI4" s="339"/>
      <c r="PYK4" s="259"/>
      <c r="PYL4" s="259"/>
      <c r="PYM4" s="259"/>
      <c r="PYN4" s="269"/>
      <c r="PYO4" s="343"/>
      <c r="PYP4" s="332"/>
      <c r="PYQ4" s="347"/>
      <c r="PYR4" s="347"/>
      <c r="PYS4" s="331"/>
      <c r="PYT4" s="348"/>
      <c r="PYU4" s="345"/>
      <c r="PYV4" s="345"/>
      <c r="PYW4" s="347"/>
      <c r="PYX4" s="339"/>
      <c r="PYZ4" s="259"/>
      <c r="PZA4" s="259"/>
      <c r="PZB4" s="259"/>
      <c r="PZC4" s="269"/>
      <c r="PZD4" s="343"/>
      <c r="PZE4" s="332"/>
      <c r="PZF4" s="347"/>
      <c r="PZG4" s="347"/>
      <c r="PZH4" s="331"/>
      <c r="PZI4" s="348"/>
      <c r="PZJ4" s="345"/>
      <c r="PZK4" s="345"/>
      <c r="PZL4" s="347"/>
      <c r="PZM4" s="339"/>
      <c r="PZO4" s="259"/>
      <c r="PZP4" s="259"/>
      <c r="PZQ4" s="259"/>
      <c r="PZR4" s="269"/>
      <c r="PZS4" s="343"/>
      <c r="PZT4" s="332"/>
      <c r="PZU4" s="347"/>
      <c r="PZV4" s="347"/>
      <c r="PZW4" s="331"/>
      <c r="PZX4" s="348"/>
      <c r="PZY4" s="345"/>
      <c r="PZZ4" s="345"/>
      <c r="QAA4" s="347"/>
      <c r="QAB4" s="339"/>
      <c r="QAD4" s="259"/>
      <c r="QAE4" s="259"/>
      <c r="QAF4" s="259"/>
      <c r="QAG4" s="269"/>
      <c r="QAH4" s="343"/>
      <c r="QAI4" s="332"/>
      <c r="QAJ4" s="347"/>
      <c r="QAK4" s="347"/>
      <c r="QAL4" s="331"/>
      <c r="QAM4" s="348"/>
      <c r="QAN4" s="345"/>
      <c r="QAO4" s="345"/>
      <c r="QAP4" s="347"/>
      <c r="QAQ4" s="339"/>
      <c r="QAS4" s="259"/>
      <c r="QAT4" s="259"/>
      <c r="QAU4" s="259"/>
      <c r="QAV4" s="269"/>
      <c r="QAW4" s="343"/>
      <c r="QAX4" s="332"/>
      <c r="QAY4" s="347"/>
      <c r="QAZ4" s="347"/>
      <c r="QBA4" s="331"/>
      <c r="QBB4" s="348"/>
      <c r="QBC4" s="345"/>
      <c r="QBD4" s="345"/>
      <c r="QBE4" s="347"/>
      <c r="QBF4" s="339"/>
      <c r="QBH4" s="259"/>
      <c r="QBI4" s="259"/>
      <c r="QBJ4" s="259"/>
      <c r="QBK4" s="269"/>
      <c r="QBL4" s="343"/>
      <c r="QBM4" s="332"/>
      <c r="QBN4" s="347"/>
      <c r="QBO4" s="347"/>
      <c r="QBP4" s="331"/>
      <c r="QBQ4" s="348"/>
      <c r="QBR4" s="345"/>
      <c r="QBS4" s="345"/>
      <c r="QBT4" s="347"/>
      <c r="QBU4" s="339"/>
      <c r="QBW4" s="259"/>
      <c r="QBX4" s="259"/>
      <c r="QBY4" s="259"/>
      <c r="QBZ4" s="269"/>
      <c r="QCA4" s="343"/>
      <c r="QCB4" s="332"/>
      <c r="QCC4" s="347"/>
      <c r="QCD4" s="347"/>
      <c r="QCE4" s="331"/>
      <c r="QCF4" s="348"/>
      <c r="QCG4" s="345"/>
      <c r="QCH4" s="345"/>
      <c r="QCI4" s="347"/>
      <c r="QCJ4" s="339"/>
      <c r="QCL4" s="259"/>
      <c r="QCM4" s="259"/>
      <c r="QCN4" s="259"/>
      <c r="QCO4" s="269"/>
      <c r="QCP4" s="343"/>
      <c r="QCQ4" s="332"/>
      <c r="QCR4" s="347"/>
      <c r="QCS4" s="347"/>
      <c r="QCT4" s="331"/>
      <c r="QCU4" s="348"/>
      <c r="QCV4" s="345"/>
      <c r="QCW4" s="345"/>
      <c r="QCX4" s="347"/>
      <c r="QCY4" s="339"/>
      <c r="QDA4" s="259"/>
      <c r="QDB4" s="259"/>
      <c r="QDC4" s="259"/>
      <c r="QDD4" s="269"/>
      <c r="QDE4" s="343"/>
      <c r="QDF4" s="332"/>
      <c r="QDG4" s="347"/>
      <c r="QDH4" s="347"/>
      <c r="QDI4" s="331"/>
      <c r="QDJ4" s="348"/>
      <c r="QDK4" s="345"/>
      <c r="QDL4" s="345"/>
      <c r="QDM4" s="347"/>
      <c r="QDN4" s="339"/>
      <c r="QDP4" s="259"/>
      <c r="QDQ4" s="259"/>
      <c r="QDR4" s="259"/>
      <c r="QDS4" s="269"/>
      <c r="QDT4" s="343"/>
      <c r="QDU4" s="332"/>
      <c r="QDV4" s="347"/>
      <c r="QDW4" s="347"/>
      <c r="QDX4" s="331"/>
      <c r="QDY4" s="348"/>
      <c r="QDZ4" s="345"/>
      <c r="QEA4" s="345"/>
      <c r="QEB4" s="347"/>
      <c r="QEC4" s="339"/>
      <c r="QEE4" s="259"/>
      <c r="QEF4" s="259"/>
      <c r="QEG4" s="259"/>
      <c r="QEH4" s="269"/>
      <c r="QEI4" s="343"/>
      <c r="QEJ4" s="332"/>
      <c r="QEK4" s="347"/>
      <c r="QEL4" s="347"/>
      <c r="QEM4" s="331"/>
      <c r="QEN4" s="348"/>
      <c r="QEO4" s="345"/>
      <c r="QEP4" s="345"/>
      <c r="QEQ4" s="347"/>
      <c r="QER4" s="339"/>
      <c r="QET4" s="259"/>
      <c r="QEU4" s="259"/>
      <c r="QEV4" s="259"/>
      <c r="QEW4" s="269"/>
      <c r="QEX4" s="343"/>
      <c r="QEY4" s="332"/>
      <c r="QEZ4" s="347"/>
      <c r="QFA4" s="347"/>
      <c r="QFB4" s="331"/>
      <c r="QFC4" s="348"/>
      <c r="QFD4" s="345"/>
      <c r="QFE4" s="345"/>
      <c r="QFF4" s="347"/>
      <c r="QFG4" s="339"/>
      <c r="QFI4" s="259"/>
      <c r="QFJ4" s="259"/>
      <c r="QFK4" s="259"/>
      <c r="QFL4" s="269"/>
      <c r="QFM4" s="343"/>
      <c r="QFN4" s="332"/>
      <c r="QFO4" s="347"/>
      <c r="QFP4" s="347"/>
      <c r="QFQ4" s="331"/>
      <c r="QFR4" s="348"/>
      <c r="QFS4" s="345"/>
      <c r="QFT4" s="345"/>
      <c r="QFU4" s="347"/>
      <c r="QFV4" s="339"/>
      <c r="QFX4" s="259"/>
      <c r="QFY4" s="259"/>
      <c r="QFZ4" s="259"/>
      <c r="QGA4" s="269"/>
      <c r="QGB4" s="343"/>
      <c r="QGC4" s="332"/>
      <c r="QGD4" s="347"/>
      <c r="QGE4" s="347"/>
      <c r="QGF4" s="331"/>
      <c r="QGG4" s="348"/>
      <c r="QGH4" s="345"/>
      <c r="QGI4" s="345"/>
      <c r="QGJ4" s="347"/>
      <c r="QGK4" s="339"/>
      <c r="QGM4" s="259"/>
      <c r="QGN4" s="259"/>
      <c r="QGO4" s="259"/>
      <c r="QGP4" s="269"/>
      <c r="QGQ4" s="343"/>
      <c r="QGR4" s="332"/>
      <c r="QGS4" s="347"/>
      <c r="QGT4" s="347"/>
      <c r="QGU4" s="331"/>
      <c r="QGV4" s="348"/>
      <c r="QGW4" s="345"/>
      <c r="QGX4" s="345"/>
      <c r="QGY4" s="347"/>
      <c r="QGZ4" s="339"/>
      <c r="QHB4" s="259"/>
      <c r="QHC4" s="259"/>
      <c r="QHD4" s="259"/>
      <c r="QHE4" s="269"/>
      <c r="QHF4" s="343"/>
      <c r="QHG4" s="332"/>
      <c r="QHH4" s="347"/>
      <c r="QHI4" s="347"/>
      <c r="QHJ4" s="331"/>
      <c r="QHK4" s="348"/>
      <c r="QHL4" s="345"/>
      <c r="QHM4" s="345"/>
      <c r="QHN4" s="347"/>
      <c r="QHO4" s="339"/>
      <c r="QHQ4" s="259"/>
      <c r="QHR4" s="259"/>
      <c r="QHS4" s="259"/>
      <c r="QHT4" s="269"/>
      <c r="QHU4" s="343"/>
      <c r="QHV4" s="332"/>
      <c r="QHW4" s="347"/>
      <c r="QHX4" s="347"/>
      <c r="QHY4" s="331"/>
      <c r="QHZ4" s="348"/>
      <c r="QIA4" s="345"/>
      <c r="QIB4" s="345"/>
      <c r="QIC4" s="347"/>
      <c r="QID4" s="339"/>
      <c r="QIF4" s="259"/>
      <c r="QIG4" s="259"/>
      <c r="QIH4" s="259"/>
      <c r="QII4" s="269"/>
      <c r="QIJ4" s="343"/>
      <c r="QIK4" s="332"/>
      <c r="QIL4" s="347"/>
      <c r="QIM4" s="347"/>
      <c r="QIN4" s="331"/>
      <c r="QIO4" s="348"/>
      <c r="QIP4" s="345"/>
      <c r="QIQ4" s="345"/>
      <c r="QIR4" s="347"/>
      <c r="QIS4" s="339"/>
      <c r="QIU4" s="259"/>
      <c r="QIV4" s="259"/>
      <c r="QIW4" s="259"/>
      <c r="QIX4" s="269"/>
      <c r="QIY4" s="343"/>
      <c r="QIZ4" s="332"/>
      <c r="QJA4" s="347"/>
      <c r="QJB4" s="347"/>
      <c r="QJC4" s="331"/>
      <c r="QJD4" s="348"/>
      <c r="QJE4" s="345"/>
      <c r="QJF4" s="345"/>
      <c r="QJG4" s="347"/>
      <c r="QJH4" s="339"/>
      <c r="QJJ4" s="259"/>
      <c r="QJK4" s="259"/>
      <c r="QJL4" s="259"/>
      <c r="QJM4" s="269"/>
      <c r="QJN4" s="343"/>
      <c r="QJO4" s="332"/>
      <c r="QJP4" s="347"/>
      <c r="QJQ4" s="347"/>
      <c r="QJR4" s="331"/>
      <c r="QJS4" s="348"/>
      <c r="QJT4" s="345"/>
      <c r="QJU4" s="345"/>
      <c r="QJV4" s="347"/>
      <c r="QJW4" s="339"/>
      <c r="QJY4" s="259"/>
      <c r="QJZ4" s="259"/>
      <c r="QKA4" s="259"/>
      <c r="QKB4" s="269"/>
      <c r="QKC4" s="343"/>
      <c r="QKD4" s="332"/>
      <c r="QKE4" s="347"/>
      <c r="QKF4" s="347"/>
      <c r="QKG4" s="331"/>
      <c r="QKH4" s="348"/>
      <c r="QKI4" s="345"/>
      <c r="QKJ4" s="345"/>
      <c r="QKK4" s="347"/>
      <c r="QKL4" s="339"/>
      <c r="QKN4" s="259"/>
      <c r="QKO4" s="259"/>
      <c r="QKP4" s="259"/>
      <c r="QKQ4" s="269"/>
      <c r="QKR4" s="343"/>
      <c r="QKS4" s="332"/>
      <c r="QKT4" s="347"/>
      <c r="QKU4" s="347"/>
      <c r="QKV4" s="331"/>
      <c r="QKW4" s="348"/>
      <c r="QKX4" s="345"/>
      <c r="QKY4" s="345"/>
      <c r="QKZ4" s="347"/>
      <c r="QLA4" s="339"/>
      <c r="QLC4" s="259"/>
      <c r="QLD4" s="259"/>
      <c r="QLE4" s="259"/>
      <c r="QLF4" s="269"/>
      <c r="QLG4" s="343"/>
      <c r="QLH4" s="332"/>
      <c r="QLI4" s="347"/>
      <c r="QLJ4" s="347"/>
      <c r="QLK4" s="331"/>
      <c r="QLL4" s="348"/>
      <c r="QLM4" s="345"/>
      <c r="QLN4" s="345"/>
      <c r="QLO4" s="347"/>
      <c r="QLP4" s="339"/>
      <c r="QLR4" s="259"/>
      <c r="QLS4" s="259"/>
      <c r="QLT4" s="259"/>
      <c r="QLU4" s="269"/>
      <c r="QLV4" s="343"/>
      <c r="QLW4" s="332"/>
      <c r="QLX4" s="347"/>
      <c r="QLY4" s="347"/>
      <c r="QLZ4" s="331"/>
      <c r="QMA4" s="348"/>
      <c r="QMB4" s="345"/>
      <c r="QMC4" s="345"/>
      <c r="QMD4" s="347"/>
      <c r="QME4" s="339"/>
      <c r="QMG4" s="259"/>
      <c r="QMH4" s="259"/>
      <c r="QMI4" s="259"/>
      <c r="QMJ4" s="269"/>
      <c r="QMK4" s="343"/>
      <c r="QML4" s="332"/>
      <c r="QMM4" s="347"/>
      <c r="QMN4" s="347"/>
      <c r="QMO4" s="331"/>
      <c r="QMP4" s="348"/>
      <c r="QMQ4" s="345"/>
      <c r="QMR4" s="345"/>
      <c r="QMS4" s="347"/>
      <c r="QMT4" s="339"/>
      <c r="QMV4" s="259"/>
      <c r="QMW4" s="259"/>
      <c r="QMX4" s="259"/>
      <c r="QMY4" s="269"/>
      <c r="QMZ4" s="343"/>
      <c r="QNA4" s="332"/>
      <c r="QNB4" s="347"/>
      <c r="QNC4" s="347"/>
      <c r="QND4" s="331"/>
      <c r="QNE4" s="348"/>
      <c r="QNF4" s="345"/>
      <c r="QNG4" s="345"/>
      <c r="QNH4" s="347"/>
      <c r="QNI4" s="339"/>
      <c r="QNK4" s="259"/>
      <c r="QNL4" s="259"/>
      <c r="QNM4" s="259"/>
      <c r="QNN4" s="269"/>
      <c r="QNO4" s="343"/>
      <c r="QNP4" s="332"/>
      <c r="QNQ4" s="347"/>
      <c r="QNR4" s="347"/>
      <c r="QNS4" s="331"/>
      <c r="QNT4" s="348"/>
      <c r="QNU4" s="345"/>
      <c r="QNV4" s="345"/>
      <c r="QNW4" s="347"/>
      <c r="QNX4" s="339"/>
      <c r="QNZ4" s="259"/>
      <c r="QOA4" s="259"/>
      <c r="QOB4" s="259"/>
      <c r="QOC4" s="269"/>
      <c r="QOD4" s="343"/>
      <c r="QOE4" s="332"/>
      <c r="QOF4" s="347"/>
      <c r="QOG4" s="347"/>
      <c r="QOH4" s="331"/>
      <c r="QOI4" s="348"/>
      <c r="QOJ4" s="345"/>
      <c r="QOK4" s="345"/>
      <c r="QOL4" s="347"/>
      <c r="QOM4" s="339"/>
      <c r="QOO4" s="259"/>
      <c r="QOP4" s="259"/>
      <c r="QOQ4" s="259"/>
      <c r="QOR4" s="269"/>
      <c r="QOS4" s="343"/>
      <c r="QOT4" s="332"/>
      <c r="QOU4" s="347"/>
      <c r="QOV4" s="347"/>
      <c r="QOW4" s="331"/>
      <c r="QOX4" s="348"/>
      <c r="QOY4" s="345"/>
      <c r="QOZ4" s="345"/>
      <c r="QPA4" s="347"/>
      <c r="QPB4" s="339"/>
      <c r="QPD4" s="259"/>
      <c r="QPE4" s="259"/>
      <c r="QPF4" s="259"/>
      <c r="QPG4" s="269"/>
      <c r="QPH4" s="343"/>
      <c r="QPI4" s="332"/>
      <c r="QPJ4" s="347"/>
      <c r="QPK4" s="347"/>
      <c r="QPL4" s="331"/>
      <c r="QPM4" s="348"/>
      <c r="QPN4" s="345"/>
      <c r="QPO4" s="345"/>
      <c r="QPP4" s="347"/>
      <c r="QPQ4" s="339"/>
      <c r="QPS4" s="259"/>
      <c r="QPT4" s="259"/>
      <c r="QPU4" s="259"/>
      <c r="QPV4" s="269"/>
      <c r="QPW4" s="343"/>
      <c r="QPX4" s="332"/>
      <c r="QPY4" s="347"/>
      <c r="QPZ4" s="347"/>
      <c r="QQA4" s="331"/>
      <c r="QQB4" s="348"/>
      <c r="QQC4" s="345"/>
      <c r="QQD4" s="345"/>
      <c r="QQE4" s="347"/>
      <c r="QQF4" s="339"/>
      <c r="QQH4" s="259"/>
      <c r="QQI4" s="259"/>
      <c r="QQJ4" s="259"/>
      <c r="QQK4" s="269"/>
      <c r="QQL4" s="343"/>
      <c r="QQM4" s="332"/>
      <c r="QQN4" s="347"/>
      <c r="QQO4" s="347"/>
      <c r="QQP4" s="331"/>
      <c r="QQQ4" s="348"/>
      <c r="QQR4" s="345"/>
      <c r="QQS4" s="345"/>
      <c r="QQT4" s="347"/>
      <c r="QQU4" s="339"/>
      <c r="QQW4" s="259"/>
      <c r="QQX4" s="259"/>
      <c r="QQY4" s="259"/>
      <c r="QQZ4" s="269"/>
      <c r="QRA4" s="343"/>
      <c r="QRB4" s="332"/>
      <c r="QRC4" s="347"/>
      <c r="QRD4" s="347"/>
      <c r="QRE4" s="331"/>
      <c r="QRF4" s="348"/>
      <c r="QRG4" s="345"/>
      <c r="QRH4" s="345"/>
      <c r="QRI4" s="347"/>
      <c r="QRJ4" s="339"/>
      <c r="QRL4" s="259"/>
      <c r="QRM4" s="259"/>
      <c r="QRN4" s="259"/>
      <c r="QRO4" s="269"/>
      <c r="QRP4" s="343"/>
      <c r="QRQ4" s="332"/>
      <c r="QRR4" s="347"/>
      <c r="QRS4" s="347"/>
      <c r="QRT4" s="331"/>
      <c r="QRU4" s="348"/>
      <c r="QRV4" s="345"/>
      <c r="QRW4" s="345"/>
      <c r="QRX4" s="347"/>
      <c r="QRY4" s="339"/>
      <c r="QSA4" s="259"/>
      <c r="QSB4" s="259"/>
      <c r="QSC4" s="259"/>
      <c r="QSD4" s="269"/>
      <c r="QSE4" s="343"/>
      <c r="QSF4" s="332"/>
      <c r="QSG4" s="347"/>
      <c r="QSH4" s="347"/>
      <c r="QSI4" s="331"/>
      <c r="QSJ4" s="348"/>
      <c r="QSK4" s="345"/>
      <c r="QSL4" s="345"/>
      <c r="QSM4" s="347"/>
      <c r="QSN4" s="339"/>
      <c r="QSP4" s="259"/>
      <c r="QSQ4" s="259"/>
      <c r="QSR4" s="259"/>
      <c r="QSS4" s="269"/>
      <c r="QST4" s="343"/>
      <c r="QSU4" s="332"/>
      <c r="QSV4" s="347"/>
      <c r="QSW4" s="347"/>
      <c r="QSX4" s="331"/>
      <c r="QSY4" s="348"/>
      <c r="QSZ4" s="345"/>
      <c r="QTA4" s="345"/>
      <c r="QTB4" s="347"/>
      <c r="QTC4" s="339"/>
      <c r="QTE4" s="259"/>
      <c r="QTF4" s="259"/>
      <c r="QTG4" s="259"/>
      <c r="QTH4" s="269"/>
      <c r="QTI4" s="343"/>
      <c r="QTJ4" s="332"/>
      <c r="QTK4" s="347"/>
      <c r="QTL4" s="347"/>
      <c r="QTM4" s="331"/>
      <c r="QTN4" s="348"/>
      <c r="QTO4" s="345"/>
      <c r="QTP4" s="345"/>
      <c r="QTQ4" s="347"/>
      <c r="QTR4" s="339"/>
      <c r="QTT4" s="259"/>
      <c r="QTU4" s="259"/>
      <c r="QTV4" s="259"/>
      <c r="QTW4" s="269"/>
      <c r="QTX4" s="343"/>
      <c r="QTY4" s="332"/>
      <c r="QTZ4" s="347"/>
      <c r="QUA4" s="347"/>
      <c r="QUB4" s="331"/>
      <c r="QUC4" s="348"/>
      <c r="QUD4" s="345"/>
      <c r="QUE4" s="345"/>
      <c r="QUF4" s="347"/>
      <c r="QUG4" s="339"/>
      <c r="QUI4" s="259"/>
      <c r="QUJ4" s="259"/>
      <c r="QUK4" s="259"/>
      <c r="QUL4" s="269"/>
      <c r="QUM4" s="343"/>
      <c r="QUN4" s="332"/>
      <c r="QUO4" s="347"/>
      <c r="QUP4" s="347"/>
      <c r="QUQ4" s="331"/>
      <c r="QUR4" s="348"/>
      <c r="QUS4" s="345"/>
      <c r="QUT4" s="345"/>
      <c r="QUU4" s="347"/>
      <c r="QUV4" s="339"/>
      <c r="QUX4" s="259"/>
      <c r="QUY4" s="259"/>
      <c r="QUZ4" s="259"/>
      <c r="QVA4" s="269"/>
      <c r="QVB4" s="343"/>
      <c r="QVC4" s="332"/>
      <c r="QVD4" s="347"/>
      <c r="QVE4" s="347"/>
      <c r="QVF4" s="331"/>
      <c r="QVG4" s="348"/>
      <c r="QVH4" s="345"/>
      <c r="QVI4" s="345"/>
      <c r="QVJ4" s="347"/>
      <c r="QVK4" s="339"/>
      <c r="QVM4" s="259"/>
      <c r="QVN4" s="259"/>
      <c r="QVO4" s="259"/>
      <c r="QVP4" s="269"/>
      <c r="QVQ4" s="343"/>
      <c r="QVR4" s="332"/>
      <c r="QVS4" s="347"/>
      <c r="QVT4" s="347"/>
      <c r="QVU4" s="331"/>
      <c r="QVV4" s="348"/>
      <c r="QVW4" s="345"/>
      <c r="QVX4" s="345"/>
      <c r="QVY4" s="347"/>
      <c r="QVZ4" s="339"/>
      <c r="QWB4" s="259"/>
      <c r="QWC4" s="259"/>
      <c r="QWD4" s="259"/>
      <c r="QWE4" s="269"/>
      <c r="QWF4" s="343"/>
      <c r="QWG4" s="332"/>
      <c r="QWH4" s="347"/>
      <c r="QWI4" s="347"/>
      <c r="QWJ4" s="331"/>
      <c r="QWK4" s="348"/>
      <c r="QWL4" s="345"/>
      <c r="QWM4" s="345"/>
      <c r="QWN4" s="347"/>
      <c r="QWO4" s="339"/>
      <c r="QWQ4" s="259"/>
      <c r="QWR4" s="259"/>
      <c r="QWS4" s="259"/>
      <c r="QWT4" s="269"/>
      <c r="QWU4" s="343"/>
      <c r="QWV4" s="332"/>
      <c r="QWW4" s="347"/>
      <c r="QWX4" s="347"/>
      <c r="QWY4" s="331"/>
      <c r="QWZ4" s="348"/>
      <c r="QXA4" s="345"/>
      <c r="QXB4" s="345"/>
      <c r="QXC4" s="347"/>
      <c r="QXD4" s="339"/>
      <c r="QXF4" s="259"/>
      <c r="QXG4" s="259"/>
      <c r="QXH4" s="259"/>
      <c r="QXI4" s="269"/>
      <c r="QXJ4" s="343"/>
      <c r="QXK4" s="332"/>
      <c r="QXL4" s="347"/>
      <c r="QXM4" s="347"/>
      <c r="QXN4" s="331"/>
      <c r="QXO4" s="348"/>
      <c r="QXP4" s="345"/>
      <c r="QXQ4" s="345"/>
      <c r="QXR4" s="347"/>
      <c r="QXS4" s="339"/>
      <c r="QXU4" s="259"/>
      <c r="QXV4" s="259"/>
      <c r="QXW4" s="259"/>
      <c r="QXX4" s="269"/>
      <c r="QXY4" s="343"/>
      <c r="QXZ4" s="332"/>
      <c r="QYA4" s="347"/>
      <c r="QYB4" s="347"/>
      <c r="QYC4" s="331"/>
      <c r="QYD4" s="348"/>
      <c r="QYE4" s="345"/>
      <c r="QYF4" s="345"/>
      <c r="QYG4" s="347"/>
      <c r="QYH4" s="339"/>
      <c r="QYJ4" s="259"/>
      <c r="QYK4" s="259"/>
      <c r="QYL4" s="259"/>
      <c r="QYM4" s="269"/>
      <c r="QYN4" s="343"/>
      <c r="QYO4" s="332"/>
      <c r="QYP4" s="347"/>
      <c r="QYQ4" s="347"/>
      <c r="QYR4" s="331"/>
      <c r="QYS4" s="348"/>
      <c r="QYT4" s="345"/>
      <c r="QYU4" s="345"/>
      <c r="QYV4" s="347"/>
      <c r="QYW4" s="339"/>
      <c r="QYY4" s="259"/>
      <c r="QYZ4" s="259"/>
      <c r="QZA4" s="259"/>
      <c r="QZB4" s="269"/>
      <c r="QZC4" s="343"/>
      <c r="QZD4" s="332"/>
      <c r="QZE4" s="347"/>
      <c r="QZF4" s="347"/>
      <c r="QZG4" s="331"/>
      <c r="QZH4" s="348"/>
      <c r="QZI4" s="345"/>
      <c r="QZJ4" s="345"/>
      <c r="QZK4" s="347"/>
      <c r="QZL4" s="339"/>
      <c r="QZN4" s="259"/>
      <c r="QZO4" s="259"/>
      <c r="QZP4" s="259"/>
      <c r="QZQ4" s="269"/>
      <c r="QZR4" s="343"/>
      <c r="QZS4" s="332"/>
      <c r="QZT4" s="347"/>
      <c r="QZU4" s="347"/>
      <c r="QZV4" s="331"/>
      <c r="QZW4" s="348"/>
      <c r="QZX4" s="345"/>
      <c r="QZY4" s="345"/>
      <c r="QZZ4" s="347"/>
      <c r="RAA4" s="339"/>
      <c r="RAC4" s="259"/>
      <c r="RAD4" s="259"/>
      <c r="RAE4" s="259"/>
      <c r="RAF4" s="269"/>
      <c r="RAG4" s="343"/>
      <c r="RAH4" s="332"/>
      <c r="RAI4" s="347"/>
      <c r="RAJ4" s="347"/>
      <c r="RAK4" s="331"/>
      <c r="RAL4" s="348"/>
      <c r="RAM4" s="345"/>
      <c r="RAN4" s="345"/>
      <c r="RAO4" s="347"/>
      <c r="RAP4" s="339"/>
      <c r="RAR4" s="259"/>
      <c r="RAS4" s="259"/>
      <c r="RAT4" s="259"/>
      <c r="RAU4" s="269"/>
      <c r="RAV4" s="343"/>
      <c r="RAW4" s="332"/>
      <c r="RAX4" s="347"/>
      <c r="RAY4" s="347"/>
      <c r="RAZ4" s="331"/>
      <c r="RBA4" s="348"/>
      <c r="RBB4" s="345"/>
      <c r="RBC4" s="345"/>
      <c r="RBD4" s="347"/>
      <c r="RBE4" s="339"/>
      <c r="RBG4" s="259"/>
      <c r="RBH4" s="259"/>
      <c r="RBI4" s="259"/>
      <c r="RBJ4" s="269"/>
      <c r="RBK4" s="343"/>
      <c r="RBL4" s="332"/>
      <c r="RBM4" s="347"/>
      <c r="RBN4" s="347"/>
      <c r="RBO4" s="331"/>
      <c r="RBP4" s="348"/>
      <c r="RBQ4" s="345"/>
      <c r="RBR4" s="345"/>
      <c r="RBS4" s="347"/>
      <c r="RBT4" s="339"/>
      <c r="RBV4" s="259"/>
      <c r="RBW4" s="259"/>
      <c r="RBX4" s="259"/>
      <c r="RBY4" s="269"/>
      <c r="RBZ4" s="343"/>
      <c r="RCA4" s="332"/>
      <c r="RCB4" s="347"/>
      <c r="RCC4" s="347"/>
      <c r="RCD4" s="331"/>
      <c r="RCE4" s="348"/>
      <c r="RCF4" s="345"/>
      <c r="RCG4" s="345"/>
      <c r="RCH4" s="347"/>
      <c r="RCI4" s="339"/>
      <c r="RCK4" s="259"/>
      <c r="RCL4" s="259"/>
      <c r="RCM4" s="259"/>
      <c r="RCN4" s="269"/>
      <c r="RCO4" s="343"/>
      <c r="RCP4" s="332"/>
      <c r="RCQ4" s="347"/>
      <c r="RCR4" s="347"/>
      <c r="RCS4" s="331"/>
      <c r="RCT4" s="348"/>
      <c r="RCU4" s="345"/>
      <c r="RCV4" s="345"/>
      <c r="RCW4" s="347"/>
      <c r="RCX4" s="339"/>
      <c r="RCZ4" s="259"/>
      <c r="RDA4" s="259"/>
      <c r="RDB4" s="259"/>
      <c r="RDC4" s="269"/>
      <c r="RDD4" s="343"/>
      <c r="RDE4" s="332"/>
      <c r="RDF4" s="347"/>
      <c r="RDG4" s="347"/>
      <c r="RDH4" s="331"/>
      <c r="RDI4" s="348"/>
      <c r="RDJ4" s="345"/>
      <c r="RDK4" s="345"/>
      <c r="RDL4" s="347"/>
      <c r="RDM4" s="339"/>
      <c r="RDO4" s="259"/>
      <c r="RDP4" s="259"/>
      <c r="RDQ4" s="259"/>
      <c r="RDR4" s="269"/>
      <c r="RDS4" s="343"/>
      <c r="RDT4" s="332"/>
      <c r="RDU4" s="347"/>
      <c r="RDV4" s="347"/>
      <c r="RDW4" s="331"/>
      <c r="RDX4" s="348"/>
      <c r="RDY4" s="345"/>
      <c r="RDZ4" s="345"/>
      <c r="REA4" s="347"/>
      <c r="REB4" s="339"/>
      <c r="RED4" s="259"/>
      <c r="REE4" s="259"/>
      <c r="REF4" s="259"/>
      <c r="REG4" s="269"/>
      <c r="REH4" s="343"/>
      <c r="REI4" s="332"/>
      <c r="REJ4" s="347"/>
      <c r="REK4" s="347"/>
      <c r="REL4" s="331"/>
      <c r="REM4" s="348"/>
      <c r="REN4" s="345"/>
      <c r="REO4" s="345"/>
      <c r="REP4" s="347"/>
      <c r="REQ4" s="339"/>
      <c r="RES4" s="259"/>
      <c r="RET4" s="259"/>
      <c r="REU4" s="259"/>
      <c r="REV4" s="269"/>
      <c r="REW4" s="343"/>
      <c r="REX4" s="332"/>
      <c r="REY4" s="347"/>
      <c r="REZ4" s="347"/>
      <c r="RFA4" s="331"/>
      <c r="RFB4" s="348"/>
      <c r="RFC4" s="345"/>
      <c r="RFD4" s="345"/>
      <c r="RFE4" s="347"/>
      <c r="RFF4" s="339"/>
      <c r="RFH4" s="259"/>
      <c r="RFI4" s="259"/>
      <c r="RFJ4" s="259"/>
      <c r="RFK4" s="269"/>
      <c r="RFL4" s="343"/>
      <c r="RFM4" s="332"/>
      <c r="RFN4" s="347"/>
      <c r="RFO4" s="347"/>
      <c r="RFP4" s="331"/>
      <c r="RFQ4" s="348"/>
      <c r="RFR4" s="345"/>
      <c r="RFS4" s="345"/>
      <c r="RFT4" s="347"/>
      <c r="RFU4" s="339"/>
      <c r="RFW4" s="259"/>
      <c r="RFX4" s="259"/>
      <c r="RFY4" s="259"/>
      <c r="RFZ4" s="269"/>
      <c r="RGA4" s="343"/>
      <c r="RGB4" s="332"/>
      <c r="RGC4" s="347"/>
      <c r="RGD4" s="347"/>
      <c r="RGE4" s="331"/>
      <c r="RGF4" s="348"/>
      <c r="RGG4" s="345"/>
      <c r="RGH4" s="345"/>
      <c r="RGI4" s="347"/>
      <c r="RGJ4" s="339"/>
      <c r="RGL4" s="259"/>
      <c r="RGM4" s="259"/>
      <c r="RGN4" s="259"/>
      <c r="RGO4" s="269"/>
      <c r="RGP4" s="343"/>
      <c r="RGQ4" s="332"/>
      <c r="RGR4" s="347"/>
      <c r="RGS4" s="347"/>
      <c r="RGT4" s="331"/>
      <c r="RGU4" s="348"/>
      <c r="RGV4" s="345"/>
      <c r="RGW4" s="345"/>
      <c r="RGX4" s="347"/>
      <c r="RGY4" s="339"/>
      <c r="RHA4" s="259"/>
      <c r="RHB4" s="259"/>
      <c r="RHC4" s="259"/>
      <c r="RHD4" s="269"/>
      <c r="RHE4" s="343"/>
      <c r="RHF4" s="332"/>
      <c r="RHG4" s="347"/>
      <c r="RHH4" s="347"/>
      <c r="RHI4" s="331"/>
      <c r="RHJ4" s="348"/>
      <c r="RHK4" s="345"/>
      <c r="RHL4" s="345"/>
      <c r="RHM4" s="347"/>
      <c r="RHN4" s="339"/>
      <c r="RHP4" s="259"/>
      <c r="RHQ4" s="259"/>
      <c r="RHR4" s="259"/>
      <c r="RHS4" s="269"/>
      <c r="RHT4" s="343"/>
      <c r="RHU4" s="332"/>
      <c r="RHV4" s="347"/>
      <c r="RHW4" s="347"/>
      <c r="RHX4" s="331"/>
      <c r="RHY4" s="348"/>
      <c r="RHZ4" s="345"/>
      <c r="RIA4" s="345"/>
      <c r="RIB4" s="347"/>
      <c r="RIC4" s="339"/>
      <c r="RIE4" s="259"/>
      <c r="RIF4" s="259"/>
      <c r="RIG4" s="259"/>
      <c r="RIH4" s="269"/>
      <c r="RII4" s="343"/>
      <c r="RIJ4" s="332"/>
      <c r="RIK4" s="347"/>
      <c r="RIL4" s="347"/>
      <c r="RIM4" s="331"/>
      <c r="RIN4" s="348"/>
      <c r="RIO4" s="345"/>
      <c r="RIP4" s="345"/>
      <c r="RIQ4" s="347"/>
      <c r="RIR4" s="339"/>
      <c r="RIT4" s="259"/>
      <c r="RIU4" s="259"/>
      <c r="RIV4" s="259"/>
      <c r="RIW4" s="269"/>
      <c r="RIX4" s="343"/>
      <c r="RIY4" s="332"/>
      <c r="RIZ4" s="347"/>
      <c r="RJA4" s="347"/>
      <c r="RJB4" s="331"/>
      <c r="RJC4" s="348"/>
      <c r="RJD4" s="345"/>
      <c r="RJE4" s="345"/>
      <c r="RJF4" s="347"/>
      <c r="RJG4" s="339"/>
      <c r="RJI4" s="259"/>
      <c r="RJJ4" s="259"/>
      <c r="RJK4" s="259"/>
      <c r="RJL4" s="269"/>
      <c r="RJM4" s="343"/>
      <c r="RJN4" s="332"/>
      <c r="RJO4" s="347"/>
      <c r="RJP4" s="347"/>
      <c r="RJQ4" s="331"/>
      <c r="RJR4" s="348"/>
      <c r="RJS4" s="345"/>
      <c r="RJT4" s="345"/>
      <c r="RJU4" s="347"/>
      <c r="RJV4" s="339"/>
      <c r="RJX4" s="259"/>
      <c r="RJY4" s="259"/>
      <c r="RJZ4" s="259"/>
      <c r="RKA4" s="269"/>
      <c r="RKB4" s="343"/>
      <c r="RKC4" s="332"/>
      <c r="RKD4" s="347"/>
      <c r="RKE4" s="347"/>
      <c r="RKF4" s="331"/>
      <c r="RKG4" s="348"/>
      <c r="RKH4" s="345"/>
      <c r="RKI4" s="345"/>
      <c r="RKJ4" s="347"/>
      <c r="RKK4" s="339"/>
      <c r="RKM4" s="259"/>
      <c r="RKN4" s="259"/>
      <c r="RKO4" s="259"/>
      <c r="RKP4" s="269"/>
      <c r="RKQ4" s="343"/>
      <c r="RKR4" s="332"/>
      <c r="RKS4" s="347"/>
      <c r="RKT4" s="347"/>
      <c r="RKU4" s="331"/>
      <c r="RKV4" s="348"/>
      <c r="RKW4" s="345"/>
      <c r="RKX4" s="345"/>
      <c r="RKY4" s="347"/>
      <c r="RKZ4" s="339"/>
      <c r="RLB4" s="259"/>
      <c r="RLC4" s="259"/>
      <c r="RLD4" s="259"/>
      <c r="RLE4" s="269"/>
      <c r="RLF4" s="343"/>
      <c r="RLG4" s="332"/>
      <c r="RLH4" s="347"/>
      <c r="RLI4" s="347"/>
      <c r="RLJ4" s="331"/>
      <c r="RLK4" s="348"/>
      <c r="RLL4" s="345"/>
      <c r="RLM4" s="345"/>
      <c r="RLN4" s="347"/>
      <c r="RLO4" s="339"/>
      <c r="RLQ4" s="259"/>
      <c r="RLR4" s="259"/>
      <c r="RLS4" s="259"/>
      <c r="RLT4" s="269"/>
      <c r="RLU4" s="343"/>
      <c r="RLV4" s="332"/>
      <c r="RLW4" s="347"/>
      <c r="RLX4" s="347"/>
      <c r="RLY4" s="331"/>
      <c r="RLZ4" s="348"/>
      <c r="RMA4" s="345"/>
      <c r="RMB4" s="345"/>
      <c r="RMC4" s="347"/>
      <c r="RMD4" s="339"/>
      <c r="RMF4" s="259"/>
      <c r="RMG4" s="259"/>
      <c r="RMH4" s="259"/>
      <c r="RMI4" s="269"/>
      <c r="RMJ4" s="343"/>
      <c r="RMK4" s="332"/>
      <c r="RML4" s="347"/>
      <c r="RMM4" s="347"/>
      <c r="RMN4" s="331"/>
      <c r="RMO4" s="348"/>
      <c r="RMP4" s="345"/>
      <c r="RMQ4" s="345"/>
      <c r="RMR4" s="347"/>
      <c r="RMS4" s="339"/>
      <c r="RMU4" s="259"/>
      <c r="RMV4" s="259"/>
      <c r="RMW4" s="259"/>
      <c r="RMX4" s="269"/>
      <c r="RMY4" s="343"/>
      <c r="RMZ4" s="332"/>
      <c r="RNA4" s="347"/>
      <c r="RNB4" s="347"/>
      <c r="RNC4" s="331"/>
      <c r="RND4" s="348"/>
      <c r="RNE4" s="345"/>
      <c r="RNF4" s="345"/>
      <c r="RNG4" s="347"/>
      <c r="RNH4" s="339"/>
      <c r="RNJ4" s="259"/>
      <c r="RNK4" s="259"/>
      <c r="RNL4" s="259"/>
      <c r="RNM4" s="269"/>
      <c r="RNN4" s="343"/>
      <c r="RNO4" s="332"/>
      <c r="RNP4" s="347"/>
      <c r="RNQ4" s="347"/>
      <c r="RNR4" s="331"/>
      <c r="RNS4" s="348"/>
      <c r="RNT4" s="345"/>
      <c r="RNU4" s="345"/>
      <c r="RNV4" s="347"/>
      <c r="RNW4" s="339"/>
      <c r="RNY4" s="259"/>
      <c r="RNZ4" s="259"/>
      <c r="ROA4" s="259"/>
      <c r="ROB4" s="269"/>
      <c r="ROC4" s="343"/>
      <c r="ROD4" s="332"/>
      <c r="ROE4" s="347"/>
      <c r="ROF4" s="347"/>
      <c r="ROG4" s="331"/>
      <c r="ROH4" s="348"/>
      <c r="ROI4" s="345"/>
      <c r="ROJ4" s="345"/>
      <c r="ROK4" s="347"/>
      <c r="ROL4" s="339"/>
      <c r="RON4" s="259"/>
      <c r="ROO4" s="259"/>
      <c r="ROP4" s="259"/>
      <c r="ROQ4" s="269"/>
      <c r="ROR4" s="343"/>
      <c r="ROS4" s="332"/>
      <c r="ROT4" s="347"/>
      <c r="ROU4" s="347"/>
      <c r="ROV4" s="331"/>
      <c r="ROW4" s="348"/>
      <c r="ROX4" s="345"/>
      <c r="ROY4" s="345"/>
      <c r="ROZ4" s="347"/>
      <c r="RPA4" s="339"/>
      <c r="RPC4" s="259"/>
      <c r="RPD4" s="259"/>
      <c r="RPE4" s="259"/>
      <c r="RPF4" s="269"/>
      <c r="RPG4" s="343"/>
      <c r="RPH4" s="332"/>
      <c r="RPI4" s="347"/>
      <c r="RPJ4" s="347"/>
      <c r="RPK4" s="331"/>
      <c r="RPL4" s="348"/>
      <c r="RPM4" s="345"/>
      <c r="RPN4" s="345"/>
      <c r="RPO4" s="347"/>
      <c r="RPP4" s="339"/>
      <c r="RPR4" s="259"/>
      <c r="RPS4" s="259"/>
      <c r="RPT4" s="259"/>
      <c r="RPU4" s="269"/>
      <c r="RPV4" s="343"/>
      <c r="RPW4" s="332"/>
      <c r="RPX4" s="347"/>
      <c r="RPY4" s="347"/>
      <c r="RPZ4" s="331"/>
      <c r="RQA4" s="348"/>
      <c r="RQB4" s="345"/>
      <c r="RQC4" s="345"/>
      <c r="RQD4" s="347"/>
      <c r="RQE4" s="339"/>
      <c r="RQG4" s="259"/>
      <c r="RQH4" s="259"/>
      <c r="RQI4" s="259"/>
      <c r="RQJ4" s="269"/>
      <c r="RQK4" s="343"/>
      <c r="RQL4" s="332"/>
      <c r="RQM4" s="347"/>
      <c r="RQN4" s="347"/>
      <c r="RQO4" s="331"/>
      <c r="RQP4" s="348"/>
      <c r="RQQ4" s="345"/>
      <c r="RQR4" s="345"/>
      <c r="RQS4" s="347"/>
      <c r="RQT4" s="339"/>
      <c r="RQV4" s="259"/>
      <c r="RQW4" s="259"/>
      <c r="RQX4" s="259"/>
      <c r="RQY4" s="269"/>
      <c r="RQZ4" s="343"/>
      <c r="RRA4" s="332"/>
      <c r="RRB4" s="347"/>
      <c r="RRC4" s="347"/>
      <c r="RRD4" s="331"/>
      <c r="RRE4" s="348"/>
      <c r="RRF4" s="345"/>
      <c r="RRG4" s="345"/>
      <c r="RRH4" s="347"/>
      <c r="RRI4" s="339"/>
      <c r="RRK4" s="259"/>
      <c r="RRL4" s="259"/>
      <c r="RRM4" s="259"/>
      <c r="RRN4" s="269"/>
      <c r="RRO4" s="343"/>
      <c r="RRP4" s="332"/>
      <c r="RRQ4" s="347"/>
      <c r="RRR4" s="347"/>
      <c r="RRS4" s="331"/>
      <c r="RRT4" s="348"/>
      <c r="RRU4" s="345"/>
      <c r="RRV4" s="345"/>
      <c r="RRW4" s="347"/>
      <c r="RRX4" s="339"/>
      <c r="RRZ4" s="259"/>
      <c r="RSA4" s="259"/>
      <c r="RSB4" s="259"/>
      <c r="RSC4" s="269"/>
      <c r="RSD4" s="343"/>
      <c r="RSE4" s="332"/>
      <c r="RSF4" s="347"/>
      <c r="RSG4" s="347"/>
      <c r="RSH4" s="331"/>
      <c r="RSI4" s="348"/>
      <c r="RSJ4" s="345"/>
      <c r="RSK4" s="345"/>
      <c r="RSL4" s="347"/>
      <c r="RSM4" s="339"/>
      <c r="RSO4" s="259"/>
      <c r="RSP4" s="259"/>
      <c r="RSQ4" s="259"/>
      <c r="RSR4" s="269"/>
      <c r="RSS4" s="343"/>
      <c r="RST4" s="332"/>
      <c r="RSU4" s="347"/>
      <c r="RSV4" s="347"/>
      <c r="RSW4" s="331"/>
      <c r="RSX4" s="348"/>
      <c r="RSY4" s="345"/>
      <c r="RSZ4" s="345"/>
      <c r="RTA4" s="347"/>
      <c r="RTB4" s="339"/>
      <c r="RTD4" s="259"/>
      <c r="RTE4" s="259"/>
      <c r="RTF4" s="259"/>
      <c r="RTG4" s="269"/>
      <c r="RTH4" s="343"/>
      <c r="RTI4" s="332"/>
      <c r="RTJ4" s="347"/>
      <c r="RTK4" s="347"/>
      <c r="RTL4" s="331"/>
      <c r="RTM4" s="348"/>
      <c r="RTN4" s="345"/>
      <c r="RTO4" s="345"/>
      <c r="RTP4" s="347"/>
      <c r="RTQ4" s="339"/>
      <c r="RTS4" s="259"/>
      <c r="RTT4" s="259"/>
      <c r="RTU4" s="259"/>
      <c r="RTV4" s="269"/>
      <c r="RTW4" s="343"/>
      <c r="RTX4" s="332"/>
      <c r="RTY4" s="347"/>
      <c r="RTZ4" s="347"/>
      <c r="RUA4" s="331"/>
      <c r="RUB4" s="348"/>
      <c r="RUC4" s="345"/>
      <c r="RUD4" s="345"/>
      <c r="RUE4" s="347"/>
      <c r="RUF4" s="339"/>
      <c r="RUH4" s="259"/>
      <c r="RUI4" s="259"/>
      <c r="RUJ4" s="259"/>
      <c r="RUK4" s="269"/>
      <c r="RUL4" s="343"/>
      <c r="RUM4" s="332"/>
      <c r="RUN4" s="347"/>
      <c r="RUO4" s="347"/>
      <c r="RUP4" s="331"/>
      <c r="RUQ4" s="348"/>
      <c r="RUR4" s="345"/>
      <c r="RUS4" s="345"/>
      <c r="RUT4" s="347"/>
      <c r="RUU4" s="339"/>
      <c r="RUW4" s="259"/>
      <c r="RUX4" s="259"/>
      <c r="RUY4" s="259"/>
      <c r="RUZ4" s="269"/>
      <c r="RVA4" s="343"/>
      <c r="RVB4" s="332"/>
      <c r="RVC4" s="347"/>
      <c r="RVD4" s="347"/>
      <c r="RVE4" s="331"/>
      <c r="RVF4" s="348"/>
      <c r="RVG4" s="345"/>
      <c r="RVH4" s="345"/>
      <c r="RVI4" s="347"/>
      <c r="RVJ4" s="339"/>
      <c r="RVL4" s="259"/>
      <c r="RVM4" s="259"/>
      <c r="RVN4" s="259"/>
      <c r="RVO4" s="269"/>
      <c r="RVP4" s="343"/>
      <c r="RVQ4" s="332"/>
      <c r="RVR4" s="347"/>
      <c r="RVS4" s="347"/>
      <c r="RVT4" s="331"/>
      <c r="RVU4" s="348"/>
      <c r="RVV4" s="345"/>
      <c r="RVW4" s="345"/>
      <c r="RVX4" s="347"/>
      <c r="RVY4" s="339"/>
      <c r="RWA4" s="259"/>
      <c r="RWB4" s="259"/>
      <c r="RWC4" s="259"/>
      <c r="RWD4" s="269"/>
      <c r="RWE4" s="343"/>
      <c r="RWF4" s="332"/>
      <c r="RWG4" s="347"/>
      <c r="RWH4" s="347"/>
      <c r="RWI4" s="331"/>
      <c r="RWJ4" s="348"/>
      <c r="RWK4" s="345"/>
      <c r="RWL4" s="345"/>
      <c r="RWM4" s="347"/>
      <c r="RWN4" s="339"/>
      <c r="RWP4" s="259"/>
      <c r="RWQ4" s="259"/>
      <c r="RWR4" s="259"/>
      <c r="RWS4" s="269"/>
      <c r="RWT4" s="343"/>
      <c r="RWU4" s="332"/>
      <c r="RWV4" s="347"/>
      <c r="RWW4" s="347"/>
      <c r="RWX4" s="331"/>
      <c r="RWY4" s="348"/>
      <c r="RWZ4" s="345"/>
      <c r="RXA4" s="345"/>
      <c r="RXB4" s="347"/>
      <c r="RXC4" s="339"/>
      <c r="RXE4" s="259"/>
      <c r="RXF4" s="259"/>
      <c r="RXG4" s="259"/>
      <c r="RXH4" s="269"/>
      <c r="RXI4" s="343"/>
      <c r="RXJ4" s="332"/>
      <c r="RXK4" s="347"/>
      <c r="RXL4" s="347"/>
      <c r="RXM4" s="331"/>
      <c r="RXN4" s="348"/>
      <c r="RXO4" s="345"/>
      <c r="RXP4" s="345"/>
      <c r="RXQ4" s="347"/>
      <c r="RXR4" s="339"/>
      <c r="RXT4" s="259"/>
      <c r="RXU4" s="259"/>
      <c r="RXV4" s="259"/>
      <c r="RXW4" s="269"/>
      <c r="RXX4" s="343"/>
      <c r="RXY4" s="332"/>
      <c r="RXZ4" s="347"/>
      <c r="RYA4" s="347"/>
      <c r="RYB4" s="331"/>
      <c r="RYC4" s="348"/>
      <c r="RYD4" s="345"/>
      <c r="RYE4" s="345"/>
      <c r="RYF4" s="347"/>
      <c r="RYG4" s="339"/>
      <c r="RYI4" s="259"/>
      <c r="RYJ4" s="259"/>
      <c r="RYK4" s="259"/>
      <c r="RYL4" s="269"/>
      <c r="RYM4" s="343"/>
      <c r="RYN4" s="332"/>
      <c r="RYO4" s="347"/>
      <c r="RYP4" s="347"/>
      <c r="RYQ4" s="331"/>
      <c r="RYR4" s="348"/>
      <c r="RYS4" s="345"/>
      <c r="RYT4" s="345"/>
      <c r="RYU4" s="347"/>
      <c r="RYV4" s="339"/>
      <c r="RYX4" s="259"/>
      <c r="RYY4" s="259"/>
      <c r="RYZ4" s="259"/>
      <c r="RZA4" s="269"/>
      <c r="RZB4" s="343"/>
      <c r="RZC4" s="332"/>
      <c r="RZD4" s="347"/>
      <c r="RZE4" s="347"/>
      <c r="RZF4" s="331"/>
      <c r="RZG4" s="348"/>
      <c r="RZH4" s="345"/>
      <c r="RZI4" s="345"/>
      <c r="RZJ4" s="347"/>
      <c r="RZK4" s="339"/>
      <c r="RZM4" s="259"/>
      <c r="RZN4" s="259"/>
      <c r="RZO4" s="259"/>
      <c r="RZP4" s="269"/>
      <c r="RZQ4" s="343"/>
      <c r="RZR4" s="332"/>
      <c r="RZS4" s="347"/>
      <c r="RZT4" s="347"/>
      <c r="RZU4" s="331"/>
      <c r="RZV4" s="348"/>
      <c r="RZW4" s="345"/>
      <c r="RZX4" s="345"/>
      <c r="RZY4" s="347"/>
      <c r="RZZ4" s="339"/>
      <c r="SAB4" s="259"/>
      <c r="SAC4" s="259"/>
      <c r="SAD4" s="259"/>
      <c r="SAE4" s="269"/>
      <c r="SAF4" s="343"/>
      <c r="SAG4" s="332"/>
      <c r="SAH4" s="347"/>
      <c r="SAI4" s="347"/>
      <c r="SAJ4" s="331"/>
      <c r="SAK4" s="348"/>
      <c r="SAL4" s="345"/>
      <c r="SAM4" s="345"/>
      <c r="SAN4" s="347"/>
      <c r="SAO4" s="339"/>
      <c r="SAQ4" s="259"/>
      <c r="SAR4" s="259"/>
      <c r="SAS4" s="259"/>
      <c r="SAT4" s="269"/>
      <c r="SAU4" s="343"/>
      <c r="SAV4" s="332"/>
      <c r="SAW4" s="347"/>
      <c r="SAX4" s="347"/>
      <c r="SAY4" s="331"/>
      <c r="SAZ4" s="348"/>
      <c r="SBA4" s="345"/>
      <c r="SBB4" s="345"/>
      <c r="SBC4" s="347"/>
      <c r="SBD4" s="339"/>
      <c r="SBF4" s="259"/>
      <c r="SBG4" s="259"/>
      <c r="SBH4" s="259"/>
      <c r="SBI4" s="269"/>
      <c r="SBJ4" s="343"/>
      <c r="SBK4" s="332"/>
      <c r="SBL4" s="347"/>
      <c r="SBM4" s="347"/>
      <c r="SBN4" s="331"/>
      <c r="SBO4" s="348"/>
      <c r="SBP4" s="345"/>
      <c r="SBQ4" s="345"/>
      <c r="SBR4" s="347"/>
      <c r="SBS4" s="339"/>
      <c r="SBU4" s="259"/>
      <c r="SBV4" s="259"/>
      <c r="SBW4" s="259"/>
      <c r="SBX4" s="269"/>
      <c r="SBY4" s="343"/>
      <c r="SBZ4" s="332"/>
      <c r="SCA4" s="347"/>
      <c r="SCB4" s="347"/>
      <c r="SCC4" s="331"/>
      <c r="SCD4" s="348"/>
      <c r="SCE4" s="345"/>
      <c r="SCF4" s="345"/>
      <c r="SCG4" s="347"/>
      <c r="SCH4" s="339"/>
      <c r="SCJ4" s="259"/>
      <c r="SCK4" s="259"/>
      <c r="SCL4" s="259"/>
      <c r="SCM4" s="269"/>
      <c r="SCN4" s="343"/>
      <c r="SCO4" s="332"/>
      <c r="SCP4" s="347"/>
      <c r="SCQ4" s="347"/>
      <c r="SCR4" s="331"/>
      <c r="SCS4" s="348"/>
      <c r="SCT4" s="345"/>
      <c r="SCU4" s="345"/>
      <c r="SCV4" s="347"/>
      <c r="SCW4" s="339"/>
      <c r="SCY4" s="259"/>
      <c r="SCZ4" s="259"/>
      <c r="SDA4" s="259"/>
      <c r="SDB4" s="269"/>
      <c r="SDC4" s="343"/>
      <c r="SDD4" s="332"/>
      <c r="SDE4" s="347"/>
      <c r="SDF4" s="347"/>
      <c r="SDG4" s="331"/>
      <c r="SDH4" s="348"/>
      <c r="SDI4" s="345"/>
      <c r="SDJ4" s="345"/>
      <c r="SDK4" s="347"/>
      <c r="SDL4" s="339"/>
      <c r="SDN4" s="259"/>
      <c r="SDO4" s="259"/>
      <c r="SDP4" s="259"/>
      <c r="SDQ4" s="269"/>
      <c r="SDR4" s="343"/>
      <c r="SDS4" s="332"/>
      <c r="SDT4" s="347"/>
      <c r="SDU4" s="347"/>
      <c r="SDV4" s="331"/>
      <c r="SDW4" s="348"/>
      <c r="SDX4" s="345"/>
      <c r="SDY4" s="345"/>
      <c r="SDZ4" s="347"/>
      <c r="SEA4" s="339"/>
      <c r="SEC4" s="259"/>
      <c r="SED4" s="259"/>
      <c r="SEE4" s="259"/>
      <c r="SEF4" s="269"/>
      <c r="SEG4" s="343"/>
      <c r="SEH4" s="332"/>
      <c r="SEI4" s="347"/>
      <c r="SEJ4" s="347"/>
      <c r="SEK4" s="331"/>
      <c r="SEL4" s="348"/>
      <c r="SEM4" s="345"/>
      <c r="SEN4" s="345"/>
      <c r="SEO4" s="347"/>
      <c r="SEP4" s="339"/>
      <c r="SER4" s="259"/>
      <c r="SES4" s="259"/>
      <c r="SET4" s="259"/>
      <c r="SEU4" s="269"/>
      <c r="SEV4" s="343"/>
      <c r="SEW4" s="332"/>
      <c r="SEX4" s="347"/>
      <c r="SEY4" s="347"/>
      <c r="SEZ4" s="331"/>
      <c r="SFA4" s="348"/>
      <c r="SFB4" s="345"/>
      <c r="SFC4" s="345"/>
      <c r="SFD4" s="347"/>
      <c r="SFE4" s="339"/>
      <c r="SFG4" s="259"/>
      <c r="SFH4" s="259"/>
      <c r="SFI4" s="259"/>
      <c r="SFJ4" s="269"/>
      <c r="SFK4" s="343"/>
      <c r="SFL4" s="332"/>
      <c r="SFM4" s="347"/>
      <c r="SFN4" s="347"/>
      <c r="SFO4" s="331"/>
      <c r="SFP4" s="348"/>
      <c r="SFQ4" s="345"/>
      <c r="SFR4" s="345"/>
      <c r="SFS4" s="347"/>
      <c r="SFT4" s="339"/>
      <c r="SFV4" s="259"/>
      <c r="SFW4" s="259"/>
      <c r="SFX4" s="259"/>
      <c r="SFY4" s="269"/>
      <c r="SFZ4" s="343"/>
      <c r="SGA4" s="332"/>
      <c r="SGB4" s="347"/>
      <c r="SGC4" s="347"/>
      <c r="SGD4" s="331"/>
      <c r="SGE4" s="348"/>
      <c r="SGF4" s="345"/>
      <c r="SGG4" s="345"/>
      <c r="SGH4" s="347"/>
      <c r="SGI4" s="339"/>
      <c r="SGK4" s="259"/>
      <c r="SGL4" s="259"/>
      <c r="SGM4" s="259"/>
      <c r="SGN4" s="269"/>
      <c r="SGO4" s="343"/>
      <c r="SGP4" s="332"/>
      <c r="SGQ4" s="347"/>
      <c r="SGR4" s="347"/>
      <c r="SGS4" s="331"/>
      <c r="SGT4" s="348"/>
      <c r="SGU4" s="345"/>
      <c r="SGV4" s="345"/>
      <c r="SGW4" s="347"/>
      <c r="SGX4" s="339"/>
      <c r="SGZ4" s="259"/>
      <c r="SHA4" s="259"/>
      <c r="SHB4" s="259"/>
      <c r="SHC4" s="269"/>
      <c r="SHD4" s="343"/>
      <c r="SHE4" s="332"/>
      <c r="SHF4" s="347"/>
      <c r="SHG4" s="347"/>
      <c r="SHH4" s="331"/>
      <c r="SHI4" s="348"/>
      <c r="SHJ4" s="345"/>
      <c r="SHK4" s="345"/>
      <c r="SHL4" s="347"/>
      <c r="SHM4" s="339"/>
      <c r="SHO4" s="259"/>
      <c r="SHP4" s="259"/>
      <c r="SHQ4" s="259"/>
      <c r="SHR4" s="269"/>
      <c r="SHS4" s="343"/>
      <c r="SHT4" s="332"/>
      <c r="SHU4" s="347"/>
      <c r="SHV4" s="347"/>
      <c r="SHW4" s="331"/>
      <c r="SHX4" s="348"/>
      <c r="SHY4" s="345"/>
      <c r="SHZ4" s="345"/>
      <c r="SIA4" s="347"/>
      <c r="SIB4" s="339"/>
      <c r="SID4" s="259"/>
      <c r="SIE4" s="259"/>
      <c r="SIF4" s="259"/>
      <c r="SIG4" s="269"/>
      <c r="SIH4" s="343"/>
      <c r="SII4" s="332"/>
      <c r="SIJ4" s="347"/>
      <c r="SIK4" s="347"/>
      <c r="SIL4" s="331"/>
      <c r="SIM4" s="348"/>
      <c r="SIN4" s="345"/>
      <c r="SIO4" s="345"/>
      <c r="SIP4" s="347"/>
      <c r="SIQ4" s="339"/>
      <c r="SIS4" s="259"/>
      <c r="SIT4" s="259"/>
      <c r="SIU4" s="259"/>
      <c r="SIV4" s="269"/>
      <c r="SIW4" s="343"/>
      <c r="SIX4" s="332"/>
      <c r="SIY4" s="347"/>
      <c r="SIZ4" s="347"/>
      <c r="SJA4" s="331"/>
      <c r="SJB4" s="348"/>
      <c r="SJC4" s="345"/>
      <c r="SJD4" s="345"/>
      <c r="SJE4" s="347"/>
      <c r="SJF4" s="339"/>
      <c r="SJH4" s="259"/>
      <c r="SJI4" s="259"/>
      <c r="SJJ4" s="259"/>
      <c r="SJK4" s="269"/>
      <c r="SJL4" s="343"/>
      <c r="SJM4" s="332"/>
      <c r="SJN4" s="347"/>
      <c r="SJO4" s="347"/>
      <c r="SJP4" s="331"/>
      <c r="SJQ4" s="348"/>
      <c r="SJR4" s="345"/>
      <c r="SJS4" s="345"/>
      <c r="SJT4" s="347"/>
      <c r="SJU4" s="339"/>
      <c r="SJW4" s="259"/>
      <c r="SJX4" s="259"/>
      <c r="SJY4" s="259"/>
      <c r="SJZ4" s="269"/>
      <c r="SKA4" s="343"/>
      <c r="SKB4" s="332"/>
      <c r="SKC4" s="347"/>
      <c r="SKD4" s="347"/>
      <c r="SKE4" s="331"/>
      <c r="SKF4" s="348"/>
      <c r="SKG4" s="345"/>
      <c r="SKH4" s="345"/>
      <c r="SKI4" s="347"/>
      <c r="SKJ4" s="339"/>
      <c r="SKL4" s="259"/>
      <c r="SKM4" s="259"/>
      <c r="SKN4" s="259"/>
      <c r="SKO4" s="269"/>
      <c r="SKP4" s="343"/>
      <c r="SKQ4" s="332"/>
      <c r="SKR4" s="347"/>
      <c r="SKS4" s="347"/>
      <c r="SKT4" s="331"/>
      <c r="SKU4" s="348"/>
      <c r="SKV4" s="345"/>
      <c r="SKW4" s="345"/>
      <c r="SKX4" s="347"/>
      <c r="SKY4" s="339"/>
      <c r="SLA4" s="259"/>
      <c r="SLB4" s="259"/>
      <c r="SLC4" s="259"/>
      <c r="SLD4" s="269"/>
      <c r="SLE4" s="343"/>
      <c r="SLF4" s="332"/>
      <c r="SLG4" s="347"/>
      <c r="SLH4" s="347"/>
      <c r="SLI4" s="331"/>
      <c r="SLJ4" s="348"/>
      <c r="SLK4" s="345"/>
      <c r="SLL4" s="345"/>
      <c r="SLM4" s="347"/>
      <c r="SLN4" s="339"/>
      <c r="SLP4" s="259"/>
      <c r="SLQ4" s="259"/>
      <c r="SLR4" s="259"/>
      <c r="SLS4" s="269"/>
      <c r="SLT4" s="343"/>
      <c r="SLU4" s="332"/>
      <c r="SLV4" s="347"/>
      <c r="SLW4" s="347"/>
      <c r="SLX4" s="331"/>
      <c r="SLY4" s="348"/>
      <c r="SLZ4" s="345"/>
      <c r="SMA4" s="345"/>
      <c r="SMB4" s="347"/>
      <c r="SMC4" s="339"/>
      <c r="SME4" s="259"/>
      <c r="SMF4" s="259"/>
      <c r="SMG4" s="259"/>
      <c r="SMH4" s="269"/>
      <c r="SMI4" s="343"/>
      <c r="SMJ4" s="332"/>
      <c r="SMK4" s="347"/>
      <c r="SML4" s="347"/>
      <c r="SMM4" s="331"/>
      <c r="SMN4" s="348"/>
      <c r="SMO4" s="345"/>
      <c r="SMP4" s="345"/>
      <c r="SMQ4" s="347"/>
      <c r="SMR4" s="339"/>
      <c r="SMT4" s="259"/>
      <c r="SMU4" s="259"/>
      <c r="SMV4" s="259"/>
      <c r="SMW4" s="269"/>
      <c r="SMX4" s="343"/>
      <c r="SMY4" s="332"/>
      <c r="SMZ4" s="347"/>
      <c r="SNA4" s="347"/>
      <c r="SNB4" s="331"/>
      <c r="SNC4" s="348"/>
      <c r="SND4" s="345"/>
      <c r="SNE4" s="345"/>
      <c r="SNF4" s="347"/>
      <c r="SNG4" s="339"/>
      <c r="SNI4" s="259"/>
      <c r="SNJ4" s="259"/>
      <c r="SNK4" s="259"/>
      <c r="SNL4" s="269"/>
      <c r="SNM4" s="343"/>
      <c r="SNN4" s="332"/>
      <c r="SNO4" s="347"/>
      <c r="SNP4" s="347"/>
      <c r="SNQ4" s="331"/>
      <c r="SNR4" s="348"/>
      <c r="SNS4" s="345"/>
      <c r="SNT4" s="345"/>
      <c r="SNU4" s="347"/>
      <c r="SNV4" s="339"/>
      <c r="SNX4" s="259"/>
      <c r="SNY4" s="259"/>
      <c r="SNZ4" s="259"/>
      <c r="SOA4" s="269"/>
      <c r="SOB4" s="343"/>
      <c r="SOC4" s="332"/>
      <c r="SOD4" s="347"/>
      <c r="SOE4" s="347"/>
      <c r="SOF4" s="331"/>
      <c r="SOG4" s="348"/>
      <c r="SOH4" s="345"/>
      <c r="SOI4" s="345"/>
      <c r="SOJ4" s="347"/>
      <c r="SOK4" s="339"/>
      <c r="SOM4" s="259"/>
      <c r="SON4" s="259"/>
      <c r="SOO4" s="259"/>
      <c r="SOP4" s="269"/>
      <c r="SOQ4" s="343"/>
      <c r="SOR4" s="332"/>
      <c r="SOS4" s="347"/>
      <c r="SOT4" s="347"/>
      <c r="SOU4" s="331"/>
      <c r="SOV4" s="348"/>
      <c r="SOW4" s="345"/>
      <c r="SOX4" s="345"/>
      <c r="SOY4" s="347"/>
      <c r="SOZ4" s="339"/>
      <c r="SPB4" s="259"/>
      <c r="SPC4" s="259"/>
      <c r="SPD4" s="259"/>
      <c r="SPE4" s="269"/>
      <c r="SPF4" s="343"/>
      <c r="SPG4" s="332"/>
      <c r="SPH4" s="347"/>
      <c r="SPI4" s="347"/>
      <c r="SPJ4" s="331"/>
      <c r="SPK4" s="348"/>
      <c r="SPL4" s="345"/>
      <c r="SPM4" s="345"/>
      <c r="SPN4" s="347"/>
      <c r="SPO4" s="339"/>
      <c r="SPQ4" s="259"/>
      <c r="SPR4" s="259"/>
      <c r="SPS4" s="259"/>
      <c r="SPT4" s="269"/>
      <c r="SPU4" s="343"/>
      <c r="SPV4" s="332"/>
      <c r="SPW4" s="347"/>
      <c r="SPX4" s="347"/>
      <c r="SPY4" s="331"/>
      <c r="SPZ4" s="348"/>
      <c r="SQA4" s="345"/>
      <c r="SQB4" s="345"/>
      <c r="SQC4" s="347"/>
      <c r="SQD4" s="339"/>
      <c r="SQF4" s="259"/>
      <c r="SQG4" s="259"/>
      <c r="SQH4" s="259"/>
      <c r="SQI4" s="269"/>
      <c r="SQJ4" s="343"/>
      <c r="SQK4" s="332"/>
      <c r="SQL4" s="347"/>
      <c r="SQM4" s="347"/>
      <c r="SQN4" s="331"/>
      <c r="SQO4" s="348"/>
      <c r="SQP4" s="345"/>
      <c r="SQQ4" s="345"/>
      <c r="SQR4" s="347"/>
      <c r="SQS4" s="339"/>
      <c r="SQU4" s="259"/>
      <c r="SQV4" s="259"/>
      <c r="SQW4" s="259"/>
      <c r="SQX4" s="269"/>
      <c r="SQY4" s="343"/>
      <c r="SQZ4" s="332"/>
      <c r="SRA4" s="347"/>
      <c r="SRB4" s="347"/>
      <c r="SRC4" s="331"/>
      <c r="SRD4" s="348"/>
      <c r="SRE4" s="345"/>
      <c r="SRF4" s="345"/>
      <c r="SRG4" s="347"/>
      <c r="SRH4" s="339"/>
      <c r="SRJ4" s="259"/>
      <c r="SRK4" s="259"/>
      <c r="SRL4" s="259"/>
      <c r="SRM4" s="269"/>
      <c r="SRN4" s="343"/>
      <c r="SRO4" s="332"/>
      <c r="SRP4" s="347"/>
      <c r="SRQ4" s="347"/>
      <c r="SRR4" s="331"/>
      <c r="SRS4" s="348"/>
      <c r="SRT4" s="345"/>
      <c r="SRU4" s="345"/>
      <c r="SRV4" s="347"/>
      <c r="SRW4" s="339"/>
      <c r="SRY4" s="259"/>
      <c r="SRZ4" s="259"/>
      <c r="SSA4" s="259"/>
      <c r="SSB4" s="269"/>
      <c r="SSC4" s="343"/>
      <c r="SSD4" s="332"/>
      <c r="SSE4" s="347"/>
      <c r="SSF4" s="347"/>
      <c r="SSG4" s="331"/>
      <c r="SSH4" s="348"/>
      <c r="SSI4" s="345"/>
      <c r="SSJ4" s="345"/>
      <c r="SSK4" s="347"/>
      <c r="SSL4" s="339"/>
      <c r="SSN4" s="259"/>
      <c r="SSO4" s="259"/>
      <c r="SSP4" s="259"/>
      <c r="SSQ4" s="269"/>
      <c r="SSR4" s="343"/>
      <c r="SSS4" s="332"/>
      <c r="SST4" s="347"/>
      <c r="SSU4" s="347"/>
      <c r="SSV4" s="331"/>
      <c r="SSW4" s="348"/>
      <c r="SSX4" s="345"/>
      <c r="SSY4" s="345"/>
      <c r="SSZ4" s="347"/>
      <c r="STA4" s="339"/>
      <c r="STC4" s="259"/>
      <c r="STD4" s="259"/>
      <c r="STE4" s="259"/>
      <c r="STF4" s="269"/>
      <c r="STG4" s="343"/>
      <c r="STH4" s="332"/>
      <c r="STI4" s="347"/>
      <c r="STJ4" s="347"/>
      <c r="STK4" s="331"/>
      <c r="STL4" s="348"/>
      <c r="STM4" s="345"/>
      <c r="STN4" s="345"/>
      <c r="STO4" s="347"/>
      <c r="STP4" s="339"/>
      <c r="STR4" s="259"/>
      <c r="STS4" s="259"/>
      <c r="STT4" s="259"/>
      <c r="STU4" s="269"/>
      <c r="STV4" s="343"/>
      <c r="STW4" s="332"/>
      <c r="STX4" s="347"/>
      <c r="STY4" s="347"/>
      <c r="STZ4" s="331"/>
      <c r="SUA4" s="348"/>
      <c r="SUB4" s="345"/>
      <c r="SUC4" s="345"/>
      <c r="SUD4" s="347"/>
      <c r="SUE4" s="339"/>
      <c r="SUG4" s="259"/>
      <c r="SUH4" s="259"/>
      <c r="SUI4" s="259"/>
      <c r="SUJ4" s="269"/>
      <c r="SUK4" s="343"/>
      <c r="SUL4" s="332"/>
      <c r="SUM4" s="347"/>
      <c r="SUN4" s="347"/>
      <c r="SUO4" s="331"/>
      <c r="SUP4" s="348"/>
      <c r="SUQ4" s="345"/>
      <c r="SUR4" s="345"/>
      <c r="SUS4" s="347"/>
      <c r="SUT4" s="339"/>
      <c r="SUV4" s="259"/>
      <c r="SUW4" s="259"/>
      <c r="SUX4" s="259"/>
      <c r="SUY4" s="269"/>
      <c r="SUZ4" s="343"/>
      <c r="SVA4" s="332"/>
      <c r="SVB4" s="347"/>
      <c r="SVC4" s="347"/>
      <c r="SVD4" s="331"/>
      <c r="SVE4" s="348"/>
      <c r="SVF4" s="345"/>
      <c r="SVG4" s="345"/>
      <c r="SVH4" s="347"/>
      <c r="SVI4" s="339"/>
      <c r="SVK4" s="259"/>
      <c r="SVL4" s="259"/>
      <c r="SVM4" s="259"/>
      <c r="SVN4" s="269"/>
      <c r="SVO4" s="343"/>
      <c r="SVP4" s="332"/>
      <c r="SVQ4" s="347"/>
      <c r="SVR4" s="347"/>
      <c r="SVS4" s="331"/>
      <c r="SVT4" s="348"/>
      <c r="SVU4" s="345"/>
      <c r="SVV4" s="345"/>
      <c r="SVW4" s="347"/>
      <c r="SVX4" s="339"/>
      <c r="SVZ4" s="259"/>
      <c r="SWA4" s="259"/>
      <c r="SWB4" s="259"/>
      <c r="SWC4" s="269"/>
      <c r="SWD4" s="343"/>
      <c r="SWE4" s="332"/>
      <c r="SWF4" s="347"/>
      <c r="SWG4" s="347"/>
      <c r="SWH4" s="331"/>
      <c r="SWI4" s="348"/>
      <c r="SWJ4" s="345"/>
      <c r="SWK4" s="345"/>
      <c r="SWL4" s="347"/>
      <c r="SWM4" s="339"/>
      <c r="SWO4" s="259"/>
      <c r="SWP4" s="259"/>
      <c r="SWQ4" s="259"/>
      <c r="SWR4" s="269"/>
      <c r="SWS4" s="343"/>
      <c r="SWT4" s="332"/>
      <c r="SWU4" s="347"/>
      <c r="SWV4" s="347"/>
      <c r="SWW4" s="331"/>
      <c r="SWX4" s="348"/>
      <c r="SWY4" s="345"/>
      <c r="SWZ4" s="345"/>
      <c r="SXA4" s="347"/>
      <c r="SXB4" s="339"/>
      <c r="SXD4" s="259"/>
      <c r="SXE4" s="259"/>
      <c r="SXF4" s="259"/>
      <c r="SXG4" s="269"/>
      <c r="SXH4" s="343"/>
      <c r="SXI4" s="332"/>
      <c r="SXJ4" s="347"/>
      <c r="SXK4" s="347"/>
      <c r="SXL4" s="331"/>
      <c r="SXM4" s="348"/>
      <c r="SXN4" s="345"/>
      <c r="SXO4" s="345"/>
      <c r="SXP4" s="347"/>
      <c r="SXQ4" s="339"/>
      <c r="SXS4" s="259"/>
      <c r="SXT4" s="259"/>
      <c r="SXU4" s="259"/>
      <c r="SXV4" s="269"/>
      <c r="SXW4" s="343"/>
      <c r="SXX4" s="332"/>
      <c r="SXY4" s="347"/>
      <c r="SXZ4" s="347"/>
      <c r="SYA4" s="331"/>
      <c r="SYB4" s="348"/>
      <c r="SYC4" s="345"/>
      <c r="SYD4" s="345"/>
      <c r="SYE4" s="347"/>
      <c r="SYF4" s="339"/>
      <c r="SYH4" s="259"/>
      <c r="SYI4" s="259"/>
      <c r="SYJ4" s="259"/>
      <c r="SYK4" s="269"/>
      <c r="SYL4" s="343"/>
      <c r="SYM4" s="332"/>
      <c r="SYN4" s="347"/>
      <c r="SYO4" s="347"/>
      <c r="SYP4" s="331"/>
      <c r="SYQ4" s="348"/>
      <c r="SYR4" s="345"/>
      <c r="SYS4" s="345"/>
      <c r="SYT4" s="347"/>
      <c r="SYU4" s="339"/>
      <c r="SYW4" s="259"/>
      <c r="SYX4" s="259"/>
      <c r="SYY4" s="259"/>
      <c r="SYZ4" s="269"/>
      <c r="SZA4" s="343"/>
      <c r="SZB4" s="332"/>
      <c r="SZC4" s="347"/>
      <c r="SZD4" s="347"/>
      <c r="SZE4" s="331"/>
      <c r="SZF4" s="348"/>
      <c r="SZG4" s="345"/>
      <c r="SZH4" s="345"/>
      <c r="SZI4" s="347"/>
      <c r="SZJ4" s="339"/>
      <c r="SZL4" s="259"/>
      <c r="SZM4" s="259"/>
      <c r="SZN4" s="259"/>
      <c r="SZO4" s="269"/>
      <c r="SZP4" s="343"/>
      <c r="SZQ4" s="332"/>
      <c r="SZR4" s="347"/>
      <c r="SZS4" s="347"/>
      <c r="SZT4" s="331"/>
      <c r="SZU4" s="348"/>
      <c r="SZV4" s="345"/>
      <c r="SZW4" s="345"/>
      <c r="SZX4" s="347"/>
      <c r="SZY4" s="339"/>
      <c r="TAA4" s="259"/>
      <c r="TAB4" s="259"/>
      <c r="TAC4" s="259"/>
      <c r="TAD4" s="269"/>
      <c r="TAE4" s="343"/>
      <c r="TAF4" s="332"/>
      <c r="TAG4" s="347"/>
      <c r="TAH4" s="347"/>
      <c r="TAI4" s="331"/>
      <c r="TAJ4" s="348"/>
      <c r="TAK4" s="345"/>
      <c r="TAL4" s="345"/>
      <c r="TAM4" s="347"/>
      <c r="TAN4" s="339"/>
      <c r="TAP4" s="259"/>
      <c r="TAQ4" s="259"/>
      <c r="TAR4" s="259"/>
      <c r="TAS4" s="269"/>
      <c r="TAT4" s="343"/>
      <c r="TAU4" s="332"/>
      <c r="TAV4" s="347"/>
      <c r="TAW4" s="347"/>
      <c r="TAX4" s="331"/>
      <c r="TAY4" s="348"/>
      <c r="TAZ4" s="345"/>
      <c r="TBA4" s="345"/>
      <c r="TBB4" s="347"/>
      <c r="TBC4" s="339"/>
      <c r="TBE4" s="259"/>
      <c r="TBF4" s="259"/>
      <c r="TBG4" s="259"/>
      <c r="TBH4" s="269"/>
      <c r="TBI4" s="343"/>
      <c r="TBJ4" s="332"/>
      <c r="TBK4" s="347"/>
      <c r="TBL4" s="347"/>
      <c r="TBM4" s="331"/>
      <c r="TBN4" s="348"/>
      <c r="TBO4" s="345"/>
      <c r="TBP4" s="345"/>
      <c r="TBQ4" s="347"/>
      <c r="TBR4" s="339"/>
      <c r="TBT4" s="259"/>
      <c r="TBU4" s="259"/>
      <c r="TBV4" s="259"/>
      <c r="TBW4" s="269"/>
      <c r="TBX4" s="343"/>
      <c r="TBY4" s="332"/>
      <c r="TBZ4" s="347"/>
      <c r="TCA4" s="347"/>
      <c r="TCB4" s="331"/>
      <c r="TCC4" s="348"/>
      <c r="TCD4" s="345"/>
      <c r="TCE4" s="345"/>
      <c r="TCF4" s="347"/>
      <c r="TCG4" s="339"/>
      <c r="TCI4" s="259"/>
      <c r="TCJ4" s="259"/>
      <c r="TCK4" s="259"/>
      <c r="TCL4" s="269"/>
      <c r="TCM4" s="343"/>
      <c r="TCN4" s="332"/>
      <c r="TCO4" s="347"/>
      <c r="TCP4" s="347"/>
      <c r="TCQ4" s="331"/>
      <c r="TCR4" s="348"/>
      <c r="TCS4" s="345"/>
      <c r="TCT4" s="345"/>
      <c r="TCU4" s="347"/>
      <c r="TCV4" s="339"/>
      <c r="TCX4" s="259"/>
      <c r="TCY4" s="259"/>
      <c r="TCZ4" s="259"/>
      <c r="TDA4" s="269"/>
      <c r="TDB4" s="343"/>
      <c r="TDC4" s="332"/>
      <c r="TDD4" s="347"/>
      <c r="TDE4" s="347"/>
      <c r="TDF4" s="331"/>
      <c r="TDG4" s="348"/>
      <c r="TDH4" s="345"/>
      <c r="TDI4" s="345"/>
      <c r="TDJ4" s="347"/>
      <c r="TDK4" s="339"/>
      <c r="TDM4" s="259"/>
      <c r="TDN4" s="259"/>
      <c r="TDO4" s="259"/>
      <c r="TDP4" s="269"/>
      <c r="TDQ4" s="343"/>
      <c r="TDR4" s="332"/>
      <c r="TDS4" s="347"/>
      <c r="TDT4" s="347"/>
      <c r="TDU4" s="331"/>
      <c r="TDV4" s="348"/>
      <c r="TDW4" s="345"/>
      <c r="TDX4" s="345"/>
      <c r="TDY4" s="347"/>
      <c r="TDZ4" s="339"/>
      <c r="TEB4" s="259"/>
      <c r="TEC4" s="259"/>
      <c r="TED4" s="259"/>
      <c r="TEE4" s="269"/>
      <c r="TEF4" s="343"/>
      <c r="TEG4" s="332"/>
      <c r="TEH4" s="347"/>
      <c r="TEI4" s="347"/>
      <c r="TEJ4" s="331"/>
      <c r="TEK4" s="348"/>
      <c r="TEL4" s="345"/>
      <c r="TEM4" s="345"/>
      <c r="TEN4" s="347"/>
      <c r="TEO4" s="339"/>
      <c r="TEQ4" s="259"/>
      <c r="TER4" s="259"/>
      <c r="TES4" s="259"/>
      <c r="TET4" s="269"/>
      <c r="TEU4" s="343"/>
      <c r="TEV4" s="332"/>
      <c r="TEW4" s="347"/>
      <c r="TEX4" s="347"/>
      <c r="TEY4" s="331"/>
      <c r="TEZ4" s="348"/>
      <c r="TFA4" s="345"/>
      <c r="TFB4" s="345"/>
      <c r="TFC4" s="347"/>
      <c r="TFD4" s="339"/>
      <c r="TFF4" s="259"/>
      <c r="TFG4" s="259"/>
      <c r="TFH4" s="259"/>
      <c r="TFI4" s="269"/>
      <c r="TFJ4" s="343"/>
      <c r="TFK4" s="332"/>
      <c r="TFL4" s="347"/>
      <c r="TFM4" s="347"/>
      <c r="TFN4" s="331"/>
      <c r="TFO4" s="348"/>
      <c r="TFP4" s="345"/>
      <c r="TFQ4" s="345"/>
      <c r="TFR4" s="347"/>
      <c r="TFS4" s="339"/>
      <c r="TFU4" s="259"/>
      <c r="TFV4" s="259"/>
      <c r="TFW4" s="259"/>
      <c r="TFX4" s="269"/>
      <c r="TFY4" s="343"/>
      <c r="TFZ4" s="332"/>
      <c r="TGA4" s="347"/>
      <c r="TGB4" s="347"/>
      <c r="TGC4" s="331"/>
      <c r="TGD4" s="348"/>
      <c r="TGE4" s="345"/>
      <c r="TGF4" s="345"/>
      <c r="TGG4" s="347"/>
      <c r="TGH4" s="339"/>
      <c r="TGJ4" s="259"/>
      <c r="TGK4" s="259"/>
      <c r="TGL4" s="259"/>
      <c r="TGM4" s="269"/>
      <c r="TGN4" s="343"/>
      <c r="TGO4" s="332"/>
      <c r="TGP4" s="347"/>
      <c r="TGQ4" s="347"/>
      <c r="TGR4" s="331"/>
      <c r="TGS4" s="348"/>
      <c r="TGT4" s="345"/>
      <c r="TGU4" s="345"/>
      <c r="TGV4" s="347"/>
      <c r="TGW4" s="339"/>
      <c r="TGY4" s="259"/>
      <c r="TGZ4" s="259"/>
      <c r="THA4" s="259"/>
      <c r="THB4" s="269"/>
      <c r="THC4" s="343"/>
      <c r="THD4" s="332"/>
      <c r="THE4" s="347"/>
      <c r="THF4" s="347"/>
      <c r="THG4" s="331"/>
      <c r="THH4" s="348"/>
      <c r="THI4" s="345"/>
      <c r="THJ4" s="345"/>
      <c r="THK4" s="347"/>
      <c r="THL4" s="339"/>
      <c r="THN4" s="259"/>
      <c r="THO4" s="259"/>
      <c r="THP4" s="259"/>
      <c r="THQ4" s="269"/>
      <c r="THR4" s="343"/>
      <c r="THS4" s="332"/>
      <c r="THT4" s="347"/>
      <c r="THU4" s="347"/>
      <c r="THV4" s="331"/>
      <c r="THW4" s="348"/>
      <c r="THX4" s="345"/>
      <c r="THY4" s="345"/>
      <c r="THZ4" s="347"/>
      <c r="TIA4" s="339"/>
      <c r="TIC4" s="259"/>
      <c r="TID4" s="259"/>
      <c r="TIE4" s="259"/>
      <c r="TIF4" s="269"/>
      <c r="TIG4" s="343"/>
      <c r="TIH4" s="332"/>
      <c r="TII4" s="347"/>
      <c r="TIJ4" s="347"/>
      <c r="TIK4" s="331"/>
      <c r="TIL4" s="348"/>
      <c r="TIM4" s="345"/>
      <c r="TIN4" s="345"/>
      <c r="TIO4" s="347"/>
      <c r="TIP4" s="339"/>
      <c r="TIR4" s="259"/>
      <c r="TIS4" s="259"/>
      <c r="TIT4" s="259"/>
      <c r="TIU4" s="269"/>
      <c r="TIV4" s="343"/>
      <c r="TIW4" s="332"/>
      <c r="TIX4" s="347"/>
      <c r="TIY4" s="347"/>
      <c r="TIZ4" s="331"/>
      <c r="TJA4" s="348"/>
      <c r="TJB4" s="345"/>
      <c r="TJC4" s="345"/>
      <c r="TJD4" s="347"/>
      <c r="TJE4" s="339"/>
      <c r="TJG4" s="259"/>
      <c r="TJH4" s="259"/>
      <c r="TJI4" s="259"/>
      <c r="TJJ4" s="269"/>
      <c r="TJK4" s="343"/>
      <c r="TJL4" s="332"/>
      <c r="TJM4" s="347"/>
      <c r="TJN4" s="347"/>
      <c r="TJO4" s="331"/>
      <c r="TJP4" s="348"/>
      <c r="TJQ4" s="345"/>
      <c r="TJR4" s="345"/>
      <c r="TJS4" s="347"/>
      <c r="TJT4" s="339"/>
      <c r="TJV4" s="259"/>
      <c r="TJW4" s="259"/>
      <c r="TJX4" s="259"/>
      <c r="TJY4" s="269"/>
      <c r="TJZ4" s="343"/>
      <c r="TKA4" s="332"/>
      <c r="TKB4" s="347"/>
      <c r="TKC4" s="347"/>
      <c r="TKD4" s="331"/>
      <c r="TKE4" s="348"/>
      <c r="TKF4" s="345"/>
      <c r="TKG4" s="345"/>
      <c r="TKH4" s="347"/>
      <c r="TKI4" s="339"/>
      <c r="TKK4" s="259"/>
      <c r="TKL4" s="259"/>
      <c r="TKM4" s="259"/>
      <c r="TKN4" s="269"/>
      <c r="TKO4" s="343"/>
      <c r="TKP4" s="332"/>
      <c r="TKQ4" s="347"/>
      <c r="TKR4" s="347"/>
      <c r="TKS4" s="331"/>
      <c r="TKT4" s="348"/>
      <c r="TKU4" s="345"/>
      <c r="TKV4" s="345"/>
      <c r="TKW4" s="347"/>
      <c r="TKX4" s="339"/>
      <c r="TKZ4" s="259"/>
      <c r="TLA4" s="259"/>
      <c r="TLB4" s="259"/>
      <c r="TLC4" s="269"/>
      <c r="TLD4" s="343"/>
      <c r="TLE4" s="332"/>
      <c r="TLF4" s="347"/>
      <c r="TLG4" s="347"/>
      <c r="TLH4" s="331"/>
      <c r="TLI4" s="348"/>
      <c r="TLJ4" s="345"/>
      <c r="TLK4" s="345"/>
      <c r="TLL4" s="347"/>
      <c r="TLM4" s="339"/>
      <c r="TLO4" s="259"/>
      <c r="TLP4" s="259"/>
      <c r="TLQ4" s="259"/>
      <c r="TLR4" s="269"/>
      <c r="TLS4" s="343"/>
      <c r="TLT4" s="332"/>
      <c r="TLU4" s="347"/>
      <c r="TLV4" s="347"/>
      <c r="TLW4" s="331"/>
      <c r="TLX4" s="348"/>
      <c r="TLY4" s="345"/>
      <c r="TLZ4" s="345"/>
      <c r="TMA4" s="347"/>
      <c r="TMB4" s="339"/>
      <c r="TMD4" s="259"/>
      <c r="TME4" s="259"/>
      <c r="TMF4" s="259"/>
      <c r="TMG4" s="269"/>
      <c r="TMH4" s="343"/>
      <c r="TMI4" s="332"/>
      <c r="TMJ4" s="347"/>
      <c r="TMK4" s="347"/>
      <c r="TML4" s="331"/>
      <c r="TMM4" s="348"/>
      <c r="TMN4" s="345"/>
      <c r="TMO4" s="345"/>
      <c r="TMP4" s="347"/>
      <c r="TMQ4" s="339"/>
      <c r="TMS4" s="259"/>
      <c r="TMT4" s="259"/>
      <c r="TMU4" s="259"/>
      <c r="TMV4" s="269"/>
      <c r="TMW4" s="343"/>
      <c r="TMX4" s="332"/>
      <c r="TMY4" s="347"/>
      <c r="TMZ4" s="347"/>
      <c r="TNA4" s="331"/>
      <c r="TNB4" s="348"/>
      <c r="TNC4" s="345"/>
      <c r="TND4" s="345"/>
      <c r="TNE4" s="347"/>
      <c r="TNF4" s="339"/>
      <c r="TNH4" s="259"/>
      <c r="TNI4" s="259"/>
      <c r="TNJ4" s="259"/>
      <c r="TNK4" s="269"/>
      <c r="TNL4" s="343"/>
      <c r="TNM4" s="332"/>
      <c r="TNN4" s="347"/>
      <c r="TNO4" s="347"/>
      <c r="TNP4" s="331"/>
      <c r="TNQ4" s="348"/>
      <c r="TNR4" s="345"/>
      <c r="TNS4" s="345"/>
      <c r="TNT4" s="347"/>
      <c r="TNU4" s="339"/>
      <c r="TNW4" s="259"/>
      <c r="TNX4" s="259"/>
      <c r="TNY4" s="259"/>
      <c r="TNZ4" s="269"/>
      <c r="TOA4" s="343"/>
      <c r="TOB4" s="332"/>
      <c r="TOC4" s="347"/>
      <c r="TOD4" s="347"/>
      <c r="TOE4" s="331"/>
      <c r="TOF4" s="348"/>
      <c r="TOG4" s="345"/>
      <c r="TOH4" s="345"/>
      <c r="TOI4" s="347"/>
      <c r="TOJ4" s="339"/>
      <c r="TOL4" s="259"/>
      <c r="TOM4" s="259"/>
      <c r="TON4" s="259"/>
      <c r="TOO4" s="269"/>
      <c r="TOP4" s="343"/>
      <c r="TOQ4" s="332"/>
      <c r="TOR4" s="347"/>
      <c r="TOS4" s="347"/>
      <c r="TOT4" s="331"/>
      <c r="TOU4" s="348"/>
      <c r="TOV4" s="345"/>
      <c r="TOW4" s="345"/>
      <c r="TOX4" s="347"/>
      <c r="TOY4" s="339"/>
      <c r="TPA4" s="259"/>
      <c r="TPB4" s="259"/>
      <c r="TPC4" s="259"/>
      <c r="TPD4" s="269"/>
      <c r="TPE4" s="343"/>
      <c r="TPF4" s="332"/>
      <c r="TPG4" s="347"/>
      <c r="TPH4" s="347"/>
      <c r="TPI4" s="331"/>
      <c r="TPJ4" s="348"/>
      <c r="TPK4" s="345"/>
      <c r="TPL4" s="345"/>
      <c r="TPM4" s="347"/>
      <c r="TPN4" s="339"/>
      <c r="TPP4" s="259"/>
      <c r="TPQ4" s="259"/>
      <c r="TPR4" s="259"/>
      <c r="TPS4" s="269"/>
      <c r="TPT4" s="343"/>
      <c r="TPU4" s="332"/>
      <c r="TPV4" s="347"/>
      <c r="TPW4" s="347"/>
      <c r="TPX4" s="331"/>
      <c r="TPY4" s="348"/>
      <c r="TPZ4" s="345"/>
      <c r="TQA4" s="345"/>
      <c r="TQB4" s="347"/>
      <c r="TQC4" s="339"/>
      <c r="TQE4" s="259"/>
      <c r="TQF4" s="259"/>
      <c r="TQG4" s="259"/>
      <c r="TQH4" s="269"/>
      <c r="TQI4" s="343"/>
      <c r="TQJ4" s="332"/>
      <c r="TQK4" s="347"/>
      <c r="TQL4" s="347"/>
      <c r="TQM4" s="331"/>
      <c r="TQN4" s="348"/>
      <c r="TQO4" s="345"/>
      <c r="TQP4" s="345"/>
      <c r="TQQ4" s="347"/>
      <c r="TQR4" s="339"/>
      <c r="TQT4" s="259"/>
      <c r="TQU4" s="259"/>
      <c r="TQV4" s="259"/>
      <c r="TQW4" s="269"/>
      <c r="TQX4" s="343"/>
      <c r="TQY4" s="332"/>
      <c r="TQZ4" s="347"/>
      <c r="TRA4" s="347"/>
      <c r="TRB4" s="331"/>
      <c r="TRC4" s="348"/>
      <c r="TRD4" s="345"/>
      <c r="TRE4" s="345"/>
      <c r="TRF4" s="347"/>
      <c r="TRG4" s="339"/>
      <c r="TRI4" s="259"/>
      <c r="TRJ4" s="259"/>
      <c r="TRK4" s="259"/>
      <c r="TRL4" s="269"/>
      <c r="TRM4" s="343"/>
      <c r="TRN4" s="332"/>
      <c r="TRO4" s="347"/>
      <c r="TRP4" s="347"/>
      <c r="TRQ4" s="331"/>
      <c r="TRR4" s="348"/>
      <c r="TRS4" s="345"/>
      <c r="TRT4" s="345"/>
      <c r="TRU4" s="347"/>
      <c r="TRV4" s="339"/>
      <c r="TRX4" s="259"/>
      <c r="TRY4" s="259"/>
      <c r="TRZ4" s="259"/>
      <c r="TSA4" s="269"/>
      <c r="TSB4" s="343"/>
      <c r="TSC4" s="332"/>
      <c r="TSD4" s="347"/>
      <c r="TSE4" s="347"/>
      <c r="TSF4" s="331"/>
      <c r="TSG4" s="348"/>
      <c r="TSH4" s="345"/>
      <c r="TSI4" s="345"/>
      <c r="TSJ4" s="347"/>
      <c r="TSK4" s="339"/>
      <c r="TSM4" s="259"/>
      <c r="TSN4" s="259"/>
      <c r="TSO4" s="259"/>
      <c r="TSP4" s="269"/>
      <c r="TSQ4" s="343"/>
      <c r="TSR4" s="332"/>
      <c r="TSS4" s="347"/>
      <c r="TST4" s="347"/>
      <c r="TSU4" s="331"/>
      <c r="TSV4" s="348"/>
      <c r="TSW4" s="345"/>
      <c r="TSX4" s="345"/>
      <c r="TSY4" s="347"/>
      <c r="TSZ4" s="339"/>
      <c r="TTB4" s="259"/>
      <c r="TTC4" s="259"/>
      <c r="TTD4" s="259"/>
      <c r="TTE4" s="269"/>
      <c r="TTF4" s="343"/>
      <c r="TTG4" s="332"/>
      <c r="TTH4" s="347"/>
      <c r="TTI4" s="347"/>
      <c r="TTJ4" s="331"/>
      <c r="TTK4" s="348"/>
      <c r="TTL4" s="345"/>
      <c r="TTM4" s="345"/>
      <c r="TTN4" s="347"/>
      <c r="TTO4" s="339"/>
      <c r="TTQ4" s="259"/>
      <c r="TTR4" s="259"/>
      <c r="TTS4" s="259"/>
      <c r="TTT4" s="269"/>
      <c r="TTU4" s="343"/>
      <c r="TTV4" s="332"/>
      <c r="TTW4" s="347"/>
      <c r="TTX4" s="347"/>
      <c r="TTY4" s="331"/>
      <c r="TTZ4" s="348"/>
      <c r="TUA4" s="345"/>
      <c r="TUB4" s="345"/>
      <c r="TUC4" s="347"/>
      <c r="TUD4" s="339"/>
      <c r="TUF4" s="259"/>
      <c r="TUG4" s="259"/>
      <c r="TUH4" s="259"/>
      <c r="TUI4" s="269"/>
      <c r="TUJ4" s="343"/>
      <c r="TUK4" s="332"/>
      <c r="TUL4" s="347"/>
      <c r="TUM4" s="347"/>
      <c r="TUN4" s="331"/>
      <c r="TUO4" s="348"/>
      <c r="TUP4" s="345"/>
      <c r="TUQ4" s="345"/>
      <c r="TUR4" s="347"/>
      <c r="TUS4" s="339"/>
      <c r="TUU4" s="259"/>
      <c r="TUV4" s="259"/>
      <c r="TUW4" s="259"/>
      <c r="TUX4" s="269"/>
      <c r="TUY4" s="343"/>
      <c r="TUZ4" s="332"/>
      <c r="TVA4" s="347"/>
      <c r="TVB4" s="347"/>
      <c r="TVC4" s="331"/>
      <c r="TVD4" s="348"/>
      <c r="TVE4" s="345"/>
      <c r="TVF4" s="345"/>
      <c r="TVG4" s="347"/>
      <c r="TVH4" s="339"/>
      <c r="TVJ4" s="259"/>
      <c r="TVK4" s="259"/>
      <c r="TVL4" s="259"/>
      <c r="TVM4" s="269"/>
      <c r="TVN4" s="343"/>
      <c r="TVO4" s="332"/>
      <c r="TVP4" s="347"/>
      <c r="TVQ4" s="347"/>
      <c r="TVR4" s="331"/>
      <c r="TVS4" s="348"/>
      <c r="TVT4" s="345"/>
      <c r="TVU4" s="345"/>
      <c r="TVV4" s="347"/>
      <c r="TVW4" s="339"/>
      <c r="TVY4" s="259"/>
      <c r="TVZ4" s="259"/>
      <c r="TWA4" s="259"/>
      <c r="TWB4" s="269"/>
      <c r="TWC4" s="343"/>
      <c r="TWD4" s="332"/>
      <c r="TWE4" s="347"/>
      <c r="TWF4" s="347"/>
      <c r="TWG4" s="331"/>
      <c r="TWH4" s="348"/>
      <c r="TWI4" s="345"/>
      <c r="TWJ4" s="345"/>
      <c r="TWK4" s="347"/>
      <c r="TWL4" s="339"/>
      <c r="TWN4" s="259"/>
      <c r="TWO4" s="259"/>
      <c r="TWP4" s="259"/>
      <c r="TWQ4" s="269"/>
      <c r="TWR4" s="343"/>
      <c r="TWS4" s="332"/>
      <c r="TWT4" s="347"/>
      <c r="TWU4" s="347"/>
      <c r="TWV4" s="331"/>
      <c r="TWW4" s="348"/>
      <c r="TWX4" s="345"/>
      <c r="TWY4" s="345"/>
      <c r="TWZ4" s="347"/>
      <c r="TXA4" s="339"/>
      <c r="TXC4" s="259"/>
      <c r="TXD4" s="259"/>
      <c r="TXE4" s="259"/>
      <c r="TXF4" s="269"/>
      <c r="TXG4" s="343"/>
      <c r="TXH4" s="332"/>
      <c r="TXI4" s="347"/>
      <c r="TXJ4" s="347"/>
      <c r="TXK4" s="331"/>
      <c r="TXL4" s="348"/>
      <c r="TXM4" s="345"/>
      <c r="TXN4" s="345"/>
      <c r="TXO4" s="347"/>
      <c r="TXP4" s="339"/>
      <c r="TXR4" s="259"/>
      <c r="TXS4" s="259"/>
      <c r="TXT4" s="259"/>
      <c r="TXU4" s="269"/>
      <c r="TXV4" s="343"/>
      <c r="TXW4" s="332"/>
      <c r="TXX4" s="347"/>
      <c r="TXY4" s="347"/>
      <c r="TXZ4" s="331"/>
      <c r="TYA4" s="348"/>
      <c r="TYB4" s="345"/>
      <c r="TYC4" s="345"/>
      <c r="TYD4" s="347"/>
      <c r="TYE4" s="339"/>
      <c r="TYG4" s="259"/>
      <c r="TYH4" s="259"/>
      <c r="TYI4" s="259"/>
      <c r="TYJ4" s="269"/>
      <c r="TYK4" s="343"/>
      <c r="TYL4" s="332"/>
      <c r="TYM4" s="347"/>
      <c r="TYN4" s="347"/>
      <c r="TYO4" s="331"/>
      <c r="TYP4" s="348"/>
      <c r="TYQ4" s="345"/>
      <c r="TYR4" s="345"/>
      <c r="TYS4" s="347"/>
      <c r="TYT4" s="339"/>
      <c r="TYV4" s="259"/>
      <c r="TYW4" s="259"/>
      <c r="TYX4" s="259"/>
      <c r="TYY4" s="269"/>
      <c r="TYZ4" s="343"/>
      <c r="TZA4" s="332"/>
      <c r="TZB4" s="347"/>
      <c r="TZC4" s="347"/>
      <c r="TZD4" s="331"/>
      <c r="TZE4" s="348"/>
      <c r="TZF4" s="345"/>
      <c r="TZG4" s="345"/>
      <c r="TZH4" s="347"/>
      <c r="TZI4" s="339"/>
      <c r="TZK4" s="259"/>
      <c r="TZL4" s="259"/>
      <c r="TZM4" s="259"/>
      <c r="TZN4" s="269"/>
      <c r="TZO4" s="343"/>
      <c r="TZP4" s="332"/>
      <c r="TZQ4" s="347"/>
      <c r="TZR4" s="347"/>
      <c r="TZS4" s="331"/>
      <c r="TZT4" s="348"/>
      <c r="TZU4" s="345"/>
      <c r="TZV4" s="345"/>
      <c r="TZW4" s="347"/>
      <c r="TZX4" s="339"/>
      <c r="TZZ4" s="259"/>
      <c r="UAA4" s="259"/>
      <c r="UAB4" s="259"/>
      <c r="UAC4" s="269"/>
      <c r="UAD4" s="343"/>
      <c r="UAE4" s="332"/>
      <c r="UAF4" s="347"/>
      <c r="UAG4" s="347"/>
      <c r="UAH4" s="331"/>
      <c r="UAI4" s="348"/>
      <c r="UAJ4" s="345"/>
      <c r="UAK4" s="345"/>
      <c r="UAL4" s="347"/>
      <c r="UAM4" s="339"/>
      <c r="UAO4" s="259"/>
      <c r="UAP4" s="259"/>
      <c r="UAQ4" s="259"/>
      <c r="UAR4" s="269"/>
      <c r="UAS4" s="343"/>
      <c r="UAT4" s="332"/>
      <c r="UAU4" s="347"/>
      <c r="UAV4" s="347"/>
      <c r="UAW4" s="331"/>
      <c r="UAX4" s="348"/>
      <c r="UAY4" s="345"/>
      <c r="UAZ4" s="345"/>
      <c r="UBA4" s="347"/>
      <c r="UBB4" s="339"/>
      <c r="UBD4" s="259"/>
      <c r="UBE4" s="259"/>
      <c r="UBF4" s="259"/>
      <c r="UBG4" s="269"/>
      <c r="UBH4" s="343"/>
      <c r="UBI4" s="332"/>
      <c r="UBJ4" s="347"/>
      <c r="UBK4" s="347"/>
      <c r="UBL4" s="331"/>
      <c r="UBM4" s="348"/>
      <c r="UBN4" s="345"/>
      <c r="UBO4" s="345"/>
      <c r="UBP4" s="347"/>
      <c r="UBQ4" s="339"/>
      <c r="UBS4" s="259"/>
      <c r="UBT4" s="259"/>
      <c r="UBU4" s="259"/>
      <c r="UBV4" s="269"/>
      <c r="UBW4" s="343"/>
      <c r="UBX4" s="332"/>
      <c r="UBY4" s="347"/>
      <c r="UBZ4" s="347"/>
      <c r="UCA4" s="331"/>
      <c r="UCB4" s="348"/>
      <c r="UCC4" s="345"/>
      <c r="UCD4" s="345"/>
      <c r="UCE4" s="347"/>
      <c r="UCF4" s="339"/>
      <c r="UCH4" s="259"/>
      <c r="UCI4" s="259"/>
      <c r="UCJ4" s="259"/>
      <c r="UCK4" s="269"/>
      <c r="UCL4" s="343"/>
      <c r="UCM4" s="332"/>
      <c r="UCN4" s="347"/>
      <c r="UCO4" s="347"/>
      <c r="UCP4" s="331"/>
      <c r="UCQ4" s="348"/>
      <c r="UCR4" s="345"/>
      <c r="UCS4" s="345"/>
      <c r="UCT4" s="347"/>
      <c r="UCU4" s="339"/>
      <c r="UCW4" s="259"/>
      <c r="UCX4" s="259"/>
      <c r="UCY4" s="259"/>
      <c r="UCZ4" s="269"/>
      <c r="UDA4" s="343"/>
      <c r="UDB4" s="332"/>
      <c r="UDC4" s="347"/>
      <c r="UDD4" s="347"/>
      <c r="UDE4" s="331"/>
      <c r="UDF4" s="348"/>
      <c r="UDG4" s="345"/>
      <c r="UDH4" s="345"/>
      <c r="UDI4" s="347"/>
      <c r="UDJ4" s="339"/>
      <c r="UDL4" s="259"/>
      <c r="UDM4" s="259"/>
      <c r="UDN4" s="259"/>
      <c r="UDO4" s="269"/>
      <c r="UDP4" s="343"/>
      <c r="UDQ4" s="332"/>
      <c r="UDR4" s="347"/>
      <c r="UDS4" s="347"/>
      <c r="UDT4" s="331"/>
      <c r="UDU4" s="348"/>
      <c r="UDV4" s="345"/>
      <c r="UDW4" s="345"/>
      <c r="UDX4" s="347"/>
      <c r="UDY4" s="339"/>
      <c r="UEA4" s="259"/>
      <c r="UEB4" s="259"/>
      <c r="UEC4" s="259"/>
      <c r="UED4" s="269"/>
      <c r="UEE4" s="343"/>
      <c r="UEF4" s="332"/>
      <c r="UEG4" s="347"/>
      <c r="UEH4" s="347"/>
      <c r="UEI4" s="331"/>
      <c r="UEJ4" s="348"/>
      <c r="UEK4" s="345"/>
      <c r="UEL4" s="345"/>
      <c r="UEM4" s="347"/>
      <c r="UEN4" s="339"/>
      <c r="UEP4" s="259"/>
      <c r="UEQ4" s="259"/>
      <c r="UER4" s="259"/>
      <c r="UES4" s="269"/>
      <c r="UET4" s="343"/>
      <c r="UEU4" s="332"/>
      <c r="UEV4" s="347"/>
      <c r="UEW4" s="347"/>
      <c r="UEX4" s="331"/>
      <c r="UEY4" s="348"/>
      <c r="UEZ4" s="345"/>
      <c r="UFA4" s="345"/>
      <c r="UFB4" s="347"/>
      <c r="UFC4" s="339"/>
      <c r="UFE4" s="259"/>
      <c r="UFF4" s="259"/>
      <c r="UFG4" s="259"/>
      <c r="UFH4" s="269"/>
      <c r="UFI4" s="343"/>
      <c r="UFJ4" s="332"/>
      <c r="UFK4" s="347"/>
      <c r="UFL4" s="347"/>
      <c r="UFM4" s="331"/>
      <c r="UFN4" s="348"/>
      <c r="UFO4" s="345"/>
      <c r="UFP4" s="345"/>
      <c r="UFQ4" s="347"/>
      <c r="UFR4" s="339"/>
      <c r="UFT4" s="259"/>
      <c r="UFU4" s="259"/>
      <c r="UFV4" s="259"/>
      <c r="UFW4" s="269"/>
      <c r="UFX4" s="343"/>
      <c r="UFY4" s="332"/>
      <c r="UFZ4" s="347"/>
      <c r="UGA4" s="347"/>
      <c r="UGB4" s="331"/>
      <c r="UGC4" s="348"/>
      <c r="UGD4" s="345"/>
      <c r="UGE4" s="345"/>
      <c r="UGF4" s="347"/>
      <c r="UGG4" s="339"/>
      <c r="UGI4" s="259"/>
      <c r="UGJ4" s="259"/>
      <c r="UGK4" s="259"/>
      <c r="UGL4" s="269"/>
      <c r="UGM4" s="343"/>
      <c r="UGN4" s="332"/>
      <c r="UGO4" s="347"/>
      <c r="UGP4" s="347"/>
      <c r="UGQ4" s="331"/>
      <c r="UGR4" s="348"/>
      <c r="UGS4" s="345"/>
      <c r="UGT4" s="345"/>
      <c r="UGU4" s="347"/>
      <c r="UGV4" s="339"/>
      <c r="UGX4" s="259"/>
      <c r="UGY4" s="259"/>
      <c r="UGZ4" s="259"/>
      <c r="UHA4" s="269"/>
      <c r="UHB4" s="343"/>
      <c r="UHC4" s="332"/>
      <c r="UHD4" s="347"/>
      <c r="UHE4" s="347"/>
      <c r="UHF4" s="331"/>
      <c r="UHG4" s="348"/>
      <c r="UHH4" s="345"/>
      <c r="UHI4" s="345"/>
      <c r="UHJ4" s="347"/>
      <c r="UHK4" s="339"/>
      <c r="UHM4" s="259"/>
      <c r="UHN4" s="259"/>
      <c r="UHO4" s="259"/>
      <c r="UHP4" s="269"/>
      <c r="UHQ4" s="343"/>
      <c r="UHR4" s="332"/>
      <c r="UHS4" s="347"/>
      <c r="UHT4" s="347"/>
      <c r="UHU4" s="331"/>
      <c r="UHV4" s="348"/>
      <c r="UHW4" s="345"/>
      <c r="UHX4" s="345"/>
      <c r="UHY4" s="347"/>
      <c r="UHZ4" s="339"/>
      <c r="UIB4" s="259"/>
      <c r="UIC4" s="259"/>
      <c r="UID4" s="259"/>
      <c r="UIE4" s="269"/>
      <c r="UIF4" s="343"/>
      <c r="UIG4" s="332"/>
      <c r="UIH4" s="347"/>
      <c r="UII4" s="347"/>
      <c r="UIJ4" s="331"/>
      <c r="UIK4" s="348"/>
      <c r="UIL4" s="345"/>
      <c r="UIM4" s="345"/>
      <c r="UIN4" s="347"/>
      <c r="UIO4" s="339"/>
      <c r="UIQ4" s="259"/>
      <c r="UIR4" s="259"/>
      <c r="UIS4" s="259"/>
      <c r="UIT4" s="269"/>
      <c r="UIU4" s="343"/>
      <c r="UIV4" s="332"/>
      <c r="UIW4" s="347"/>
      <c r="UIX4" s="347"/>
      <c r="UIY4" s="331"/>
      <c r="UIZ4" s="348"/>
      <c r="UJA4" s="345"/>
      <c r="UJB4" s="345"/>
      <c r="UJC4" s="347"/>
      <c r="UJD4" s="339"/>
      <c r="UJF4" s="259"/>
      <c r="UJG4" s="259"/>
      <c r="UJH4" s="259"/>
      <c r="UJI4" s="269"/>
      <c r="UJJ4" s="343"/>
      <c r="UJK4" s="332"/>
      <c r="UJL4" s="347"/>
      <c r="UJM4" s="347"/>
      <c r="UJN4" s="331"/>
      <c r="UJO4" s="348"/>
      <c r="UJP4" s="345"/>
      <c r="UJQ4" s="345"/>
      <c r="UJR4" s="347"/>
      <c r="UJS4" s="339"/>
      <c r="UJU4" s="259"/>
      <c r="UJV4" s="259"/>
      <c r="UJW4" s="259"/>
      <c r="UJX4" s="269"/>
      <c r="UJY4" s="343"/>
      <c r="UJZ4" s="332"/>
      <c r="UKA4" s="347"/>
      <c r="UKB4" s="347"/>
      <c r="UKC4" s="331"/>
      <c r="UKD4" s="348"/>
      <c r="UKE4" s="345"/>
      <c r="UKF4" s="345"/>
      <c r="UKG4" s="347"/>
      <c r="UKH4" s="339"/>
      <c r="UKJ4" s="259"/>
      <c r="UKK4" s="259"/>
      <c r="UKL4" s="259"/>
      <c r="UKM4" s="269"/>
      <c r="UKN4" s="343"/>
      <c r="UKO4" s="332"/>
      <c r="UKP4" s="347"/>
      <c r="UKQ4" s="347"/>
      <c r="UKR4" s="331"/>
      <c r="UKS4" s="348"/>
      <c r="UKT4" s="345"/>
      <c r="UKU4" s="345"/>
      <c r="UKV4" s="347"/>
      <c r="UKW4" s="339"/>
      <c r="UKY4" s="259"/>
      <c r="UKZ4" s="259"/>
      <c r="ULA4" s="259"/>
      <c r="ULB4" s="269"/>
      <c r="ULC4" s="343"/>
      <c r="ULD4" s="332"/>
      <c r="ULE4" s="347"/>
      <c r="ULF4" s="347"/>
      <c r="ULG4" s="331"/>
      <c r="ULH4" s="348"/>
      <c r="ULI4" s="345"/>
      <c r="ULJ4" s="345"/>
      <c r="ULK4" s="347"/>
      <c r="ULL4" s="339"/>
      <c r="ULN4" s="259"/>
      <c r="ULO4" s="259"/>
      <c r="ULP4" s="259"/>
      <c r="ULQ4" s="269"/>
      <c r="ULR4" s="343"/>
      <c r="ULS4" s="332"/>
      <c r="ULT4" s="347"/>
      <c r="ULU4" s="347"/>
      <c r="ULV4" s="331"/>
      <c r="ULW4" s="348"/>
      <c r="ULX4" s="345"/>
      <c r="ULY4" s="345"/>
      <c r="ULZ4" s="347"/>
      <c r="UMA4" s="339"/>
      <c r="UMC4" s="259"/>
      <c r="UMD4" s="259"/>
      <c r="UME4" s="259"/>
      <c r="UMF4" s="269"/>
      <c r="UMG4" s="343"/>
      <c r="UMH4" s="332"/>
      <c r="UMI4" s="347"/>
      <c r="UMJ4" s="347"/>
      <c r="UMK4" s="331"/>
      <c r="UML4" s="348"/>
      <c r="UMM4" s="345"/>
      <c r="UMN4" s="345"/>
      <c r="UMO4" s="347"/>
      <c r="UMP4" s="339"/>
      <c r="UMR4" s="259"/>
      <c r="UMS4" s="259"/>
      <c r="UMT4" s="259"/>
      <c r="UMU4" s="269"/>
      <c r="UMV4" s="343"/>
      <c r="UMW4" s="332"/>
      <c r="UMX4" s="347"/>
      <c r="UMY4" s="347"/>
      <c r="UMZ4" s="331"/>
      <c r="UNA4" s="348"/>
      <c r="UNB4" s="345"/>
      <c r="UNC4" s="345"/>
      <c r="UND4" s="347"/>
      <c r="UNE4" s="339"/>
      <c r="UNG4" s="259"/>
      <c r="UNH4" s="259"/>
      <c r="UNI4" s="259"/>
      <c r="UNJ4" s="269"/>
      <c r="UNK4" s="343"/>
      <c r="UNL4" s="332"/>
      <c r="UNM4" s="347"/>
      <c r="UNN4" s="347"/>
      <c r="UNO4" s="331"/>
      <c r="UNP4" s="348"/>
      <c r="UNQ4" s="345"/>
      <c r="UNR4" s="345"/>
      <c r="UNS4" s="347"/>
      <c r="UNT4" s="339"/>
      <c r="UNV4" s="259"/>
      <c r="UNW4" s="259"/>
      <c r="UNX4" s="259"/>
      <c r="UNY4" s="269"/>
      <c r="UNZ4" s="343"/>
      <c r="UOA4" s="332"/>
      <c r="UOB4" s="347"/>
      <c r="UOC4" s="347"/>
      <c r="UOD4" s="331"/>
      <c r="UOE4" s="348"/>
      <c r="UOF4" s="345"/>
      <c r="UOG4" s="345"/>
      <c r="UOH4" s="347"/>
      <c r="UOI4" s="339"/>
      <c r="UOK4" s="259"/>
      <c r="UOL4" s="259"/>
      <c r="UOM4" s="259"/>
      <c r="UON4" s="269"/>
      <c r="UOO4" s="343"/>
      <c r="UOP4" s="332"/>
      <c r="UOQ4" s="347"/>
      <c r="UOR4" s="347"/>
      <c r="UOS4" s="331"/>
      <c r="UOT4" s="348"/>
      <c r="UOU4" s="345"/>
      <c r="UOV4" s="345"/>
      <c r="UOW4" s="347"/>
      <c r="UOX4" s="339"/>
      <c r="UOZ4" s="259"/>
      <c r="UPA4" s="259"/>
      <c r="UPB4" s="259"/>
      <c r="UPC4" s="269"/>
      <c r="UPD4" s="343"/>
      <c r="UPE4" s="332"/>
      <c r="UPF4" s="347"/>
      <c r="UPG4" s="347"/>
      <c r="UPH4" s="331"/>
      <c r="UPI4" s="348"/>
      <c r="UPJ4" s="345"/>
      <c r="UPK4" s="345"/>
      <c r="UPL4" s="347"/>
      <c r="UPM4" s="339"/>
      <c r="UPO4" s="259"/>
      <c r="UPP4" s="259"/>
      <c r="UPQ4" s="259"/>
      <c r="UPR4" s="269"/>
      <c r="UPS4" s="343"/>
      <c r="UPT4" s="332"/>
      <c r="UPU4" s="347"/>
      <c r="UPV4" s="347"/>
      <c r="UPW4" s="331"/>
      <c r="UPX4" s="348"/>
      <c r="UPY4" s="345"/>
      <c r="UPZ4" s="345"/>
      <c r="UQA4" s="347"/>
      <c r="UQB4" s="339"/>
      <c r="UQD4" s="259"/>
      <c r="UQE4" s="259"/>
      <c r="UQF4" s="259"/>
      <c r="UQG4" s="269"/>
      <c r="UQH4" s="343"/>
      <c r="UQI4" s="332"/>
      <c r="UQJ4" s="347"/>
      <c r="UQK4" s="347"/>
      <c r="UQL4" s="331"/>
      <c r="UQM4" s="348"/>
      <c r="UQN4" s="345"/>
      <c r="UQO4" s="345"/>
      <c r="UQP4" s="347"/>
      <c r="UQQ4" s="339"/>
      <c r="UQS4" s="259"/>
      <c r="UQT4" s="259"/>
      <c r="UQU4" s="259"/>
      <c r="UQV4" s="269"/>
      <c r="UQW4" s="343"/>
      <c r="UQX4" s="332"/>
      <c r="UQY4" s="347"/>
      <c r="UQZ4" s="347"/>
      <c r="URA4" s="331"/>
      <c r="URB4" s="348"/>
      <c r="URC4" s="345"/>
      <c r="URD4" s="345"/>
      <c r="URE4" s="347"/>
      <c r="URF4" s="339"/>
      <c r="URH4" s="259"/>
      <c r="URI4" s="259"/>
      <c r="URJ4" s="259"/>
      <c r="URK4" s="269"/>
      <c r="URL4" s="343"/>
      <c r="URM4" s="332"/>
      <c r="URN4" s="347"/>
      <c r="URO4" s="347"/>
      <c r="URP4" s="331"/>
      <c r="URQ4" s="348"/>
      <c r="URR4" s="345"/>
      <c r="URS4" s="345"/>
      <c r="URT4" s="347"/>
      <c r="URU4" s="339"/>
      <c r="URW4" s="259"/>
      <c r="URX4" s="259"/>
      <c r="URY4" s="259"/>
      <c r="URZ4" s="269"/>
      <c r="USA4" s="343"/>
      <c r="USB4" s="332"/>
      <c r="USC4" s="347"/>
      <c r="USD4" s="347"/>
      <c r="USE4" s="331"/>
      <c r="USF4" s="348"/>
      <c r="USG4" s="345"/>
      <c r="USH4" s="345"/>
      <c r="USI4" s="347"/>
      <c r="USJ4" s="339"/>
      <c r="USL4" s="259"/>
      <c r="USM4" s="259"/>
      <c r="USN4" s="259"/>
      <c r="USO4" s="269"/>
      <c r="USP4" s="343"/>
      <c r="USQ4" s="332"/>
      <c r="USR4" s="347"/>
      <c r="USS4" s="347"/>
      <c r="UST4" s="331"/>
      <c r="USU4" s="348"/>
      <c r="USV4" s="345"/>
      <c r="USW4" s="345"/>
      <c r="USX4" s="347"/>
      <c r="USY4" s="339"/>
      <c r="UTA4" s="259"/>
      <c r="UTB4" s="259"/>
      <c r="UTC4" s="259"/>
      <c r="UTD4" s="269"/>
      <c r="UTE4" s="343"/>
      <c r="UTF4" s="332"/>
      <c r="UTG4" s="347"/>
      <c r="UTH4" s="347"/>
      <c r="UTI4" s="331"/>
      <c r="UTJ4" s="348"/>
      <c r="UTK4" s="345"/>
      <c r="UTL4" s="345"/>
      <c r="UTM4" s="347"/>
      <c r="UTN4" s="339"/>
      <c r="UTP4" s="259"/>
      <c r="UTQ4" s="259"/>
      <c r="UTR4" s="259"/>
      <c r="UTS4" s="269"/>
      <c r="UTT4" s="343"/>
      <c r="UTU4" s="332"/>
      <c r="UTV4" s="347"/>
      <c r="UTW4" s="347"/>
      <c r="UTX4" s="331"/>
      <c r="UTY4" s="348"/>
      <c r="UTZ4" s="345"/>
      <c r="UUA4" s="345"/>
      <c r="UUB4" s="347"/>
      <c r="UUC4" s="339"/>
      <c r="UUE4" s="259"/>
      <c r="UUF4" s="259"/>
      <c r="UUG4" s="259"/>
      <c r="UUH4" s="269"/>
      <c r="UUI4" s="343"/>
      <c r="UUJ4" s="332"/>
      <c r="UUK4" s="347"/>
      <c r="UUL4" s="347"/>
      <c r="UUM4" s="331"/>
      <c r="UUN4" s="348"/>
      <c r="UUO4" s="345"/>
      <c r="UUP4" s="345"/>
      <c r="UUQ4" s="347"/>
      <c r="UUR4" s="339"/>
      <c r="UUT4" s="259"/>
      <c r="UUU4" s="259"/>
      <c r="UUV4" s="259"/>
      <c r="UUW4" s="269"/>
      <c r="UUX4" s="343"/>
      <c r="UUY4" s="332"/>
      <c r="UUZ4" s="347"/>
      <c r="UVA4" s="347"/>
      <c r="UVB4" s="331"/>
      <c r="UVC4" s="348"/>
      <c r="UVD4" s="345"/>
      <c r="UVE4" s="345"/>
      <c r="UVF4" s="347"/>
      <c r="UVG4" s="339"/>
      <c r="UVI4" s="259"/>
      <c r="UVJ4" s="259"/>
      <c r="UVK4" s="259"/>
      <c r="UVL4" s="269"/>
      <c r="UVM4" s="343"/>
      <c r="UVN4" s="332"/>
      <c r="UVO4" s="347"/>
      <c r="UVP4" s="347"/>
      <c r="UVQ4" s="331"/>
      <c r="UVR4" s="348"/>
      <c r="UVS4" s="345"/>
      <c r="UVT4" s="345"/>
      <c r="UVU4" s="347"/>
      <c r="UVV4" s="339"/>
      <c r="UVX4" s="259"/>
      <c r="UVY4" s="259"/>
      <c r="UVZ4" s="259"/>
      <c r="UWA4" s="269"/>
      <c r="UWB4" s="343"/>
      <c r="UWC4" s="332"/>
      <c r="UWD4" s="347"/>
      <c r="UWE4" s="347"/>
      <c r="UWF4" s="331"/>
      <c r="UWG4" s="348"/>
      <c r="UWH4" s="345"/>
      <c r="UWI4" s="345"/>
      <c r="UWJ4" s="347"/>
      <c r="UWK4" s="339"/>
      <c r="UWM4" s="259"/>
      <c r="UWN4" s="259"/>
      <c r="UWO4" s="259"/>
      <c r="UWP4" s="269"/>
      <c r="UWQ4" s="343"/>
      <c r="UWR4" s="332"/>
      <c r="UWS4" s="347"/>
      <c r="UWT4" s="347"/>
      <c r="UWU4" s="331"/>
      <c r="UWV4" s="348"/>
      <c r="UWW4" s="345"/>
      <c r="UWX4" s="345"/>
      <c r="UWY4" s="347"/>
      <c r="UWZ4" s="339"/>
      <c r="UXB4" s="259"/>
      <c r="UXC4" s="259"/>
      <c r="UXD4" s="259"/>
      <c r="UXE4" s="269"/>
      <c r="UXF4" s="343"/>
      <c r="UXG4" s="332"/>
      <c r="UXH4" s="347"/>
      <c r="UXI4" s="347"/>
      <c r="UXJ4" s="331"/>
      <c r="UXK4" s="348"/>
      <c r="UXL4" s="345"/>
      <c r="UXM4" s="345"/>
      <c r="UXN4" s="347"/>
      <c r="UXO4" s="339"/>
      <c r="UXQ4" s="259"/>
      <c r="UXR4" s="259"/>
      <c r="UXS4" s="259"/>
      <c r="UXT4" s="269"/>
      <c r="UXU4" s="343"/>
      <c r="UXV4" s="332"/>
      <c r="UXW4" s="347"/>
      <c r="UXX4" s="347"/>
      <c r="UXY4" s="331"/>
      <c r="UXZ4" s="348"/>
      <c r="UYA4" s="345"/>
      <c r="UYB4" s="345"/>
      <c r="UYC4" s="347"/>
      <c r="UYD4" s="339"/>
      <c r="UYF4" s="259"/>
      <c r="UYG4" s="259"/>
      <c r="UYH4" s="259"/>
      <c r="UYI4" s="269"/>
      <c r="UYJ4" s="343"/>
      <c r="UYK4" s="332"/>
      <c r="UYL4" s="347"/>
      <c r="UYM4" s="347"/>
      <c r="UYN4" s="331"/>
      <c r="UYO4" s="348"/>
      <c r="UYP4" s="345"/>
      <c r="UYQ4" s="345"/>
      <c r="UYR4" s="347"/>
      <c r="UYS4" s="339"/>
      <c r="UYU4" s="259"/>
      <c r="UYV4" s="259"/>
      <c r="UYW4" s="259"/>
      <c r="UYX4" s="269"/>
      <c r="UYY4" s="343"/>
      <c r="UYZ4" s="332"/>
      <c r="UZA4" s="347"/>
      <c r="UZB4" s="347"/>
      <c r="UZC4" s="331"/>
      <c r="UZD4" s="348"/>
      <c r="UZE4" s="345"/>
      <c r="UZF4" s="345"/>
      <c r="UZG4" s="347"/>
      <c r="UZH4" s="339"/>
      <c r="UZJ4" s="259"/>
      <c r="UZK4" s="259"/>
      <c r="UZL4" s="259"/>
      <c r="UZM4" s="269"/>
      <c r="UZN4" s="343"/>
      <c r="UZO4" s="332"/>
      <c r="UZP4" s="347"/>
      <c r="UZQ4" s="347"/>
      <c r="UZR4" s="331"/>
      <c r="UZS4" s="348"/>
      <c r="UZT4" s="345"/>
      <c r="UZU4" s="345"/>
      <c r="UZV4" s="347"/>
      <c r="UZW4" s="339"/>
      <c r="UZY4" s="259"/>
      <c r="UZZ4" s="259"/>
      <c r="VAA4" s="259"/>
      <c r="VAB4" s="269"/>
      <c r="VAC4" s="343"/>
      <c r="VAD4" s="332"/>
      <c r="VAE4" s="347"/>
      <c r="VAF4" s="347"/>
      <c r="VAG4" s="331"/>
      <c r="VAH4" s="348"/>
      <c r="VAI4" s="345"/>
      <c r="VAJ4" s="345"/>
      <c r="VAK4" s="347"/>
      <c r="VAL4" s="339"/>
      <c r="VAN4" s="259"/>
      <c r="VAO4" s="259"/>
      <c r="VAP4" s="259"/>
      <c r="VAQ4" s="269"/>
      <c r="VAR4" s="343"/>
      <c r="VAS4" s="332"/>
      <c r="VAT4" s="347"/>
      <c r="VAU4" s="347"/>
      <c r="VAV4" s="331"/>
      <c r="VAW4" s="348"/>
      <c r="VAX4" s="345"/>
      <c r="VAY4" s="345"/>
      <c r="VAZ4" s="347"/>
      <c r="VBA4" s="339"/>
      <c r="VBC4" s="259"/>
      <c r="VBD4" s="259"/>
      <c r="VBE4" s="259"/>
      <c r="VBF4" s="269"/>
      <c r="VBG4" s="343"/>
      <c r="VBH4" s="332"/>
      <c r="VBI4" s="347"/>
      <c r="VBJ4" s="347"/>
      <c r="VBK4" s="331"/>
      <c r="VBL4" s="348"/>
      <c r="VBM4" s="345"/>
      <c r="VBN4" s="345"/>
      <c r="VBO4" s="347"/>
      <c r="VBP4" s="339"/>
      <c r="VBR4" s="259"/>
      <c r="VBS4" s="259"/>
      <c r="VBT4" s="259"/>
      <c r="VBU4" s="269"/>
      <c r="VBV4" s="343"/>
      <c r="VBW4" s="332"/>
      <c r="VBX4" s="347"/>
      <c r="VBY4" s="347"/>
      <c r="VBZ4" s="331"/>
      <c r="VCA4" s="348"/>
      <c r="VCB4" s="345"/>
      <c r="VCC4" s="345"/>
      <c r="VCD4" s="347"/>
      <c r="VCE4" s="339"/>
      <c r="VCG4" s="259"/>
      <c r="VCH4" s="259"/>
      <c r="VCI4" s="259"/>
      <c r="VCJ4" s="269"/>
      <c r="VCK4" s="343"/>
      <c r="VCL4" s="332"/>
      <c r="VCM4" s="347"/>
      <c r="VCN4" s="347"/>
      <c r="VCO4" s="331"/>
      <c r="VCP4" s="348"/>
      <c r="VCQ4" s="345"/>
      <c r="VCR4" s="345"/>
      <c r="VCS4" s="347"/>
      <c r="VCT4" s="339"/>
      <c r="VCV4" s="259"/>
      <c r="VCW4" s="259"/>
      <c r="VCX4" s="259"/>
      <c r="VCY4" s="269"/>
      <c r="VCZ4" s="343"/>
      <c r="VDA4" s="332"/>
      <c r="VDB4" s="347"/>
      <c r="VDC4" s="347"/>
      <c r="VDD4" s="331"/>
      <c r="VDE4" s="348"/>
      <c r="VDF4" s="345"/>
      <c r="VDG4" s="345"/>
      <c r="VDH4" s="347"/>
      <c r="VDI4" s="339"/>
      <c r="VDK4" s="259"/>
      <c r="VDL4" s="259"/>
      <c r="VDM4" s="259"/>
      <c r="VDN4" s="269"/>
      <c r="VDO4" s="343"/>
      <c r="VDP4" s="332"/>
      <c r="VDQ4" s="347"/>
      <c r="VDR4" s="347"/>
      <c r="VDS4" s="331"/>
      <c r="VDT4" s="348"/>
      <c r="VDU4" s="345"/>
      <c r="VDV4" s="345"/>
      <c r="VDW4" s="347"/>
      <c r="VDX4" s="339"/>
      <c r="VDZ4" s="259"/>
      <c r="VEA4" s="259"/>
      <c r="VEB4" s="259"/>
      <c r="VEC4" s="269"/>
      <c r="VED4" s="343"/>
      <c r="VEE4" s="332"/>
      <c r="VEF4" s="347"/>
      <c r="VEG4" s="347"/>
      <c r="VEH4" s="331"/>
      <c r="VEI4" s="348"/>
      <c r="VEJ4" s="345"/>
      <c r="VEK4" s="345"/>
      <c r="VEL4" s="347"/>
      <c r="VEM4" s="339"/>
      <c r="VEO4" s="259"/>
      <c r="VEP4" s="259"/>
      <c r="VEQ4" s="259"/>
      <c r="VER4" s="269"/>
      <c r="VES4" s="343"/>
      <c r="VET4" s="332"/>
      <c r="VEU4" s="347"/>
      <c r="VEV4" s="347"/>
      <c r="VEW4" s="331"/>
      <c r="VEX4" s="348"/>
      <c r="VEY4" s="345"/>
      <c r="VEZ4" s="345"/>
      <c r="VFA4" s="347"/>
      <c r="VFB4" s="339"/>
      <c r="VFD4" s="259"/>
      <c r="VFE4" s="259"/>
      <c r="VFF4" s="259"/>
      <c r="VFG4" s="269"/>
      <c r="VFH4" s="343"/>
      <c r="VFI4" s="332"/>
      <c r="VFJ4" s="347"/>
      <c r="VFK4" s="347"/>
      <c r="VFL4" s="331"/>
      <c r="VFM4" s="348"/>
      <c r="VFN4" s="345"/>
      <c r="VFO4" s="345"/>
      <c r="VFP4" s="347"/>
      <c r="VFQ4" s="339"/>
      <c r="VFS4" s="259"/>
      <c r="VFT4" s="259"/>
      <c r="VFU4" s="259"/>
      <c r="VFV4" s="269"/>
      <c r="VFW4" s="343"/>
      <c r="VFX4" s="332"/>
      <c r="VFY4" s="347"/>
      <c r="VFZ4" s="347"/>
      <c r="VGA4" s="331"/>
      <c r="VGB4" s="348"/>
      <c r="VGC4" s="345"/>
      <c r="VGD4" s="345"/>
      <c r="VGE4" s="347"/>
      <c r="VGF4" s="339"/>
      <c r="VGH4" s="259"/>
      <c r="VGI4" s="259"/>
      <c r="VGJ4" s="259"/>
      <c r="VGK4" s="269"/>
      <c r="VGL4" s="343"/>
      <c r="VGM4" s="332"/>
      <c r="VGN4" s="347"/>
      <c r="VGO4" s="347"/>
      <c r="VGP4" s="331"/>
      <c r="VGQ4" s="348"/>
      <c r="VGR4" s="345"/>
      <c r="VGS4" s="345"/>
      <c r="VGT4" s="347"/>
      <c r="VGU4" s="339"/>
      <c r="VGW4" s="259"/>
      <c r="VGX4" s="259"/>
      <c r="VGY4" s="259"/>
      <c r="VGZ4" s="269"/>
      <c r="VHA4" s="343"/>
      <c r="VHB4" s="332"/>
      <c r="VHC4" s="347"/>
      <c r="VHD4" s="347"/>
      <c r="VHE4" s="331"/>
      <c r="VHF4" s="348"/>
      <c r="VHG4" s="345"/>
      <c r="VHH4" s="345"/>
      <c r="VHI4" s="347"/>
      <c r="VHJ4" s="339"/>
      <c r="VHL4" s="259"/>
      <c r="VHM4" s="259"/>
      <c r="VHN4" s="259"/>
      <c r="VHO4" s="269"/>
      <c r="VHP4" s="343"/>
      <c r="VHQ4" s="332"/>
      <c r="VHR4" s="347"/>
      <c r="VHS4" s="347"/>
      <c r="VHT4" s="331"/>
      <c r="VHU4" s="348"/>
      <c r="VHV4" s="345"/>
      <c r="VHW4" s="345"/>
      <c r="VHX4" s="347"/>
      <c r="VHY4" s="339"/>
      <c r="VIA4" s="259"/>
      <c r="VIB4" s="259"/>
      <c r="VIC4" s="259"/>
      <c r="VID4" s="269"/>
      <c r="VIE4" s="343"/>
      <c r="VIF4" s="332"/>
      <c r="VIG4" s="347"/>
      <c r="VIH4" s="347"/>
      <c r="VII4" s="331"/>
      <c r="VIJ4" s="348"/>
      <c r="VIK4" s="345"/>
      <c r="VIL4" s="345"/>
      <c r="VIM4" s="347"/>
      <c r="VIN4" s="339"/>
      <c r="VIP4" s="259"/>
      <c r="VIQ4" s="259"/>
      <c r="VIR4" s="259"/>
      <c r="VIS4" s="269"/>
      <c r="VIT4" s="343"/>
      <c r="VIU4" s="332"/>
      <c r="VIV4" s="347"/>
      <c r="VIW4" s="347"/>
      <c r="VIX4" s="331"/>
      <c r="VIY4" s="348"/>
      <c r="VIZ4" s="345"/>
      <c r="VJA4" s="345"/>
      <c r="VJB4" s="347"/>
      <c r="VJC4" s="339"/>
      <c r="VJE4" s="259"/>
      <c r="VJF4" s="259"/>
      <c r="VJG4" s="259"/>
      <c r="VJH4" s="269"/>
      <c r="VJI4" s="343"/>
      <c r="VJJ4" s="332"/>
      <c r="VJK4" s="347"/>
      <c r="VJL4" s="347"/>
      <c r="VJM4" s="331"/>
      <c r="VJN4" s="348"/>
      <c r="VJO4" s="345"/>
      <c r="VJP4" s="345"/>
      <c r="VJQ4" s="347"/>
      <c r="VJR4" s="339"/>
      <c r="VJT4" s="259"/>
      <c r="VJU4" s="259"/>
      <c r="VJV4" s="259"/>
      <c r="VJW4" s="269"/>
      <c r="VJX4" s="343"/>
      <c r="VJY4" s="332"/>
      <c r="VJZ4" s="347"/>
      <c r="VKA4" s="347"/>
      <c r="VKB4" s="331"/>
      <c r="VKC4" s="348"/>
      <c r="VKD4" s="345"/>
      <c r="VKE4" s="345"/>
      <c r="VKF4" s="347"/>
      <c r="VKG4" s="339"/>
      <c r="VKI4" s="259"/>
      <c r="VKJ4" s="259"/>
      <c r="VKK4" s="259"/>
      <c r="VKL4" s="269"/>
      <c r="VKM4" s="343"/>
      <c r="VKN4" s="332"/>
      <c r="VKO4" s="347"/>
      <c r="VKP4" s="347"/>
      <c r="VKQ4" s="331"/>
      <c r="VKR4" s="348"/>
      <c r="VKS4" s="345"/>
      <c r="VKT4" s="345"/>
      <c r="VKU4" s="347"/>
      <c r="VKV4" s="339"/>
      <c r="VKX4" s="259"/>
      <c r="VKY4" s="259"/>
      <c r="VKZ4" s="259"/>
      <c r="VLA4" s="269"/>
      <c r="VLB4" s="343"/>
      <c r="VLC4" s="332"/>
      <c r="VLD4" s="347"/>
      <c r="VLE4" s="347"/>
      <c r="VLF4" s="331"/>
      <c r="VLG4" s="348"/>
      <c r="VLH4" s="345"/>
      <c r="VLI4" s="345"/>
      <c r="VLJ4" s="347"/>
      <c r="VLK4" s="339"/>
      <c r="VLM4" s="259"/>
      <c r="VLN4" s="259"/>
      <c r="VLO4" s="259"/>
      <c r="VLP4" s="269"/>
      <c r="VLQ4" s="343"/>
      <c r="VLR4" s="332"/>
      <c r="VLS4" s="347"/>
      <c r="VLT4" s="347"/>
      <c r="VLU4" s="331"/>
      <c r="VLV4" s="348"/>
      <c r="VLW4" s="345"/>
      <c r="VLX4" s="345"/>
      <c r="VLY4" s="347"/>
      <c r="VLZ4" s="339"/>
      <c r="VMB4" s="259"/>
      <c r="VMC4" s="259"/>
      <c r="VMD4" s="259"/>
      <c r="VME4" s="269"/>
      <c r="VMF4" s="343"/>
      <c r="VMG4" s="332"/>
      <c r="VMH4" s="347"/>
      <c r="VMI4" s="347"/>
      <c r="VMJ4" s="331"/>
      <c r="VMK4" s="348"/>
      <c r="VML4" s="345"/>
      <c r="VMM4" s="345"/>
      <c r="VMN4" s="347"/>
      <c r="VMO4" s="339"/>
      <c r="VMQ4" s="259"/>
      <c r="VMR4" s="259"/>
      <c r="VMS4" s="259"/>
      <c r="VMT4" s="269"/>
      <c r="VMU4" s="343"/>
      <c r="VMV4" s="332"/>
      <c r="VMW4" s="347"/>
      <c r="VMX4" s="347"/>
      <c r="VMY4" s="331"/>
      <c r="VMZ4" s="348"/>
      <c r="VNA4" s="345"/>
      <c r="VNB4" s="345"/>
      <c r="VNC4" s="347"/>
      <c r="VND4" s="339"/>
      <c r="VNF4" s="259"/>
      <c r="VNG4" s="259"/>
      <c r="VNH4" s="259"/>
      <c r="VNI4" s="269"/>
      <c r="VNJ4" s="343"/>
      <c r="VNK4" s="332"/>
      <c r="VNL4" s="347"/>
      <c r="VNM4" s="347"/>
      <c r="VNN4" s="331"/>
      <c r="VNO4" s="348"/>
      <c r="VNP4" s="345"/>
      <c r="VNQ4" s="345"/>
      <c r="VNR4" s="347"/>
      <c r="VNS4" s="339"/>
      <c r="VNU4" s="259"/>
      <c r="VNV4" s="259"/>
      <c r="VNW4" s="259"/>
      <c r="VNX4" s="269"/>
      <c r="VNY4" s="343"/>
      <c r="VNZ4" s="332"/>
      <c r="VOA4" s="347"/>
      <c r="VOB4" s="347"/>
      <c r="VOC4" s="331"/>
      <c r="VOD4" s="348"/>
      <c r="VOE4" s="345"/>
      <c r="VOF4" s="345"/>
      <c r="VOG4" s="347"/>
      <c r="VOH4" s="339"/>
      <c r="VOJ4" s="259"/>
      <c r="VOK4" s="259"/>
      <c r="VOL4" s="259"/>
      <c r="VOM4" s="269"/>
      <c r="VON4" s="343"/>
      <c r="VOO4" s="332"/>
      <c r="VOP4" s="347"/>
      <c r="VOQ4" s="347"/>
      <c r="VOR4" s="331"/>
      <c r="VOS4" s="348"/>
      <c r="VOT4" s="345"/>
      <c r="VOU4" s="345"/>
      <c r="VOV4" s="347"/>
      <c r="VOW4" s="339"/>
      <c r="VOY4" s="259"/>
      <c r="VOZ4" s="259"/>
      <c r="VPA4" s="259"/>
      <c r="VPB4" s="269"/>
      <c r="VPC4" s="343"/>
      <c r="VPD4" s="332"/>
      <c r="VPE4" s="347"/>
      <c r="VPF4" s="347"/>
      <c r="VPG4" s="331"/>
      <c r="VPH4" s="348"/>
      <c r="VPI4" s="345"/>
      <c r="VPJ4" s="345"/>
      <c r="VPK4" s="347"/>
      <c r="VPL4" s="339"/>
      <c r="VPN4" s="259"/>
      <c r="VPO4" s="259"/>
      <c r="VPP4" s="259"/>
      <c r="VPQ4" s="269"/>
      <c r="VPR4" s="343"/>
      <c r="VPS4" s="332"/>
      <c r="VPT4" s="347"/>
      <c r="VPU4" s="347"/>
      <c r="VPV4" s="331"/>
      <c r="VPW4" s="348"/>
      <c r="VPX4" s="345"/>
      <c r="VPY4" s="345"/>
      <c r="VPZ4" s="347"/>
      <c r="VQA4" s="339"/>
      <c r="VQC4" s="259"/>
      <c r="VQD4" s="259"/>
      <c r="VQE4" s="259"/>
      <c r="VQF4" s="269"/>
      <c r="VQG4" s="343"/>
      <c r="VQH4" s="332"/>
      <c r="VQI4" s="347"/>
      <c r="VQJ4" s="347"/>
      <c r="VQK4" s="331"/>
      <c r="VQL4" s="348"/>
      <c r="VQM4" s="345"/>
      <c r="VQN4" s="345"/>
      <c r="VQO4" s="347"/>
      <c r="VQP4" s="339"/>
      <c r="VQR4" s="259"/>
      <c r="VQS4" s="259"/>
      <c r="VQT4" s="259"/>
      <c r="VQU4" s="269"/>
      <c r="VQV4" s="343"/>
      <c r="VQW4" s="332"/>
      <c r="VQX4" s="347"/>
      <c r="VQY4" s="347"/>
      <c r="VQZ4" s="331"/>
      <c r="VRA4" s="348"/>
      <c r="VRB4" s="345"/>
      <c r="VRC4" s="345"/>
      <c r="VRD4" s="347"/>
      <c r="VRE4" s="339"/>
      <c r="VRG4" s="259"/>
      <c r="VRH4" s="259"/>
      <c r="VRI4" s="259"/>
      <c r="VRJ4" s="269"/>
      <c r="VRK4" s="343"/>
      <c r="VRL4" s="332"/>
      <c r="VRM4" s="347"/>
      <c r="VRN4" s="347"/>
      <c r="VRO4" s="331"/>
      <c r="VRP4" s="348"/>
      <c r="VRQ4" s="345"/>
      <c r="VRR4" s="345"/>
      <c r="VRS4" s="347"/>
      <c r="VRT4" s="339"/>
      <c r="VRV4" s="259"/>
      <c r="VRW4" s="259"/>
      <c r="VRX4" s="259"/>
      <c r="VRY4" s="269"/>
      <c r="VRZ4" s="343"/>
      <c r="VSA4" s="332"/>
      <c r="VSB4" s="347"/>
      <c r="VSC4" s="347"/>
      <c r="VSD4" s="331"/>
      <c r="VSE4" s="348"/>
      <c r="VSF4" s="345"/>
      <c r="VSG4" s="345"/>
      <c r="VSH4" s="347"/>
      <c r="VSI4" s="339"/>
      <c r="VSK4" s="259"/>
      <c r="VSL4" s="259"/>
      <c r="VSM4" s="259"/>
      <c r="VSN4" s="269"/>
      <c r="VSO4" s="343"/>
      <c r="VSP4" s="332"/>
      <c r="VSQ4" s="347"/>
      <c r="VSR4" s="347"/>
      <c r="VSS4" s="331"/>
      <c r="VST4" s="348"/>
      <c r="VSU4" s="345"/>
      <c r="VSV4" s="345"/>
      <c r="VSW4" s="347"/>
      <c r="VSX4" s="339"/>
      <c r="VSZ4" s="259"/>
      <c r="VTA4" s="259"/>
      <c r="VTB4" s="259"/>
      <c r="VTC4" s="269"/>
      <c r="VTD4" s="343"/>
      <c r="VTE4" s="332"/>
      <c r="VTF4" s="347"/>
      <c r="VTG4" s="347"/>
      <c r="VTH4" s="331"/>
      <c r="VTI4" s="348"/>
      <c r="VTJ4" s="345"/>
      <c r="VTK4" s="345"/>
      <c r="VTL4" s="347"/>
      <c r="VTM4" s="339"/>
      <c r="VTO4" s="259"/>
      <c r="VTP4" s="259"/>
      <c r="VTQ4" s="259"/>
      <c r="VTR4" s="269"/>
      <c r="VTS4" s="343"/>
      <c r="VTT4" s="332"/>
      <c r="VTU4" s="347"/>
      <c r="VTV4" s="347"/>
      <c r="VTW4" s="331"/>
      <c r="VTX4" s="348"/>
      <c r="VTY4" s="345"/>
      <c r="VTZ4" s="345"/>
      <c r="VUA4" s="347"/>
      <c r="VUB4" s="339"/>
      <c r="VUD4" s="259"/>
      <c r="VUE4" s="259"/>
      <c r="VUF4" s="259"/>
      <c r="VUG4" s="269"/>
      <c r="VUH4" s="343"/>
      <c r="VUI4" s="332"/>
      <c r="VUJ4" s="347"/>
      <c r="VUK4" s="347"/>
      <c r="VUL4" s="331"/>
      <c r="VUM4" s="348"/>
      <c r="VUN4" s="345"/>
      <c r="VUO4" s="345"/>
      <c r="VUP4" s="347"/>
      <c r="VUQ4" s="339"/>
      <c r="VUS4" s="259"/>
      <c r="VUT4" s="259"/>
      <c r="VUU4" s="259"/>
      <c r="VUV4" s="269"/>
      <c r="VUW4" s="343"/>
      <c r="VUX4" s="332"/>
      <c r="VUY4" s="347"/>
      <c r="VUZ4" s="347"/>
      <c r="VVA4" s="331"/>
      <c r="VVB4" s="348"/>
      <c r="VVC4" s="345"/>
      <c r="VVD4" s="345"/>
      <c r="VVE4" s="347"/>
      <c r="VVF4" s="339"/>
      <c r="VVH4" s="259"/>
      <c r="VVI4" s="259"/>
      <c r="VVJ4" s="259"/>
      <c r="VVK4" s="269"/>
      <c r="VVL4" s="343"/>
      <c r="VVM4" s="332"/>
      <c r="VVN4" s="347"/>
      <c r="VVO4" s="347"/>
      <c r="VVP4" s="331"/>
      <c r="VVQ4" s="348"/>
      <c r="VVR4" s="345"/>
      <c r="VVS4" s="345"/>
      <c r="VVT4" s="347"/>
      <c r="VVU4" s="339"/>
      <c r="VVW4" s="259"/>
      <c r="VVX4" s="259"/>
      <c r="VVY4" s="259"/>
      <c r="VVZ4" s="269"/>
      <c r="VWA4" s="343"/>
      <c r="VWB4" s="332"/>
      <c r="VWC4" s="347"/>
      <c r="VWD4" s="347"/>
      <c r="VWE4" s="331"/>
      <c r="VWF4" s="348"/>
      <c r="VWG4" s="345"/>
      <c r="VWH4" s="345"/>
      <c r="VWI4" s="347"/>
      <c r="VWJ4" s="339"/>
      <c r="VWL4" s="259"/>
      <c r="VWM4" s="259"/>
      <c r="VWN4" s="259"/>
      <c r="VWO4" s="269"/>
      <c r="VWP4" s="343"/>
      <c r="VWQ4" s="332"/>
      <c r="VWR4" s="347"/>
      <c r="VWS4" s="347"/>
      <c r="VWT4" s="331"/>
      <c r="VWU4" s="348"/>
      <c r="VWV4" s="345"/>
      <c r="VWW4" s="345"/>
      <c r="VWX4" s="347"/>
      <c r="VWY4" s="339"/>
      <c r="VXA4" s="259"/>
      <c r="VXB4" s="259"/>
      <c r="VXC4" s="259"/>
      <c r="VXD4" s="269"/>
      <c r="VXE4" s="343"/>
      <c r="VXF4" s="332"/>
      <c r="VXG4" s="347"/>
      <c r="VXH4" s="347"/>
      <c r="VXI4" s="331"/>
      <c r="VXJ4" s="348"/>
      <c r="VXK4" s="345"/>
      <c r="VXL4" s="345"/>
      <c r="VXM4" s="347"/>
      <c r="VXN4" s="339"/>
      <c r="VXP4" s="259"/>
      <c r="VXQ4" s="259"/>
      <c r="VXR4" s="259"/>
      <c r="VXS4" s="269"/>
      <c r="VXT4" s="343"/>
      <c r="VXU4" s="332"/>
      <c r="VXV4" s="347"/>
      <c r="VXW4" s="347"/>
      <c r="VXX4" s="331"/>
      <c r="VXY4" s="348"/>
      <c r="VXZ4" s="345"/>
      <c r="VYA4" s="345"/>
      <c r="VYB4" s="347"/>
      <c r="VYC4" s="339"/>
      <c r="VYE4" s="259"/>
      <c r="VYF4" s="259"/>
      <c r="VYG4" s="259"/>
      <c r="VYH4" s="269"/>
      <c r="VYI4" s="343"/>
      <c r="VYJ4" s="332"/>
      <c r="VYK4" s="347"/>
      <c r="VYL4" s="347"/>
      <c r="VYM4" s="331"/>
      <c r="VYN4" s="348"/>
      <c r="VYO4" s="345"/>
      <c r="VYP4" s="345"/>
      <c r="VYQ4" s="347"/>
      <c r="VYR4" s="339"/>
      <c r="VYT4" s="259"/>
      <c r="VYU4" s="259"/>
      <c r="VYV4" s="259"/>
      <c r="VYW4" s="269"/>
      <c r="VYX4" s="343"/>
      <c r="VYY4" s="332"/>
      <c r="VYZ4" s="347"/>
      <c r="VZA4" s="347"/>
      <c r="VZB4" s="331"/>
      <c r="VZC4" s="348"/>
      <c r="VZD4" s="345"/>
      <c r="VZE4" s="345"/>
      <c r="VZF4" s="347"/>
      <c r="VZG4" s="339"/>
      <c r="VZI4" s="259"/>
      <c r="VZJ4" s="259"/>
      <c r="VZK4" s="259"/>
      <c r="VZL4" s="269"/>
      <c r="VZM4" s="343"/>
      <c r="VZN4" s="332"/>
      <c r="VZO4" s="347"/>
      <c r="VZP4" s="347"/>
      <c r="VZQ4" s="331"/>
      <c r="VZR4" s="348"/>
      <c r="VZS4" s="345"/>
      <c r="VZT4" s="345"/>
      <c r="VZU4" s="347"/>
      <c r="VZV4" s="339"/>
      <c r="VZX4" s="259"/>
      <c r="VZY4" s="259"/>
      <c r="VZZ4" s="259"/>
      <c r="WAA4" s="269"/>
      <c r="WAB4" s="343"/>
      <c r="WAC4" s="332"/>
      <c r="WAD4" s="347"/>
      <c r="WAE4" s="347"/>
      <c r="WAF4" s="331"/>
      <c r="WAG4" s="348"/>
      <c r="WAH4" s="345"/>
      <c r="WAI4" s="345"/>
      <c r="WAJ4" s="347"/>
      <c r="WAK4" s="339"/>
      <c r="WAM4" s="259"/>
      <c r="WAN4" s="259"/>
      <c r="WAO4" s="259"/>
      <c r="WAP4" s="269"/>
      <c r="WAQ4" s="343"/>
      <c r="WAR4" s="332"/>
      <c r="WAS4" s="347"/>
      <c r="WAT4" s="347"/>
      <c r="WAU4" s="331"/>
      <c r="WAV4" s="348"/>
      <c r="WAW4" s="345"/>
      <c r="WAX4" s="345"/>
      <c r="WAY4" s="347"/>
      <c r="WAZ4" s="339"/>
      <c r="WBB4" s="259"/>
      <c r="WBC4" s="259"/>
      <c r="WBD4" s="259"/>
      <c r="WBE4" s="269"/>
      <c r="WBF4" s="343"/>
      <c r="WBG4" s="332"/>
      <c r="WBH4" s="347"/>
      <c r="WBI4" s="347"/>
      <c r="WBJ4" s="331"/>
      <c r="WBK4" s="348"/>
      <c r="WBL4" s="345"/>
      <c r="WBM4" s="345"/>
      <c r="WBN4" s="347"/>
      <c r="WBO4" s="339"/>
      <c r="WBQ4" s="259"/>
      <c r="WBR4" s="259"/>
      <c r="WBS4" s="259"/>
      <c r="WBT4" s="269"/>
      <c r="WBU4" s="343"/>
      <c r="WBV4" s="332"/>
      <c r="WBW4" s="347"/>
      <c r="WBX4" s="347"/>
      <c r="WBY4" s="331"/>
      <c r="WBZ4" s="348"/>
      <c r="WCA4" s="345"/>
      <c r="WCB4" s="345"/>
      <c r="WCC4" s="347"/>
      <c r="WCD4" s="339"/>
      <c r="WCF4" s="259"/>
      <c r="WCG4" s="259"/>
      <c r="WCH4" s="259"/>
      <c r="WCI4" s="269"/>
      <c r="WCJ4" s="343"/>
      <c r="WCK4" s="332"/>
      <c r="WCL4" s="347"/>
      <c r="WCM4" s="347"/>
      <c r="WCN4" s="331"/>
      <c r="WCO4" s="348"/>
      <c r="WCP4" s="345"/>
      <c r="WCQ4" s="345"/>
      <c r="WCR4" s="347"/>
      <c r="WCS4" s="339"/>
      <c r="WCU4" s="259"/>
      <c r="WCV4" s="259"/>
      <c r="WCW4" s="259"/>
      <c r="WCX4" s="269"/>
      <c r="WCY4" s="343"/>
      <c r="WCZ4" s="332"/>
      <c r="WDA4" s="347"/>
      <c r="WDB4" s="347"/>
      <c r="WDC4" s="331"/>
      <c r="WDD4" s="348"/>
      <c r="WDE4" s="345"/>
      <c r="WDF4" s="345"/>
      <c r="WDG4" s="347"/>
      <c r="WDH4" s="339"/>
      <c r="WDJ4" s="259"/>
      <c r="WDK4" s="259"/>
      <c r="WDL4" s="259"/>
      <c r="WDM4" s="269"/>
      <c r="WDN4" s="343"/>
      <c r="WDO4" s="332"/>
      <c r="WDP4" s="347"/>
      <c r="WDQ4" s="347"/>
      <c r="WDR4" s="331"/>
      <c r="WDS4" s="348"/>
      <c r="WDT4" s="345"/>
      <c r="WDU4" s="345"/>
      <c r="WDV4" s="347"/>
      <c r="WDW4" s="339"/>
      <c r="WDY4" s="259"/>
      <c r="WDZ4" s="259"/>
      <c r="WEA4" s="259"/>
      <c r="WEB4" s="269"/>
      <c r="WEC4" s="343"/>
      <c r="WED4" s="332"/>
      <c r="WEE4" s="347"/>
      <c r="WEF4" s="347"/>
      <c r="WEG4" s="331"/>
      <c r="WEH4" s="348"/>
      <c r="WEI4" s="345"/>
      <c r="WEJ4" s="345"/>
      <c r="WEK4" s="347"/>
      <c r="WEL4" s="339"/>
      <c r="WEN4" s="259"/>
      <c r="WEO4" s="259"/>
      <c r="WEP4" s="259"/>
      <c r="WEQ4" s="269"/>
      <c r="WER4" s="343"/>
      <c r="WES4" s="332"/>
      <c r="WET4" s="347"/>
      <c r="WEU4" s="347"/>
      <c r="WEV4" s="331"/>
      <c r="WEW4" s="348"/>
      <c r="WEX4" s="345"/>
      <c r="WEY4" s="345"/>
      <c r="WEZ4" s="347"/>
      <c r="WFA4" s="339"/>
      <c r="WFC4" s="259"/>
      <c r="WFD4" s="259"/>
      <c r="WFE4" s="259"/>
      <c r="WFF4" s="269"/>
      <c r="WFG4" s="343"/>
      <c r="WFH4" s="332"/>
      <c r="WFI4" s="347"/>
      <c r="WFJ4" s="347"/>
      <c r="WFK4" s="331"/>
      <c r="WFL4" s="348"/>
      <c r="WFM4" s="345"/>
      <c r="WFN4" s="345"/>
      <c r="WFO4" s="347"/>
      <c r="WFP4" s="339"/>
      <c r="WFR4" s="259"/>
      <c r="WFS4" s="259"/>
      <c r="WFT4" s="259"/>
      <c r="WFU4" s="269"/>
      <c r="WFV4" s="343"/>
      <c r="WFW4" s="332"/>
      <c r="WFX4" s="347"/>
      <c r="WFY4" s="347"/>
      <c r="WFZ4" s="331"/>
      <c r="WGA4" s="348"/>
      <c r="WGB4" s="345"/>
      <c r="WGC4" s="345"/>
      <c r="WGD4" s="347"/>
      <c r="WGE4" s="339"/>
      <c r="WGG4" s="259"/>
      <c r="WGH4" s="259"/>
      <c r="WGI4" s="259"/>
      <c r="WGJ4" s="269"/>
      <c r="WGK4" s="343"/>
      <c r="WGL4" s="332"/>
      <c r="WGM4" s="347"/>
      <c r="WGN4" s="347"/>
      <c r="WGO4" s="331"/>
      <c r="WGP4" s="348"/>
      <c r="WGQ4" s="345"/>
      <c r="WGR4" s="345"/>
      <c r="WGS4" s="347"/>
      <c r="WGT4" s="339"/>
      <c r="WGV4" s="259"/>
      <c r="WGW4" s="259"/>
      <c r="WGX4" s="259"/>
      <c r="WGY4" s="269"/>
      <c r="WGZ4" s="343"/>
      <c r="WHA4" s="332"/>
      <c r="WHB4" s="347"/>
      <c r="WHC4" s="347"/>
      <c r="WHD4" s="331"/>
      <c r="WHE4" s="348"/>
      <c r="WHF4" s="345"/>
      <c r="WHG4" s="345"/>
      <c r="WHH4" s="347"/>
      <c r="WHI4" s="339"/>
      <c r="WHK4" s="259"/>
      <c r="WHL4" s="259"/>
      <c r="WHM4" s="259"/>
      <c r="WHN4" s="269"/>
      <c r="WHO4" s="343"/>
      <c r="WHP4" s="332"/>
      <c r="WHQ4" s="347"/>
      <c r="WHR4" s="347"/>
      <c r="WHS4" s="331"/>
      <c r="WHT4" s="348"/>
      <c r="WHU4" s="345"/>
      <c r="WHV4" s="345"/>
      <c r="WHW4" s="347"/>
      <c r="WHX4" s="339"/>
      <c r="WHZ4" s="259"/>
      <c r="WIA4" s="259"/>
      <c r="WIB4" s="259"/>
      <c r="WIC4" s="269"/>
      <c r="WID4" s="343"/>
      <c r="WIE4" s="332"/>
      <c r="WIF4" s="347"/>
      <c r="WIG4" s="347"/>
      <c r="WIH4" s="331"/>
      <c r="WII4" s="348"/>
      <c r="WIJ4" s="345"/>
      <c r="WIK4" s="345"/>
      <c r="WIL4" s="347"/>
      <c r="WIM4" s="339"/>
      <c r="WIO4" s="259"/>
      <c r="WIP4" s="259"/>
      <c r="WIQ4" s="259"/>
      <c r="WIR4" s="269"/>
      <c r="WIS4" s="343"/>
      <c r="WIT4" s="332"/>
      <c r="WIU4" s="347"/>
      <c r="WIV4" s="347"/>
      <c r="WIW4" s="331"/>
      <c r="WIX4" s="348"/>
      <c r="WIY4" s="345"/>
      <c r="WIZ4" s="345"/>
      <c r="WJA4" s="347"/>
      <c r="WJB4" s="339"/>
      <c r="WJD4" s="259"/>
      <c r="WJE4" s="259"/>
      <c r="WJF4" s="259"/>
      <c r="WJG4" s="269"/>
      <c r="WJH4" s="343"/>
      <c r="WJI4" s="332"/>
      <c r="WJJ4" s="347"/>
      <c r="WJK4" s="347"/>
      <c r="WJL4" s="331"/>
      <c r="WJM4" s="348"/>
      <c r="WJN4" s="345"/>
      <c r="WJO4" s="345"/>
      <c r="WJP4" s="347"/>
      <c r="WJQ4" s="339"/>
      <c r="WJS4" s="259"/>
      <c r="WJT4" s="259"/>
      <c r="WJU4" s="259"/>
      <c r="WJV4" s="269"/>
      <c r="WJW4" s="343"/>
      <c r="WJX4" s="332"/>
      <c r="WJY4" s="347"/>
      <c r="WJZ4" s="347"/>
      <c r="WKA4" s="331"/>
      <c r="WKB4" s="348"/>
      <c r="WKC4" s="345"/>
      <c r="WKD4" s="345"/>
      <c r="WKE4" s="347"/>
      <c r="WKF4" s="339"/>
      <c r="WKH4" s="259"/>
      <c r="WKI4" s="259"/>
      <c r="WKJ4" s="259"/>
      <c r="WKK4" s="269"/>
      <c r="WKL4" s="343"/>
      <c r="WKM4" s="332"/>
      <c r="WKN4" s="347"/>
      <c r="WKO4" s="347"/>
      <c r="WKP4" s="331"/>
      <c r="WKQ4" s="348"/>
      <c r="WKR4" s="345"/>
      <c r="WKS4" s="345"/>
      <c r="WKT4" s="347"/>
      <c r="WKU4" s="339"/>
      <c r="WKW4" s="259"/>
      <c r="WKX4" s="259"/>
      <c r="WKY4" s="259"/>
      <c r="WKZ4" s="269"/>
      <c r="WLA4" s="343"/>
      <c r="WLB4" s="332"/>
      <c r="WLC4" s="347"/>
      <c r="WLD4" s="347"/>
      <c r="WLE4" s="331"/>
      <c r="WLF4" s="348"/>
      <c r="WLG4" s="345"/>
      <c r="WLH4" s="345"/>
      <c r="WLI4" s="347"/>
      <c r="WLJ4" s="339"/>
      <c r="WLL4" s="259"/>
      <c r="WLM4" s="259"/>
      <c r="WLN4" s="259"/>
      <c r="WLO4" s="269"/>
      <c r="WLP4" s="343"/>
      <c r="WLQ4" s="332"/>
      <c r="WLR4" s="347"/>
      <c r="WLS4" s="347"/>
      <c r="WLT4" s="331"/>
      <c r="WLU4" s="348"/>
      <c r="WLV4" s="345"/>
      <c r="WLW4" s="345"/>
      <c r="WLX4" s="347"/>
      <c r="WLY4" s="339"/>
      <c r="WMA4" s="259"/>
      <c r="WMB4" s="259"/>
      <c r="WMC4" s="259"/>
      <c r="WMD4" s="269"/>
      <c r="WME4" s="343"/>
      <c r="WMF4" s="332"/>
      <c r="WMG4" s="347"/>
      <c r="WMH4" s="347"/>
      <c r="WMI4" s="331"/>
      <c r="WMJ4" s="348"/>
      <c r="WMK4" s="345"/>
      <c r="WML4" s="345"/>
      <c r="WMM4" s="347"/>
      <c r="WMN4" s="339"/>
      <c r="WMP4" s="259"/>
      <c r="WMQ4" s="259"/>
      <c r="WMR4" s="259"/>
      <c r="WMS4" s="269"/>
      <c r="WMT4" s="343"/>
      <c r="WMU4" s="332"/>
      <c r="WMV4" s="347"/>
      <c r="WMW4" s="347"/>
      <c r="WMX4" s="331"/>
      <c r="WMY4" s="348"/>
      <c r="WMZ4" s="345"/>
      <c r="WNA4" s="345"/>
      <c r="WNB4" s="347"/>
      <c r="WNC4" s="339"/>
      <c r="WNE4" s="259"/>
      <c r="WNF4" s="259"/>
      <c r="WNG4" s="259"/>
      <c r="WNH4" s="269"/>
      <c r="WNI4" s="343"/>
      <c r="WNJ4" s="332"/>
      <c r="WNK4" s="347"/>
      <c r="WNL4" s="347"/>
      <c r="WNM4" s="331"/>
      <c r="WNN4" s="348"/>
      <c r="WNO4" s="345"/>
      <c r="WNP4" s="345"/>
      <c r="WNQ4" s="347"/>
      <c r="WNR4" s="339"/>
      <c r="WNT4" s="259"/>
      <c r="WNU4" s="259"/>
      <c r="WNV4" s="259"/>
      <c r="WNW4" s="269"/>
      <c r="WNX4" s="343"/>
      <c r="WNY4" s="332"/>
      <c r="WNZ4" s="347"/>
      <c r="WOA4" s="347"/>
      <c r="WOB4" s="331"/>
      <c r="WOC4" s="348"/>
      <c r="WOD4" s="345"/>
      <c r="WOE4" s="345"/>
      <c r="WOF4" s="347"/>
      <c r="WOG4" s="339"/>
      <c r="WOI4" s="259"/>
      <c r="WOJ4" s="259"/>
      <c r="WOK4" s="259"/>
      <c r="WOL4" s="269"/>
      <c r="WOM4" s="343"/>
      <c r="WON4" s="332"/>
      <c r="WOO4" s="347"/>
      <c r="WOP4" s="347"/>
      <c r="WOQ4" s="331"/>
      <c r="WOR4" s="348"/>
      <c r="WOS4" s="345"/>
      <c r="WOT4" s="345"/>
      <c r="WOU4" s="347"/>
      <c r="WOV4" s="339"/>
      <c r="WOX4" s="259"/>
      <c r="WOY4" s="259"/>
      <c r="WOZ4" s="259"/>
      <c r="WPA4" s="269"/>
      <c r="WPB4" s="343"/>
      <c r="WPC4" s="332"/>
      <c r="WPD4" s="347"/>
      <c r="WPE4" s="347"/>
      <c r="WPF4" s="331"/>
      <c r="WPG4" s="348"/>
      <c r="WPH4" s="345"/>
      <c r="WPI4" s="345"/>
      <c r="WPJ4" s="347"/>
      <c r="WPK4" s="339"/>
      <c r="WPM4" s="259"/>
      <c r="WPN4" s="259"/>
      <c r="WPO4" s="259"/>
      <c r="WPP4" s="269"/>
      <c r="WPQ4" s="343"/>
      <c r="WPR4" s="332"/>
      <c r="WPS4" s="347"/>
      <c r="WPT4" s="347"/>
      <c r="WPU4" s="331"/>
      <c r="WPV4" s="348"/>
      <c r="WPW4" s="345"/>
      <c r="WPX4" s="345"/>
      <c r="WPY4" s="347"/>
      <c r="WPZ4" s="339"/>
      <c r="WQB4" s="259"/>
      <c r="WQC4" s="259"/>
      <c r="WQD4" s="259"/>
      <c r="WQE4" s="269"/>
      <c r="WQF4" s="343"/>
      <c r="WQG4" s="332"/>
      <c r="WQH4" s="347"/>
      <c r="WQI4" s="347"/>
      <c r="WQJ4" s="331"/>
      <c r="WQK4" s="348"/>
      <c r="WQL4" s="345"/>
      <c r="WQM4" s="345"/>
      <c r="WQN4" s="347"/>
      <c r="WQO4" s="339"/>
      <c r="WQQ4" s="259"/>
      <c r="WQR4" s="259"/>
      <c r="WQS4" s="259"/>
      <c r="WQT4" s="269"/>
      <c r="WQU4" s="343"/>
      <c r="WQV4" s="332"/>
      <c r="WQW4" s="347"/>
      <c r="WQX4" s="347"/>
      <c r="WQY4" s="331"/>
      <c r="WQZ4" s="348"/>
      <c r="WRA4" s="345"/>
      <c r="WRB4" s="345"/>
      <c r="WRC4" s="347"/>
      <c r="WRD4" s="339"/>
      <c r="WRF4" s="259"/>
      <c r="WRG4" s="259"/>
      <c r="WRH4" s="259"/>
      <c r="WRI4" s="269"/>
      <c r="WRJ4" s="343"/>
      <c r="WRK4" s="332"/>
      <c r="WRL4" s="347"/>
      <c r="WRM4" s="347"/>
      <c r="WRN4" s="331"/>
      <c r="WRO4" s="348"/>
      <c r="WRP4" s="345"/>
      <c r="WRQ4" s="345"/>
      <c r="WRR4" s="347"/>
      <c r="WRS4" s="339"/>
      <c r="WRU4" s="259"/>
      <c r="WRV4" s="259"/>
      <c r="WRW4" s="259"/>
      <c r="WRX4" s="269"/>
      <c r="WRY4" s="343"/>
      <c r="WRZ4" s="332"/>
      <c r="WSA4" s="347"/>
      <c r="WSB4" s="347"/>
      <c r="WSC4" s="331"/>
      <c r="WSD4" s="348"/>
      <c r="WSE4" s="345"/>
      <c r="WSF4" s="345"/>
      <c r="WSG4" s="347"/>
      <c r="WSH4" s="339"/>
      <c r="WSJ4" s="259"/>
      <c r="WSK4" s="259"/>
      <c r="WSL4" s="259"/>
      <c r="WSM4" s="269"/>
      <c r="WSN4" s="343"/>
      <c r="WSO4" s="332"/>
      <c r="WSP4" s="347"/>
      <c r="WSQ4" s="347"/>
      <c r="WSR4" s="331"/>
      <c r="WSS4" s="348"/>
      <c r="WST4" s="345"/>
      <c r="WSU4" s="345"/>
      <c r="WSV4" s="347"/>
      <c r="WSW4" s="339"/>
      <c r="WSY4" s="259"/>
      <c r="WSZ4" s="259"/>
      <c r="WTA4" s="259"/>
      <c r="WTB4" s="269"/>
      <c r="WTC4" s="343"/>
      <c r="WTD4" s="332"/>
      <c r="WTE4" s="347"/>
      <c r="WTF4" s="347"/>
      <c r="WTG4" s="331"/>
      <c r="WTH4" s="348"/>
      <c r="WTI4" s="345"/>
      <c r="WTJ4" s="345"/>
      <c r="WTK4" s="347"/>
      <c r="WTL4" s="339"/>
      <c r="WTN4" s="259"/>
      <c r="WTO4" s="259"/>
      <c r="WTP4" s="259"/>
      <c r="WTQ4" s="269"/>
      <c r="WTR4" s="343"/>
      <c r="WTS4" s="332"/>
      <c r="WTT4" s="347"/>
      <c r="WTU4" s="347"/>
      <c r="WTV4" s="331"/>
      <c r="WTW4" s="348"/>
      <c r="WTX4" s="345"/>
      <c r="WTY4" s="345"/>
      <c r="WTZ4" s="347"/>
      <c r="WUA4" s="339"/>
      <c r="WUC4" s="259"/>
      <c r="WUD4" s="259"/>
      <c r="WUE4" s="259"/>
      <c r="WUF4" s="269"/>
      <c r="WUG4" s="343"/>
      <c r="WUH4" s="332"/>
      <c r="WUI4" s="347"/>
      <c r="WUJ4" s="347"/>
      <c r="WUK4" s="331"/>
      <c r="WUL4" s="348"/>
      <c r="WUM4" s="345"/>
      <c r="WUN4" s="345"/>
      <c r="WUO4" s="347"/>
      <c r="WUP4" s="339"/>
      <c r="WUR4" s="259"/>
      <c r="WUS4" s="259"/>
      <c r="WUT4" s="259"/>
      <c r="WUU4" s="269"/>
      <c r="WUV4" s="343"/>
      <c r="WUW4" s="332"/>
      <c r="WUX4" s="347"/>
      <c r="WUY4" s="347"/>
      <c r="WUZ4" s="331"/>
      <c r="WVA4" s="348"/>
      <c r="WVB4" s="345"/>
      <c r="WVC4" s="345"/>
      <c r="WVD4" s="347"/>
      <c r="WVE4" s="339"/>
      <c r="WVG4" s="259"/>
      <c r="WVH4" s="259"/>
      <c r="WVI4" s="259"/>
      <c r="WVJ4" s="269"/>
      <c r="WVK4" s="343"/>
      <c r="WVL4" s="332"/>
      <c r="WVM4" s="347"/>
      <c r="WVN4" s="347"/>
      <c r="WVO4" s="331"/>
      <c r="WVP4" s="348"/>
      <c r="WVQ4" s="345"/>
      <c r="WVR4" s="345"/>
      <c r="WVS4" s="347"/>
      <c r="WVT4" s="339"/>
      <c r="WVV4" s="259"/>
      <c r="WVW4" s="259"/>
      <c r="WVX4" s="259"/>
      <c r="WVY4" s="269"/>
      <c r="WVZ4" s="343"/>
      <c r="WWA4" s="332"/>
      <c r="WWB4" s="347"/>
      <c r="WWC4" s="347"/>
      <c r="WWD4" s="331"/>
      <c r="WWE4" s="348"/>
      <c r="WWF4" s="345"/>
      <c r="WWG4" s="345"/>
      <c r="WWH4" s="347"/>
      <c r="WWI4" s="339"/>
      <c r="WWK4" s="259"/>
      <c r="WWL4" s="259"/>
      <c r="WWM4" s="259"/>
      <c r="WWN4" s="269"/>
      <c r="WWO4" s="343"/>
      <c r="WWP4" s="332"/>
      <c r="WWQ4" s="347"/>
      <c r="WWR4" s="347"/>
      <c r="WWS4" s="331"/>
      <c r="WWT4" s="348"/>
      <c r="WWU4" s="345"/>
      <c r="WWV4" s="345"/>
      <c r="WWW4" s="347"/>
      <c r="WWX4" s="339"/>
      <c r="WWZ4" s="259"/>
      <c r="WXA4" s="259"/>
      <c r="WXB4" s="259"/>
      <c r="WXC4" s="269"/>
      <c r="WXD4" s="343"/>
      <c r="WXE4" s="332"/>
      <c r="WXF4" s="347"/>
      <c r="WXG4" s="347"/>
      <c r="WXH4" s="331"/>
      <c r="WXI4" s="348"/>
      <c r="WXJ4" s="345"/>
      <c r="WXK4" s="345"/>
      <c r="WXL4" s="347"/>
      <c r="WXM4" s="339"/>
      <c r="WXO4" s="259"/>
      <c r="WXP4" s="259"/>
      <c r="WXQ4" s="259"/>
      <c r="WXR4" s="269"/>
      <c r="WXS4" s="343"/>
      <c r="WXT4" s="332"/>
      <c r="WXU4" s="347"/>
      <c r="WXV4" s="347"/>
      <c r="WXW4" s="331"/>
      <c r="WXX4" s="348"/>
      <c r="WXY4" s="345"/>
      <c r="WXZ4" s="345"/>
      <c r="WYA4" s="347"/>
      <c r="WYB4" s="339"/>
      <c r="WYD4" s="259"/>
      <c r="WYE4" s="259"/>
      <c r="WYF4" s="259"/>
      <c r="WYG4" s="269"/>
      <c r="WYH4" s="343"/>
      <c r="WYI4" s="332"/>
      <c r="WYJ4" s="347"/>
      <c r="WYK4" s="347"/>
      <c r="WYL4" s="331"/>
      <c r="WYM4" s="348"/>
      <c r="WYN4" s="345"/>
      <c r="WYO4" s="345"/>
      <c r="WYP4" s="347"/>
      <c r="WYQ4" s="339"/>
      <c r="WYS4" s="259"/>
      <c r="WYT4" s="259"/>
      <c r="WYU4" s="259"/>
      <c r="WYV4" s="269"/>
      <c r="WYW4" s="343"/>
      <c r="WYX4" s="332"/>
      <c r="WYY4" s="347"/>
      <c r="WYZ4" s="347"/>
      <c r="WZA4" s="331"/>
      <c r="WZB4" s="348"/>
      <c r="WZC4" s="345"/>
      <c r="WZD4" s="345"/>
      <c r="WZE4" s="347"/>
      <c r="WZF4" s="339"/>
      <c r="WZH4" s="259"/>
      <c r="WZI4" s="259"/>
      <c r="WZJ4" s="259"/>
      <c r="WZK4" s="269"/>
      <c r="WZL4" s="343"/>
      <c r="WZM4" s="332"/>
      <c r="WZN4" s="347"/>
      <c r="WZO4" s="347"/>
      <c r="WZP4" s="331"/>
      <c r="WZQ4" s="348"/>
      <c r="WZR4" s="345"/>
      <c r="WZS4" s="345"/>
      <c r="WZT4" s="347"/>
      <c r="WZU4" s="339"/>
      <c r="WZW4" s="259"/>
      <c r="WZX4" s="259"/>
      <c r="WZY4" s="259"/>
      <c r="WZZ4" s="269"/>
      <c r="XAA4" s="343"/>
      <c r="XAB4" s="332"/>
      <c r="XAC4" s="347"/>
      <c r="XAD4" s="347"/>
      <c r="XAE4" s="331"/>
      <c r="XAF4" s="348"/>
      <c r="XAG4" s="345"/>
      <c r="XAH4" s="345"/>
      <c r="XAI4" s="347"/>
      <c r="XAJ4" s="339"/>
      <c r="XAL4" s="259"/>
      <c r="XAM4" s="259"/>
      <c r="XAN4" s="259"/>
      <c r="XAO4" s="269"/>
      <c r="XAP4" s="343"/>
      <c r="XAQ4" s="332"/>
      <c r="XAR4" s="347"/>
      <c r="XAS4" s="347"/>
      <c r="XAT4" s="331"/>
      <c r="XAU4" s="348"/>
      <c r="XAV4" s="345"/>
      <c r="XAW4" s="345"/>
      <c r="XAX4" s="347"/>
      <c r="XAY4" s="339"/>
      <c r="XBA4" s="259"/>
      <c r="XBB4" s="259"/>
      <c r="XBC4" s="259"/>
      <c r="XBD4" s="269"/>
      <c r="XBE4" s="343"/>
      <c r="XBF4" s="332"/>
      <c r="XBG4" s="347"/>
      <c r="XBH4" s="347"/>
      <c r="XBI4" s="331"/>
      <c r="XBJ4" s="348"/>
      <c r="XBK4" s="345"/>
      <c r="XBL4" s="345"/>
      <c r="XBM4" s="347"/>
      <c r="XBN4" s="339"/>
      <c r="XBP4" s="259"/>
      <c r="XBQ4" s="259"/>
      <c r="XBR4" s="259"/>
      <c r="XBS4" s="269"/>
      <c r="XBT4" s="343"/>
      <c r="XBU4" s="332"/>
      <c r="XBV4" s="347"/>
      <c r="XBW4" s="347"/>
      <c r="XBX4" s="331"/>
      <c r="XBY4" s="348"/>
      <c r="XBZ4" s="345"/>
      <c r="XCA4" s="345"/>
      <c r="XCB4" s="347"/>
      <c r="XCC4" s="339"/>
      <c r="XCE4" s="259"/>
      <c r="XCF4" s="259"/>
      <c r="XCG4" s="259"/>
      <c r="XCH4" s="269"/>
      <c r="XCI4" s="343"/>
      <c r="XCJ4" s="332"/>
      <c r="XCK4" s="347"/>
      <c r="XCL4" s="347"/>
      <c r="XCM4" s="331"/>
      <c r="XCN4" s="348"/>
      <c r="XCO4" s="345"/>
      <c r="XCP4" s="345"/>
      <c r="XCQ4" s="347"/>
      <c r="XCR4" s="339"/>
      <c r="XCT4" s="259"/>
      <c r="XCU4" s="259"/>
      <c r="XCV4" s="259"/>
      <c r="XCW4" s="269"/>
      <c r="XCX4" s="343"/>
      <c r="XCY4" s="332"/>
      <c r="XCZ4" s="347"/>
      <c r="XDA4" s="347"/>
      <c r="XDB4" s="331"/>
      <c r="XDC4" s="348"/>
      <c r="XDD4" s="345"/>
      <c r="XDE4" s="345"/>
      <c r="XDF4" s="347"/>
      <c r="XDG4" s="339"/>
      <c r="XDI4" s="259"/>
      <c r="XDJ4" s="259"/>
      <c r="XDK4" s="259"/>
      <c r="XDL4" s="269"/>
      <c r="XDM4" s="343"/>
      <c r="XDN4" s="332"/>
      <c r="XDO4" s="347"/>
      <c r="XDP4" s="347"/>
      <c r="XDQ4" s="331"/>
      <c r="XDR4" s="348"/>
      <c r="XDS4" s="345"/>
      <c r="XDT4" s="345"/>
      <c r="XDU4" s="347"/>
      <c r="XDV4" s="339"/>
      <c r="XDX4" s="259"/>
      <c r="XDY4" s="259"/>
      <c r="XDZ4" s="259"/>
      <c r="XEA4" s="269"/>
      <c r="XEB4" s="343"/>
      <c r="XEC4" s="332"/>
      <c r="XED4" s="347"/>
      <c r="XEE4" s="347"/>
      <c r="XEF4" s="331"/>
      <c r="XEG4" s="348"/>
      <c r="XEH4" s="345"/>
      <c r="XEI4" s="345"/>
      <c r="XEJ4" s="347"/>
      <c r="XEK4" s="339"/>
      <c r="XEM4" s="259"/>
      <c r="XEN4" s="259"/>
      <c r="XEO4" s="259"/>
      <c r="XEP4" s="269"/>
      <c r="XEQ4" s="343"/>
      <c r="XER4" s="332"/>
      <c r="XES4" s="347"/>
      <c r="XET4" s="347"/>
      <c r="XEU4" s="331"/>
      <c r="XEV4" s="348"/>
      <c r="XEW4" s="345"/>
      <c r="XEX4" s="345"/>
      <c r="XEY4" s="347"/>
      <c r="XEZ4" s="339"/>
      <c r="XFB4" s="259"/>
      <c r="XFC4" s="259"/>
      <c r="XFD4" s="259"/>
    </row>
    <row r="5" spans="1:16384" x14ac:dyDescent="0.2">
      <c r="B5" s="259" t="s">
        <v>366</v>
      </c>
      <c r="C5" s="267"/>
      <c r="D5" s="267"/>
      <c r="E5" s="269">
        <v>1</v>
      </c>
      <c r="F5" s="330">
        <v>0.14000000000000001</v>
      </c>
      <c r="G5" s="344">
        <v>1181469</v>
      </c>
      <c r="H5" s="347">
        <f t="shared" ref="H5:H9" si="0">G5*F5</f>
        <v>165405.66</v>
      </c>
      <c r="I5" s="347">
        <f t="shared" ref="I5:I9" si="1">H5*1.072</f>
        <v>177314.86752</v>
      </c>
      <c r="J5" s="347">
        <f t="shared" ref="J5:J9" si="2">I5*1.069</f>
        <v>189549.59337888</v>
      </c>
      <c r="K5" s="348">
        <v>10</v>
      </c>
      <c r="L5" s="345">
        <f t="shared" ref="L5:L9" si="3">H5*K5</f>
        <v>1654056.6</v>
      </c>
      <c r="M5" s="345">
        <f t="shared" ref="M5:M9" si="4">I5*K5</f>
        <v>1773148.6751999999</v>
      </c>
      <c r="N5" s="345">
        <f t="shared" ref="N5:N9" si="5">J5*K5</f>
        <v>1895495.9337888001</v>
      </c>
      <c r="O5" s="347">
        <f t="shared" ref="O5:O9" si="6">SUM(L5:N5)</f>
        <v>5322701.2089888006</v>
      </c>
      <c r="Q5" s="259"/>
      <c r="R5" s="267"/>
      <c r="S5" s="267"/>
      <c r="T5" s="353"/>
      <c r="U5" s="354"/>
      <c r="V5" s="355"/>
      <c r="W5" s="356"/>
      <c r="X5" s="356"/>
      <c r="Y5" s="356"/>
      <c r="Z5" s="2"/>
      <c r="AA5" s="356"/>
      <c r="AB5" s="356"/>
      <c r="AC5" s="356"/>
      <c r="AD5" s="338"/>
      <c r="AF5" s="259"/>
      <c r="AG5" s="267"/>
      <c r="AH5" s="267"/>
      <c r="AI5" s="269"/>
      <c r="AJ5" s="330"/>
      <c r="AK5" s="344"/>
      <c r="AL5" s="347"/>
      <c r="AM5" s="331"/>
      <c r="AN5" s="345"/>
      <c r="AO5" s="348"/>
      <c r="AP5" s="347"/>
      <c r="AQ5" s="333"/>
      <c r="AR5" s="347"/>
      <c r="AS5" s="342"/>
      <c r="AU5" s="259"/>
      <c r="AV5" s="267"/>
      <c r="AW5" s="267"/>
      <c r="AX5" s="269"/>
      <c r="AY5" s="330"/>
      <c r="AZ5" s="344"/>
      <c r="BA5" s="347"/>
      <c r="BB5" s="331"/>
      <c r="BC5" s="345"/>
      <c r="BD5" s="348"/>
      <c r="BE5" s="347"/>
      <c r="BF5" s="333"/>
      <c r="BG5" s="347"/>
      <c r="BH5" s="342"/>
      <c r="BJ5" s="259"/>
      <c r="BK5" s="267"/>
      <c r="BL5" s="267"/>
      <c r="BM5" s="269"/>
      <c r="BN5" s="330"/>
      <c r="BO5" s="344"/>
      <c r="BP5" s="347"/>
      <c r="BQ5" s="331"/>
      <c r="BR5" s="345"/>
      <c r="BS5" s="348"/>
      <c r="BT5" s="347"/>
      <c r="BU5" s="333"/>
      <c r="BV5" s="347"/>
      <c r="BW5" s="342"/>
      <c r="BY5" s="259"/>
      <c r="BZ5" s="267"/>
      <c r="CA5" s="267"/>
      <c r="CB5" s="269"/>
      <c r="CC5" s="330"/>
      <c r="CD5" s="344"/>
      <c r="CE5" s="347"/>
      <c r="CF5" s="331"/>
      <c r="CG5" s="345"/>
      <c r="CH5" s="348"/>
      <c r="CI5" s="347"/>
      <c r="CJ5" s="333"/>
      <c r="CK5" s="347"/>
      <c r="CL5" s="342"/>
      <c r="CN5" s="259"/>
      <c r="CO5" s="267"/>
      <c r="CP5" s="267"/>
      <c r="CQ5" s="269"/>
      <c r="CR5" s="330"/>
      <c r="CS5" s="344"/>
      <c r="CT5" s="347"/>
      <c r="CU5" s="331"/>
      <c r="CV5" s="345"/>
      <c r="CW5" s="348"/>
      <c r="CX5" s="347"/>
      <c r="CY5" s="333"/>
      <c r="CZ5" s="347"/>
      <c r="DA5" s="342"/>
      <c r="DC5" s="259"/>
      <c r="DD5" s="267"/>
      <c r="DE5" s="267"/>
      <c r="DF5" s="269"/>
      <c r="DG5" s="330"/>
      <c r="DH5" s="344"/>
      <c r="DI5" s="347"/>
      <c r="DJ5" s="331"/>
      <c r="DK5" s="345"/>
      <c r="DL5" s="348"/>
      <c r="DM5" s="347"/>
      <c r="DN5" s="333"/>
      <c r="DO5" s="347"/>
      <c r="DP5" s="342"/>
      <c r="DR5" s="259"/>
      <c r="DS5" s="267"/>
      <c r="DT5" s="267"/>
      <c r="DU5" s="269"/>
      <c r="DV5" s="330"/>
      <c r="DW5" s="344"/>
      <c r="DX5" s="347"/>
      <c r="DY5" s="331"/>
      <c r="DZ5" s="345"/>
      <c r="EA5" s="348"/>
      <c r="EB5" s="347"/>
      <c r="EC5" s="333"/>
      <c r="ED5" s="347"/>
      <c r="EE5" s="342"/>
      <c r="EG5" s="259"/>
      <c r="EH5" s="267"/>
      <c r="EI5" s="267"/>
      <c r="EJ5" s="269"/>
      <c r="EK5" s="330"/>
      <c r="EL5" s="344"/>
      <c r="EM5" s="347"/>
      <c r="EN5" s="331"/>
      <c r="EO5" s="345"/>
      <c r="EP5" s="348"/>
      <c r="EQ5" s="347"/>
      <c r="ER5" s="333"/>
      <c r="ES5" s="347"/>
      <c r="ET5" s="342"/>
      <c r="EV5" s="259"/>
      <c r="EW5" s="267"/>
      <c r="EX5" s="267"/>
      <c r="EY5" s="269"/>
      <c r="EZ5" s="330"/>
      <c r="FA5" s="344"/>
      <c r="FB5" s="347"/>
      <c r="FC5" s="331"/>
      <c r="FD5" s="345"/>
      <c r="FE5" s="348"/>
      <c r="FF5" s="347"/>
      <c r="FG5" s="333"/>
      <c r="FH5" s="347"/>
      <c r="FI5" s="342"/>
      <c r="FK5" s="259"/>
      <c r="FL5" s="267"/>
      <c r="FM5" s="267"/>
      <c r="FN5" s="269"/>
      <c r="FO5" s="330"/>
      <c r="FP5" s="344"/>
      <c r="FQ5" s="347"/>
      <c r="FR5" s="331"/>
      <c r="FS5" s="345"/>
      <c r="FT5" s="348"/>
      <c r="FU5" s="347"/>
      <c r="FV5" s="333"/>
      <c r="FW5" s="347"/>
      <c r="FX5" s="342"/>
      <c r="FZ5" s="259"/>
      <c r="GA5" s="267"/>
      <c r="GB5" s="267"/>
      <c r="GC5" s="269"/>
      <c r="GD5" s="330"/>
      <c r="GE5" s="344"/>
      <c r="GF5" s="347"/>
      <c r="GG5" s="331"/>
      <c r="GH5" s="345"/>
      <c r="GI5" s="348"/>
      <c r="GJ5" s="347"/>
      <c r="GK5" s="333"/>
      <c r="GL5" s="347"/>
      <c r="GM5" s="342"/>
      <c r="GO5" s="259"/>
      <c r="GP5" s="267"/>
      <c r="GQ5" s="267"/>
      <c r="GR5" s="269"/>
      <c r="GS5" s="330"/>
      <c r="GT5" s="344"/>
      <c r="GU5" s="347"/>
      <c r="GV5" s="331"/>
      <c r="GW5" s="345"/>
      <c r="GX5" s="348"/>
      <c r="GY5" s="347"/>
      <c r="GZ5" s="333"/>
      <c r="HA5" s="347"/>
      <c r="HB5" s="342"/>
      <c r="HD5" s="259"/>
      <c r="HE5" s="267"/>
      <c r="HF5" s="267"/>
      <c r="HG5" s="269"/>
      <c r="HH5" s="330"/>
      <c r="HI5" s="344"/>
      <c r="HJ5" s="347"/>
      <c r="HK5" s="331"/>
      <c r="HL5" s="345"/>
      <c r="HM5" s="348"/>
      <c r="HN5" s="347"/>
      <c r="HO5" s="333"/>
      <c r="HP5" s="347"/>
      <c r="HQ5" s="342"/>
      <c r="HS5" s="259"/>
      <c r="HT5" s="267"/>
      <c r="HU5" s="267"/>
      <c r="HV5" s="269"/>
      <c r="HW5" s="330"/>
      <c r="HX5" s="344"/>
      <c r="HY5" s="347"/>
      <c r="HZ5" s="331"/>
      <c r="IA5" s="345"/>
      <c r="IB5" s="348"/>
      <c r="IC5" s="347"/>
      <c r="ID5" s="333"/>
      <c r="IE5" s="347"/>
      <c r="IF5" s="342"/>
      <c r="IH5" s="259"/>
      <c r="II5" s="267"/>
      <c r="IJ5" s="267"/>
      <c r="IK5" s="269"/>
      <c r="IL5" s="330"/>
      <c r="IM5" s="344"/>
      <c r="IN5" s="347"/>
      <c r="IO5" s="331"/>
      <c r="IP5" s="345"/>
      <c r="IQ5" s="348"/>
      <c r="IR5" s="347"/>
      <c r="IS5" s="333"/>
      <c r="IT5" s="347"/>
      <c r="IU5" s="342"/>
      <c r="IW5" s="259"/>
      <c r="IX5" s="267"/>
      <c r="IY5" s="267"/>
      <c r="IZ5" s="269"/>
      <c r="JA5" s="330"/>
      <c r="JB5" s="344"/>
      <c r="JC5" s="347"/>
      <c r="JD5" s="331"/>
      <c r="JE5" s="345"/>
      <c r="JF5" s="348"/>
      <c r="JG5" s="347"/>
      <c r="JH5" s="333"/>
      <c r="JI5" s="347"/>
      <c r="JJ5" s="342"/>
      <c r="JL5" s="259"/>
      <c r="JM5" s="267"/>
      <c r="JN5" s="267"/>
      <c r="JO5" s="269"/>
      <c r="JP5" s="330"/>
      <c r="JQ5" s="344"/>
      <c r="JR5" s="347"/>
      <c r="JS5" s="331"/>
      <c r="JT5" s="345"/>
      <c r="JU5" s="348"/>
      <c r="JV5" s="347"/>
      <c r="JW5" s="333"/>
      <c r="JX5" s="347"/>
      <c r="JY5" s="342"/>
      <c r="KA5" s="259"/>
      <c r="KB5" s="267"/>
      <c r="KC5" s="267"/>
      <c r="KD5" s="269"/>
      <c r="KE5" s="330"/>
      <c r="KF5" s="344"/>
      <c r="KG5" s="347"/>
      <c r="KH5" s="331"/>
      <c r="KI5" s="345"/>
      <c r="KJ5" s="348"/>
      <c r="KK5" s="347"/>
      <c r="KL5" s="333"/>
      <c r="KM5" s="347"/>
      <c r="KN5" s="342"/>
      <c r="KP5" s="259"/>
      <c r="KQ5" s="267"/>
      <c r="KR5" s="267"/>
      <c r="KS5" s="269"/>
      <c r="KT5" s="330"/>
      <c r="KU5" s="344"/>
      <c r="KV5" s="347"/>
      <c r="KW5" s="331"/>
      <c r="KX5" s="345"/>
      <c r="KY5" s="348"/>
      <c r="KZ5" s="347"/>
      <c r="LA5" s="333"/>
      <c r="LB5" s="347"/>
      <c r="LC5" s="342"/>
      <c r="LE5" s="259"/>
      <c r="LF5" s="267"/>
      <c r="LG5" s="267"/>
      <c r="LH5" s="269"/>
      <c r="LI5" s="330"/>
      <c r="LJ5" s="344"/>
      <c r="LK5" s="347"/>
      <c r="LL5" s="331"/>
      <c r="LM5" s="345"/>
      <c r="LN5" s="348"/>
      <c r="LO5" s="347"/>
      <c r="LP5" s="333"/>
      <c r="LQ5" s="347"/>
      <c r="LR5" s="342"/>
      <c r="LT5" s="259"/>
      <c r="LU5" s="267"/>
      <c r="LV5" s="267"/>
      <c r="LW5" s="269"/>
      <c r="LX5" s="330"/>
      <c r="LY5" s="344"/>
      <c r="LZ5" s="347"/>
      <c r="MA5" s="331"/>
      <c r="MB5" s="345"/>
      <c r="MC5" s="348"/>
      <c r="MD5" s="347"/>
      <c r="ME5" s="333"/>
      <c r="MF5" s="347"/>
      <c r="MG5" s="342"/>
      <c r="MI5" s="259"/>
      <c r="MJ5" s="267"/>
      <c r="MK5" s="267"/>
      <c r="ML5" s="269"/>
      <c r="MM5" s="330"/>
      <c r="MN5" s="344"/>
      <c r="MO5" s="347"/>
      <c r="MP5" s="331"/>
      <c r="MQ5" s="345"/>
      <c r="MR5" s="348"/>
      <c r="MS5" s="347"/>
      <c r="MT5" s="333"/>
      <c r="MU5" s="347"/>
      <c r="MV5" s="342"/>
      <c r="MX5" s="259"/>
      <c r="MY5" s="267"/>
      <c r="MZ5" s="267"/>
      <c r="NA5" s="269"/>
      <c r="NB5" s="330"/>
      <c r="NC5" s="344"/>
      <c r="ND5" s="347"/>
      <c r="NE5" s="331"/>
      <c r="NF5" s="345"/>
      <c r="NG5" s="348"/>
      <c r="NH5" s="347"/>
      <c r="NI5" s="333"/>
      <c r="NJ5" s="347"/>
      <c r="NK5" s="342"/>
      <c r="NM5" s="259"/>
      <c r="NN5" s="267"/>
      <c r="NO5" s="267"/>
      <c r="NP5" s="269"/>
      <c r="NQ5" s="330"/>
      <c r="NR5" s="344"/>
      <c r="NS5" s="347"/>
      <c r="NT5" s="331"/>
      <c r="NU5" s="345"/>
      <c r="NV5" s="348"/>
      <c r="NW5" s="347"/>
      <c r="NX5" s="333"/>
      <c r="NY5" s="347"/>
      <c r="NZ5" s="342"/>
      <c r="OB5" s="259"/>
      <c r="OC5" s="267"/>
      <c r="OD5" s="267"/>
      <c r="OE5" s="269"/>
      <c r="OF5" s="330"/>
      <c r="OG5" s="344"/>
      <c r="OH5" s="347"/>
      <c r="OI5" s="331"/>
      <c r="OJ5" s="345"/>
      <c r="OK5" s="348"/>
      <c r="OL5" s="347"/>
      <c r="OM5" s="333"/>
      <c r="ON5" s="347"/>
      <c r="OO5" s="342"/>
      <c r="OQ5" s="259"/>
      <c r="OR5" s="267"/>
      <c r="OS5" s="267"/>
      <c r="OT5" s="269"/>
      <c r="OU5" s="330"/>
      <c r="OV5" s="344"/>
      <c r="OW5" s="347"/>
      <c r="OX5" s="331"/>
      <c r="OY5" s="345"/>
      <c r="OZ5" s="348"/>
      <c r="PA5" s="347"/>
      <c r="PB5" s="333"/>
      <c r="PC5" s="347"/>
      <c r="PD5" s="342"/>
      <c r="PF5" s="259"/>
      <c r="PG5" s="267"/>
      <c r="PH5" s="267"/>
      <c r="PI5" s="269"/>
      <c r="PJ5" s="330"/>
      <c r="PK5" s="344"/>
      <c r="PL5" s="347"/>
      <c r="PM5" s="331"/>
      <c r="PN5" s="345"/>
      <c r="PO5" s="348"/>
      <c r="PP5" s="347"/>
      <c r="PQ5" s="333"/>
      <c r="PR5" s="347"/>
      <c r="PS5" s="342"/>
      <c r="PU5" s="259"/>
      <c r="PV5" s="267"/>
      <c r="PW5" s="267"/>
      <c r="PX5" s="269"/>
      <c r="PY5" s="330"/>
      <c r="PZ5" s="344"/>
      <c r="QA5" s="347"/>
      <c r="QB5" s="331"/>
      <c r="QC5" s="345"/>
      <c r="QD5" s="348"/>
      <c r="QE5" s="347"/>
      <c r="QF5" s="333"/>
      <c r="QG5" s="347"/>
      <c r="QH5" s="342"/>
      <c r="QJ5" s="259"/>
      <c r="QK5" s="267"/>
      <c r="QL5" s="267"/>
      <c r="QM5" s="269"/>
      <c r="QN5" s="330"/>
      <c r="QO5" s="344"/>
      <c r="QP5" s="347"/>
      <c r="QQ5" s="331"/>
      <c r="QR5" s="345"/>
      <c r="QS5" s="348"/>
      <c r="QT5" s="347"/>
      <c r="QU5" s="333"/>
      <c r="QV5" s="347"/>
      <c r="QW5" s="342"/>
      <c r="QY5" s="259"/>
      <c r="QZ5" s="267"/>
      <c r="RA5" s="267"/>
      <c r="RB5" s="269"/>
      <c r="RC5" s="330"/>
      <c r="RD5" s="344"/>
      <c r="RE5" s="347"/>
      <c r="RF5" s="331"/>
      <c r="RG5" s="345"/>
      <c r="RH5" s="348"/>
      <c r="RI5" s="347"/>
      <c r="RJ5" s="333"/>
      <c r="RK5" s="347"/>
      <c r="RL5" s="342"/>
      <c r="RN5" s="259"/>
      <c r="RO5" s="267"/>
      <c r="RP5" s="267"/>
      <c r="RQ5" s="269"/>
      <c r="RR5" s="330"/>
      <c r="RS5" s="344"/>
      <c r="RT5" s="347"/>
      <c r="RU5" s="331"/>
      <c r="RV5" s="345"/>
      <c r="RW5" s="348"/>
      <c r="RX5" s="347"/>
      <c r="RY5" s="333"/>
      <c r="RZ5" s="347"/>
      <c r="SA5" s="342"/>
      <c r="SC5" s="259"/>
      <c r="SD5" s="267"/>
      <c r="SE5" s="267"/>
      <c r="SF5" s="269"/>
      <c r="SG5" s="330"/>
      <c r="SH5" s="344"/>
      <c r="SI5" s="347"/>
      <c r="SJ5" s="331"/>
      <c r="SK5" s="345"/>
      <c r="SL5" s="348"/>
      <c r="SM5" s="347"/>
      <c r="SN5" s="333"/>
      <c r="SO5" s="347"/>
      <c r="SP5" s="342"/>
      <c r="SR5" s="259"/>
      <c r="SS5" s="267"/>
      <c r="ST5" s="267"/>
      <c r="SU5" s="269"/>
      <c r="SV5" s="330"/>
      <c r="SW5" s="344"/>
      <c r="SX5" s="347"/>
      <c r="SY5" s="331"/>
      <c r="SZ5" s="345"/>
      <c r="TA5" s="348"/>
      <c r="TB5" s="347"/>
      <c r="TC5" s="333"/>
      <c r="TD5" s="347"/>
      <c r="TE5" s="342"/>
      <c r="TG5" s="259"/>
      <c r="TH5" s="267"/>
      <c r="TI5" s="267"/>
      <c r="TJ5" s="269"/>
      <c r="TK5" s="330"/>
      <c r="TL5" s="344"/>
      <c r="TM5" s="347"/>
      <c r="TN5" s="331"/>
      <c r="TO5" s="345"/>
      <c r="TP5" s="348"/>
      <c r="TQ5" s="347"/>
      <c r="TR5" s="333"/>
      <c r="TS5" s="347"/>
      <c r="TT5" s="342"/>
      <c r="TV5" s="259"/>
      <c r="TW5" s="267"/>
      <c r="TX5" s="267"/>
      <c r="TY5" s="269"/>
      <c r="TZ5" s="330"/>
      <c r="UA5" s="344"/>
      <c r="UB5" s="347"/>
      <c r="UC5" s="331"/>
      <c r="UD5" s="345"/>
      <c r="UE5" s="348"/>
      <c r="UF5" s="347"/>
      <c r="UG5" s="333"/>
      <c r="UH5" s="347"/>
      <c r="UI5" s="342"/>
      <c r="UK5" s="259"/>
      <c r="UL5" s="267"/>
      <c r="UM5" s="267"/>
      <c r="UN5" s="269"/>
      <c r="UO5" s="330"/>
      <c r="UP5" s="344"/>
      <c r="UQ5" s="347"/>
      <c r="UR5" s="331"/>
      <c r="US5" s="345"/>
      <c r="UT5" s="348"/>
      <c r="UU5" s="347"/>
      <c r="UV5" s="333"/>
      <c r="UW5" s="347"/>
      <c r="UX5" s="342"/>
      <c r="UZ5" s="259"/>
      <c r="VA5" s="267"/>
      <c r="VB5" s="267"/>
      <c r="VC5" s="269"/>
      <c r="VD5" s="330"/>
      <c r="VE5" s="344"/>
      <c r="VF5" s="347"/>
      <c r="VG5" s="331"/>
      <c r="VH5" s="345"/>
      <c r="VI5" s="348"/>
      <c r="VJ5" s="347"/>
      <c r="VK5" s="333"/>
      <c r="VL5" s="347"/>
      <c r="VM5" s="342"/>
      <c r="VO5" s="259"/>
      <c r="VP5" s="267"/>
      <c r="VQ5" s="267"/>
      <c r="VR5" s="269"/>
      <c r="VS5" s="330"/>
      <c r="VT5" s="344"/>
      <c r="VU5" s="347"/>
      <c r="VV5" s="331"/>
      <c r="VW5" s="345"/>
      <c r="VX5" s="348"/>
      <c r="VY5" s="347"/>
      <c r="VZ5" s="333"/>
      <c r="WA5" s="347"/>
      <c r="WB5" s="342"/>
      <c r="WD5" s="259"/>
      <c r="WE5" s="267"/>
      <c r="WF5" s="267"/>
      <c r="WG5" s="269"/>
      <c r="WH5" s="330"/>
      <c r="WI5" s="344"/>
      <c r="WJ5" s="347"/>
      <c r="WK5" s="331"/>
      <c r="WL5" s="345"/>
      <c r="WM5" s="348"/>
      <c r="WN5" s="347"/>
      <c r="WO5" s="333"/>
      <c r="WP5" s="347"/>
      <c r="WQ5" s="342"/>
      <c r="WS5" s="259"/>
      <c r="WT5" s="267"/>
      <c r="WU5" s="267"/>
      <c r="WV5" s="269"/>
      <c r="WW5" s="330"/>
      <c r="WX5" s="344"/>
      <c r="WY5" s="347"/>
      <c r="WZ5" s="331"/>
      <c r="XA5" s="345"/>
      <c r="XB5" s="348"/>
      <c r="XC5" s="347"/>
      <c r="XD5" s="333"/>
      <c r="XE5" s="347"/>
      <c r="XF5" s="342"/>
      <c r="XH5" s="259"/>
      <c r="XI5" s="267"/>
      <c r="XJ5" s="267"/>
      <c r="XK5" s="269"/>
      <c r="XL5" s="330"/>
      <c r="XM5" s="344"/>
      <c r="XN5" s="347"/>
      <c r="XO5" s="331"/>
      <c r="XP5" s="345"/>
      <c r="XQ5" s="348"/>
      <c r="XR5" s="347"/>
      <c r="XS5" s="333"/>
      <c r="XT5" s="347"/>
      <c r="XU5" s="342"/>
      <c r="XW5" s="259"/>
      <c r="XX5" s="267"/>
      <c r="XY5" s="267"/>
      <c r="XZ5" s="269"/>
      <c r="YA5" s="330"/>
      <c r="YB5" s="344"/>
      <c r="YC5" s="347"/>
      <c r="YD5" s="331"/>
      <c r="YE5" s="345"/>
      <c r="YF5" s="348"/>
      <c r="YG5" s="347"/>
      <c r="YH5" s="333"/>
      <c r="YI5" s="347"/>
      <c r="YJ5" s="342"/>
      <c r="YL5" s="259"/>
      <c r="YM5" s="267"/>
      <c r="YN5" s="267"/>
      <c r="YO5" s="269"/>
      <c r="YP5" s="330"/>
      <c r="YQ5" s="344"/>
      <c r="YR5" s="347"/>
      <c r="YS5" s="331"/>
      <c r="YT5" s="345"/>
      <c r="YU5" s="348"/>
      <c r="YV5" s="347"/>
      <c r="YW5" s="333"/>
      <c r="YX5" s="347"/>
      <c r="YY5" s="342"/>
      <c r="ZA5" s="259"/>
      <c r="ZB5" s="267"/>
      <c r="ZC5" s="267"/>
      <c r="ZD5" s="269"/>
      <c r="ZE5" s="330"/>
      <c r="ZF5" s="344"/>
      <c r="ZG5" s="347"/>
      <c r="ZH5" s="331"/>
      <c r="ZI5" s="345"/>
      <c r="ZJ5" s="348"/>
      <c r="ZK5" s="347"/>
      <c r="ZL5" s="333"/>
      <c r="ZM5" s="347"/>
      <c r="ZN5" s="342"/>
      <c r="ZP5" s="259"/>
      <c r="ZQ5" s="267"/>
      <c r="ZR5" s="267"/>
      <c r="ZS5" s="269"/>
      <c r="ZT5" s="330"/>
      <c r="ZU5" s="344"/>
      <c r="ZV5" s="347"/>
      <c r="ZW5" s="331"/>
      <c r="ZX5" s="345"/>
      <c r="ZY5" s="348"/>
      <c r="ZZ5" s="347"/>
      <c r="AAA5" s="333"/>
      <c r="AAB5" s="347"/>
      <c r="AAC5" s="342"/>
      <c r="AAE5" s="259"/>
      <c r="AAF5" s="267"/>
      <c r="AAG5" s="267"/>
      <c r="AAH5" s="269"/>
      <c r="AAI5" s="330"/>
      <c r="AAJ5" s="344"/>
      <c r="AAK5" s="347"/>
      <c r="AAL5" s="331"/>
      <c r="AAM5" s="345"/>
      <c r="AAN5" s="348"/>
      <c r="AAO5" s="347"/>
      <c r="AAP5" s="333"/>
      <c r="AAQ5" s="347"/>
      <c r="AAR5" s="342"/>
      <c r="AAT5" s="259"/>
      <c r="AAU5" s="267"/>
      <c r="AAV5" s="267"/>
      <c r="AAW5" s="269"/>
      <c r="AAX5" s="330"/>
      <c r="AAY5" s="344"/>
      <c r="AAZ5" s="347"/>
      <c r="ABA5" s="331"/>
      <c r="ABB5" s="345"/>
      <c r="ABC5" s="348"/>
      <c r="ABD5" s="347"/>
      <c r="ABE5" s="333"/>
      <c r="ABF5" s="347"/>
      <c r="ABG5" s="342"/>
      <c r="ABI5" s="259"/>
      <c r="ABJ5" s="267"/>
      <c r="ABK5" s="267"/>
      <c r="ABL5" s="269"/>
      <c r="ABM5" s="330"/>
      <c r="ABN5" s="344"/>
      <c r="ABO5" s="347"/>
      <c r="ABP5" s="331"/>
      <c r="ABQ5" s="345"/>
      <c r="ABR5" s="348"/>
      <c r="ABS5" s="347"/>
      <c r="ABT5" s="333"/>
      <c r="ABU5" s="347"/>
      <c r="ABV5" s="342"/>
      <c r="ABX5" s="259"/>
      <c r="ABY5" s="267"/>
      <c r="ABZ5" s="267"/>
      <c r="ACA5" s="269"/>
      <c r="ACB5" s="330"/>
      <c r="ACC5" s="344"/>
      <c r="ACD5" s="347"/>
      <c r="ACE5" s="331"/>
      <c r="ACF5" s="345"/>
      <c r="ACG5" s="348"/>
      <c r="ACH5" s="347"/>
      <c r="ACI5" s="333"/>
      <c r="ACJ5" s="347"/>
      <c r="ACK5" s="342"/>
      <c r="ACM5" s="259"/>
      <c r="ACN5" s="267"/>
      <c r="ACO5" s="267"/>
      <c r="ACP5" s="269"/>
      <c r="ACQ5" s="330"/>
      <c r="ACR5" s="344"/>
      <c r="ACS5" s="347"/>
      <c r="ACT5" s="331"/>
      <c r="ACU5" s="345"/>
      <c r="ACV5" s="348"/>
      <c r="ACW5" s="347"/>
      <c r="ACX5" s="333"/>
      <c r="ACY5" s="347"/>
      <c r="ACZ5" s="342"/>
      <c r="ADB5" s="259"/>
      <c r="ADC5" s="267"/>
      <c r="ADD5" s="267"/>
      <c r="ADE5" s="269"/>
      <c r="ADF5" s="330"/>
      <c r="ADG5" s="344"/>
      <c r="ADH5" s="347"/>
      <c r="ADI5" s="331"/>
      <c r="ADJ5" s="345"/>
      <c r="ADK5" s="348"/>
      <c r="ADL5" s="347"/>
      <c r="ADM5" s="333"/>
      <c r="ADN5" s="347"/>
      <c r="ADO5" s="342"/>
      <c r="ADQ5" s="259"/>
      <c r="ADR5" s="267"/>
      <c r="ADS5" s="267"/>
      <c r="ADT5" s="269"/>
      <c r="ADU5" s="330"/>
      <c r="ADV5" s="344"/>
      <c r="ADW5" s="347"/>
      <c r="ADX5" s="331"/>
      <c r="ADY5" s="345"/>
      <c r="ADZ5" s="348"/>
      <c r="AEA5" s="347"/>
      <c r="AEB5" s="333"/>
      <c r="AEC5" s="347"/>
      <c r="AED5" s="342"/>
      <c r="AEF5" s="259"/>
      <c r="AEG5" s="267"/>
      <c r="AEH5" s="267"/>
      <c r="AEI5" s="269"/>
      <c r="AEJ5" s="330"/>
      <c r="AEK5" s="344"/>
      <c r="AEL5" s="347"/>
      <c r="AEM5" s="331"/>
      <c r="AEN5" s="345"/>
      <c r="AEO5" s="348"/>
      <c r="AEP5" s="347"/>
      <c r="AEQ5" s="333"/>
      <c r="AER5" s="347"/>
      <c r="AES5" s="342"/>
      <c r="AEU5" s="259"/>
      <c r="AEV5" s="267"/>
      <c r="AEW5" s="267"/>
      <c r="AEX5" s="269"/>
      <c r="AEY5" s="330"/>
      <c r="AEZ5" s="344"/>
      <c r="AFA5" s="347"/>
      <c r="AFB5" s="331"/>
      <c r="AFC5" s="345"/>
      <c r="AFD5" s="348"/>
      <c r="AFE5" s="347"/>
      <c r="AFF5" s="333"/>
      <c r="AFG5" s="347"/>
      <c r="AFH5" s="342"/>
      <c r="AFJ5" s="259"/>
      <c r="AFK5" s="267"/>
      <c r="AFL5" s="267"/>
      <c r="AFM5" s="269"/>
      <c r="AFN5" s="330"/>
      <c r="AFO5" s="344"/>
      <c r="AFP5" s="347"/>
      <c r="AFQ5" s="331"/>
      <c r="AFR5" s="345"/>
      <c r="AFS5" s="348"/>
      <c r="AFT5" s="347"/>
      <c r="AFU5" s="333"/>
      <c r="AFV5" s="347"/>
      <c r="AFW5" s="342"/>
      <c r="AFY5" s="259"/>
      <c r="AFZ5" s="267"/>
      <c r="AGA5" s="267"/>
      <c r="AGB5" s="269"/>
      <c r="AGC5" s="330"/>
      <c r="AGD5" s="344"/>
      <c r="AGE5" s="347"/>
      <c r="AGF5" s="331"/>
      <c r="AGG5" s="345"/>
      <c r="AGH5" s="348"/>
      <c r="AGI5" s="347"/>
      <c r="AGJ5" s="333"/>
      <c r="AGK5" s="347"/>
      <c r="AGL5" s="342"/>
      <c r="AGN5" s="259"/>
      <c r="AGO5" s="267"/>
      <c r="AGP5" s="267"/>
      <c r="AGQ5" s="269"/>
      <c r="AGR5" s="330"/>
      <c r="AGS5" s="344"/>
      <c r="AGT5" s="347"/>
      <c r="AGU5" s="331"/>
      <c r="AGV5" s="345"/>
      <c r="AGW5" s="348"/>
      <c r="AGX5" s="347"/>
      <c r="AGY5" s="333"/>
      <c r="AGZ5" s="347"/>
      <c r="AHA5" s="342"/>
      <c r="AHC5" s="259"/>
      <c r="AHD5" s="267"/>
      <c r="AHE5" s="267"/>
      <c r="AHF5" s="269"/>
      <c r="AHG5" s="330"/>
      <c r="AHH5" s="344"/>
      <c r="AHI5" s="347"/>
      <c r="AHJ5" s="331"/>
      <c r="AHK5" s="345"/>
      <c r="AHL5" s="348"/>
      <c r="AHM5" s="347"/>
      <c r="AHN5" s="333"/>
      <c r="AHO5" s="347"/>
      <c r="AHP5" s="342"/>
      <c r="AHR5" s="259"/>
      <c r="AHS5" s="267"/>
      <c r="AHT5" s="267"/>
      <c r="AHU5" s="269"/>
      <c r="AHV5" s="330"/>
      <c r="AHW5" s="344"/>
      <c r="AHX5" s="347"/>
      <c r="AHY5" s="331"/>
      <c r="AHZ5" s="345"/>
      <c r="AIA5" s="348"/>
      <c r="AIB5" s="347"/>
      <c r="AIC5" s="333"/>
      <c r="AID5" s="347"/>
      <c r="AIE5" s="342"/>
      <c r="AIG5" s="259"/>
      <c r="AIH5" s="267"/>
      <c r="AII5" s="267"/>
      <c r="AIJ5" s="269"/>
      <c r="AIK5" s="330"/>
      <c r="AIL5" s="344"/>
      <c r="AIM5" s="347"/>
      <c r="AIN5" s="331"/>
      <c r="AIO5" s="345"/>
      <c r="AIP5" s="348"/>
      <c r="AIQ5" s="347"/>
      <c r="AIR5" s="333"/>
      <c r="AIS5" s="347"/>
      <c r="AIT5" s="342"/>
      <c r="AIV5" s="259"/>
      <c r="AIW5" s="267"/>
      <c r="AIX5" s="267"/>
      <c r="AIY5" s="269"/>
      <c r="AIZ5" s="330"/>
      <c r="AJA5" s="344"/>
      <c r="AJB5" s="347"/>
      <c r="AJC5" s="331"/>
      <c r="AJD5" s="345"/>
      <c r="AJE5" s="348"/>
      <c r="AJF5" s="347"/>
      <c r="AJG5" s="333"/>
      <c r="AJH5" s="347"/>
      <c r="AJI5" s="342"/>
      <c r="AJK5" s="259"/>
      <c r="AJL5" s="267"/>
      <c r="AJM5" s="267"/>
      <c r="AJN5" s="269"/>
      <c r="AJO5" s="330"/>
      <c r="AJP5" s="344"/>
      <c r="AJQ5" s="347"/>
      <c r="AJR5" s="331"/>
      <c r="AJS5" s="345"/>
      <c r="AJT5" s="348"/>
      <c r="AJU5" s="347"/>
      <c r="AJV5" s="333"/>
      <c r="AJW5" s="347"/>
      <c r="AJX5" s="342"/>
      <c r="AJZ5" s="259"/>
      <c r="AKA5" s="267"/>
      <c r="AKB5" s="267"/>
      <c r="AKC5" s="269"/>
      <c r="AKD5" s="330"/>
      <c r="AKE5" s="344"/>
      <c r="AKF5" s="347"/>
      <c r="AKG5" s="331"/>
      <c r="AKH5" s="345"/>
      <c r="AKI5" s="348"/>
      <c r="AKJ5" s="347"/>
      <c r="AKK5" s="333"/>
      <c r="AKL5" s="347"/>
      <c r="AKM5" s="342"/>
      <c r="AKO5" s="259"/>
      <c r="AKP5" s="267"/>
      <c r="AKQ5" s="267"/>
      <c r="AKR5" s="269"/>
      <c r="AKS5" s="330"/>
      <c r="AKT5" s="344"/>
      <c r="AKU5" s="347"/>
      <c r="AKV5" s="331"/>
      <c r="AKW5" s="345"/>
      <c r="AKX5" s="348"/>
      <c r="AKY5" s="347"/>
      <c r="AKZ5" s="333"/>
      <c r="ALA5" s="347"/>
      <c r="ALB5" s="342"/>
      <c r="ALD5" s="259"/>
      <c r="ALE5" s="267"/>
      <c r="ALF5" s="267"/>
      <c r="ALG5" s="269"/>
      <c r="ALH5" s="330"/>
      <c r="ALI5" s="344"/>
      <c r="ALJ5" s="347"/>
      <c r="ALK5" s="331"/>
      <c r="ALL5" s="345"/>
      <c r="ALM5" s="348"/>
      <c r="ALN5" s="347"/>
      <c r="ALO5" s="333"/>
      <c r="ALP5" s="347"/>
      <c r="ALQ5" s="342"/>
      <c r="ALS5" s="259"/>
      <c r="ALT5" s="267"/>
      <c r="ALU5" s="267"/>
      <c r="ALV5" s="269"/>
      <c r="ALW5" s="330"/>
      <c r="ALX5" s="344"/>
      <c r="ALY5" s="347"/>
      <c r="ALZ5" s="331"/>
      <c r="AMA5" s="345"/>
      <c r="AMB5" s="348"/>
      <c r="AMC5" s="347"/>
      <c r="AMD5" s="333"/>
      <c r="AME5" s="347"/>
      <c r="AMF5" s="342"/>
      <c r="AMH5" s="259"/>
      <c r="AMI5" s="267"/>
      <c r="AMJ5" s="267"/>
      <c r="AMK5" s="269"/>
      <c r="AML5" s="330"/>
      <c r="AMM5" s="344"/>
      <c r="AMN5" s="347"/>
      <c r="AMO5" s="331"/>
      <c r="AMP5" s="345"/>
      <c r="AMQ5" s="348"/>
      <c r="AMR5" s="347"/>
      <c r="AMS5" s="333"/>
      <c r="AMT5" s="347"/>
      <c r="AMU5" s="342"/>
      <c r="AMW5" s="259"/>
      <c r="AMX5" s="267"/>
      <c r="AMY5" s="267"/>
      <c r="AMZ5" s="269"/>
      <c r="ANA5" s="330"/>
      <c r="ANB5" s="344"/>
      <c r="ANC5" s="347"/>
      <c r="AND5" s="331"/>
      <c r="ANE5" s="345"/>
      <c r="ANF5" s="348"/>
      <c r="ANG5" s="347"/>
      <c r="ANH5" s="333"/>
      <c r="ANI5" s="347"/>
      <c r="ANJ5" s="342"/>
      <c r="ANL5" s="259"/>
      <c r="ANM5" s="267"/>
      <c r="ANN5" s="267"/>
      <c r="ANO5" s="269"/>
      <c r="ANP5" s="330"/>
      <c r="ANQ5" s="344"/>
      <c r="ANR5" s="347"/>
      <c r="ANS5" s="331"/>
      <c r="ANT5" s="345"/>
      <c r="ANU5" s="348"/>
      <c r="ANV5" s="347"/>
      <c r="ANW5" s="333"/>
      <c r="ANX5" s="347"/>
      <c r="ANY5" s="342"/>
      <c r="AOA5" s="259"/>
      <c r="AOB5" s="267"/>
      <c r="AOC5" s="267"/>
      <c r="AOD5" s="269"/>
      <c r="AOE5" s="330"/>
      <c r="AOF5" s="344"/>
      <c r="AOG5" s="347"/>
      <c r="AOH5" s="331"/>
      <c r="AOI5" s="345"/>
      <c r="AOJ5" s="348"/>
      <c r="AOK5" s="347"/>
      <c r="AOL5" s="333"/>
      <c r="AOM5" s="347"/>
      <c r="AON5" s="342"/>
      <c r="AOP5" s="259"/>
      <c r="AOQ5" s="267"/>
      <c r="AOR5" s="267"/>
      <c r="AOS5" s="269"/>
      <c r="AOT5" s="330"/>
      <c r="AOU5" s="344"/>
      <c r="AOV5" s="347"/>
      <c r="AOW5" s="331"/>
      <c r="AOX5" s="345"/>
      <c r="AOY5" s="348"/>
      <c r="AOZ5" s="347"/>
      <c r="APA5" s="333"/>
      <c r="APB5" s="347"/>
      <c r="APC5" s="342"/>
      <c r="APE5" s="259"/>
      <c r="APF5" s="267"/>
      <c r="APG5" s="267"/>
      <c r="APH5" s="269"/>
      <c r="API5" s="330"/>
      <c r="APJ5" s="344"/>
      <c r="APK5" s="347"/>
      <c r="APL5" s="331"/>
      <c r="APM5" s="345"/>
      <c r="APN5" s="348"/>
      <c r="APO5" s="347"/>
      <c r="APP5" s="333"/>
      <c r="APQ5" s="347"/>
      <c r="APR5" s="342"/>
      <c r="APT5" s="259"/>
      <c r="APU5" s="267"/>
      <c r="APV5" s="267"/>
      <c r="APW5" s="269"/>
      <c r="APX5" s="330"/>
      <c r="APY5" s="344"/>
      <c r="APZ5" s="347"/>
      <c r="AQA5" s="331"/>
      <c r="AQB5" s="345"/>
      <c r="AQC5" s="348"/>
      <c r="AQD5" s="347"/>
      <c r="AQE5" s="333"/>
      <c r="AQF5" s="347"/>
      <c r="AQG5" s="342"/>
      <c r="AQI5" s="259"/>
      <c r="AQJ5" s="267"/>
      <c r="AQK5" s="267"/>
      <c r="AQL5" s="269"/>
      <c r="AQM5" s="330"/>
      <c r="AQN5" s="344"/>
      <c r="AQO5" s="347"/>
      <c r="AQP5" s="331"/>
      <c r="AQQ5" s="345"/>
      <c r="AQR5" s="348"/>
      <c r="AQS5" s="347"/>
      <c r="AQT5" s="333"/>
      <c r="AQU5" s="347"/>
      <c r="AQV5" s="342"/>
      <c r="AQX5" s="259"/>
      <c r="AQY5" s="267"/>
      <c r="AQZ5" s="267"/>
      <c r="ARA5" s="269"/>
      <c r="ARB5" s="330"/>
      <c r="ARC5" s="344"/>
      <c r="ARD5" s="347"/>
      <c r="ARE5" s="331"/>
      <c r="ARF5" s="345"/>
      <c r="ARG5" s="348"/>
      <c r="ARH5" s="347"/>
      <c r="ARI5" s="333"/>
      <c r="ARJ5" s="347"/>
      <c r="ARK5" s="342"/>
      <c r="ARM5" s="259"/>
      <c r="ARN5" s="267"/>
      <c r="ARO5" s="267"/>
      <c r="ARP5" s="269"/>
      <c r="ARQ5" s="330"/>
      <c r="ARR5" s="344"/>
      <c r="ARS5" s="347"/>
      <c r="ART5" s="331"/>
      <c r="ARU5" s="345"/>
      <c r="ARV5" s="348"/>
      <c r="ARW5" s="347"/>
      <c r="ARX5" s="333"/>
      <c r="ARY5" s="347"/>
      <c r="ARZ5" s="342"/>
      <c r="ASB5" s="259"/>
      <c r="ASC5" s="267"/>
      <c r="ASD5" s="267"/>
      <c r="ASE5" s="269"/>
      <c r="ASF5" s="330"/>
      <c r="ASG5" s="344"/>
      <c r="ASH5" s="347"/>
      <c r="ASI5" s="331"/>
      <c r="ASJ5" s="345"/>
      <c r="ASK5" s="348"/>
      <c r="ASL5" s="347"/>
      <c r="ASM5" s="333"/>
      <c r="ASN5" s="347"/>
      <c r="ASO5" s="342"/>
      <c r="ASQ5" s="259"/>
      <c r="ASR5" s="267"/>
      <c r="ASS5" s="267"/>
      <c r="AST5" s="269"/>
      <c r="ASU5" s="330"/>
      <c r="ASV5" s="344"/>
      <c r="ASW5" s="347"/>
      <c r="ASX5" s="331"/>
      <c r="ASY5" s="345"/>
      <c r="ASZ5" s="348"/>
      <c r="ATA5" s="347"/>
      <c r="ATB5" s="333"/>
      <c r="ATC5" s="347"/>
      <c r="ATD5" s="342"/>
      <c r="ATF5" s="259"/>
      <c r="ATG5" s="267"/>
      <c r="ATH5" s="267"/>
      <c r="ATI5" s="269"/>
      <c r="ATJ5" s="330"/>
      <c r="ATK5" s="344"/>
      <c r="ATL5" s="347"/>
      <c r="ATM5" s="331"/>
      <c r="ATN5" s="345"/>
      <c r="ATO5" s="348"/>
      <c r="ATP5" s="347"/>
      <c r="ATQ5" s="333"/>
      <c r="ATR5" s="347"/>
      <c r="ATS5" s="342"/>
      <c r="ATU5" s="259"/>
      <c r="ATV5" s="267"/>
      <c r="ATW5" s="267"/>
      <c r="ATX5" s="269"/>
      <c r="ATY5" s="330"/>
      <c r="ATZ5" s="344"/>
      <c r="AUA5" s="347"/>
      <c r="AUB5" s="331"/>
      <c r="AUC5" s="345"/>
      <c r="AUD5" s="348"/>
      <c r="AUE5" s="347"/>
      <c r="AUF5" s="333"/>
      <c r="AUG5" s="347"/>
      <c r="AUH5" s="342"/>
      <c r="AUJ5" s="259"/>
      <c r="AUK5" s="267"/>
      <c r="AUL5" s="267"/>
      <c r="AUM5" s="269"/>
      <c r="AUN5" s="330"/>
      <c r="AUO5" s="344"/>
      <c r="AUP5" s="347"/>
      <c r="AUQ5" s="331"/>
      <c r="AUR5" s="345"/>
      <c r="AUS5" s="348"/>
      <c r="AUT5" s="347"/>
      <c r="AUU5" s="333"/>
      <c r="AUV5" s="347"/>
      <c r="AUW5" s="342"/>
      <c r="AUY5" s="259"/>
      <c r="AUZ5" s="267"/>
      <c r="AVA5" s="267"/>
      <c r="AVB5" s="269"/>
      <c r="AVC5" s="330"/>
      <c r="AVD5" s="344"/>
      <c r="AVE5" s="347"/>
      <c r="AVF5" s="331"/>
      <c r="AVG5" s="345"/>
      <c r="AVH5" s="348"/>
      <c r="AVI5" s="347"/>
      <c r="AVJ5" s="333"/>
      <c r="AVK5" s="347"/>
      <c r="AVL5" s="342"/>
      <c r="AVN5" s="259"/>
      <c r="AVO5" s="267"/>
      <c r="AVP5" s="267"/>
      <c r="AVQ5" s="269"/>
      <c r="AVR5" s="330"/>
      <c r="AVS5" s="344"/>
      <c r="AVT5" s="347"/>
      <c r="AVU5" s="331"/>
      <c r="AVV5" s="345"/>
      <c r="AVW5" s="348"/>
      <c r="AVX5" s="347"/>
      <c r="AVY5" s="333"/>
      <c r="AVZ5" s="347"/>
      <c r="AWA5" s="342"/>
      <c r="AWC5" s="259"/>
      <c r="AWD5" s="267"/>
      <c r="AWE5" s="267"/>
      <c r="AWF5" s="269"/>
      <c r="AWG5" s="330"/>
      <c r="AWH5" s="344"/>
      <c r="AWI5" s="347"/>
      <c r="AWJ5" s="331"/>
      <c r="AWK5" s="345"/>
      <c r="AWL5" s="348"/>
      <c r="AWM5" s="347"/>
      <c r="AWN5" s="333"/>
      <c r="AWO5" s="347"/>
      <c r="AWP5" s="342"/>
      <c r="AWR5" s="259"/>
      <c r="AWS5" s="267"/>
      <c r="AWT5" s="267"/>
      <c r="AWU5" s="269"/>
      <c r="AWV5" s="330"/>
      <c r="AWW5" s="344"/>
      <c r="AWX5" s="347"/>
      <c r="AWY5" s="331"/>
      <c r="AWZ5" s="345"/>
      <c r="AXA5" s="348"/>
      <c r="AXB5" s="347"/>
      <c r="AXC5" s="333"/>
      <c r="AXD5" s="347"/>
      <c r="AXE5" s="342"/>
      <c r="AXG5" s="259"/>
      <c r="AXH5" s="267"/>
      <c r="AXI5" s="267"/>
      <c r="AXJ5" s="269"/>
      <c r="AXK5" s="330"/>
      <c r="AXL5" s="344"/>
      <c r="AXM5" s="347"/>
      <c r="AXN5" s="331"/>
      <c r="AXO5" s="345"/>
      <c r="AXP5" s="348"/>
      <c r="AXQ5" s="347"/>
      <c r="AXR5" s="333"/>
      <c r="AXS5" s="347"/>
      <c r="AXT5" s="342"/>
      <c r="AXV5" s="259"/>
      <c r="AXW5" s="267"/>
      <c r="AXX5" s="267"/>
      <c r="AXY5" s="269"/>
      <c r="AXZ5" s="330"/>
      <c r="AYA5" s="344"/>
      <c r="AYB5" s="347"/>
      <c r="AYC5" s="331"/>
      <c r="AYD5" s="345"/>
      <c r="AYE5" s="348"/>
      <c r="AYF5" s="347"/>
      <c r="AYG5" s="333"/>
      <c r="AYH5" s="347"/>
      <c r="AYI5" s="342"/>
      <c r="AYK5" s="259"/>
      <c r="AYL5" s="267"/>
      <c r="AYM5" s="267"/>
      <c r="AYN5" s="269"/>
      <c r="AYO5" s="330"/>
      <c r="AYP5" s="344"/>
      <c r="AYQ5" s="347"/>
      <c r="AYR5" s="331"/>
      <c r="AYS5" s="345"/>
      <c r="AYT5" s="348"/>
      <c r="AYU5" s="347"/>
      <c r="AYV5" s="333"/>
      <c r="AYW5" s="347"/>
      <c r="AYX5" s="342"/>
      <c r="AYZ5" s="259"/>
      <c r="AZA5" s="267"/>
      <c r="AZB5" s="267"/>
      <c r="AZC5" s="269"/>
      <c r="AZD5" s="330"/>
      <c r="AZE5" s="344"/>
      <c r="AZF5" s="347"/>
      <c r="AZG5" s="331"/>
      <c r="AZH5" s="345"/>
      <c r="AZI5" s="348"/>
      <c r="AZJ5" s="347"/>
      <c r="AZK5" s="333"/>
      <c r="AZL5" s="347"/>
      <c r="AZM5" s="342"/>
      <c r="AZO5" s="259"/>
      <c r="AZP5" s="267"/>
      <c r="AZQ5" s="267"/>
      <c r="AZR5" s="269"/>
      <c r="AZS5" s="330"/>
      <c r="AZT5" s="344"/>
      <c r="AZU5" s="347"/>
      <c r="AZV5" s="331"/>
      <c r="AZW5" s="345"/>
      <c r="AZX5" s="348"/>
      <c r="AZY5" s="347"/>
      <c r="AZZ5" s="333"/>
      <c r="BAA5" s="347"/>
      <c r="BAB5" s="342"/>
      <c r="BAD5" s="259"/>
      <c r="BAE5" s="267"/>
      <c r="BAF5" s="267"/>
      <c r="BAG5" s="269"/>
      <c r="BAH5" s="330"/>
      <c r="BAI5" s="344"/>
      <c r="BAJ5" s="347"/>
      <c r="BAK5" s="331"/>
      <c r="BAL5" s="345"/>
      <c r="BAM5" s="348"/>
      <c r="BAN5" s="347"/>
      <c r="BAO5" s="333"/>
      <c r="BAP5" s="347"/>
      <c r="BAQ5" s="342"/>
      <c r="BAS5" s="259"/>
      <c r="BAT5" s="267"/>
      <c r="BAU5" s="267"/>
      <c r="BAV5" s="269"/>
      <c r="BAW5" s="330"/>
      <c r="BAX5" s="344"/>
      <c r="BAY5" s="347"/>
      <c r="BAZ5" s="331"/>
      <c r="BBA5" s="345"/>
      <c r="BBB5" s="348"/>
      <c r="BBC5" s="347"/>
      <c r="BBD5" s="333"/>
      <c r="BBE5" s="347"/>
      <c r="BBF5" s="342"/>
      <c r="BBH5" s="259"/>
      <c r="BBI5" s="267"/>
      <c r="BBJ5" s="267"/>
      <c r="BBK5" s="269"/>
      <c r="BBL5" s="330"/>
      <c r="BBM5" s="344"/>
      <c r="BBN5" s="347"/>
      <c r="BBO5" s="331"/>
      <c r="BBP5" s="345"/>
      <c r="BBQ5" s="348"/>
      <c r="BBR5" s="347"/>
      <c r="BBS5" s="333"/>
      <c r="BBT5" s="347"/>
      <c r="BBU5" s="342"/>
      <c r="BBW5" s="259"/>
      <c r="BBX5" s="267"/>
      <c r="BBY5" s="267"/>
      <c r="BBZ5" s="269"/>
      <c r="BCA5" s="330"/>
      <c r="BCB5" s="344"/>
      <c r="BCC5" s="347"/>
      <c r="BCD5" s="331"/>
      <c r="BCE5" s="345"/>
      <c r="BCF5" s="348"/>
      <c r="BCG5" s="347"/>
      <c r="BCH5" s="333"/>
      <c r="BCI5" s="347"/>
      <c r="BCJ5" s="342"/>
      <c r="BCL5" s="259"/>
      <c r="BCM5" s="267"/>
      <c r="BCN5" s="267"/>
      <c r="BCO5" s="269"/>
      <c r="BCP5" s="330"/>
      <c r="BCQ5" s="344"/>
      <c r="BCR5" s="347"/>
      <c r="BCS5" s="331"/>
      <c r="BCT5" s="345"/>
      <c r="BCU5" s="348"/>
      <c r="BCV5" s="347"/>
      <c r="BCW5" s="333"/>
      <c r="BCX5" s="347"/>
      <c r="BCY5" s="342"/>
      <c r="BDA5" s="259"/>
      <c r="BDB5" s="267"/>
      <c r="BDC5" s="267"/>
      <c r="BDD5" s="269"/>
      <c r="BDE5" s="330"/>
      <c r="BDF5" s="344"/>
      <c r="BDG5" s="347"/>
      <c r="BDH5" s="331"/>
      <c r="BDI5" s="345"/>
      <c r="BDJ5" s="348"/>
      <c r="BDK5" s="347"/>
      <c r="BDL5" s="333"/>
      <c r="BDM5" s="347"/>
      <c r="BDN5" s="342"/>
      <c r="BDP5" s="259"/>
      <c r="BDQ5" s="267"/>
      <c r="BDR5" s="267"/>
      <c r="BDS5" s="269"/>
      <c r="BDT5" s="330"/>
      <c r="BDU5" s="344"/>
      <c r="BDV5" s="347"/>
      <c r="BDW5" s="331"/>
      <c r="BDX5" s="345"/>
      <c r="BDY5" s="348"/>
      <c r="BDZ5" s="347"/>
      <c r="BEA5" s="333"/>
      <c r="BEB5" s="347"/>
      <c r="BEC5" s="342"/>
      <c r="BEE5" s="259"/>
      <c r="BEF5" s="267"/>
      <c r="BEG5" s="267"/>
      <c r="BEH5" s="269"/>
      <c r="BEI5" s="330"/>
      <c r="BEJ5" s="344"/>
      <c r="BEK5" s="347"/>
      <c r="BEL5" s="331"/>
      <c r="BEM5" s="345"/>
      <c r="BEN5" s="348"/>
      <c r="BEO5" s="347"/>
      <c r="BEP5" s="333"/>
      <c r="BEQ5" s="347"/>
      <c r="BER5" s="342"/>
      <c r="BET5" s="259"/>
      <c r="BEU5" s="267"/>
      <c r="BEV5" s="267"/>
      <c r="BEW5" s="269"/>
      <c r="BEX5" s="330"/>
      <c r="BEY5" s="344"/>
      <c r="BEZ5" s="347"/>
      <c r="BFA5" s="331"/>
      <c r="BFB5" s="345"/>
      <c r="BFC5" s="348"/>
      <c r="BFD5" s="347"/>
      <c r="BFE5" s="333"/>
      <c r="BFF5" s="347"/>
      <c r="BFG5" s="342"/>
      <c r="BFI5" s="259"/>
      <c r="BFJ5" s="267"/>
      <c r="BFK5" s="267"/>
      <c r="BFL5" s="269"/>
      <c r="BFM5" s="330"/>
      <c r="BFN5" s="344"/>
      <c r="BFO5" s="347"/>
      <c r="BFP5" s="331"/>
      <c r="BFQ5" s="345"/>
      <c r="BFR5" s="348"/>
      <c r="BFS5" s="347"/>
      <c r="BFT5" s="333"/>
      <c r="BFU5" s="347"/>
      <c r="BFV5" s="342"/>
      <c r="BFX5" s="259"/>
      <c r="BFY5" s="267"/>
      <c r="BFZ5" s="267"/>
      <c r="BGA5" s="269"/>
      <c r="BGB5" s="330"/>
      <c r="BGC5" s="344"/>
      <c r="BGD5" s="347"/>
      <c r="BGE5" s="331"/>
      <c r="BGF5" s="345"/>
      <c r="BGG5" s="348"/>
      <c r="BGH5" s="347"/>
      <c r="BGI5" s="333"/>
      <c r="BGJ5" s="347"/>
      <c r="BGK5" s="342"/>
      <c r="BGM5" s="259"/>
      <c r="BGN5" s="267"/>
      <c r="BGO5" s="267"/>
      <c r="BGP5" s="269"/>
      <c r="BGQ5" s="330"/>
      <c r="BGR5" s="344"/>
      <c r="BGS5" s="347"/>
      <c r="BGT5" s="331"/>
      <c r="BGU5" s="345"/>
      <c r="BGV5" s="348"/>
      <c r="BGW5" s="347"/>
      <c r="BGX5" s="333"/>
      <c r="BGY5" s="347"/>
      <c r="BGZ5" s="342"/>
      <c r="BHB5" s="259"/>
      <c r="BHC5" s="267"/>
      <c r="BHD5" s="267"/>
      <c r="BHE5" s="269"/>
      <c r="BHF5" s="330"/>
      <c r="BHG5" s="344"/>
      <c r="BHH5" s="347"/>
      <c r="BHI5" s="331"/>
      <c r="BHJ5" s="345"/>
      <c r="BHK5" s="348"/>
      <c r="BHL5" s="347"/>
      <c r="BHM5" s="333"/>
      <c r="BHN5" s="347"/>
      <c r="BHO5" s="342"/>
      <c r="BHQ5" s="259"/>
      <c r="BHR5" s="267"/>
      <c r="BHS5" s="267"/>
      <c r="BHT5" s="269"/>
      <c r="BHU5" s="330"/>
      <c r="BHV5" s="344"/>
      <c r="BHW5" s="347"/>
      <c r="BHX5" s="331"/>
      <c r="BHY5" s="345"/>
      <c r="BHZ5" s="348"/>
      <c r="BIA5" s="347"/>
      <c r="BIB5" s="333"/>
      <c r="BIC5" s="347"/>
      <c r="BID5" s="342"/>
      <c r="BIF5" s="259"/>
      <c r="BIG5" s="267"/>
      <c r="BIH5" s="267"/>
      <c r="BII5" s="269"/>
      <c r="BIJ5" s="330"/>
      <c r="BIK5" s="344"/>
      <c r="BIL5" s="347"/>
      <c r="BIM5" s="331"/>
      <c r="BIN5" s="345"/>
      <c r="BIO5" s="348"/>
      <c r="BIP5" s="347"/>
      <c r="BIQ5" s="333"/>
      <c r="BIR5" s="347"/>
      <c r="BIS5" s="342"/>
      <c r="BIU5" s="259"/>
      <c r="BIV5" s="267"/>
      <c r="BIW5" s="267"/>
      <c r="BIX5" s="269"/>
      <c r="BIY5" s="330"/>
      <c r="BIZ5" s="344"/>
      <c r="BJA5" s="347"/>
      <c r="BJB5" s="331"/>
      <c r="BJC5" s="345"/>
      <c r="BJD5" s="348"/>
      <c r="BJE5" s="347"/>
      <c r="BJF5" s="333"/>
      <c r="BJG5" s="347"/>
      <c r="BJH5" s="342"/>
      <c r="BJJ5" s="259"/>
      <c r="BJK5" s="267"/>
      <c r="BJL5" s="267"/>
      <c r="BJM5" s="269"/>
      <c r="BJN5" s="330"/>
      <c r="BJO5" s="344"/>
      <c r="BJP5" s="347"/>
      <c r="BJQ5" s="331"/>
      <c r="BJR5" s="345"/>
      <c r="BJS5" s="348"/>
      <c r="BJT5" s="347"/>
      <c r="BJU5" s="333"/>
      <c r="BJV5" s="347"/>
      <c r="BJW5" s="342"/>
      <c r="BJY5" s="259"/>
      <c r="BJZ5" s="267"/>
      <c r="BKA5" s="267"/>
      <c r="BKB5" s="269"/>
      <c r="BKC5" s="330"/>
      <c r="BKD5" s="344"/>
      <c r="BKE5" s="347"/>
      <c r="BKF5" s="331"/>
      <c r="BKG5" s="345"/>
      <c r="BKH5" s="348"/>
      <c r="BKI5" s="347"/>
      <c r="BKJ5" s="333"/>
      <c r="BKK5" s="347"/>
      <c r="BKL5" s="342"/>
      <c r="BKN5" s="259"/>
      <c r="BKO5" s="267"/>
      <c r="BKP5" s="267"/>
      <c r="BKQ5" s="269"/>
      <c r="BKR5" s="330"/>
      <c r="BKS5" s="344"/>
      <c r="BKT5" s="347"/>
      <c r="BKU5" s="331"/>
      <c r="BKV5" s="345"/>
      <c r="BKW5" s="348"/>
      <c r="BKX5" s="347"/>
      <c r="BKY5" s="333"/>
      <c r="BKZ5" s="347"/>
      <c r="BLA5" s="342"/>
      <c r="BLC5" s="259"/>
      <c r="BLD5" s="267"/>
      <c r="BLE5" s="267"/>
      <c r="BLF5" s="269"/>
      <c r="BLG5" s="330"/>
      <c r="BLH5" s="344"/>
      <c r="BLI5" s="347"/>
      <c r="BLJ5" s="331"/>
      <c r="BLK5" s="345"/>
      <c r="BLL5" s="348"/>
      <c r="BLM5" s="347"/>
      <c r="BLN5" s="333"/>
      <c r="BLO5" s="347"/>
      <c r="BLP5" s="342"/>
      <c r="BLR5" s="259"/>
      <c r="BLS5" s="267"/>
      <c r="BLT5" s="267"/>
      <c r="BLU5" s="269"/>
      <c r="BLV5" s="330"/>
      <c r="BLW5" s="344"/>
      <c r="BLX5" s="347"/>
      <c r="BLY5" s="331"/>
      <c r="BLZ5" s="345"/>
      <c r="BMA5" s="348"/>
      <c r="BMB5" s="347"/>
      <c r="BMC5" s="333"/>
      <c r="BMD5" s="347"/>
      <c r="BME5" s="342"/>
      <c r="BMG5" s="259"/>
      <c r="BMH5" s="267"/>
      <c r="BMI5" s="267"/>
      <c r="BMJ5" s="269"/>
      <c r="BMK5" s="330"/>
      <c r="BML5" s="344"/>
      <c r="BMM5" s="347"/>
      <c r="BMN5" s="331"/>
      <c r="BMO5" s="345"/>
      <c r="BMP5" s="348"/>
      <c r="BMQ5" s="347"/>
      <c r="BMR5" s="333"/>
      <c r="BMS5" s="347"/>
      <c r="BMT5" s="342"/>
      <c r="BMV5" s="259"/>
      <c r="BMW5" s="267"/>
      <c r="BMX5" s="267"/>
      <c r="BMY5" s="269"/>
      <c r="BMZ5" s="330"/>
      <c r="BNA5" s="344"/>
      <c r="BNB5" s="347"/>
      <c r="BNC5" s="331"/>
      <c r="BND5" s="345"/>
      <c r="BNE5" s="348"/>
      <c r="BNF5" s="347"/>
      <c r="BNG5" s="333"/>
      <c r="BNH5" s="347"/>
      <c r="BNI5" s="342"/>
      <c r="BNK5" s="259"/>
      <c r="BNL5" s="267"/>
      <c r="BNM5" s="267"/>
      <c r="BNN5" s="269"/>
      <c r="BNO5" s="330"/>
      <c r="BNP5" s="344"/>
      <c r="BNQ5" s="347"/>
      <c r="BNR5" s="331"/>
      <c r="BNS5" s="345"/>
      <c r="BNT5" s="348"/>
      <c r="BNU5" s="347"/>
      <c r="BNV5" s="333"/>
      <c r="BNW5" s="347"/>
      <c r="BNX5" s="342"/>
      <c r="BNZ5" s="259"/>
      <c r="BOA5" s="267"/>
      <c r="BOB5" s="267"/>
      <c r="BOC5" s="269"/>
      <c r="BOD5" s="330"/>
      <c r="BOE5" s="344"/>
      <c r="BOF5" s="347"/>
      <c r="BOG5" s="331"/>
      <c r="BOH5" s="345"/>
      <c r="BOI5" s="348"/>
      <c r="BOJ5" s="347"/>
      <c r="BOK5" s="333"/>
      <c r="BOL5" s="347"/>
      <c r="BOM5" s="342"/>
      <c r="BOO5" s="259"/>
      <c r="BOP5" s="267"/>
      <c r="BOQ5" s="267"/>
      <c r="BOR5" s="269"/>
      <c r="BOS5" s="330"/>
      <c r="BOT5" s="344"/>
      <c r="BOU5" s="347"/>
      <c r="BOV5" s="331"/>
      <c r="BOW5" s="345"/>
      <c r="BOX5" s="348"/>
      <c r="BOY5" s="347"/>
      <c r="BOZ5" s="333"/>
      <c r="BPA5" s="347"/>
      <c r="BPB5" s="342"/>
      <c r="BPD5" s="259"/>
      <c r="BPE5" s="267"/>
      <c r="BPF5" s="267"/>
      <c r="BPG5" s="269"/>
      <c r="BPH5" s="330"/>
      <c r="BPI5" s="344"/>
      <c r="BPJ5" s="347"/>
      <c r="BPK5" s="331"/>
      <c r="BPL5" s="345"/>
      <c r="BPM5" s="348"/>
      <c r="BPN5" s="347"/>
      <c r="BPO5" s="333"/>
      <c r="BPP5" s="347"/>
      <c r="BPQ5" s="342"/>
      <c r="BPS5" s="259"/>
      <c r="BPT5" s="267"/>
      <c r="BPU5" s="267"/>
      <c r="BPV5" s="269"/>
      <c r="BPW5" s="330"/>
      <c r="BPX5" s="344"/>
      <c r="BPY5" s="347"/>
      <c r="BPZ5" s="331"/>
      <c r="BQA5" s="345"/>
      <c r="BQB5" s="348"/>
      <c r="BQC5" s="347"/>
      <c r="BQD5" s="333"/>
      <c r="BQE5" s="347"/>
      <c r="BQF5" s="342"/>
      <c r="BQH5" s="259"/>
      <c r="BQI5" s="267"/>
      <c r="BQJ5" s="267"/>
      <c r="BQK5" s="269"/>
      <c r="BQL5" s="330"/>
      <c r="BQM5" s="344"/>
      <c r="BQN5" s="347"/>
      <c r="BQO5" s="331"/>
      <c r="BQP5" s="345"/>
      <c r="BQQ5" s="348"/>
      <c r="BQR5" s="347"/>
      <c r="BQS5" s="333"/>
      <c r="BQT5" s="347"/>
      <c r="BQU5" s="342"/>
      <c r="BQW5" s="259"/>
      <c r="BQX5" s="267"/>
      <c r="BQY5" s="267"/>
      <c r="BQZ5" s="269"/>
      <c r="BRA5" s="330"/>
      <c r="BRB5" s="344"/>
      <c r="BRC5" s="347"/>
      <c r="BRD5" s="331"/>
      <c r="BRE5" s="345"/>
      <c r="BRF5" s="348"/>
      <c r="BRG5" s="347"/>
      <c r="BRH5" s="333"/>
      <c r="BRI5" s="347"/>
      <c r="BRJ5" s="342"/>
      <c r="BRL5" s="259"/>
      <c r="BRM5" s="267"/>
      <c r="BRN5" s="267"/>
      <c r="BRO5" s="269"/>
      <c r="BRP5" s="330"/>
      <c r="BRQ5" s="344"/>
      <c r="BRR5" s="347"/>
      <c r="BRS5" s="331"/>
      <c r="BRT5" s="345"/>
      <c r="BRU5" s="348"/>
      <c r="BRV5" s="347"/>
      <c r="BRW5" s="333"/>
      <c r="BRX5" s="347"/>
      <c r="BRY5" s="342"/>
      <c r="BSA5" s="259"/>
      <c r="BSB5" s="267"/>
      <c r="BSC5" s="267"/>
      <c r="BSD5" s="269"/>
      <c r="BSE5" s="330"/>
      <c r="BSF5" s="344"/>
      <c r="BSG5" s="347"/>
      <c r="BSH5" s="331"/>
      <c r="BSI5" s="345"/>
      <c r="BSJ5" s="348"/>
      <c r="BSK5" s="347"/>
      <c r="BSL5" s="333"/>
      <c r="BSM5" s="347"/>
      <c r="BSN5" s="342"/>
      <c r="BSP5" s="259"/>
      <c r="BSQ5" s="267"/>
      <c r="BSR5" s="267"/>
      <c r="BSS5" s="269"/>
      <c r="BST5" s="330"/>
      <c r="BSU5" s="344"/>
      <c r="BSV5" s="347"/>
      <c r="BSW5" s="331"/>
      <c r="BSX5" s="345"/>
      <c r="BSY5" s="348"/>
      <c r="BSZ5" s="347"/>
      <c r="BTA5" s="333"/>
      <c r="BTB5" s="347"/>
      <c r="BTC5" s="342"/>
      <c r="BTE5" s="259"/>
      <c r="BTF5" s="267"/>
      <c r="BTG5" s="267"/>
      <c r="BTH5" s="269"/>
      <c r="BTI5" s="330"/>
      <c r="BTJ5" s="344"/>
      <c r="BTK5" s="347"/>
      <c r="BTL5" s="331"/>
      <c r="BTM5" s="345"/>
      <c r="BTN5" s="348"/>
      <c r="BTO5" s="347"/>
      <c r="BTP5" s="333"/>
      <c r="BTQ5" s="347"/>
      <c r="BTR5" s="342"/>
      <c r="BTT5" s="259"/>
      <c r="BTU5" s="267"/>
      <c r="BTV5" s="267"/>
      <c r="BTW5" s="269"/>
      <c r="BTX5" s="330"/>
      <c r="BTY5" s="344"/>
      <c r="BTZ5" s="347"/>
      <c r="BUA5" s="331"/>
      <c r="BUB5" s="345"/>
      <c r="BUC5" s="348"/>
      <c r="BUD5" s="347"/>
      <c r="BUE5" s="333"/>
      <c r="BUF5" s="347"/>
      <c r="BUG5" s="342"/>
      <c r="BUI5" s="259"/>
      <c r="BUJ5" s="267"/>
      <c r="BUK5" s="267"/>
      <c r="BUL5" s="269"/>
      <c r="BUM5" s="330"/>
      <c r="BUN5" s="344"/>
      <c r="BUO5" s="347"/>
      <c r="BUP5" s="331"/>
      <c r="BUQ5" s="345"/>
      <c r="BUR5" s="348"/>
      <c r="BUS5" s="347"/>
      <c r="BUT5" s="333"/>
      <c r="BUU5" s="347"/>
      <c r="BUV5" s="342"/>
      <c r="BUX5" s="259"/>
      <c r="BUY5" s="267"/>
      <c r="BUZ5" s="267"/>
      <c r="BVA5" s="269"/>
      <c r="BVB5" s="330"/>
      <c r="BVC5" s="344"/>
      <c r="BVD5" s="347"/>
      <c r="BVE5" s="331"/>
      <c r="BVF5" s="345"/>
      <c r="BVG5" s="348"/>
      <c r="BVH5" s="347"/>
      <c r="BVI5" s="333"/>
      <c r="BVJ5" s="347"/>
      <c r="BVK5" s="342"/>
      <c r="BVM5" s="259"/>
      <c r="BVN5" s="267"/>
      <c r="BVO5" s="267"/>
      <c r="BVP5" s="269"/>
      <c r="BVQ5" s="330"/>
      <c r="BVR5" s="344"/>
      <c r="BVS5" s="347"/>
      <c r="BVT5" s="331"/>
      <c r="BVU5" s="345"/>
      <c r="BVV5" s="348"/>
      <c r="BVW5" s="347"/>
      <c r="BVX5" s="333"/>
      <c r="BVY5" s="347"/>
      <c r="BVZ5" s="342"/>
      <c r="BWB5" s="259"/>
      <c r="BWC5" s="267"/>
      <c r="BWD5" s="267"/>
      <c r="BWE5" s="269"/>
      <c r="BWF5" s="330"/>
      <c r="BWG5" s="344"/>
      <c r="BWH5" s="347"/>
      <c r="BWI5" s="331"/>
      <c r="BWJ5" s="345"/>
      <c r="BWK5" s="348"/>
      <c r="BWL5" s="347"/>
      <c r="BWM5" s="333"/>
      <c r="BWN5" s="347"/>
      <c r="BWO5" s="342"/>
      <c r="BWQ5" s="259"/>
      <c r="BWR5" s="267"/>
      <c r="BWS5" s="267"/>
      <c r="BWT5" s="269"/>
      <c r="BWU5" s="330"/>
      <c r="BWV5" s="344"/>
      <c r="BWW5" s="347"/>
      <c r="BWX5" s="331"/>
      <c r="BWY5" s="345"/>
      <c r="BWZ5" s="348"/>
      <c r="BXA5" s="347"/>
      <c r="BXB5" s="333"/>
      <c r="BXC5" s="347"/>
      <c r="BXD5" s="342"/>
      <c r="BXF5" s="259"/>
      <c r="BXG5" s="267"/>
      <c r="BXH5" s="267"/>
      <c r="BXI5" s="269"/>
      <c r="BXJ5" s="330"/>
      <c r="BXK5" s="344"/>
      <c r="BXL5" s="347"/>
      <c r="BXM5" s="331"/>
      <c r="BXN5" s="345"/>
      <c r="BXO5" s="348"/>
      <c r="BXP5" s="347"/>
      <c r="BXQ5" s="333"/>
      <c r="BXR5" s="347"/>
      <c r="BXS5" s="342"/>
      <c r="BXU5" s="259"/>
      <c r="BXV5" s="267"/>
      <c r="BXW5" s="267"/>
      <c r="BXX5" s="269"/>
      <c r="BXY5" s="330"/>
      <c r="BXZ5" s="344"/>
      <c r="BYA5" s="347"/>
      <c r="BYB5" s="331"/>
      <c r="BYC5" s="345"/>
      <c r="BYD5" s="348"/>
      <c r="BYE5" s="347"/>
      <c r="BYF5" s="333"/>
      <c r="BYG5" s="347"/>
      <c r="BYH5" s="342"/>
      <c r="BYJ5" s="259"/>
      <c r="BYK5" s="267"/>
      <c r="BYL5" s="267"/>
      <c r="BYM5" s="269"/>
      <c r="BYN5" s="330"/>
      <c r="BYO5" s="344"/>
      <c r="BYP5" s="347"/>
      <c r="BYQ5" s="331"/>
      <c r="BYR5" s="345"/>
      <c r="BYS5" s="348"/>
      <c r="BYT5" s="347"/>
      <c r="BYU5" s="333"/>
      <c r="BYV5" s="347"/>
      <c r="BYW5" s="342"/>
      <c r="BYY5" s="259"/>
      <c r="BYZ5" s="267"/>
      <c r="BZA5" s="267"/>
      <c r="BZB5" s="269"/>
      <c r="BZC5" s="330"/>
      <c r="BZD5" s="344"/>
      <c r="BZE5" s="347"/>
      <c r="BZF5" s="331"/>
      <c r="BZG5" s="345"/>
      <c r="BZH5" s="348"/>
      <c r="BZI5" s="347"/>
      <c r="BZJ5" s="333"/>
      <c r="BZK5" s="347"/>
      <c r="BZL5" s="342"/>
      <c r="BZN5" s="259"/>
      <c r="BZO5" s="267"/>
      <c r="BZP5" s="267"/>
      <c r="BZQ5" s="269"/>
      <c r="BZR5" s="330"/>
      <c r="BZS5" s="344"/>
      <c r="BZT5" s="347"/>
      <c r="BZU5" s="331"/>
      <c r="BZV5" s="345"/>
      <c r="BZW5" s="348"/>
      <c r="BZX5" s="347"/>
      <c r="BZY5" s="333"/>
      <c r="BZZ5" s="347"/>
      <c r="CAA5" s="342"/>
      <c r="CAC5" s="259"/>
      <c r="CAD5" s="267"/>
      <c r="CAE5" s="267"/>
      <c r="CAF5" s="269"/>
      <c r="CAG5" s="330"/>
      <c r="CAH5" s="344"/>
      <c r="CAI5" s="347"/>
      <c r="CAJ5" s="331"/>
      <c r="CAK5" s="345"/>
      <c r="CAL5" s="348"/>
      <c r="CAM5" s="347"/>
      <c r="CAN5" s="333"/>
      <c r="CAO5" s="347"/>
      <c r="CAP5" s="342"/>
      <c r="CAR5" s="259"/>
      <c r="CAS5" s="267"/>
      <c r="CAT5" s="267"/>
      <c r="CAU5" s="269"/>
      <c r="CAV5" s="330"/>
      <c r="CAW5" s="344"/>
      <c r="CAX5" s="347"/>
      <c r="CAY5" s="331"/>
      <c r="CAZ5" s="345"/>
      <c r="CBA5" s="348"/>
      <c r="CBB5" s="347"/>
      <c r="CBC5" s="333"/>
      <c r="CBD5" s="347"/>
      <c r="CBE5" s="342"/>
      <c r="CBG5" s="259"/>
      <c r="CBH5" s="267"/>
      <c r="CBI5" s="267"/>
      <c r="CBJ5" s="269"/>
      <c r="CBK5" s="330"/>
      <c r="CBL5" s="344"/>
      <c r="CBM5" s="347"/>
      <c r="CBN5" s="331"/>
      <c r="CBO5" s="345"/>
      <c r="CBP5" s="348"/>
      <c r="CBQ5" s="347"/>
      <c r="CBR5" s="333"/>
      <c r="CBS5" s="347"/>
      <c r="CBT5" s="342"/>
      <c r="CBV5" s="259"/>
      <c r="CBW5" s="267"/>
      <c r="CBX5" s="267"/>
      <c r="CBY5" s="269"/>
      <c r="CBZ5" s="330"/>
      <c r="CCA5" s="344"/>
      <c r="CCB5" s="347"/>
      <c r="CCC5" s="331"/>
      <c r="CCD5" s="345"/>
      <c r="CCE5" s="348"/>
      <c r="CCF5" s="347"/>
      <c r="CCG5" s="333"/>
      <c r="CCH5" s="347"/>
      <c r="CCI5" s="342"/>
      <c r="CCK5" s="259"/>
      <c r="CCL5" s="267"/>
      <c r="CCM5" s="267"/>
      <c r="CCN5" s="269"/>
      <c r="CCO5" s="330"/>
      <c r="CCP5" s="344"/>
      <c r="CCQ5" s="347"/>
      <c r="CCR5" s="331"/>
      <c r="CCS5" s="345"/>
      <c r="CCT5" s="348"/>
      <c r="CCU5" s="347"/>
      <c r="CCV5" s="333"/>
      <c r="CCW5" s="347"/>
      <c r="CCX5" s="342"/>
      <c r="CCZ5" s="259"/>
      <c r="CDA5" s="267"/>
      <c r="CDB5" s="267"/>
      <c r="CDC5" s="269"/>
      <c r="CDD5" s="330"/>
      <c r="CDE5" s="344"/>
      <c r="CDF5" s="347"/>
      <c r="CDG5" s="331"/>
      <c r="CDH5" s="345"/>
      <c r="CDI5" s="348"/>
      <c r="CDJ5" s="347"/>
      <c r="CDK5" s="333"/>
      <c r="CDL5" s="347"/>
      <c r="CDM5" s="342"/>
      <c r="CDO5" s="259"/>
      <c r="CDP5" s="267"/>
      <c r="CDQ5" s="267"/>
      <c r="CDR5" s="269"/>
      <c r="CDS5" s="330"/>
      <c r="CDT5" s="344"/>
      <c r="CDU5" s="347"/>
      <c r="CDV5" s="331"/>
      <c r="CDW5" s="345"/>
      <c r="CDX5" s="348"/>
      <c r="CDY5" s="347"/>
      <c r="CDZ5" s="333"/>
      <c r="CEA5" s="347"/>
      <c r="CEB5" s="342"/>
      <c r="CED5" s="259"/>
      <c r="CEE5" s="267"/>
      <c r="CEF5" s="267"/>
      <c r="CEG5" s="269"/>
      <c r="CEH5" s="330"/>
      <c r="CEI5" s="344"/>
      <c r="CEJ5" s="347"/>
      <c r="CEK5" s="331"/>
      <c r="CEL5" s="345"/>
      <c r="CEM5" s="348"/>
      <c r="CEN5" s="347"/>
      <c r="CEO5" s="333"/>
      <c r="CEP5" s="347"/>
      <c r="CEQ5" s="342"/>
      <c r="CES5" s="259"/>
      <c r="CET5" s="267"/>
      <c r="CEU5" s="267"/>
      <c r="CEV5" s="269"/>
      <c r="CEW5" s="330"/>
      <c r="CEX5" s="344"/>
      <c r="CEY5" s="347"/>
      <c r="CEZ5" s="331"/>
      <c r="CFA5" s="345"/>
      <c r="CFB5" s="348"/>
      <c r="CFC5" s="347"/>
      <c r="CFD5" s="333"/>
      <c r="CFE5" s="347"/>
      <c r="CFF5" s="342"/>
      <c r="CFH5" s="259"/>
      <c r="CFI5" s="267"/>
      <c r="CFJ5" s="267"/>
      <c r="CFK5" s="269"/>
      <c r="CFL5" s="330"/>
      <c r="CFM5" s="344"/>
      <c r="CFN5" s="347"/>
      <c r="CFO5" s="331"/>
      <c r="CFP5" s="345"/>
      <c r="CFQ5" s="348"/>
      <c r="CFR5" s="347"/>
      <c r="CFS5" s="333"/>
      <c r="CFT5" s="347"/>
      <c r="CFU5" s="342"/>
      <c r="CFW5" s="259"/>
      <c r="CFX5" s="267"/>
      <c r="CFY5" s="267"/>
      <c r="CFZ5" s="269"/>
      <c r="CGA5" s="330"/>
      <c r="CGB5" s="344"/>
      <c r="CGC5" s="347"/>
      <c r="CGD5" s="331"/>
      <c r="CGE5" s="345"/>
      <c r="CGF5" s="348"/>
      <c r="CGG5" s="347"/>
      <c r="CGH5" s="333"/>
      <c r="CGI5" s="347"/>
      <c r="CGJ5" s="342"/>
      <c r="CGL5" s="259"/>
      <c r="CGM5" s="267"/>
      <c r="CGN5" s="267"/>
      <c r="CGO5" s="269"/>
      <c r="CGP5" s="330"/>
      <c r="CGQ5" s="344"/>
      <c r="CGR5" s="347"/>
      <c r="CGS5" s="331"/>
      <c r="CGT5" s="345"/>
      <c r="CGU5" s="348"/>
      <c r="CGV5" s="347"/>
      <c r="CGW5" s="333"/>
      <c r="CGX5" s="347"/>
      <c r="CGY5" s="342"/>
      <c r="CHA5" s="259"/>
      <c r="CHB5" s="267"/>
      <c r="CHC5" s="267"/>
      <c r="CHD5" s="269"/>
      <c r="CHE5" s="330"/>
      <c r="CHF5" s="344"/>
      <c r="CHG5" s="347"/>
      <c r="CHH5" s="331"/>
      <c r="CHI5" s="345"/>
      <c r="CHJ5" s="348"/>
      <c r="CHK5" s="347"/>
      <c r="CHL5" s="333"/>
      <c r="CHM5" s="347"/>
      <c r="CHN5" s="342"/>
      <c r="CHP5" s="259"/>
      <c r="CHQ5" s="267"/>
      <c r="CHR5" s="267"/>
      <c r="CHS5" s="269"/>
      <c r="CHT5" s="330"/>
      <c r="CHU5" s="344"/>
      <c r="CHV5" s="347"/>
      <c r="CHW5" s="331"/>
      <c r="CHX5" s="345"/>
      <c r="CHY5" s="348"/>
      <c r="CHZ5" s="347"/>
      <c r="CIA5" s="333"/>
      <c r="CIB5" s="347"/>
      <c r="CIC5" s="342"/>
      <c r="CIE5" s="259"/>
      <c r="CIF5" s="267"/>
      <c r="CIG5" s="267"/>
      <c r="CIH5" s="269"/>
      <c r="CII5" s="330"/>
      <c r="CIJ5" s="344"/>
      <c r="CIK5" s="347"/>
      <c r="CIL5" s="331"/>
      <c r="CIM5" s="345"/>
      <c r="CIN5" s="348"/>
      <c r="CIO5" s="347"/>
      <c r="CIP5" s="333"/>
      <c r="CIQ5" s="347"/>
      <c r="CIR5" s="342"/>
      <c r="CIT5" s="259"/>
      <c r="CIU5" s="267"/>
      <c r="CIV5" s="267"/>
      <c r="CIW5" s="269"/>
      <c r="CIX5" s="330"/>
      <c r="CIY5" s="344"/>
      <c r="CIZ5" s="347"/>
      <c r="CJA5" s="331"/>
      <c r="CJB5" s="345"/>
      <c r="CJC5" s="348"/>
      <c r="CJD5" s="347"/>
      <c r="CJE5" s="333"/>
      <c r="CJF5" s="347"/>
      <c r="CJG5" s="342"/>
      <c r="CJI5" s="259"/>
      <c r="CJJ5" s="267"/>
      <c r="CJK5" s="267"/>
      <c r="CJL5" s="269"/>
      <c r="CJM5" s="330"/>
      <c r="CJN5" s="344"/>
      <c r="CJO5" s="347"/>
      <c r="CJP5" s="331"/>
      <c r="CJQ5" s="345"/>
      <c r="CJR5" s="348"/>
      <c r="CJS5" s="347"/>
      <c r="CJT5" s="333"/>
      <c r="CJU5" s="347"/>
      <c r="CJV5" s="342"/>
      <c r="CJX5" s="259"/>
      <c r="CJY5" s="267"/>
      <c r="CJZ5" s="267"/>
      <c r="CKA5" s="269"/>
      <c r="CKB5" s="330"/>
      <c r="CKC5" s="344"/>
      <c r="CKD5" s="347"/>
      <c r="CKE5" s="331"/>
      <c r="CKF5" s="345"/>
      <c r="CKG5" s="348"/>
      <c r="CKH5" s="347"/>
      <c r="CKI5" s="333"/>
      <c r="CKJ5" s="347"/>
      <c r="CKK5" s="342"/>
      <c r="CKM5" s="259"/>
      <c r="CKN5" s="267"/>
      <c r="CKO5" s="267"/>
      <c r="CKP5" s="269"/>
      <c r="CKQ5" s="330"/>
      <c r="CKR5" s="344"/>
      <c r="CKS5" s="347"/>
      <c r="CKT5" s="331"/>
      <c r="CKU5" s="345"/>
      <c r="CKV5" s="348"/>
      <c r="CKW5" s="347"/>
      <c r="CKX5" s="333"/>
      <c r="CKY5" s="347"/>
      <c r="CKZ5" s="342"/>
      <c r="CLB5" s="259"/>
      <c r="CLC5" s="267"/>
      <c r="CLD5" s="267"/>
      <c r="CLE5" s="269"/>
      <c r="CLF5" s="330"/>
      <c r="CLG5" s="344"/>
      <c r="CLH5" s="347"/>
      <c r="CLI5" s="331"/>
      <c r="CLJ5" s="345"/>
      <c r="CLK5" s="348"/>
      <c r="CLL5" s="347"/>
      <c r="CLM5" s="333"/>
      <c r="CLN5" s="347"/>
      <c r="CLO5" s="342"/>
      <c r="CLQ5" s="259"/>
      <c r="CLR5" s="267"/>
      <c r="CLS5" s="267"/>
      <c r="CLT5" s="269"/>
      <c r="CLU5" s="330"/>
      <c r="CLV5" s="344"/>
      <c r="CLW5" s="347"/>
      <c r="CLX5" s="331"/>
      <c r="CLY5" s="345"/>
      <c r="CLZ5" s="348"/>
      <c r="CMA5" s="347"/>
      <c r="CMB5" s="333"/>
      <c r="CMC5" s="347"/>
      <c r="CMD5" s="342"/>
      <c r="CMF5" s="259"/>
      <c r="CMG5" s="267"/>
      <c r="CMH5" s="267"/>
      <c r="CMI5" s="269"/>
      <c r="CMJ5" s="330"/>
      <c r="CMK5" s="344"/>
      <c r="CML5" s="347"/>
      <c r="CMM5" s="331"/>
      <c r="CMN5" s="345"/>
      <c r="CMO5" s="348"/>
      <c r="CMP5" s="347"/>
      <c r="CMQ5" s="333"/>
      <c r="CMR5" s="347"/>
      <c r="CMS5" s="342"/>
      <c r="CMU5" s="259"/>
      <c r="CMV5" s="267"/>
      <c r="CMW5" s="267"/>
      <c r="CMX5" s="269"/>
      <c r="CMY5" s="330"/>
      <c r="CMZ5" s="344"/>
      <c r="CNA5" s="347"/>
      <c r="CNB5" s="331"/>
      <c r="CNC5" s="345"/>
      <c r="CND5" s="348"/>
      <c r="CNE5" s="347"/>
      <c r="CNF5" s="333"/>
      <c r="CNG5" s="347"/>
      <c r="CNH5" s="342"/>
      <c r="CNJ5" s="259"/>
      <c r="CNK5" s="267"/>
      <c r="CNL5" s="267"/>
      <c r="CNM5" s="269"/>
      <c r="CNN5" s="330"/>
      <c r="CNO5" s="344"/>
      <c r="CNP5" s="347"/>
      <c r="CNQ5" s="331"/>
      <c r="CNR5" s="345"/>
      <c r="CNS5" s="348"/>
      <c r="CNT5" s="347"/>
      <c r="CNU5" s="333"/>
      <c r="CNV5" s="347"/>
      <c r="CNW5" s="342"/>
      <c r="CNY5" s="259"/>
      <c r="CNZ5" s="267"/>
      <c r="COA5" s="267"/>
      <c r="COB5" s="269"/>
      <c r="COC5" s="330"/>
      <c r="COD5" s="344"/>
      <c r="COE5" s="347"/>
      <c r="COF5" s="331"/>
      <c r="COG5" s="345"/>
      <c r="COH5" s="348"/>
      <c r="COI5" s="347"/>
      <c r="COJ5" s="333"/>
      <c r="COK5" s="347"/>
      <c r="COL5" s="342"/>
      <c r="CON5" s="259"/>
      <c r="COO5" s="267"/>
      <c r="COP5" s="267"/>
      <c r="COQ5" s="269"/>
      <c r="COR5" s="330"/>
      <c r="COS5" s="344"/>
      <c r="COT5" s="347"/>
      <c r="COU5" s="331"/>
      <c r="COV5" s="345"/>
      <c r="COW5" s="348"/>
      <c r="COX5" s="347"/>
      <c r="COY5" s="333"/>
      <c r="COZ5" s="347"/>
      <c r="CPA5" s="342"/>
      <c r="CPC5" s="259"/>
      <c r="CPD5" s="267"/>
      <c r="CPE5" s="267"/>
      <c r="CPF5" s="269"/>
      <c r="CPG5" s="330"/>
      <c r="CPH5" s="344"/>
      <c r="CPI5" s="347"/>
      <c r="CPJ5" s="331"/>
      <c r="CPK5" s="345"/>
      <c r="CPL5" s="348"/>
      <c r="CPM5" s="347"/>
      <c r="CPN5" s="333"/>
      <c r="CPO5" s="347"/>
      <c r="CPP5" s="342"/>
      <c r="CPR5" s="259"/>
      <c r="CPS5" s="267"/>
      <c r="CPT5" s="267"/>
      <c r="CPU5" s="269"/>
      <c r="CPV5" s="330"/>
      <c r="CPW5" s="344"/>
      <c r="CPX5" s="347"/>
      <c r="CPY5" s="331"/>
      <c r="CPZ5" s="345"/>
      <c r="CQA5" s="348"/>
      <c r="CQB5" s="347"/>
      <c r="CQC5" s="333"/>
      <c r="CQD5" s="347"/>
      <c r="CQE5" s="342"/>
      <c r="CQG5" s="259"/>
      <c r="CQH5" s="267"/>
      <c r="CQI5" s="267"/>
      <c r="CQJ5" s="269"/>
      <c r="CQK5" s="330"/>
      <c r="CQL5" s="344"/>
      <c r="CQM5" s="347"/>
      <c r="CQN5" s="331"/>
      <c r="CQO5" s="345"/>
      <c r="CQP5" s="348"/>
      <c r="CQQ5" s="347"/>
      <c r="CQR5" s="333"/>
      <c r="CQS5" s="347"/>
      <c r="CQT5" s="342"/>
      <c r="CQV5" s="259"/>
      <c r="CQW5" s="267"/>
      <c r="CQX5" s="267"/>
      <c r="CQY5" s="269"/>
      <c r="CQZ5" s="330"/>
      <c r="CRA5" s="344"/>
      <c r="CRB5" s="347"/>
      <c r="CRC5" s="331"/>
      <c r="CRD5" s="345"/>
      <c r="CRE5" s="348"/>
      <c r="CRF5" s="347"/>
      <c r="CRG5" s="333"/>
      <c r="CRH5" s="347"/>
      <c r="CRI5" s="342"/>
      <c r="CRK5" s="259"/>
      <c r="CRL5" s="267"/>
      <c r="CRM5" s="267"/>
      <c r="CRN5" s="269"/>
      <c r="CRO5" s="330"/>
      <c r="CRP5" s="344"/>
      <c r="CRQ5" s="347"/>
      <c r="CRR5" s="331"/>
      <c r="CRS5" s="345"/>
      <c r="CRT5" s="348"/>
      <c r="CRU5" s="347"/>
      <c r="CRV5" s="333"/>
      <c r="CRW5" s="347"/>
      <c r="CRX5" s="342"/>
      <c r="CRZ5" s="259"/>
      <c r="CSA5" s="267"/>
      <c r="CSB5" s="267"/>
      <c r="CSC5" s="269"/>
      <c r="CSD5" s="330"/>
      <c r="CSE5" s="344"/>
      <c r="CSF5" s="347"/>
      <c r="CSG5" s="331"/>
      <c r="CSH5" s="345"/>
      <c r="CSI5" s="348"/>
      <c r="CSJ5" s="347"/>
      <c r="CSK5" s="333"/>
      <c r="CSL5" s="347"/>
      <c r="CSM5" s="342"/>
      <c r="CSO5" s="259"/>
      <c r="CSP5" s="267"/>
      <c r="CSQ5" s="267"/>
      <c r="CSR5" s="269"/>
      <c r="CSS5" s="330"/>
      <c r="CST5" s="344"/>
      <c r="CSU5" s="347"/>
      <c r="CSV5" s="331"/>
      <c r="CSW5" s="345"/>
      <c r="CSX5" s="348"/>
      <c r="CSY5" s="347"/>
      <c r="CSZ5" s="333"/>
      <c r="CTA5" s="347"/>
      <c r="CTB5" s="342"/>
      <c r="CTD5" s="259"/>
      <c r="CTE5" s="267"/>
      <c r="CTF5" s="267"/>
      <c r="CTG5" s="269"/>
      <c r="CTH5" s="330"/>
      <c r="CTI5" s="344"/>
      <c r="CTJ5" s="347"/>
      <c r="CTK5" s="331"/>
      <c r="CTL5" s="345"/>
      <c r="CTM5" s="348"/>
      <c r="CTN5" s="347"/>
      <c r="CTO5" s="333"/>
      <c r="CTP5" s="347"/>
      <c r="CTQ5" s="342"/>
      <c r="CTS5" s="259"/>
      <c r="CTT5" s="267"/>
      <c r="CTU5" s="267"/>
      <c r="CTV5" s="269"/>
      <c r="CTW5" s="330"/>
      <c r="CTX5" s="344"/>
      <c r="CTY5" s="347"/>
      <c r="CTZ5" s="331"/>
      <c r="CUA5" s="345"/>
      <c r="CUB5" s="348"/>
      <c r="CUC5" s="347"/>
      <c r="CUD5" s="333"/>
      <c r="CUE5" s="347"/>
      <c r="CUF5" s="342"/>
      <c r="CUH5" s="259"/>
      <c r="CUI5" s="267"/>
      <c r="CUJ5" s="267"/>
      <c r="CUK5" s="269"/>
      <c r="CUL5" s="330"/>
      <c r="CUM5" s="344"/>
      <c r="CUN5" s="347"/>
      <c r="CUO5" s="331"/>
      <c r="CUP5" s="345"/>
      <c r="CUQ5" s="348"/>
      <c r="CUR5" s="347"/>
      <c r="CUS5" s="333"/>
      <c r="CUT5" s="347"/>
      <c r="CUU5" s="342"/>
      <c r="CUW5" s="259"/>
      <c r="CUX5" s="267"/>
      <c r="CUY5" s="267"/>
      <c r="CUZ5" s="269"/>
      <c r="CVA5" s="330"/>
      <c r="CVB5" s="344"/>
      <c r="CVC5" s="347"/>
      <c r="CVD5" s="331"/>
      <c r="CVE5" s="345"/>
      <c r="CVF5" s="348"/>
      <c r="CVG5" s="347"/>
      <c r="CVH5" s="333"/>
      <c r="CVI5" s="347"/>
      <c r="CVJ5" s="342"/>
      <c r="CVL5" s="259"/>
      <c r="CVM5" s="267"/>
      <c r="CVN5" s="267"/>
      <c r="CVO5" s="269"/>
      <c r="CVP5" s="330"/>
      <c r="CVQ5" s="344"/>
      <c r="CVR5" s="347"/>
      <c r="CVS5" s="331"/>
      <c r="CVT5" s="345"/>
      <c r="CVU5" s="348"/>
      <c r="CVV5" s="347"/>
      <c r="CVW5" s="333"/>
      <c r="CVX5" s="347"/>
      <c r="CVY5" s="342"/>
      <c r="CWA5" s="259"/>
      <c r="CWB5" s="267"/>
      <c r="CWC5" s="267"/>
      <c r="CWD5" s="269"/>
      <c r="CWE5" s="330"/>
      <c r="CWF5" s="344"/>
      <c r="CWG5" s="347"/>
      <c r="CWH5" s="331"/>
      <c r="CWI5" s="345"/>
      <c r="CWJ5" s="348"/>
      <c r="CWK5" s="347"/>
      <c r="CWL5" s="333"/>
      <c r="CWM5" s="347"/>
      <c r="CWN5" s="342"/>
      <c r="CWP5" s="259"/>
      <c r="CWQ5" s="267"/>
      <c r="CWR5" s="267"/>
      <c r="CWS5" s="269"/>
      <c r="CWT5" s="330"/>
      <c r="CWU5" s="344"/>
      <c r="CWV5" s="347"/>
      <c r="CWW5" s="331"/>
      <c r="CWX5" s="345"/>
      <c r="CWY5" s="348"/>
      <c r="CWZ5" s="347"/>
      <c r="CXA5" s="333"/>
      <c r="CXB5" s="347"/>
      <c r="CXC5" s="342"/>
      <c r="CXE5" s="259"/>
      <c r="CXF5" s="267"/>
      <c r="CXG5" s="267"/>
      <c r="CXH5" s="269"/>
      <c r="CXI5" s="330"/>
      <c r="CXJ5" s="344"/>
      <c r="CXK5" s="347"/>
      <c r="CXL5" s="331"/>
      <c r="CXM5" s="345"/>
      <c r="CXN5" s="348"/>
      <c r="CXO5" s="347"/>
      <c r="CXP5" s="333"/>
      <c r="CXQ5" s="347"/>
      <c r="CXR5" s="342"/>
      <c r="CXT5" s="259"/>
      <c r="CXU5" s="267"/>
      <c r="CXV5" s="267"/>
      <c r="CXW5" s="269"/>
      <c r="CXX5" s="330"/>
      <c r="CXY5" s="344"/>
      <c r="CXZ5" s="347"/>
      <c r="CYA5" s="331"/>
      <c r="CYB5" s="345"/>
      <c r="CYC5" s="348"/>
      <c r="CYD5" s="347"/>
      <c r="CYE5" s="333"/>
      <c r="CYF5" s="347"/>
      <c r="CYG5" s="342"/>
      <c r="CYI5" s="259"/>
      <c r="CYJ5" s="267"/>
      <c r="CYK5" s="267"/>
      <c r="CYL5" s="269"/>
      <c r="CYM5" s="330"/>
      <c r="CYN5" s="344"/>
      <c r="CYO5" s="347"/>
      <c r="CYP5" s="331"/>
      <c r="CYQ5" s="345"/>
      <c r="CYR5" s="348"/>
      <c r="CYS5" s="347"/>
      <c r="CYT5" s="333"/>
      <c r="CYU5" s="347"/>
      <c r="CYV5" s="342"/>
      <c r="CYX5" s="259"/>
      <c r="CYY5" s="267"/>
      <c r="CYZ5" s="267"/>
      <c r="CZA5" s="269"/>
      <c r="CZB5" s="330"/>
      <c r="CZC5" s="344"/>
      <c r="CZD5" s="347"/>
      <c r="CZE5" s="331"/>
      <c r="CZF5" s="345"/>
      <c r="CZG5" s="348"/>
      <c r="CZH5" s="347"/>
      <c r="CZI5" s="333"/>
      <c r="CZJ5" s="347"/>
      <c r="CZK5" s="342"/>
      <c r="CZM5" s="259"/>
      <c r="CZN5" s="267"/>
      <c r="CZO5" s="267"/>
      <c r="CZP5" s="269"/>
      <c r="CZQ5" s="330"/>
      <c r="CZR5" s="344"/>
      <c r="CZS5" s="347"/>
      <c r="CZT5" s="331"/>
      <c r="CZU5" s="345"/>
      <c r="CZV5" s="348"/>
      <c r="CZW5" s="347"/>
      <c r="CZX5" s="333"/>
      <c r="CZY5" s="347"/>
      <c r="CZZ5" s="342"/>
      <c r="DAB5" s="259"/>
      <c r="DAC5" s="267"/>
      <c r="DAD5" s="267"/>
      <c r="DAE5" s="269"/>
      <c r="DAF5" s="330"/>
      <c r="DAG5" s="344"/>
      <c r="DAH5" s="347"/>
      <c r="DAI5" s="331"/>
      <c r="DAJ5" s="345"/>
      <c r="DAK5" s="348"/>
      <c r="DAL5" s="347"/>
      <c r="DAM5" s="333"/>
      <c r="DAN5" s="347"/>
      <c r="DAO5" s="342"/>
      <c r="DAQ5" s="259"/>
      <c r="DAR5" s="267"/>
      <c r="DAS5" s="267"/>
      <c r="DAT5" s="269"/>
      <c r="DAU5" s="330"/>
      <c r="DAV5" s="344"/>
      <c r="DAW5" s="347"/>
      <c r="DAX5" s="331"/>
      <c r="DAY5" s="345"/>
      <c r="DAZ5" s="348"/>
      <c r="DBA5" s="347"/>
      <c r="DBB5" s="333"/>
      <c r="DBC5" s="347"/>
      <c r="DBD5" s="342"/>
      <c r="DBF5" s="259"/>
      <c r="DBG5" s="267"/>
      <c r="DBH5" s="267"/>
      <c r="DBI5" s="269"/>
      <c r="DBJ5" s="330"/>
      <c r="DBK5" s="344"/>
      <c r="DBL5" s="347"/>
      <c r="DBM5" s="331"/>
      <c r="DBN5" s="345"/>
      <c r="DBO5" s="348"/>
      <c r="DBP5" s="347"/>
      <c r="DBQ5" s="333"/>
      <c r="DBR5" s="347"/>
      <c r="DBS5" s="342"/>
      <c r="DBU5" s="259"/>
      <c r="DBV5" s="267"/>
      <c r="DBW5" s="267"/>
      <c r="DBX5" s="269"/>
      <c r="DBY5" s="330"/>
      <c r="DBZ5" s="344"/>
      <c r="DCA5" s="347"/>
      <c r="DCB5" s="331"/>
      <c r="DCC5" s="345"/>
      <c r="DCD5" s="348"/>
      <c r="DCE5" s="347"/>
      <c r="DCF5" s="333"/>
      <c r="DCG5" s="347"/>
      <c r="DCH5" s="342"/>
      <c r="DCJ5" s="259"/>
      <c r="DCK5" s="267"/>
      <c r="DCL5" s="267"/>
      <c r="DCM5" s="269"/>
      <c r="DCN5" s="330"/>
      <c r="DCO5" s="344"/>
      <c r="DCP5" s="347"/>
      <c r="DCQ5" s="331"/>
      <c r="DCR5" s="345"/>
      <c r="DCS5" s="348"/>
      <c r="DCT5" s="347"/>
      <c r="DCU5" s="333"/>
      <c r="DCV5" s="347"/>
      <c r="DCW5" s="342"/>
      <c r="DCY5" s="259"/>
      <c r="DCZ5" s="267"/>
      <c r="DDA5" s="267"/>
      <c r="DDB5" s="269"/>
      <c r="DDC5" s="330"/>
      <c r="DDD5" s="344"/>
      <c r="DDE5" s="347"/>
      <c r="DDF5" s="331"/>
      <c r="DDG5" s="345"/>
      <c r="DDH5" s="348"/>
      <c r="DDI5" s="347"/>
      <c r="DDJ5" s="333"/>
      <c r="DDK5" s="347"/>
      <c r="DDL5" s="342"/>
      <c r="DDN5" s="259"/>
      <c r="DDO5" s="267"/>
      <c r="DDP5" s="267"/>
      <c r="DDQ5" s="269"/>
      <c r="DDR5" s="330"/>
      <c r="DDS5" s="344"/>
      <c r="DDT5" s="347"/>
      <c r="DDU5" s="331"/>
      <c r="DDV5" s="345"/>
      <c r="DDW5" s="348"/>
      <c r="DDX5" s="347"/>
      <c r="DDY5" s="333"/>
      <c r="DDZ5" s="347"/>
      <c r="DEA5" s="342"/>
      <c r="DEC5" s="259"/>
      <c r="DED5" s="267"/>
      <c r="DEE5" s="267"/>
      <c r="DEF5" s="269"/>
      <c r="DEG5" s="330"/>
      <c r="DEH5" s="344"/>
      <c r="DEI5" s="347"/>
      <c r="DEJ5" s="331"/>
      <c r="DEK5" s="345"/>
      <c r="DEL5" s="348"/>
      <c r="DEM5" s="347"/>
      <c r="DEN5" s="333"/>
      <c r="DEO5" s="347"/>
      <c r="DEP5" s="342"/>
      <c r="DER5" s="259"/>
      <c r="DES5" s="267"/>
      <c r="DET5" s="267"/>
      <c r="DEU5" s="269"/>
      <c r="DEV5" s="330"/>
      <c r="DEW5" s="344"/>
      <c r="DEX5" s="347"/>
      <c r="DEY5" s="331"/>
      <c r="DEZ5" s="345"/>
      <c r="DFA5" s="348"/>
      <c r="DFB5" s="347"/>
      <c r="DFC5" s="333"/>
      <c r="DFD5" s="347"/>
      <c r="DFE5" s="342"/>
      <c r="DFG5" s="259"/>
      <c r="DFH5" s="267"/>
      <c r="DFI5" s="267"/>
      <c r="DFJ5" s="269"/>
      <c r="DFK5" s="330"/>
      <c r="DFL5" s="344"/>
      <c r="DFM5" s="347"/>
      <c r="DFN5" s="331"/>
      <c r="DFO5" s="345"/>
      <c r="DFP5" s="348"/>
      <c r="DFQ5" s="347"/>
      <c r="DFR5" s="333"/>
      <c r="DFS5" s="347"/>
      <c r="DFT5" s="342"/>
      <c r="DFV5" s="259"/>
      <c r="DFW5" s="267"/>
      <c r="DFX5" s="267"/>
      <c r="DFY5" s="269"/>
      <c r="DFZ5" s="330"/>
      <c r="DGA5" s="344"/>
      <c r="DGB5" s="347"/>
      <c r="DGC5" s="331"/>
      <c r="DGD5" s="345"/>
      <c r="DGE5" s="348"/>
      <c r="DGF5" s="347"/>
      <c r="DGG5" s="333"/>
      <c r="DGH5" s="347"/>
      <c r="DGI5" s="342"/>
      <c r="DGK5" s="259"/>
      <c r="DGL5" s="267"/>
      <c r="DGM5" s="267"/>
      <c r="DGN5" s="269"/>
      <c r="DGO5" s="330"/>
      <c r="DGP5" s="344"/>
      <c r="DGQ5" s="347"/>
      <c r="DGR5" s="331"/>
      <c r="DGS5" s="345"/>
      <c r="DGT5" s="348"/>
      <c r="DGU5" s="347"/>
      <c r="DGV5" s="333"/>
      <c r="DGW5" s="347"/>
      <c r="DGX5" s="342"/>
      <c r="DGZ5" s="259"/>
      <c r="DHA5" s="267"/>
      <c r="DHB5" s="267"/>
      <c r="DHC5" s="269"/>
      <c r="DHD5" s="330"/>
      <c r="DHE5" s="344"/>
      <c r="DHF5" s="347"/>
      <c r="DHG5" s="331"/>
      <c r="DHH5" s="345"/>
      <c r="DHI5" s="348"/>
      <c r="DHJ5" s="347"/>
      <c r="DHK5" s="333"/>
      <c r="DHL5" s="347"/>
      <c r="DHM5" s="342"/>
      <c r="DHO5" s="259"/>
      <c r="DHP5" s="267"/>
      <c r="DHQ5" s="267"/>
      <c r="DHR5" s="269"/>
      <c r="DHS5" s="330"/>
      <c r="DHT5" s="344"/>
      <c r="DHU5" s="347"/>
      <c r="DHV5" s="331"/>
      <c r="DHW5" s="345"/>
      <c r="DHX5" s="348"/>
      <c r="DHY5" s="347"/>
      <c r="DHZ5" s="333"/>
      <c r="DIA5" s="347"/>
      <c r="DIB5" s="342"/>
      <c r="DID5" s="259"/>
      <c r="DIE5" s="267"/>
      <c r="DIF5" s="267"/>
      <c r="DIG5" s="269"/>
      <c r="DIH5" s="330"/>
      <c r="DII5" s="344"/>
      <c r="DIJ5" s="347"/>
      <c r="DIK5" s="331"/>
      <c r="DIL5" s="345"/>
      <c r="DIM5" s="348"/>
      <c r="DIN5" s="347"/>
      <c r="DIO5" s="333"/>
      <c r="DIP5" s="347"/>
      <c r="DIQ5" s="342"/>
      <c r="DIS5" s="259"/>
      <c r="DIT5" s="267"/>
      <c r="DIU5" s="267"/>
      <c r="DIV5" s="269"/>
      <c r="DIW5" s="330"/>
      <c r="DIX5" s="344"/>
      <c r="DIY5" s="347"/>
      <c r="DIZ5" s="331"/>
      <c r="DJA5" s="345"/>
      <c r="DJB5" s="348"/>
      <c r="DJC5" s="347"/>
      <c r="DJD5" s="333"/>
      <c r="DJE5" s="347"/>
      <c r="DJF5" s="342"/>
      <c r="DJH5" s="259"/>
      <c r="DJI5" s="267"/>
      <c r="DJJ5" s="267"/>
      <c r="DJK5" s="269"/>
      <c r="DJL5" s="330"/>
      <c r="DJM5" s="344"/>
      <c r="DJN5" s="347"/>
      <c r="DJO5" s="331"/>
      <c r="DJP5" s="345"/>
      <c r="DJQ5" s="348"/>
      <c r="DJR5" s="347"/>
      <c r="DJS5" s="333"/>
      <c r="DJT5" s="347"/>
      <c r="DJU5" s="342"/>
      <c r="DJW5" s="259"/>
      <c r="DJX5" s="267"/>
      <c r="DJY5" s="267"/>
      <c r="DJZ5" s="269"/>
      <c r="DKA5" s="330"/>
      <c r="DKB5" s="344"/>
      <c r="DKC5" s="347"/>
      <c r="DKD5" s="331"/>
      <c r="DKE5" s="345"/>
      <c r="DKF5" s="348"/>
      <c r="DKG5" s="347"/>
      <c r="DKH5" s="333"/>
      <c r="DKI5" s="347"/>
      <c r="DKJ5" s="342"/>
      <c r="DKL5" s="259"/>
      <c r="DKM5" s="267"/>
      <c r="DKN5" s="267"/>
      <c r="DKO5" s="269"/>
      <c r="DKP5" s="330"/>
      <c r="DKQ5" s="344"/>
      <c r="DKR5" s="347"/>
      <c r="DKS5" s="331"/>
      <c r="DKT5" s="345"/>
      <c r="DKU5" s="348"/>
      <c r="DKV5" s="347"/>
      <c r="DKW5" s="333"/>
      <c r="DKX5" s="347"/>
      <c r="DKY5" s="342"/>
      <c r="DLA5" s="259"/>
      <c r="DLB5" s="267"/>
      <c r="DLC5" s="267"/>
      <c r="DLD5" s="269"/>
      <c r="DLE5" s="330"/>
      <c r="DLF5" s="344"/>
      <c r="DLG5" s="347"/>
      <c r="DLH5" s="331"/>
      <c r="DLI5" s="345"/>
      <c r="DLJ5" s="348"/>
      <c r="DLK5" s="347"/>
      <c r="DLL5" s="333"/>
      <c r="DLM5" s="347"/>
      <c r="DLN5" s="342"/>
      <c r="DLP5" s="259"/>
      <c r="DLQ5" s="267"/>
      <c r="DLR5" s="267"/>
      <c r="DLS5" s="269"/>
      <c r="DLT5" s="330"/>
      <c r="DLU5" s="344"/>
      <c r="DLV5" s="347"/>
      <c r="DLW5" s="331"/>
      <c r="DLX5" s="345"/>
      <c r="DLY5" s="348"/>
      <c r="DLZ5" s="347"/>
      <c r="DMA5" s="333"/>
      <c r="DMB5" s="347"/>
      <c r="DMC5" s="342"/>
      <c r="DME5" s="259"/>
      <c r="DMF5" s="267"/>
      <c r="DMG5" s="267"/>
      <c r="DMH5" s="269"/>
      <c r="DMI5" s="330"/>
      <c r="DMJ5" s="344"/>
      <c r="DMK5" s="347"/>
      <c r="DML5" s="331"/>
      <c r="DMM5" s="345"/>
      <c r="DMN5" s="348"/>
      <c r="DMO5" s="347"/>
      <c r="DMP5" s="333"/>
      <c r="DMQ5" s="347"/>
      <c r="DMR5" s="342"/>
      <c r="DMT5" s="259"/>
      <c r="DMU5" s="267"/>
      <c r="DMV5" s="267"/>
      <c r="DMW5" s="269"/>
      <c r="DMX5" s="330"/>
      <c r="DMY5" s="344"/>
      <c r="DMZ5" s="347"/>
      <c r="DNA5" s="331"/>
      <c r="DNB5" s="345"/>
      <c r="DNC5" s="348"/>
      <c r="DND5" s="347"/>
      <c r="DNE5" s="333"/>
      <c r="DNF5" s="347"/>
      <c r="DNG5" s="342"/>
      <c r="DNI5" s="259"/>
      <c r="DNJ5" s="267"/>
      <c r="DNK5" s="267"/>
      <c r="DNL5" s="269"/>
      <c r="DNM5" s="330"/>
      <c r="DNN5" s="344"/>
      <c r="DNO5" s="347"/>
      <c r="DNP5" s="331"/>
      <c r="DNQ5" s="345"/>
      <c r="DNR5" s="348"/>
      <c r="DNS5" s="347"/>
      <c r="DNT5" s="333"/>
      <c r="DNU5" s="347"/>
      <c r="DNV5" s="342"/>
      <c r="DNX5" s="259"/>
      <c r="DNY5" s="267"/>
      <c r="DNZ5" s="267"/>
      <c r="DOA5" s="269"/>
      <c r="DOB5" s="330"/>
      <c r="DOC5" s="344"/>
      <c r="DOD5" s="347"/>
      <c r="DOE5" s="331"/>
      <c r="DOF5" s="345"/>
      <c r="DOG5" s="348"/>
      <c r="DOH5" s="347"/>
      <c r="DOI5" s="333"/>
      <c r="DOJ5" s="347"/>
      <c r="DOK5" s="342"/>
      <c r="DOM5" s="259"/>
      <c r="DON5" s="267"/>
      <c r="DOO5" s="267"/>
      <c r="DOP5" s="269"/>
      <c r="DOQ5" s="330"/>
      <c r="DOR5" s="344"/>
      <c r="DOS5" s="347"/>
      <c r="DOT5" s="331"/>
      <c r="DOU5" s="345"/>
      <c r="DOV5" s="348"/>
      <c r="DOW5" s="347"/>
      <c r="DOX5" s="333"/>
      <c r="DOY5" s="347"/>
      <c r="DOZ5" s="342"/>
      <c r="DPB5" s="259"/>
      <c r="DPC5" s="267"/>
      <c r="DPD5" s="267"/>
      <c r="DPE5" s="269"/>
      <c r="DPF5" s="330"/>
      <c r="DPG5" s="344"/>
      <c r="DPH5" s="347"/>
      <c r="DPI5" s="331"/>
      <c r="DPJ5" s="345"/>
      <c r="DPK5" s="348"/>
      <c r="DPL5" s="347"/>
      <c r="DPM5" s="333"/>
      <c r="DPN5" s="347"/>
      <c r="DPO5" s="342"/>
      <c r="DPQ5" s="259"/>
      <c r="DPR5" s="267"/>
      <c r="DPS5" s="267"/>
      <c r="DPT5" s="269"/>
      <c r="DPU5" s="330"/>
      <c r="DPV5" s="344"/>
      <c r="DPW5" s="347"/>
      <c r="DPX5" s="331"/>
      <c r="DPY5" s="345"/>
      <c r="DPZ5" s="348"/>
      <c r="DQA5" s="347"/>
      <c r="DQB5" s="333"/>
      <c r="DQC5" s="347"/>
      <c r="DQD5" s="342"/>
      <c r="DQF5" s="259"/>
      <c r="DQG5" s="267"/>
      <c r="DQH5" s="267"/>
      <c r="DQI5" s="269"/>
      <c r="DQJ5" s="330"/>
      <c r="DQK5" s="344"/>
      <c r="DQL5" s="347"/>
      <c r="DQM5" s="331"/>
      <c r="DQN5" s="345"/>
      <c r="DQO5" s="348"/>
      <c r="DQP5" s="347"/>
      <c r="DQQ5" s="333"/>
      <c r="DQR5" s="347"/>
      <c r="DQS5" s="342"/>
      <c r="DQU5" s="259"/>
      <c r="DQV5" s="267"/>
      <c r="DQW5" s="267"/>
      <c r="DQX5" s="269"/>
      <c r="DQY5" s="330"/>
      <c r="DQZ5" s="344"/>
      <c r="DRA5" s="347"/>
      <c r="DRB5" s="331"/>
      <c r="DRC5" s="345"/>
      <c r="DRD5" s="348"/>
      <c r="DRE5" s="347"/>
      <c r="DRF5" s="333"/>
      <c r="DRG5" s="347"/>
      <c r="DRH5" s="342"/>
      <c r="DRJ5" s="259"/>
      <c r="DRK5" s="267"/>
      <c r="DRL5" s="267"/>
      <c r="DRM5" s="269"/>
      <c r="DRN5" s="330"/>
      <c r="DRO5" s="344"/>
      <c r="DRP5" s="347"/>
      <c r="DRQ5" s="331"/>
      <c r="DRR5" s="345"/>
      <c r="DRS5" s="348"/>
      <c r="DRT5" s="347"/>
      <c r="DRU5" s="333"/>
      <c r="DRV5" s="347"/>
      <c r="DRW5" s="342"/>
      <c r="DRY5" s="259"/>
      <c r="DRZ5" s="267"/>
      <c r="DSA5" s="267"/>
      <c r="DSB5" s="269"/>
      <c r="DSC5" s="330"/>
      <c r="DSD5" s="344"/>
      <c r="DSE5" s="347"/>
      <c r="DSF5" s="331"/>
      <c r="DSG5" s="345"/>
      <c r="DSH5" s="348"/>
      <c r="DSI5" s="347"/>
      <c r="DSJ5" s="333"/>
      <c r="DSK5" s="347"/>
      <c r="DSL5" s="342"/>
      <c r="DSN5" s="259"/>
      <c r="DSO5" s="267"/>
      <c r="DSP5" s="267"/>
      <c r="DSQ5" s="269"/>
      <c r="DSR5" s="330"/>
      <c r="DSS5" s="344"/>
      <c r="DST5" s="347"/>
      <c r="DSU5" s="331"/>
      <c r="DSV5" s="345"/>
      <c r="DSW5" s="348"/>
      <c r="DSX5" s="347"/>
      <c r="DSY5" s="333"/>
      <c r="DSZ5" s="347"/>
      <c r="DTA5" s="342"/>
      <c r="DTC5" s="259"/>
      <c r="DTD5" s="267"/>
      <c r="DTE5" s="267"/>
      <c r="DTF5" s="269"/>
      <c r="DTG5" s="330"/>
      <c r="DTH5" s="344"/>
      <c r="DTI5" s="347"/>
      <c r="DTJ5" s="331"/>
      <c r="DTK5" s="345"/>
      <c r="DTL5" s="348"/>
      <c r="DTM5" s="347"/>
      <c r="DTN5" s="333"/>
      <c r="DTO5" s="347"/>
      <c r="DTP5" s="342"/>
      <c r="DTR5" s="259"/>
      <c r="DTS5" s="267"/>
      <c r="DTT5" s="267"/>
      <c r="DTU5" s="269"/>
      <c r="DTV5" s="330"/>
      <c r="DTW5" s="344"/>
      <c r="DTX5" s="347"/>
      <c r="DTY5" s="331"/>
      <c r="DTZ5" s="345"/>
      <c r="DUA5" s="348"/>
      <c r="DUB5" s="347"/>
      <c r="DUC5" s="333"/>
      <c r="DUD5" s="347"/>
      <c r="DUE5" s="342"/>
      <c r="DUG5" s="259"/>
      <c r="DUH5" s="267"/>
      <c r="DUI5" s="267"/>
      <c r="DUJ5" s="269"/>
      <c r="DUK5" s="330"/>
      <c r="DUL5" s="344"/>
      <c r="DUM5" s="347"/>
      <c r="DUN5" s="331"/>
      <c r="DUO5" s="345"/>
      <c r="DUP5" s="348"/>
      <c r="DUQ5" s="347"/>
      <c r="DUR5" s="333"/>
      <c r="DUS5" s="347"/>
      <c r="DUT5" s="342"/>
      <c r="DUV5" s="259"/>
      <c r="DUW5" s="267"/>
      <c r="DUX5" s="267"/>
      <c r="DUY5" s="269"/>
      <c r="DUZ5" s="330"/>
      <c r="DVA5" s="344"/>
      <c r="DVB5" s="347"/>
      <c r="DVC5" s="331"/>
      <c r="DVD5" s="345"/>
      <c r="DVE5" s="348"/>
      <c r="DVF5" s="347"/>
      <c r="DVG5" s="333"/>
      <c r="DVH5" s="347"/>
      <c r="DVI5" s="342"/>
      <c r="DVK5" s="259"/>
      <c r="DVL5" s="267"/>
      <c r="DVM5" s="267"/>
      <c r="DVN5" s="269"/>
      <c r="DVO5" s="330"/>
      <c r="DVP5" s="344"/>
      <c r="DVQ5" s="347"/>
      <c r="DVR5" s="331"/>
      <c r="DVS5" s="345"/>
      <c r="DVT5" s="348"/>
      <c r="DVU5" s="347"/>
      <c r="DVV5" s="333"/>
      <c r="DVW5" s="347"/>
      <c r="DVX5" s="342"/>
      <c r="DVZ5" s="259"/>
      <c r="DWA5" s="267"/>
      <c r="DWB5" s="267"/>
      <c r="DWC5" s="269"/>
      <c r="DWD5" s="330"/>
      <c r="DWE5" s="344"/>
      <c r="DWF5" s="347"/>
      <c r="DWG5" s="331"/>
      <c r="DWH5" s="345"/>
      <c r="DWI5" s="348"/>
      <c r="DWJ5" s="347"/>
      <c r="DWK5" s="333"/>
      <c r="DWL5" s="347"/>
      <c r="DWM5" s="342"/>
      <c r="DWO5" s="259"/>
      <c r="DWP5" s="267"/>
      <c r="DWQ5" s="267"/>
      <c r="DWR5" s="269"/>
      <c r="DWS5" s="330"/>
      <c r="DWT5" s="344"/>
      <c r="DWU5" s="347"/>
      <c r="DWV5" s="331"/>
      <c r="DWW5" s="345"/>
      <c r="DWX5" s="348"/>
      <c r="DWY5" s="347"/>
      <c r="DWZ5" s="333"/>
      <c r="DXA5" s="347"/>
      <c r="DXB5" s="342"/>
      <c r="DXD5" s="259"/>
      <c r="DXE5" s="267"/>
      <c r="DXF5" s="267"/>
      <c r="DXG5" s="269"/>
      <c r="DXH5" s="330"/>
      <c r="DXI5" s="344"/>
      <c r="DXJ5" s="347"/>
      <c r="DXK5" s="331"/>
      <c r="DXL5" s="345"/>
      <c r="DXM5" s="348"/>
      <c r="DXN5" s="347"/>
      <c r="DXO5" s="333"/>
      <c r="DXP5" s="347"/>
      <c r="DXQ5" s="342"/>
      <c r="DXS5" s="259"/>
      <c r="DXT5" s="267"/>
      <c r="DXU5" s="267"/>
      <c r="DXV5" s="269"/>
      <c r="DXW5" s="330"/>
      <c r="DXX5" s="344"/>
      <c r="DXY5" s="347"/>
      <c r="DXZ5" s="331"/>
      <c r="DYA5" s="345"/>
      <c r="DYB5" s="348"/>
      <c r="DYC5" s="347"/>
      <c r="DYD5" s="333"/>
      <c r="DYE5" s="347"/>
      <c r="DYF5" s="342"/>
      <c r="DYH5" s="259"/>
      <c r="DYI5" s="267"/>
      <c r="DYJ5" s="267"/>
      <c r="DYK5" s="269"/>
      <c r="DYL5" s="330"/>
      <c r="DYM5" s="344"/>
      <c r="DYN5" s="347"/>
      <c r="DYO5" s="331"/>
      <c r="DYP5" s="345"/>
      <c r="DYQ5" s="348"/>
      <c r="DYR5" s="347"/>
      <c r="DYS5" s="333"/>
      <c r="DYT5" s="347"/>
      <c r="DYU5" s="342"/>
      <c r="DYW5" s="259"/>
      <c r="DYX5" s="267"/>
      <c r="DYY5" s="267"/>
      <c r="DYZ5" s="269"/>
      <c r="DZA5" s="330"/>
      <c r="DZB5" s="344"/>
      <c r="DZC5" s="347"/>
      <c r="DZD5" s="331"/>
      <c r="DZE5" s="345"/>
      <c r="DZF5" s="348"/>
      <c r="DZG5" s="347"/>
      <c r="DZH5" s="333"/>
      <c r="DZI5" s="347"/>
      <c r="DZJ5" s="342"/>
      <c r="DZL5" s="259"/>
      <c r="DZM5" s="267"/>
      <c r="DZN5" s="267"/>
      <c r="DZO5" s="269"/>
      <c r="DZP5" s="330"/>
      <c r="DZQ5" s="344"/>
      <c r="DZR5" s="347"/>
      <c r="DZS5" s="331"/>
      <c r="DZT5" s="345"/>
      <c r="DZU5" s="348"/>
      <c r="DZV5" s="347"/>
      <c r="DZW5" s="333"/>
      <c r="DZX5" s="347"/>
      <c r="DZY5" s="342"/>
      <c r="EAA5" s="259"/>
      <c r="EAB5" s="267"/>
      <c r="EAC5" s="267"/>
      <c r="EAD5" s="269"/>
      <c r="EAE5" s="330"/>
      <c r="EAF5" s="344"/>
      <c r="EAG5" s="347"/>
      <c r="EAH5" s="331"/>
      <c r="EAI5" s="345"/>
      <c r="EAJ5" s="348"/>
      <c r="EAK5" s="347"/>
      <c r="EAL5" s="333"/>
      <c r="EAM5" s="347"/>
      <c r="EAN5" s="342"/>
      <c r="EAP5" s="259"/>
      <c r="EAQ5" s="267"/>
      <c r="EAR5" s="267"/>
      <c r="EAS5" s="269"/>
      <c r="EAT5" s="330"/>
      <c r="EAU5" s="344"/>
      <c r="EAV5" s="347"/>
      <c r="EAW5" s="331"/>
      <c r="EAX5" s="345"/>
      <c r="EAY5" s="348"/>
      <c r="EAZ5" s="347"/>
      <c r="EBA5" s="333"/>
      <c r="EBB5" s="347"/>
      <c r="EBC5" s="342"/>
      <c r="EBE5" s="259"/>
      <c r="EBF5" s="267"/>
      <c r="EBG5" s="267"/>
      <c r="EBH5" s="269"/>
      <c r="EBI5" s="330"/>
      <c r="EBJ5" s="344"/>
      <c r="EBK5" s="347"/>
      <c r="EBL5" s="331"/>
      <c r="EBM5" s="345"/>
      <c r="EBN5" s="348"/>
      <c r="EBO5" s="347"/>
      <c r="EBP5" s="333"/>
      <c r="EBQ5" s="347"/>
      <c r="EBR5" s="342"/>
      <c r="EBT5" s="259"/>
      <c r="EBU5" s="267"/>
      <c r="EBV5" s="267"/>
      <c r="EBW5" s="269"/>
      <c r="EBX5" s="330"/>
      <c r="EBY5" s="344"/>
      <c r="EBZ5" s="347"/>
      <c r="ECA5" s="331"/>
      <c r="ECB5" s="345"/>
      <c r="ECC5" s="348"/>
      <c r="ECD5" s="347"/>
      <c r="ECE5" s="333"/>
      <c r="ECF5" s="347"/>
      <c r="ECG5" s="342"/>
      <c r="ECI5" s="259"/>
      <c r="ECJ5" s="267"/>
      <c r="ECK5" s="267"/>
      <c r="ECL5" s="269"/>
      <c r="ECM5" s="330"/>
      <c r="ECN5" s="344"/>
      <c r="ECO5" s="347"/>
      <c r="ECP5" s="331"/>
      <c r="ECQ5" s="345"/>
      <c r="ECR5" s="348"/>
      <c r="ECS5" s="347"/>
      <c r="ECT5" s="333"/>
      <c r="ECU5" s="347"/>
      <c r="ECV5" s="342"/>
      <c r="ECX5" s="259"/>
      <c r="ECY5" s="267"/>
      <c r="ECZ5" s="267"/>
      <c r="EDA5" s="269"/>
      <c r="EDB5" s="330"/>
      <c r="EDC5" s="344"/>
      <c r="EDD5" s="347"/>
      <c r="EDE5" s="331"/>
      <c r="EDF5" s="345"/>
      <c r="EDG5" s="348"/>
      <c r="EDH5" s="347"/>
      <c r="EDI5" s="333"/>
      <c r="EDJ5" s="347"/>
      <c r="EDK5" s="342"/>
      <c r="EDM5" s="259"/>
      <c r="EDN5" s="267"/>
      <c r="EDO5" s="267"/>
      <c r="EDP5" s="269"/>
      <c r="EDQ5" s="330"/>
      <c r="EDR5" s="344"/>
      <c r="EDS5" s="347"/>
      <c r="EDT5" s="331"/>
      <c r="EDU5" s="345"/>
      <c r="EDV5" s="348"/>
      <c r="EDW5" s="347"/>
      <c r="EDX5" s="333"/>
      <c r="EDY5" s="347"/>
      <c r="EDZ5" s="342"/>
      <c r="EEB5" s="259"/>
      <c r="EEC5" s="267"/>
      <c r="EED5" s="267"/>
      <c r="EEE5" s="269"/>
      <c r="EEF5" s="330"/>
      <c r="EEG5" s="344"/>
      <c r="EEH5" s="347"/>
      <c r="EEI5" s="331"/>
      <c r="EEJ5" s="345"/>
      <c r="EEK5" s="348"/>
      <c r="EEL5" s="347"/>
      <c r="EEM5" s="333"/>
      <c r="EEN5" s="347"/>
      <c r="EEO5" s="342"/>
      <c r="EEQ5" s="259"/>
      <c r="EER5" s="267"/>
      <c r="EES5" s="267"/>
      <c r="EET5" s="269"/>
      <c r="EEU5" s="330"/>
      <c r="EEV5" s="344"/>
      <c r="EEW5" s="347"/>
      <c r="EEX5" s="331"/>
      <c r="EEY5" s="345"/>
      <c r="EEZ5" s="348"/>
      <c r="EFA5" s="347"/>
      <c r="EFB5" s="333"/>
      <c r="EFC5" s="347"/>
      <c r="EFD5" s="342"/>
      <c r="EFF5" s="259"/>
      <c r="EFG5" s="267"/>
      <c r="EFH5" s="267"/>
      <c r="EFI5" s="269"/>
      <c r="EFJ5" s="330"/>
      <c r="EFK5" s="344"/>
      <c r="EFL5" s="347"/>
      <c r="EFM5" s="331"/>
      <c r="EFN5" s="345"/>
      <c r="EFO5" s="348"/>
      <c r="EFP5" s="347"/>
      <c r="EFQ5" s="333"/>
      <c r="EFR5" s="347"/>
      <c r="EFS5" s="342"/>
      <c r="EFU5" s="259"/>
      <c r="EFV5" s="267"/>
      <c r="EFW5" s="267"/>
      <c r="EFX5" s="269"/>
      <c r="EFY5" s="330"/>
      <c r="EFZ5" s="344"/>
      <c r="EGA5" s="347"/>
      <c r="EGB5" s="331"/>
      <c r="EGC5" s="345"/>
      <c r="EGD5" s="348"/>
      <c r="EGE5" s="347"/>
      <c r="EGF5" s="333"/>
      <c r="EGG5" s="347"/>
      <c r="EGH5" s="342"/>
      <c r="EGJ5" s="259"/>
      <c r="EGK5" s="267"/>
      <c r="EGL5" s="267"/>
      <c r="EGM5" s="269"/>
      <c r="EGN5" s="330"/>
      <c r="EGO5" s="344"/>
      <c r="EGP5" s="347"/>
      <c r="EGQ5" s="331"/>
      <c r="EGR5" s="345"/>
      <c r="EGS5" s="348"/>
      <c r="EGT5" s="347"/>
      <c r="EGU5" s="333"/>
      <c r="EGV5" s="347"/>
      <c r="EGW5" s="342"/>
      <c r="EGY5" s="259"/>
      <c r="EGZ5" s="267"/>
      <c r="EHA5" s="267"/>
      <c r="EHB5" s="269"/>
      <c r="EHC5" s="330"/>
      <c r="EHD5" s="344"/>
      <c r="EHE5" s="347"/>
      <c r="EHF5" s="331"/>
      <c r="EHG5" s="345"/>
      <c r="EHH5" s="348"/>
      <c r="EHI5" s="347"/>
      <c r="EHJ5" s="333"/>
      <c r="EHK5" s="347"/>
      <c r="EHL5" s="342"/>
      <c r="EHN5" s="259"/>
      <c r="EHO5" s="267"/>
      <c r="EHP5" s="267"/>
      <c r="EHQ5" s="269"/>
      <c r="EHR5" s="330"/>
      <c r="EHS5" s="344"/>
      <c r="EHT5" s="347"/>
      <c r="EHU5" s="331"/>
      <c r="EHV5" s="345"/>
      <c r="EHW5" s="348"/>
      <c r="EHX5" s="347"/>
      <c r="EHY5" s="333"/>
      <c r="EHZ5" s="347"/>
      <c r="EIA5" s="342"/>
      <c r="EIC5" s="259"/>
      <c r="EID5" s="267"/>
      <c r="EIE5" s="267"/>
      <c r="EIF5" s="269"/>
      <c r="EIG5" s="330"/>
      <c r="EIH5" s="344"/>
      <c r="EII5" s="347"/>
      <c r="EIJ5" s="331"/>
      <c r="EIK5" s="345"/>
      <c r="EIL5" s="348"/>
      <c r="EIM5" s="347"/>
      <c r="EIN5" s="333"/>
      <c r="EIO5" s="347"/>
      <c r="EIP5" s="342"/>
      <c r="EIR5" s="259"/>
      <c r="EIS5" s="267"/>
      <c r="EIT5" s="267"/>
      <c r="EIU5" s="269"/>
      <c r="EIV5" s="330"/>
      <c r="EIW5" s="344"/>
      <c r="EIX5" s="347"/>
      <c r="EIY5" s="331"/>
      <c r="EIZ5" s="345"/>
      <c r="EJA5" s="348"/>
      <c r="EJB5" s="347"/>
      <c r="EJC5" s="333"/>
      <c r="EJD5" s="347"/>
      <c r="EJE5" s="342"/>
      <c r="EJG5" s="259"/>
      <c r="EJH5" s="267"/>
      <c r="EJI5" s="267"/>
      <c r="EJJ5" s="269"/>
      <c r="EJK5" s="330"/>
      <c r="EJL5" s="344"/>
      <c r="EJM5" s="347"/>
      <c r="EJN5" s="331"/>
      <c r="EJO5" s="345"/>
      <c r="EJP5" s="348"/>
      <c r="EJQ5" s="347"/>
      <c r="EJR5" s="333"/>
      <c r="EJS5" s="347"/>
      <c r="EJT5" s="342"/>
      <c r="EJV5" s="259"/>
      <c r="EJW5" s="267"/>
      <c r="EJX5" s="267"/>
      <c r="EJY5" s="269"/>
      <c r="EJZ5" s="330"/>
      <c r="EKA5" s="344"/>
      <c r="EKB5" s="347"/>
      <c r="EKC5" s="331"/>
      <c r="EKD5" s="345"/>
      <c r="EKE5" s="348"/>
      <c r="EKF5" s="347"/>
      <c r="EKG5" s="333"/>
      <c r="EKH5" s="347"/>
      <c r="EKI5" s="342"/>
      <c r="EKK5" s="259"/>
      <c r="EKL5" s="267"/>
      <c r="EKM5" s="267"/>
      <c r="EKN5" s="269"/>
      <c r="EKO5" s="330"/>
      <c r="EKP5" s="344"/>
      <c r="EKQ5" s="347"/>
      <c r="EKR5" s="331"/>
      <c r="EKS5" s="345"/>
      <c r="EKT5" s="348"/>
      <c r="EKU5" s="347"/>
      <c r="EKV5" s="333"/>
      <c r="EKW5" s="347"/>
      <c r="EKX5" s="342"/>
      <c r="EKZ5" s="259"/>
      <c r="ELA5" s="267"/>
      <c r="ELB5" s="267"/>
      <c r="ELC5" s="269"/>
      <c r="ELD5" s="330"/>
      <c r="ELE5" s="344"/>
      <c r="ELF5" s="347"/>
      <c r="ELG5" s="331"/>
      <c r="ELH5" s="345"/>
      <c r="ELI5" s="348"/>
      <c r="ELJ5" s="347"/>
      <c r="ELK5" s="333"/>
      <c r="ELL5" s="347"/>
      <c r="ELM5" s="342"/>
      <c r="ELO5" s="259"/>
      <c r="ELP5" s="267"/>
      <c r="ELQ5" s="267"/>
      <c r="ELR5" s="269"/>
      <c r="ELS5" s="330"/>
      <c r="ELT5" s="344"/>
      <c r="ELU5" s="347"/>
      <c r="ELV5" s="331"/>
      <c r="ELW5" s="345"/>
      <c r="ELX5" s="348"/>
      <c r="ELY5" s="347"/>
      <c r="ELZ5" s="333"/>
      <c r="EMA5" s="347"/>
      <c r="EMB5" s="342"/>
      <c r="EMD5" s="259"/>
      <c r="EME5" s="267"/>
      <c r="EMF5" s="267"/>
      <c r="EMG5" s="269"/>
      <c r="EMH5" s="330"/>
      <c r="EMI5" s="344"/>
      <c r="EMJ5" s="347"/>
      <c r="EMK5" s="331"/>
      <c r="EML5" s="345"/>
      <c r="EMM5" s="348"/>
      <c r="EMN5" s="347"/>
      <c r="EMO5" s="333"/>
      <c r="EMP5" s="347"/>
      <c r="EMQ5" s="342"/>
      <c r="EMS5" s="259"/>
      <c r="EMT5" s="267"/>
      <c r="EMU5" s="267"/>
      <c r="EMV5" s="269"/>
      <c r="EMW5" s="330"/>
      <c r="EMX5" s="344"/>
      <c r="EMY5" s="347"/>
      <c r="EMZ5" s="331"/>
      <c r="ENA5" s="345"/>
      <c r="ENB5" s="348"/>
      <c r="ENC5" s="347"/>
      <c r="END5" s="333"/>
      <c r="ENE5" s="347"/>
      <c r="ENF5" s="342"/>
      <c r="ENH5" s="259"/>
      <c r="ENI5" s="267"/>
      <c r="ENJ5" s="267"/>
      <c r="ENK5" s="269"/>
      <c r="ENL5" s="330"/>
      <c r="ENM5" s="344"/>
      <c r="ENN5" s="347"/>
      <c r="ENO5" s="331"/>
      <c r="ENP5" s="345"/>
      <c r="ENQ5" s="348"/>
      <c r="ENR5" s="347"/>
      <c r="ENS5" s="333"/>
      <c r="ENT5" s="347"/>
      <c r="ENU5" s="342"/>
      <c r="ENW5" s="259"/>
      <c r="ENX5" s="267"/>
      <c r="ENY5" s="267"/>
      <c r="ENZ5" s="269"/>
      <c r="EOA5" s="330"/>
      <c r="EOB5" s="344"/>
      <c r="EOC5" s="347"/>
      <c r="EOD5" s="331"/>
      <c r="EOE5" s="345"/>
      <c r="EOF5" s="348"/>
      <c r="EOG5" s="347"/>
      <c r="EOH5" s="333"/>
      <c r="EOI5" s="347"/>
      <c r="EOJ5" s="342"/>
      <c r="EOL5" s="259"/>
      <c r="EOM5" s="267"/>
      <c r="EON5" s="267"/>
      <c r="EOO5" s="269"/>
      <c r="EOP5" s="330"/>
      <c r="EOQ5" s="344"/>
      <c r="EOR5" s="347"/>
      <c r="EOS5" s="331"/>
      <c r="EOT5" s="345"/>
      <c r="EOU5" s="348"/>
      <c r="EOV5" s="347"/>
      <c r="EOW5" s="333"/>
      <c r="EOX5" s="347"/>
      <c r="EOY5" s="342"/>
      <c r="EPA5" s="259"/>
      <c r="EPB5" s="267"/>
      <c r="EPC5" s="267"/>
      <c r="EPD5" s="269"/>
      <c r="EPE5" s="330"/>
      <c r="EPF5" s="344"/>
      <c r="EPG5" s="347"/>
      <c r="EPH5" s="331"/>
      <c r="EPI5" s="345"/>
      <c r="EPJ5" s="348"/>
      <c r="EPK5" s="347"/>
      <c r="EPL5" s="333"/>
      <c r="EPM5" s="347"/>
      <c r="EPN5" s="342"/>
      <c r="EPP5" s="259"/>
      <c r="EPQ5" s="267"/>
      <c r="EPR5" s="267"/>
      <c r="EPS5" s="269"/>
      <c r="EPT5" s="330"/>
      <c r="EPU5" s="344"/>
      <c r="EPV5" s="347"/>
      <c r="EPW5" s="331"/>
      <c r="EPX5" s="345"/>
      <c r="EPY5" s="348"/>
      <c r="EPZ5" s="347"/>
      <c r="EQA5" s="333"/>
      <c r="EQB5" s="347"/>
      <c r="EQC5" s="342"/>
      <c r="EQE5" s="259"/>
      <c r="EQF5" s="267"/>
      <c r="EQG5" s="267"/>
      <c r="EQH5" s="269"/>
      <c r="EQI5" s="330"/>
      <c r="EQJ5" s="344"/>
      <c r="EQK5" s="347"/>
      <c r="EQL5" s="331"/>
      <c r="EQM5" s="345"/>
      <c r="EQN5" s="348"/>
      <c r="EQO5" s="347"/>
      <c r="EQP5" s="333"/>
      <c r="EQQ5" s="347"/>
      <c r="EQR5" s="342"/>
      <c r="EQT5" s="259"/>
      <c r="EQU5" s="267"/>
      <c r="EQV5" s="267"/>
      <c r="EQW5" s="269"/>
      <c r="EQX5" s="330"/>
      <c r="EQY5" s="344"/>
      <c r="EQZ5" s="347"/>
      <c r="ERA5" s="331"/>
      <c r="ERB5" s="345"/>
      <c r="ERC5" s="348"/>
      <c r="ERD5" s="347"/>
      <c r="ERE5" s="333"/>
      <c r="ERF5" s="347"/>
      <c r="ERG5" s="342"/>
      <c r="ERI5" s="259"/>
      <c r="ERJ5" s="267"/>
      <c r="ERK5" s="267"/>
      <c r="ERL5" s="269"/>
      <c r="ERM5" s="330"/>
      <c r="ERN5" s="344"/>
      <c r="ERO5" s="347"/>
      <c r="ERP5" s="331"/>
      <c r="ERQ5" s="345"/>
      <c r="ERR5" s="348"/>
      <c r="ERS5" s="347"/>
      <c r="ERT5" s="333"/>
      <c r="ERU5" s="347"/>
      <c r="ERV5" s="342"/>
      <c r="ERX5" s="259"/>
      <c r="ERY5" s="267"/>
      <c r="ERZ5" s="267"/>
      <c r="ESA5" s="269"/>
      <c r="ESB5" s="330"/>
      <c r="ESC5" s="344"/>
      <c r="ESD5" s="347"/>
      <c r="ESE5" s="331"/>
      <c r="ESF5" s="345"/>
      <c r="ESG5" s="348"/>
      <c r="ESH5" s="347"/>
      <c r="ESI5" s="333"/>
      <c r="ESJ5" s="347"/>
      <c r="ESK5" s="342"/>
      <c r="ESM5" s="259"/>
      <c r="ESN5" s="267"/>
      <c r="ESO5" s="267"/>
      <c r="ESP5" s="269"/>
      <c r="ESQ5" s="330"/>
      <c r="ESR5" s="344"/>
      <c r="ESS5" s="347"/>
      <c r="EST5" s="331"/>
      <c r="ESU5" s="345"/>
      <c r="ESV5" s="348"/>
      <c r="ESW5" s="347"/>
      <c r="ESX5" s="333"/>
      <c r="ESY5" s="347"/>
      <c r="ESZ5" s="342"/>
      <c r="ETB5" s="259"/>
      <c r="ETC5" s="267"/>
      <c r="ETD5" s="267"/>
      <c r="ETE5" s="269"/>
      <c r="ETF5" s="330"/>
      <c r="ETG5" s="344"/>
      <c r="ETH5" s="347"/>
      <c r="ETI5" s="331"/>
      <c r="ETJ5" s="345"/>
      <c r="ETK5" s="348"/>
      <c r="ETL5" s="347"/>
      <c r="ETM5" s="333"/>
      <c r="ETN5" s="347"/>
      <c r="ETO5" s="342"/>
      <c r="ETQ5" s="259"/>
      <c r="ETR5" s="267"/>
      <c r="ETS5" s="267"/>
      <c r="ETT5" s="269"/>
      <c r="ETU5" s="330"/>
      <c r="ETV5" s="344"/>
      <c r="ETW5" s="347"/>
      <c r="ETX5" s="331"/>
      <c r="ETY5" s="345"/>
      <c r="ETZ5" s="348"/>
      <c r="EUA5" s="347"/>
      <c r="EUB5" s="333"/>
      <c r="EUC5" s="347"/>
      <c r="EUD5" s="342"/>
      <c r="EUF5" s="259"/>
      <c r="EUG5" s="267"/>
      <c r="EUH5" s="267"/>
      <c r="EUI5" s="269"/>
      <c r="EUJ5" s="330"/>
      <c r="EUK5" s="344"/>
      <c r="EUL5" s="347"/>
      <c r="EUM5" s="331"/>
      <c r="EUN5" s="345"/>
      <c r="EUO5" s="348"/>
      <c r="EUP5" s="347"/>
      <c r="EUQ5" s="333"/>
      <c r="EUR5" s="347"/>
      <c r="EUS5" s="342"/>
      <c r="EUU5" s="259"/>
      <c r="EUV5" s="267"/>
      <c r="EUW5" s="267"/>
      <c r="EUX5" s="269"/>
      <c r="EUY5" s="330"/>
      <c r="EUZ5" s="344"/>
      <c r="EVA5" s="347"/>
      <c r="EVB5" s="331"/>
      <c r="EVC5" s="345"/>
      <c r="EVD5" s="348"/>
      <c r="EVE5" s="347"/>
      <c r="EVF5" s="333"/>
      <c r="EVG5" s="347"/>
      <c r="EVH5" s="342"/>
      <c r="EVJ5" s="259"/>
      <c r="EVK5" s="267"/>
      <c r="EVL5" s="267"/>
      <c r="EVM5" s="269"/>
      <c r="EVN5" s="330"/>
      <c r="EVO5" s="344"/>
      <c r="EVP5" s="347"/>
      <c r="EVQ5" s="331"/>
      <c r="EVR5" s="345"/>
      <c r="EVS5" s="348"/>
      <c r="EVT5" s="347"/>
      <c r="EVU5" s="333"/>
      <c r="EVV5" s="347"/>
      <c r="EVW5" s="342"/>
      <c r="EVY5" s="259"/>
      <c r="EVZ5" s="267"/>
      <c r="EWA5" s="267"/>
      <c r="EWB5" s="269"/>
      <c r="EWC5" s="330"/>
      <c r="EWD5" s="344"/>
      <c r="EWE5" s="347"/>
      <c r="EWF5" s="331"/>
      <c r="EWG5" s="345"/>
      <c r="EWH5" s="348"/>
      <c r="EWI5" s="347"/>
      <c r="EWJ5" s="333"/>
      <c r="EWK5" s="347"/>
      <c r="EWL5" s="342"/>
      <c r="EWN5" s="259"/>
      <c r="EWO5" s="267"/>
      <c r="EWP5" s="267"/>
      <c r="EWQ5" s="269"/>
      <c r="EWR5" s="330"/>
      <c r="EWS5" s="344"/>
      <c r="EWT5" s="347"/>
      <c r="EWU5" s="331"/>
      <c r="EWV5" s="345"/>
      <c r="EWW5" s="348"/>
      <c r="EWX5" s="347"/>
      <c r="EWY5" s="333"/>
      <c r="EWZ5" s="347"/>
      <c r="EXA5" s="342"/>
      <c r="EXC5" s="259"/>
      <c r="EXD5" s="267"/>
      <c r="EXE5" s="267"/>
      <c r="EXF5" s="269"/>
      <c r="EXG5" s="330"/>
      <c r="EXH5" s="344"/>
      <c r="EXI5" s="347"/>
      <c r="EXJ5" s="331"/>
      <c r="EXK5" s="345"/>
      <c r="EXL5" s="348"/>
      <c r="EXM5" s="347"/>
      <c r="EXN5" s="333"/>
      <c r="EXO5" s="347"/>
      <c r="EXP5" s="342"/>
      <c r="EXR5" s="259"/>
      <c r="EXS5" s="267"/>
      <c r="EXT5" s="267"/>
      <c r="EXU5" s="269"/>
      <c r="EXV5" s="330"/>
      <c r="EXW5" s="344"/>
      <c r="EXX5" s="347"/>
      <c r="EXY5" s="331"/>
      <c r="EXZ5" s="345"/>
      <c r="EYA5" s="348"/>
      <c r="EYB5" s="347"/>
      <c r="EYC5" s="333"/>
      <c r="EYD5" s="347"/>
      <c r="EYE5" s="342"/>
      <c r="EYG5" s="259"/>
      <c r="EYH5" s="267"/>
      <c r="EYI5" s="267"/>
      <c r="EYJ5" s="269"/>
      <c r="EYK5" s="330"/>
      <c r="EYL5" s="344"/>
      <c r="EYM5" s="347"/>
      <c r="EYN5" s="331"/>
      <c r="EYO5" s="345"/>
      <c r="EYP5" s="348"/>
      <c r="EYQ5" s="347"/>
      <c r="EYR5" s="333"/>
      <c r="EYS5" s="347"/>
      <c r="EYT5" s="342"/>
      <c r="EYV5" s="259"/>
      <c r="EYW5" s="267"/>
      <c r="EYX5" s="267"/>
      <c r="EYY5" s="269"/>
      <c r="EYZ5" s="330"/>
      <c r="EZA5" s="344"/>
      <c r="EZB5" s="347"/>
      <c r="EZC5" s="331"/>
      <c r="EZD5" s="345"/>
      <c r="EZE5" s="348"/>
      <c r="EZF5" s="347"/>
      <c r="EZG5" s="333"/>
      <c r="EZH5" s="347"/>
      <c r="EZI5" s="342"/>
      <c r="EZK5" s="259"/>
      <c r="EZL5" s="267"/>
      <c r="EZM5" s="267"/>
      <c r="EZN5" s="269"/>
      <c r="EZO5" s="330"/>
      <c r="EZP5" s="344"/>
      <c r="EZQ5" s="347"/>
      <c r="EZR5" s="331"/>
      <c r="EZS5" s="345"/>
      <c r="EZT5" s="348"/>
      <c r="EZU5" s="347"/>
      <c r="EZV5" s="333"/>
      <c r="EZW5" s="347"/>
      <c r="EZX5" s="342"/>
      <c r="EZZ5" s="259"/>
      <c r="FAA5" s="267"/>
      <c r="FAB5" s="267"/>
      <c r="FAC5" s="269"/>
      <c r="FAD5" s="330"/>
      <c r="FAE5" s="344"/>
      <c r="FAF5" s="347"/>
      <c r="FAG5" s="331"/>
      <c r="FAH5" s="345"/>
      <c r="FAI5" s="348"/>
      <c r="FAJ5" s="347"/>
      <c r="FAK5" s="333"/>
      <c r="FAL5" s="347"/>
      <c r="FAM5" s="342"/>
      <c r="FAO5" s="259"/>
      <c r="FAP5" s="267"/>
      <c r="FAQ5" s="267"/>
      <c r="FAR5" s="269"/>
      <c r="FAS5" s="330"/>
      <c r="FAT5" s="344"/>
      <c r="FAU5" s="347"/>
      <c r="FAV5" s="331"/>
      <c r="FAW5" s="345"/>
      <c r="FAX5" s="348"/>
      <c r="FAY5" s="347"/>
      <c r="FAZ5" s="333"/>
      <c r="FBA5" s="347"/>
      <c r="FBB5" s="342"/>
      <c r="FBD5" s="259"/>
      <c r="FBE5" s="267"/>
      <c r="FBF5" s="267"/>
      <c r="FBG5" s="269"/>
      <c r="FBH5" s="330"/>
      <c r="FBI5" s="344"/>
      <c r="FBJ5" s="347"/>
      <c r="FBK5" s="331"/>
      <c r="FBL5" s="345"/>
      <c r="FBM5" s="348"/>
      <c r="FBN5" s="347"/>
      <c r="FBO5" s="333"/>
      <c r="FBP5" s="347"/>
      <c r="FBQ5" s="342"/>
      <c r="FBS5" s="259"/>
      <c r="FBT5" s="267"/>
      <c r="FBU5" s="267"/>
      <c r="FBV5" s="269"/>
      <c r="FBW5" s="330"/>
      <c r="FBX5" s="344"/>
      <c r="FBY5" s="347"/>
      <c r="FBZ5" s="331"/>
      <c r="FCA5" s="345"/>
      <c r="FCB5" s="348"/>
      <c r="FCC5" s="347"/>
      <c r="FCD5" s="333"/>
      <c r="FCE5" s="347"/>
      <c r="FCF5" s="342"/>
      <c r="FCH5" s="259"/>
      <c r="FCI5" s="267"/>
      <c r="FCJ5" s="267"/>
      <c r="FCK5" s="269"/>
      <c r="FCL5" s="330"/>
      <c r="FCM5" s="344"/>
      <c r="FCN5" s="347"/>
      <c r="FCO5" s="331"/>
      <c r="FCP5" s="345"/>
      <c r="FCQ5" s="348"/>
      <c r="FCR5" s="347"/>
      <c r="FCS5" s="333"/>
      <c r="FCT5" s="347"/>
      <c r="FCU5" s="342"/>
      <c r="FCW5" s="259"/>
      <c r="FCX5" s="267"/>
      <c r="FCY5" s="267"/>
      <c r="FCZ5" s="269"/>
      <c r="FDA5" s="330"/>
      <c r="FDB5" s="344"/>
      <c r="FDC5" s="347"/>
      <c r="FDD5" s="331"/>
      <c r="FDE5" s="345"/>
      <c r="FDF5" s="348"/>
      <c r="FDG5" s="347"/>
      <c r="FDH5" s="333"/>
      <c r="FDI5" s="347"/>
      <c r="FDJ5" s="342"/>
      <c r="FDL5" s="259"/>
      <c r="FDM5" s="267"/>
      <c r="FDN5" s="267"/>
      <c r="FDO5" s="269"/>
      <c r="FDP5" s="330"/>
      <c r="FDQ5" s="344"/>
      <c r="FDR5" s="347"/>
      <c r="FDS5" s="331"/>
      <c r="FDT5" s="345"/>
      <c r="FDU5" s="348"/>
      <c r="FDV5" s="347"/>
      <c r="FDW5" s="333"/>
      <c r="FDX5" s="347"/>
      <c r="FDY5" s="342"/>
      <c r="FEA5" s="259"/>
      <c r="FEB5" s="267"/>
      <c r="FEC5" s="267"/>
      <c r="FED5" s="269"/>
      <c r="FEE5" s="330"/>
      <c r="FEF5" s="344"/>
      <c r="FEG5" s="347"/>
      <c r="FEH5" s="331"/>
      <c r="FEI5" s="345"/>
      <c r="FEJ5" s="348"/>
      <c r="FEK5" s="347"/>
      <c r="FEL5" s="333"/>
      <c r="FEM5" s="347"/>
      <c r="FEN5" s="342"/>
      <c r="FEP5" s="259"/>
      <c r="FEQ5" s="267"/>
      <c r="FER5" s="267"/>
      <c r="FES5" s="269"/>
      <c r="FET5" s="330"/>
      <c r="FEU5" s="344"/>
      <c r="FEV5" s="347"/>
      <c r="FEW5" s="331"/>
      <c r="FEX5" s="345"/>
      <c r="FEY5" s="348"/>
      <c r="FEZ5" s="347"/>
      <c r="FFA5" s="333"/>
      <c r="FFB5" s="347"/>
      <c r="FFC5" s="342"/>
      <c r="FFE5" s="259"/>
      <c r="FFF5" s="267"/>
      <c r="FFG5" s="267"/>
      <c r="FFH5" s="269"/>
      <c r="FFI5" s="330"/>
      <c r="FFJ5" s="344"/>
      <c r="FFK5" s="347"/>
      <c r="FFL5" s="331"/>
      <c r="FFM5" s="345"/>
      <c r="FFN5" s="348"/>
      <c r="FFO5" s="347"/>
      <c r="FFP5" s="333"/>
      <c r="FFQ5" s="347"/>
      <c r="FFR5" s="342"/>
      <c r="FFT5" s="259"/>
      <c r="FFU5" s="267"/>
      <c r="FFV5" s="267"/>
      <c r="FFW5" s="269"/>
      <c r="FFX5" s="330"/>
      <c r="FFY5" s="344"/>
      <c r="FFZ5" s="347"/>
      <c r="FGA5" s="331"/>
      <c r="FGB5" s="345"/>
      <c r="FGC5" s="348"/>
      <c r="FGD5" s="347"/>
      <c r="FGE5" s="333"/>
      <c r="FGF5" s="347"/>
      <c r="FGG5" s="342"/>
      <c r="FGI5" s="259"/>
      <c r="FGJ5" s="267"/>
      <c r="FGK5" s="267"/>
      <c r="FGL5" s="269"/>
      <c r="FGM5" s="330"/>
      <c r="FGN5" s="344"/>
      <c r="FGO5" s="347"/>
      <c r="FGP5" s="331"/>
      <c r="FGQ5" s="345"/>
      <c r="FGR5" s="348"/>
      <c r="FGS5" s="347"/>
      <c r="FGT5" s="333"/>
      <c r="FGU5" s="347"/>
      <c r="FGV5" s="342"/>
      <c r="FGX5" s="259"/>
      <c r="FGY5" s="267"/>
      <c r="FGZ5" s="267"/>
      <c r="FHA5" s="269"/>
      <c r="FHB5" s="330"/>
      <c r="FHC5" s="344"/>
      <c r="FHD5" s="347"/>
      <c r="FHE5" s="331"/>
      <c r="FHF5" s="345"/>
      <c r="FHG5" s="348"/>
      <c r="FHH5" s="347"/>
      <c r="FHI5" s="333"/>
      <c r="FHJ5" s="347"/>
      <c r="FHK5" s="342"/>
      <c r="FHM5" s="259"/>
      <c r="FHN5" s="267"/>
      <c r="FHO5" s="267"/>
      <c r="FHP5" s="269"/>
      <c r="FHQ5" s="330"/>
      <c r="FHR5" s="344"/>
      <c r="FHS5" s="347"/>
      <c r="FHT5" s="331"/>
      <c r="FHU5" s="345"/>
      <c r="FHV5" s="348"/>
      <c r="FHW5" s="347"/>
      <c r="FHX5" s="333"/>
      <c r="FHY5" s="347"/>
      <c r="FHZ5" s="342"/>
      <c r="FIB5" s="259"/>
      <c r="FIC5" s="267"/>
      <c r="FID5" s="267"/>
      <c r="FIE5" s="269"/>
      <c r="FIF5" s="330"/>
      <c r="FIG5" s="344"/>
      <c r="FIH5" s="347"/>
      <c r="FII5" s="331"/>
      <c r="FIJ5" s="345"/>
      <c r="FIK5" s="348"/>
      <c r="FIL5" s="347"/>
      <c r="FIM5" s="333"/>
      <c r="FIN5" s="347"/>
      <c r="FIO5" s="342"/>
      <c r="FIQ5" s="259"/>
      <c r="FIR5" s="267"/>
      <c r="FIS5" s="267"/>
      <c r="FIT5" s="269"/>
      <c r="FIU5" s="330"/>
      <c r="FIV5" s="344"/>
      <c r="FIW5" s="347"/>
      <c r="FIX5" s="331"/>
      <c r="FIY5" s="345"/>
      <c r="FIZ5" s="348"/>
      <c r="FJA5" s="347"/>
      <c r="FJB5" s="333"/>
      <c r="FJC5" s="347"/>
      <c r="FJD5" s="342"/>
      <c r="FJF5" s="259"/>
      <c r="FJG5" s="267"/>
      <c r="FJH5" s="267"/>
      <c r="FJI5" s="269"/>
      <c r="FJJ5" s="330"/>
      <c r="FJK5" s="344"/>
      <c r="FJL5" s="347"/>
      <c r="FJM5" s="331"/>
      <c r="FJN5" s="345"/>
      <c r="FJO5" s="348"/>
      <c r="FJP5" s="347"/>
      <c r="FJQ5" s="333"/>
      <c r="FJR5" s="347"/>
      <c r="FJS5" s="342"/>
      <c r="FJU5" s="259"/>
      <c r="FJV5" s="267"/>
      <c r="FJW5" s="267"/>
      <c r="FJX5" s="269"/>
      <c r="FJY5" s="330"/>
      <c r="FJZ5" s="344"/>
      <c r="FKA5" s="347"/>
      <c r="FKB5" s="331"/>
      <c r="FKC5" s="345"/>
      <c r="FKD5" s="348"/>
      <c r="FKE5" s="347"/>
      <c r="FKF5" s="333"/>
      <c r="FKG5" s="347"/>
      <c r="FKH5" s="342"/>
      <c r="FKJ5" s="259"/>
      <c r="FKK5" s="267"/>
      <c r="FKL5" s="267"/>
      <c r="FKM5" s="269"/>
      <c r="FKN5" s="330"/>
      <c r="FKO5" s="344"/>
      <c r="FKP5" s="347"/>
      <c r="FKQ5" s="331"/>
      <c r="FKR5" s="345"/>
      <c r="FKS5" s="348"/>
      <c r="FKT5" s="347"/>
      <c r="FKU5" s="333"/>
      <c r="FKV5" s="347"/>
      <c r="FKW5" s="342"/>
      <c r="FKY5" s="259"/>
      <c r="FKZ5" s="267"/>
      <c r="FLA5" s="267"/>
      <c r="FLB5" s="269"/>
      <c r="FLC5" s="330"/>
      <c r="FLD5" s="344"/>
      <c r="FLE5" s="347"/>
      <c r="FLF5" s="331"/>
      <c r="FLG5" s="345"/>
      <c r="FLH5" s="348"/>
      <c r="FLI5" s="347"/>
      <c r="FLJ5" s="333"/>
      <c r="FLK5" s="347"/>
      <c r="FLL5" s="342"/>
      <c r="FLN5" s="259"/>
      <c r="FLO5" s="267"/>
      <c r="FLP5" s="267"/>
      <c r="FLQ5" s="269"/>
      <c r="FLR5" s="330"/>
      <c r="FLS5" s="344"/>
      <c r="FLT5" s="347"/>
      <c r="FLU5" s="331"/>
      <c r="FLV5" s="345"/>
      <c r="FLW5" s="348"/>
      <c r="FLX5" s="347"/>
      <c r="FLY5" s="333"/>
      <c r="FLZ5" s="347"/>
      <c r="FMA5" s="342"/>
      <c r="FMC5" s="259"/>
      <c r="FMD5" s="267"/>
      <c r="FME5" s="267"/>
      <c r="FMF5" s="269"/>
      <c r="FMG5" s="330"/>
      <c r="FMH5" s="344"/>
      <c r="FMI5" s="347"/>
      <c r="FMJ5" s="331"/>
      <c r="FMK5" s="345"/>
      <c r="FML5" s="348"/>
      <c r="FMM5" s="347"/>
      <c r="FMN5" s="333"/>
      <c r="FMO5" s="347"/>
      <c r="FMP5" s="342"/>
      <c r="FMR5" s="259"/>
      <c r="FMS5" s="267"/>
      <c r="FMT5" s="267"/>
      <c r="FMU5" s="269"/>
      <c r="FMV5" s="330"/>
      <c r="FMW5" s="344"/>
      <c r="FMX5" s="347"/>
      <c r="FMY5" s="331"/>
      <c r="FMZ5" s="345"/>
      <c r="FNA5" s="348"/>
      <c r="FNB5" s="347"/>
      <c r="FNC5" s="333"/>
      <c r="FND5" s="347"/>
      <c r="FNE5" s="342"/>
      <c r="FNG5" s="259"/>
      <c r="FNH5" s="267"/>
      <c r="FNI5" s="267"/>
      <c r="FNJ5" s="269"/>
      <c r="FNK5" s="330"/>
      <c r="FNL5" s="344"/>
      <c r="FNM5" s="347"/>
      <c r="FNN5" s="331"/>
      <c r="FNO5" s="345"/>
      <c r="FNP5" s="348"/>
      <c r="FNQ5" s="347"/>
      <c r="FNR5" s="333"/>
      <c r="FNS5" s="347"/>
      <c r="FNT5" s="342"/>
      <c r="FNV5" s="259"/>
      <c r="FNW5" s="267"/>
      <c r="FNX5" s="267"/>
      <c r="FNY5" s="269"/>
      <c r="FNZ5" s="330"/>
      <c r="FOA5" s="344"/>
      <c r="FOB5" s="347"/>
      <c r="FOC5" s="331"/>
      <c r="FOD5" s="345"/>
      <c r="FOE5" s="348"/>
      <c r="FOF5" s="347"/>
      <c r="FOG5" s="333"/>
      <c r="FOH5" s="347"/>
      <c r="FOI5" s="342"/>
      <c r="FOK5" s="259"/>
      <c r="FOL5" s="267"/>
      <c r="FOM5" s="267"/>
      <c r="FON5" s="269"/>
      <c r="FOO5" s="330"/>
      <c r="FOP5" s="344"/>
      <c r="FOQ5" s="347"/>
      <c r="FOR5" s="331"/>
      <c r="FOS5" s="345"/>
      <c r="FOT5" s="348"/>
      <c r="FOU5" s="347"/>
      <c r="FOV5" s="333"/>
      <c r="FOW5" s="347"/>
      <c r="FOX5" s="342"/>
      <c r="FOZ5" s="259"/>
      <c r="FPA5" s="267"/>
      <c r="FPB5" s="267"/>
      <c r="FPC5" s="269"/>
      <c r="FPD5" s="330"/>
      <c r="FPE5" s="344"/>
      <c r="FPF5" s="347"/>
      <c r="FPG5" s="331"/>
      <c r="FPH5" s="345"/>
      <c r="FPI5" s="348"/>
      <c r="FPJ5" s="347"/>
      <c r="FPK5" s="333"/>
      <c r="FPL5" s="347"/>
      <c r="FPM5" s="342"/>
      <c r="FPO5" s="259"/>
      <c r="FPP5" s="267"/>
      <c r="FPQ5" s="267"/>
      <c r="FPR5" s="269"/>
      <c r="FPS5" s="330"/>
      <c r="FPT5" s="344"/>
      <c r="FPU5" s="347"/>
      <c r="FPV5" s="331"/>
      <c r="FPW5" s="345"/>
      <c r="FPX5" s="348"/>
      <c r="FPY5" s="347"/>
      <c r="FPZ5" s="333"/>
      <c r="FQA5" s="347"/>
      <c r="FQB5" s="342"/>
      <c r="FQD5" s="259"/>
      <c r="FQE5" s="267"/>
      <c r="FQF5" s="267"/>
      <c r="FQG5" s="269"/>
      <c r="FQH5" s="330"/>
      <c r="FQI5" s="344"/>
      <c r="FQJ5" s="347"/>
      <c r="FQK5" s="331"/>
      <c r="FQL5" s="345"/>
      <c r="FQM5" s="348"/>
      <c r="FQN5" s="347"/>
      <c r="FQO5" s="333"/>
      <c r="FQP5" s="347"/>
      <c r="FQQ5" s="342"/>
      <c r="FQS5" s="259"/>
      <c r="FQT5" s="267"/>
      <c r="FQU5" s="267"/>
      <c r="FQV5" s="269"/>
      <c r="FQW5" s="330"/>
      <c r="FQX5" s="344"/>
      <c r="FQY5" s="347"/>
      <c r="FQZ5" s="331"/>
      <c r="FRA5" s="345"/>
      <c r="FRB5" s="348"/>
      <c r="FRC5" s="347"/>
      <c r="FRD5" s="333"/>
      <c r="FRE5" s="347"/>
      <c r="FRF5" s="342"/>
      <c r="FRH5" s="259"/>
      <c r="FRI5" s="267"/>
      <c r="FRJ5" s="267"/>
      <c r="FRK5" s="269"/>
      <c r="FRL5" s="330"/>
      <c r="FRM5" s="344"/>
      <c r="FRN5" s="347"/>
      <c r="FRO5" s="331"/>
      <c r="FRP5" s="345"/>
      <c r="FRQ5" s="348"/>
      <c r="FRR5" s="347"/>
      <c r="FRS5" s="333"/>
      <c r="FRT5" s="347"/>
      <c r="FRU5" s="342"/>
      <c r="FRW5" s="259"/>
      <c r="FRX5" s="267"/>
      <c r="FRY5" s="267"/>
      <c r="FRZ5" s="269"/>
      <c r="FSA5" s="330"/>
      <c r="FSB5" s="344"/>
      <c r="FSC5" s="347"/>
      <c r="FSD5" s="331"/>
      <c r="FSE5" s="345"/>
      <c r="FSF5" s="348"/>
      <c r="FSG5" s="347"/>
      <c r="FSH5" s="333"/>
      <c r="FSI5" s="347"/>
      <c r="FSJ5" s="342"/>
      <c r="FSL5" s="259"/>
      <c r="FSM5" s="267"/>
      <c r="FSN5" s="267"/>
      <c r="FSO5" s="269"/>
      <c r="FSP5" s="330"/>
      <c r="FSQ5" s="344"/>
      <c r="FSR5" s="347"/>
      <c r="FSS5" s="331"/>
      <c r="FST5" s="345"/>
      <c r="FSU5" s="348"/>
      <c r="FSV5" s="347"/>
      <c r="FSW5" s="333"/>
      <c r="FSX5" s="347"/>
      <c r="FSY5" s="342"/>
      <c r="FTA5" s="259"/>
      <c r="FTB5" s="267"/>
      <c r="FTC5" s="267"/>
      <c r="FTD5" s="269"/>
      <c r="FTE5" s="330"/>
      <c r="FTF5" s="344"/>
      <c r="FTG5" s="347"/>
      <c r="FTH5" s="331"/>
      <c r="FTI5" s="345"/>
      <c r="FTJ5" s="348"/>
      <c r="FTK5" s="347"/>
      <c r="FTL5" s="333"/>
      <c r="FTM5" s="347"/>
      <c r="FTN5" s="342"/>
      <c r="FTP5" s="259"/>
      <c r="FTQ5" s="267"/>
      <c r="FTR5" s="267"/>
      <c r="FTS5" s="269"/>
      <c r="FTT5" s="330"/>
      <c r="FTU5" s="344"/>
      <c r="FTV5" s="347"/>
      <c r="FTW5" s="331"/>
      <c r="FTX5" s="345"/>
      <c r="FTY5" s="348"/>
      <c r="FTZ5" s="347"/>
      <c r="FUA5" s="333"/>
      <c r="FUB5" s="347"/>
      <c r="FUC5" s="342"/>
      <c r="FUE5" s="259"/>
      <c r="FUF5" s="267"/>
      <c r="FUG5" s="267"/>
      <c r="FUH5" s="269"/>
      <c r="FUI5" s="330"/>
      <c r="FUJ5" s="344"/>
      <c r="FUK5" s="347"/>
      <c r="FUL5" s="331"/>
      <c r="FUM5" s="345"/>
      <c r="FUN5" s="348"/>
      <c r="FUO5" s="347"/>
      <c r="FUP5" s="333"/>
      <c r="FUQ5" s="347"/>
      <c r="FUR5" s="342"/>
      <c r="FUT5" s="259"/>
      <c r="FUU5" s="267"/>
      <c r="FUV5" s="267"/>
      <c r="FUW5" s="269"/>
      <c r="FUX5" s="330"/>
      <c r="FUY5" s="344"/>
      <c r="FUZ5" s="347"/>
      <c r="FVA5" s="331"/>
      <c r="FVB5" s="345"/>
      <c r="FVC5" s="348"/>
      <c r="FVD5" s="347"/>
      <c r="FVE5" s="333"/>
      <c r="FVF5" s="347"/>
      <c r="FVG5" s="342"/>
      <c r="FVI5" s="259"/>
      <c r="FVJ5" s="267"/>
      <c r="FVK5" s="267"/>
      <c r="FVL5" s="269"/>
      <c r="FVM5" s="330"/>
      <c r="FVN5" s="344"/>
      <c r="FVO5" s="347"/>
      <c r="FVP5" s="331"/>
      <c r="FVQ5" s="345"/>
      <c r="FVR5" s="348"/>
      <c r="FVS5" s="347"/>
      <c r="FVT5" s="333"/>
      <c r="FVU5" s="347"/>
      <c r="FVV5" s="342"/>
      <c r="FVX5" s="259"/>
      <c r="FVY5" s="267"/>
      <c r="FVZ5" s="267"/>
      <c r="FWA5" s="269"/>
      <c r="FWB5" s="330"/>
      <c r="FWC5" s="344"/>
      <c r="FWD5" s="347"/>
      <c r="FWE5" s="331"/>
      <c r="FWF5" s="345"/>
      <c r="FWG5" s="348"/>
      <c r="FWH5" s="347"/>
      <c r="FWI5" s="333"/>
      <c r="FWJ5" s="347"/>
      <c r="FWK5" s="342"/>
      <c r="FWM5" s="259"/>
      <c r="FWN5" s="267"/>
      <c r="FWO5" s="267"/>
      <c r="FWP5" s="269"/>
      <c r="FWQ5" s="330"/>
      <c r="FWR5" s="344"/>
      <c r="FWS5" s="347"/>
      <c r="FWT5" s="331"/>
      <c r="FWU5" s="345"/>
      <c r="FWV5" s="348"/>
      <c r="FWW5" s="347"/>
      <c r="FWX5" s="333"/>
      <c r="FWY5" s="347"/>
      <c r="FWZ5" s="342"/>
      <c r="FXB5" s="259"/>
      <c r="FXC5" s="267"/>
      <c r="FXD5" s="267"/>
      <c r="FXE5" s="269"/>
      <c r="FXF5" s="330"/>
      <c r="FXG5" s="344"/>
      <c r="FXH5" s="347"/>
      <c r="FXI5" s="331"/>
      <c r="FXJ5" s="345"/>
      <c r="FXK5" s="348"/>
      <c r="FXL5" s="347"/>
      <c r="FXM5" s="333"/>
      <c r="FXN5" s="347"/>
      <c r="FXO5" s="342"/>
      <c r="FXQ5" s="259"/>
      <c r="FXR5" s="267"/>
      <c r="FXS5" s="267"/>
      <c r="FXT5" s="269"/>
      <c r="FXU5" s="330"/>
      <c r="FXV5" s="344"/>
      <c r="FXW5" s="347"/>
      <c r="FXX5" s="331"/>
      <c r="FXY5" s="345"/>
      <c r="FXZ5" s="348"/>
      <c r="FYA5" s="347"/>
      <c r="FYB5" s="333"/>
      <c r="FYC5" s="347"/>
      <c r="FYD5" s="342"/>
      <c r="FYF5" s="259"/>
      <c r="FYG5" s="267"/>
      <c r="FYH5" s="267"/>
      <c r="FYI5" s="269"/>
      <c r="FYJ5" s="330"/>
      <c r="FYK5" s="344"/>
      <c r="FYL5" s="347"/>
      <c r="FYM5" s="331"/>
      <c r="FYN5" s="345"/>
      <c r="FYO5" s="348"/>
      <c r="FYP5" s="347"/>
      <c r="FYQ5" s="333"/>
      <c r="FYR5" s="347"/>
      <c r="FYS5" s="342"/>
      <c r="FYU5" s="259"/>
      <c r="FYV5" s="267"/>
      <c r="FYW5" s="267"/>
      <c r="FYX5" s="269"/>
      <c r="FYY5" s="330"/>
      <c r="FYZ5" s="344"/>
      <c r="FZA5" s="347"/>
      <c r="FZB5" s="331"/>
      <c r="FZC5" s="345"/>
      <c r="FZD5" s="348"/>
      <c r="FZE5" s="347"/>
      <c r="FZF5" s="333"/>
      <c r="FZG5" s="347"/>
      <c r="FZH5" s="342"/>
      <c r="FZJ5" s="259"/>
      <c r="FZK5" s="267"/>
      <c r="FZL5" s="267"/>
      <c r="FZM5" s="269"/>
      <c r="FZN5" s="330"/>
      <c r="FZO5" s="344"/>
      <c r="FZP5" s="347"/>
      <c r="FZQ5" s="331"/>
      <c r="FZR5" s="345"/>
      <c r="FZS5" s="348"/>
      <c r="FZT5" s="347"/>
      <c r="FZU5" s="333"/>
      <c r="FZV5" s="347"/>
      <c r="FZW5" s="342"/>
      <c r="FZY5" s="259"/>
      <c r="FZZ5" s="267"/>
      <c r="GAA5" s="267"/>
      <c r="GAB5" s="269"/>
      <c r="GAC5" s="330"/>
      <c r="GAD5" s="344"/>
      <c r="GAE5" s="347"/>
      <c r="GAF5" s="331"/>
      <c r="GAG5" s="345"/>
      <c r="GAH5" s="348"/>
      <c r="GAI5" s="347"/>
      <c r="GAJ5" s="333"/>
      <c r="GAK5" s="347"/>
      <c r="GAL5" s="342"/>
      <c r="GAN5" s="259"/>
      <c r="GAO5" s="267"/>
      <c r="GAP5" s="267"/>
      <c r="GAQ5" s="269"/>
      <c r="GAR5" s="330"/>
      <c r="GAS5" s="344"/>
      <c r="GAT5" s="347"/>
      <c r="GAU5" s="331"/>
      <c r="GAV5" s="345"/>
      <c r="GAW5" s="348"/>
      <c r="GAX5" s="347"/>
      <c r="GAY5" s="333"/>
      <c r="GAZ5" s="347"/>
      <c r="GBA5" s="342"/>
      <c r="GBC5" s="259"/>
      <c r="GBD5" s="267"/>
      <c r="GBE5" s="267"/>
      <c r="GBF5" s="269"/>
      <c r="GBG5" s="330"/>
      <c r="GBH5" s="344"/>
      <c r="GBI5" s="347"/>
      <c r="GBJ5" s="331"/>
      <c r="GBK5" s="345"/>
      <c r="GBL5" s="348"/>
      <c r="GBM5" s="347"/>
      <c r="GBN5" s="333"/>
      <c r="GBO5" s="347"/>
      <c r="GBP5" s="342"/>
      <c r="GBR5" s="259"/>
      <c r="GBS5" s="267"/>
      <c r="GBT5" s="267"/>
      <c r="GBU5" s="269"/>
      <c r="GBV5" s="330"/>
      <c r="GBW5" s="344"/>
      <c r="GBX5" s="347"/>
      <c r="GBY5" s="331"/>
      <c r="GBZ5" s="345"/>
      <c r="GCA5" s="348"/>
      <c r="GCB5" s="347"/>
      <c r="GCC5" s="333"/>
      <c r="GCD5" s="347"/>
      <c r="GCE5" s="342"/>
      <c r="GCG5" s="259"/>
      <c r="GCH5" s="267"/>
      <c r="GCI5" s="267"/>
      <c r="GCJ5" s="269"/>
      <c r="GCK5" s="330"/>
      <c r="GCL5" s="344"/>
      <c r="GCM5" s="347"/>
      <c r="GCN5" s="331"/>
      <c r="GCO5" s="345"/>
      <c r="GCP5" s="348"/>
      <c r="GCQ5" s="347"/>
      <c r="GCR5" s="333"/>
      <c r="GCS5" s="347"/>
      <c r="GCT5" s="342"/>
      <c r="GCV5" s="259"/>
      <c r="GCW5" s="267"/>
      <c r="GCX5" s="267"/>
      <c r="GCY5" s="269"/>
      <c r="GCZ5" s="330"/>
      <c r="GDA5" s="344"/>
      <c r="GDB5" s="347"/>
      <c r="GDC5" s="331"/>
      <c r="GDD5" s="345"/>
      <c r="GDE5" s="348"/>
      <c r="GDF5" s="347"/>
      <c r="GDG5" s="333"/>
      <c r="GDH5" s="347"/>
      <c r="GDI5" s="342"/>
      <c r="GDK5" s="259"/>
      <c r="GDL5" s="267"/>
      <c r="GDM5" s="267"/>
      <c r="GDN5" s="269"/>
      <c r="GDO5" s="330"/>
      <c r="GDP5" s="344"/>
      <c r="GDQ5" s="347"/>
      <c r="GDR5" s="331"/>
      <c r="GDS5" s="345"/>
      <c r="GDT5" s="348"/>
      <c r="GDU5" s="347"/>
      <c r="GDV5" s="333"/>
      <c r="GDW5" s="347"/>
      <c r="GDX5" s="342"/>
      <c r="GDZ5" s="259"/>
      <c r="GEA5" s="267"/>
      <c r="GEB5" s="267"/>
      <c r="GEC5" s="269"/>
      <c r="GED5" s="330"/>
      <c r="GEE5" s="344"/>
      <c r="GEF5" s="347"/>
      <c r="GEG5" s="331"/>
      <c r="GEH5" s="345"/>
      <c r="GEI5" s="348"/>
      <c r="GEJ5" s="347"/>
      <c r="GEK5" s="333"/>
      <c r="GEL5" s="347"/>
      <c r="GEM5" s="342"/>
      <c r="GEO5" s="259"/>
      <c r="GEP5" s="267"/>
      <c r="GEQ5" s="267"/>
      <c r="GER5" s="269"/>
      <c r="GES5" s="330"/>
      <c r="GET5" s="344"/>
      <c r="GEU5" s="347"/>
      <c r="GEV5" s="331"/>
      <c r="GEW5" s="345"/>
      <c r="GEX5" s="348"/>
      <c r="GEY5" s="347"/>
      <c r="GEZ5" s="333"/>
      <c r="GFA5" s="347"/>
      <c r="GFB5" s="342"/>
      <c r="GFD5" s="259"/>
      <c r="GFE5" s="267"/>
      <c r="GFF5" s="267"/>
      <c r="GFG5" s="269"/>
      <c r="GFH5" s="330"/>
      <c r="GFI5" s="344"/>
      <c r="GFJ5" s="347"/>
      <c r="GFK5" s="331"/>
      <c r="GFL5" s="345"/>
      <c r="GFM5" s="348"/>
      <c r="GFN5" s="347"/>
      <c r="GFO5" s="333"/>
      <c r="GFP5" s="347"/>
      <c r="GFQ5" s="342"/>
      <c r="GFS5" s="259"/>
      <c r="GFT5" s="267"/>
      <c r="GFU5" s="267"/>
      <c r="GFV5" s="269"/>
      <c r="GFW5" s="330"/>
      <c r="GFX5" s="344"/>
      <c r="GFY5" s="347"/>
      <c r="GFZ5" s="331"/>
      <c r="GGA5" s="345"/>
      <c r="GGB5" s="348"/>
      <c r="GGC5" s="347"/>
      <c r="GGD5" s="333"/>
      <c r="GGE5" s="347"/>
      <c r="GGF5" s="342"/>
      <c r="GGH5" s="259"/>
      <c r="GGI5" s="267"/>
      <c r="GGJ5" s="267"/>
      <c r="GGK5" s="269"/>
      <c r="GGL5" s="330"/>
      <c r="GGM5" s="344"/>
      <c r="GGN5" s="347"/>
      <c r="GGO5" s="331"/>
      <c r="GGP5" s="345"/>
      <c r="GGQ5" s="348"/>
      <c r="GGR5" s="347"/>
      <c r="GGS5" s="333"/>
      <c r="GGT5" s="347"/>
      <c r="GGU5" s="342"/>
      <c r="GGW5" s="259"/>
      <c r="GGX5" s="267"/>
      <c r="GGY5" s="267"/>
      <c r="GGZ5" s="269"/>
      <c r="GHA5" s="330"/>
      <c r="GHB5" s="344"/>
      <c r="GHC5" s="347"/>
      <c r="GHD5" s="331"/>
      <c r="GHE5" s="345"/>
      <c r="GHF5" s="348"/>
      <c r="GHG5" s="347"/>
      <c r="GHH5" s="333"/>
      <c r="GHI5" s="347"/>
      <c r="GHJ5" s="342"/>
      <c r="GHL5" s="259"/>
      <c r="GHM5" s="267"/>
      <c r="GHN5" s="267"/>
      <c r="GHO5" s="269"/>
      <c r="GHP5" s="330"/>
      <c r="GHQ5" s="344"/>
      <c r="GHR5" s="347"/>
      <c r="GHS5" s="331"/>
      <c r="GHT5" s="345"/>
      <c r="GHU5" s="348"/>
      <c r="GHV5" s="347"/>
      <c r="GHW5" s="333"/>
      <c r="GHX5" s="347"/>
      <c r="GHY5" s="342"/>
      <c r="GIA5" s="259"/>
      <c r="GIB5" s="267"/>
      <c r="GIC5" s="267"/>
      <c r="GID5" s="269"/>
      <c r="GIE5" s="330"/>
      <c r="GIF5" s="344"/>
      <c r="GIG5" s="347"/>
      <c r="GIH5" s="331"/>
      <c r="GII5" s="345"/>
      <c r="GIJ5" s="348"/>
      <c r="GIK5" s="347"/>
      <c r="GIL5" s="333"/>
      <c r="GIM5" s="347"/>
      <c r="GIN5" s="342"/>
      <c r="GIP5" s="259"/>
      <c r="GIQ5" s="267"/>
      <c r="GIR5" s="267"/>
      <c r="GIS5" s="269"/>
      <c r="GIT5" s="330"/>
      <c r="GIU5" s="344"/>
      <c r="GIV5" s="347"/>
      <c r="GIW5" s="331"/>
      <c r="GIX5" s="345"/>
      <c r="GIY5" s="348"/>
      <c r="GIZ5" s="347"/>
      <c r="GJA5" s="333"/>
      <c r="GJB5" s="347"/>
      <c r="GJC5" s="342"/>
      <c r="GJE5" s="259"/>
      <c r="GJF5" s="267"/>
      <c r="GJG5" s="267"/>
      <c r="GJH5" s="269"/>
      <c r="GJI5" s="330"/>
      <c r="GJJ5" s="344"/>
      <c r="GJK5" s="347"/>
      <c r="GJL5" s="331"/>
      <c r="GJM5" s="345"/>
      <c r="GJN5" s="348"/>
      <c r="GJO5" s="347"/>
      <c r="GJP5" s="333"/>
      <c r="GJQ5" s="347"/>
      <c r="GJR5" s="342"/>
      <c r="GJT5" s="259"/>
      <c r="GJU5" s="267"/>
      <c r="GJV5" s="267"/>
      <c r="GJW5" s="269"/>
      <c r="GJX5" s="330"/>
      <c r="GJY5" s="344"/>
      <c r="GJZ5" s="347"/>
      <c r="GKA5" s="331"/>
      <c r="GKB5" s="345"/>
      <c r="GKC5" s="348"/>
      <c r="GKD5" s="347"/>
      <c r="GKE5" s="333"/>
      <c r="GKF5" s="347"/>
      <c r="GKG5" s="342"/>
      <c r="GKI5" s="259"/>
      <c r="GKJ5" s="267"/>
      <c r="GKK5" s="267"/>
      <c r="GKL5" s="269"/>
      <c r="GKM5" s="330"/>
      <c r="GKN5" s="344"/>
      <c r="GKO5" s="347"/>
      <c r="GKP5" s="331"/>
      <c r="GKQ5" s="345"/>
      <c r="GKR5" s="348"/>
      <c r="GKS5" s="347"/>
      <c r="GKT5" s="333"/>
      <c r="GKU5" s="347"/>
      <c r="GKV5" s="342"/>
      <c r="GKX5" s="259"/>
      <c r="GKY5" s="267"/>
      <c r="GKZ5" s="267"/>
      <c r="GLA5" s="269"/>
      <c r="GLB5" s="330"/>
      <c r="GLC5" s="344"/>
      <c r="GLD5" s="347"/>
      <c r="GLE5" s="331"/>
      <c r="GLF5" s="345"/>
      <c r="GLG5" s="348"/>
      <c r="GLH5" s="347"/>
      <c r="GLI5" s="333"/>
      <c r="GLJ5" s="347"/>
      <c r="GLK5" s="342"/>
      <c r="GLM5" s="259"/>
      <c r="GLN5" s="267"/>
      <c r="GLO5" s="267"/>
      <c r="GLP5" s="269"/>
      <c r="GLQ5" s="330"/>
      <c r="GLR5" s="344"/>
      <c r="GLS5" s="347"/>
      <c r="GLT5" s="331"/>
      <c r="GLU5" s="345"/>
      <c r="GLV5" s="348"/>
      <c r="GLW5" s="347"/>
      <c r="GLX5" s="333"/>
      <c r="GLY5" s="347"/>
      <c r="GLZ5" s="342"/>
      <c r="GMB5" s="259"/>
      <c r="GMC5" s="267"/>
      <c r="GMD5" s="267"/>
      <c r="GME5" s="269"/>
      <c r="GMF5" s="330"/>
      <c r="GMG5" s="344"/>
      <c r="GMH5" s="347"/>
      <c r="GMI5" s="331"/>
      <c r="GMJ5" s="345"/>
      <c r="GMK5" s="348"/>
      <c r="GML5" s="347"/>
      <c r="GMM5" s="333"/>
      <c r="GMN5" s="347"/>
      <c r="GMO5" s="342"/>
      <c r="GMQ5" s="259"/>
      <c r="GMR5" s="267"/>
      <c r="GMS5" s="267"/>
      <c r="GMT5" s="269"/>
      <c r="GMU5" s="330"/>
      <c r="GMV5" s="344"/>
      <c r="GMW5" s="347"/>
      <c r="GMX5" s="331"/>
      <c r="GMY5" s="345"/>
      <c r="GMZ5" s="348"/>
      <c r="GNA5" s="347"/>
      <c r="GNB5" s="333"/>
      <c r="GNC5" s="347"/>
      <c r="GND5" s="342"/>
      <c r="GNF5" s="259"/>
      <c r="GNG5" s="267"/>
      <c r="GNH5" s="267"/>
      <c r="GNI5" s="269"/>
      <c r="GNJ5" s="330"/>
      <c r="GNK5" s="344"/>
      <c r="GNL5" s="347"/>
      <c r="GNM5" s="331"/>
      <c r="GNN5" s="345"/>
      <c r="GNO5" s="348"/>
      <c r="GNP5" s="347"/>
      <c r="GNQ5" s="333"/>
      <c r="GNR5" s="347"/>
      <c r="GNS5" s="342"/>
      <c r="GNU5" s="259"/>
      <c r="GNV5" s="267"/>
      <c r="GNW5" s="267"/>
      <c r="GNX5" s="269"/>
      <c r="GNY5" s="330"/>
      <c r="GNZ5" s="344"/>
      <c r="GOA5" s="347"/>
      <c r="GOB5" s="331"/>
      <c r="GOC5" s="345"/>
      <c r="GOD5" s="348"/>
      <c r="GOE5" s="347"/>
      <c r="GOF5" s="333"/>
      <c r="GOG5" s="347"/>
      <c r="GOH5" s="342"/>
      <c r="GOJ5" s="259"/>
      <c r="GOK5" s="267"/>
      <c r="GOL5" s="267"/>
      <c r="GOM5" s="269"/>
      <c r="GON5" s="330"/>
      <c r="GOO5" s="344"/>
      <c r="GOP5" s="347"/>
      <c r="GOQ5" s="331"/>
      <c r="GOR5" s="345"/>
      <c r="GOS5" s="348"/>
      <c r="GOT5" s="347"/>
      <c r="GOU5" s="333"/>
      <c r="GOV5" s="347"/>
      <c r="GOW5" s="342"/>
      <c r="GOY5" s="259"/>
      <c r="GOZ5" s="267"/>
      <c r="GPA5" s="267"/>
      <c r="GPB5" s="269"/>
      <c r="GPC5" s="330"/>
      <c r="GPD5" s="344"/>
      <c r="GPE5" s="347"/>
      <c r="GPF5" s="331"/>
      <c r="GPG5" s="345"/>
      <c r="GPH5" s="348"/>
      <c r="GPI5" s="347"/>
      <c r="GPJ5" s="333"/>
      <c r="GPK5" s="347"/>
      <c r="GPL5" s="342"/>
      <c r="GPN5" s="259"/>
      <c r="GPO5" s="267"/>
      <c r="GPP5" s="267"/>
      <c r="GPQ5" s="269"/>
      <c r="GPR5" s="330"/>
      <c r="GPS5" s="344"/>
      <c r="GPT5" s="347"/>
      <c r="GPU5" s="331"/>
      <c r="GPV5" s="345"/>
      <c r="GPW5" s="348"/>
      <c r="GPX5" s="347"/>
      <c r="GPY5" s="333"/>
      <c r="GPZ5" s="347"/>
      <c r="GQA5" s="342"/>
      <c r="GQC5" s="259"/>
      <c r="GQD5" s="267"/>
      <c r="GQE5" s="267"/>
      <c r="GQF5" s="269"/>
      <c r="GQG5" s="330"/>
      <c r="GQH5" s="344"/>
      <c r="GQI5" s="347"/>
      <c r="GQJ5" s="331"/>
      <c r="GQK5" s="345"/>
      <c r="GQL5" s="348"/>
      <c r="GQM5" s="347"/>
      <c r="GQN5" s="333"/>
      <c r="GQO5" s="347"/>
      <c r="GQP5" s="342"/>
      <c r="GQR5" s="259"/>
      <c r="GQS5" s="267"/>
      <c r="GQT5" s="267"/>
      <c r="GQU5" s="269"/>
      <c r="GQV5" s="330"/>
      <c r="GQW5" s="344"/>
      <c r="GQX5" s="347"/>
      <c r="GQY5" s="331"/>
      <c r="GQZ5" s="345"/>
      <c r="GRA5" s="348"/>
      <c r="GRB5" s="347"/>
      <c r="GRC5" s="333"/>
      <c r="GRD5" s="347"/>
      <c r="GRE5" s="342"/>
      <c r="GRG5" s="259"/>
      <c r="GRH5" s="267"/>
      <c r="GRI5" s="267"/>
      <c r="GRJ5" s="269"/>
      <c r="GRK5" s="330"/>
      <c r="GRL5" s="344"/>
      <c r="GRM5" s="347"/>
      <c r="GRN5" s="331"/>
      <c r="GRO5" s="345"/>
      <c r="GRP5" s="348"/>
      <c r="GRQ5" s="347"/>
      <c r="GRR5" s="333"/>
      <c r="GRS5" s="347"/>
      <c r="GRT5" s="342"/>
      <c r="GRV5" s="259"/>
      <c r="GRW5" s="267"/>
      <c r="GRX5" s="267"/>
      <c r="GRY5" s="269"/>
      <c r="GRZ5" s="330"/>
      <c r="GSA5" s="344"/>
      <c r="GSB5" s="347"/>
      <c r="GSC5" s="331"/>
      <c r="GSD5" s="345"/>
      <c r="GSE5" s="348"/>
      <c r="GSF5" s="347"/>
      <c r="GSG5" s="333"/>
      <c r="GSH5" s="347"/>
      <c r="GSI5" s="342"/>
      <c r="GSK5" s="259"/>
      <c r="GSL5" s="267"/>
      <c r="GSM5" s="267"/>
      <c r="GSN5" s="269"/>
      <c r="GSO5" s="330"/>
      <c r="GSP5" s="344"/>
      <c r="GSQ5" s="347"/>
      <c r="GSR5" s="331"/>
      <c r="GSS5" s="345"/>
      <c r="GST5" s="348"/>
      <c r="GSU5" s="347"/>
      <c r="GSV5" s="333"/>
      <c r="GSW5" s="347"/>
      <c r="GSX5" s="342"/>
      <c r="GSZ5" s="259"/>
      <c r="GTA5" s="267"/>
      <c r="GTB5" s="267"/>
      <c r="GTC5" s="269"/>
      <c r="GTD5" s="330"/>
      <c r="GTE5" s="344"/>
      <c r="GTF5" s="347"/>
      <c r="GTG5" s="331"/>
      <c r="GTH5" s="345"/>
      <c r="GTI5" s="348"/>
      <c r="GTJ5" s="347"/>
      <c r="GTK5" s="333"/>
      <c r="GTL5" s="347"/>
      <c r="GTM5" s="342"/>
      <c r="GTO5" s="259"/>
      <c r="GTP5" s="267"/>
      <c r="GTQ5" s="267"/>
      <c r="GTR5" s="269"/>
      <c r="GTS5" s="330"/>
      <c r="GTT5" s="344"/>
      <c r="GTU5" s="347"/>
      <c r="GTV5" s="331"/>
      <c r="GTW5" s="345"/>
      <c r="GTX5" s="348"/>
      <c r="GTY5" s="347"/>
      <c r="GTZ5" s="333"/>
      <c r="GUA5" s="347"/>
      <c r="GUB5" s="342"/>
      <c r="GUD5" s="259"/>
      <c r="GUE5" s="267"/>
      <c r="GUF5" s="267"/>
      <c r="GUG5" s="269"/>
      <c r="GUH5" s="330"/>
      <c r="GUI5" s="344"/>
      <c r="GUJ5" s="347"/>
      <c r="GUK5" s="331"/>
      <c r="GUL5" s="345"/>
      <c r="GUM5" s="348"/>
      <c r="GUN5" s="347"/>
      <c r="GUO5" s="333"/>
      <c r="GUP5" s="347"/>
      <c r="GUQ5" s="342"/>
      <c r="GUS5" s="259"/>
      <c r="GUT5" s="267"/>
      <c r="GUU5" s="267"/>
      <c r="GUV5" s="269"/>
      <c r="GUW5" s="330"/>
      <c r="GUX5" s="344"/>
      <c r="GUY5" s="347"/>
      <c r="GUZ5" s="331"/>
      <c r="GVA5" s="345"/>
      <c r="GVB5" s="348"/>
      <c r="GVC5" s="347"/>
      <c r="GVD5" s="333"/>
      <c r="GVE5" s="347"/>
      <c r="GVF5" s="342"/>
      <c r="GVH5" s="259"/>
      <c r="GVI5" s="267"/>
      <c r="GVJ5" s="267"/>
      <c r="GVK5" s="269"/>
      <c r="GVL5" s="330"/>
      <c r="GVM5" s="344"/>
      <c r="GVN5" s="347"/>
      <c r="GVO5" s="331"/>
      <c r="GVP5" s="345"/>
      <c r="GVQ5" s="348"/>
      <c r="GVR5" s="347"/>
      <c r="GVS5" s="333"/>
      <c r="GVT5" s="347"/>
      <c r="GVU5" s="342"/>
      <c r="GVW5" s="259"/>
      <c r="GVX5" s="267"/>
      <c r="GVY5" s="267"/>
      <c r="GVZ5" s="269"/>
      <c r="GWA5" s="330"/>
      <c r="GWB5" s="344"/>
      <c r="GWC5" s="347"/>
      <c r="GWD5" s="331"/>
      <c r="GWE5" s="345"/>
      <c r="GWF5" s="348"/>
      <c r="GWG5" s="347"/>
      <c r="GWH5" s="333"/>
      <c r="GWI5" s="347"/>
      <c r="GWJ5" s="342"/>
      <c r="GWL5" s="259"/>
      <c r="GWM5" s="267"/>
      <c r="GWN5" s="267"/>
      <c r="GWO5" s="269"/>
      <c r="GWP5" s="330"/>
      <c r="GWQ5" s="344"/>
      <c r="GWR5" s="347"/>
      <c r="GWS5" s="331"/>
      <c r="GWT5" s="345"/>
      <c r="GWU5" s="348"/>
      <c r="GWV5" s="347"/>
      <c r="GWW5" s="333"/>
      <c r="GWX5" s="347"/>
      <c r="GWY5" s="342"/>
      <c r="GXA5" s="259"/>
      <c r="GXB5" s="267"/>
      <c r="GXC5" s="267"/>
      <c r="GXD5" s="269"/>
      <c r="GXE5" s="330"/>
      <c r="GXF5" s="344"/>
      <c r="GXG5" s="347"/>
      <c r="GXH5" s="331"/>
      <c r="GXI5" s="345"/>
      <c r="GXJ5" s="348"/>
      <c r="GXK5" s="347"/>
      <c r="GXL5" s="333"/>
      <c r="GXM5" s="347"/>
      <c r="GXN5" s="342"/>
      <c r="GXP5" s="259"/>
      <c r="GXQ5" s="267"/>
      <c r="GXR5" s="267"/>
      <c r="GXS5" s="269"/>
      <c r="GXT5" s="330"/>
      <c r="GXU5" s="344"/>
      <c r="GXV5" s="347"/>
      <c r="GXW5" s="331"/>
      <c r="GXX5" s="345"/>
      <c r="GXY5" s="348"/>
      <c r="GXZ5" s="347"/>
      <c r="GYA5" s="333"/>
      <c r="GYB5" s="347"/>
      <c r="GYC5" s="342"/>
      <c r="GYE5" s="259"/>
      <c r="GYF5" s="267"/>
      <c r="GYG5" s="267"/>
      <c r="GYH5" s="269"/>
      <c r="GYI5" s="330"/>
      <c r="GYJ5" s="344"/>
      <c r="GYK5" s="347"/>
      <c r="GYL5" s="331"/>
      <c r="GYM5" s="345"/>
      <c r="GYN5" s="348"/>
      <c r="GYO5" s="347"/>
      <c r="GYP5" s="333"/>
      <c r="GYQ5" s="347"/>
      <c r="GYR5" s="342"/>
      <c r="GYT5" s="259"/>
      <c r="GYU5" s="267"/>
      <c r="GYV5" s="267"/>
      <c r="GYW5" s="269"/>
      <c r="GYX5" s="330"/>
      <c r="GYY5" s="344"/>
      <c r="GYZ5" s="347"/>
      <c r="GZA5" s="331"/>
      <c r="GZB5" s="345"/>
      <c r="GZC5" s="348"/>
      <c r="GZD5" s="347"/>
      <c r="GZE5" s="333"/>
      <c r="GZF5" s="347"/>
      <c r="GZG5" s="342"/>
      <c r="GZI5" s="259"/>
      <c r="GZJ5" s="267"/>
      <c r="GZK5" s="267"/>
      <c r="GZL5" s="269"/>
      <c r="GZM5" s="330"/>
      <c r="GZN5" s="344"/>
      <c r="GZO5" s="347"/>
      <c r="GZP5" s="331"/>
      <c r="GZQ5" s="345"/>
      <c r="GZR5" s="348"/>
      <c r="GZS5" s="347"/>
      <c r="GZT5" s="333"/>
      <c r="GZU5" s="347"/>
      <c r="GZV5" s="342"/>
      <c r="GZX5" s="259"/>
      <c r="GZY5" s="267"/>
      <c r="GZZ5" s="267"/>
      <c r="HAA5" s="269"/>
      <c r="HAB5" s="330"/>
      <c r="HAC5" s="344"/>
      <c r="HAD5" s="347"/>
      <c r="HAE5" s="331"/>
      <c r="HAF5" s="345"/>
      <c r="HAG5" s="348"/>
      <c r="HAH5" s="347"/>
      <c r="HAI5" s="333"/>
      <c r="HAJ5" s="347"/>
      <c r="HAK5" s="342"/>
      <c r="HAM5" s="259"/>
      <c r="HAN5" s="267"/>
      <c r="HAO5" s="267"/>
      <c r="HAP5" s="269"/>
      <c r="HAQ5" s="330"/>
      <c r="HAR5" s="344"/>
      <c r="HAS5" s="347"/>
      <c r="HAT5" s="331"/>
      <c r="HAU5" s="345"/>
      <c r="HAV5" s="348"/>
      <c r="HAW5" s="347"/>
      <c r="HAX5" s="333"/>
      <c r="HAY5" s="347"/>
      <c r="HAZ5" s="342"/>
      <c r="HBB5" s="259"/>
      <c r="HBC5" s="267"/>
      <c r="HBD5" s="267"/>
      <c r="HBE5" s="269"/>
      <c r="HBF5" s="330"/>
      <c r="HBG5" s="344"/>
      <c r="HBH5" s="347"/>
      <c r="HBI5" s="331"/>
      <c r="HBJ5" s="345"/>
      <c r="HBK5" s="348"/>
      <c r="HBL5" s="347"/>
      <c r="HBM5" s="333"/>
      <c r="HBN5" s="347"/>
      <c r="HBO5" s="342"/>
      <c r="HBQ5" s="259"/>
      <c r="HBR5" s="267"/>
      <c r="HBS5" s="267"/>
      <c r="HBT5" s="269"/>
      <c r="HBU5" s="330"/>
      <c r="HBV5" s="344"/>
      <c r="HBW5" s="347"/>
      <c r="HBX5" s="331"/>
      <c r="HBY5" s="345"/>
      <c r="HBZ5" s="348"/>
      <c r="HCA5" s="347"/>
      <c r="HCB5" s="333"/>
      <c r="HCC5" s="347"/>
      <c r="HCD5" s="342"/>
      <c r="HCF5" s="259"/>
      <c r="HCG5" s="267"/>
      <c r="HCH5" s="267"/>
      <c r="HCI5" s="269"/>
      <c r="HCJ5" s="330"/>
      <c r="HCK5" s="344"/>
      <c r="HCL5" s="347"/>
      <c r="HCM5" s="331"/>
      <c r="HCN5" s="345"/>
      <c r="HCO5" s="348"/>
      <c r="HCP5" s="347"/>
      <c r="HCQ5" s="333"/>
      <c r="HCR5" s="347"/>
      <c r="HCS5" s="342"/>
      <c r="HCU5" s="259"/>
      <c r="HCV5" s="267"/>
      <c r="HCW5" s="267"/>
      <c r="HCX5" s="269"/>
      <c r="HCY5" s="330"/>
      <c r="HCZ5" s="344"/>
      <c r="HDA5" s="347"/>
      <c r="HDB5" s="331"/>
      <c r="HDC5" s="345"/>
      <c r="HDD5" s="348"/>
      <c r="HDE5" s="347"/>
      <c r="HDF5" s="333"/>
      <c r="HDG5" s="347"/>
      <c r="HDH5" s="342"/>
      <c r="HDJ5" s="259"/>
      <c r="HDK5" s="267"/>
      <c r="HDL5" s="267"/>
      <c r="HDM5" s="269"/>
      <c r="HDN5" s="330"/>
      <c r="HDO5" s="344"/>
      <c r="HDP5" s="347"/>
      <c r="HDQ5" s="331"/>
      <c r="HDR5" s="345"/>
      <c r="HDS5" s="348"/>
      <c r="HDT5" s="347"/>
      <c r="HDU5" s="333"/>
      <c r="HDV5" s="347"/>
      <c r="HDW5" s="342"/>
      <c r="HDY5" s="259"/>
      <c r="HDZ5" s="267"/>
      <c r="HEA5" s="267"/>
      <c r="HEB5" s="269"/>
      <c r="HEC5" s="330"/>
      <c r="HED5" s="344"/>
      <c r="HEE5" s="347"/>
      <c r="HEF5" s="331"/>
      <c r="HEG5" s="345"/>
      <c r="HEH5" s="348"/>
      <c r="HEI5" s="347"/>
      <c r="HEJ5" s="333"/>
      <c r="HEK5" s="347"/>
      <c r="HEL5" s="342"/>
      <c r="HEN5" s="259"/>
      <c r="HEO5" s="267"/>
      <c r="HEP5" s="267"/>
      <c r="HEQ5" s="269"/>
      <c r="HER5" s="330"/>
      <c r="HES5" s="344"/>
      <c r="HET5" s="347"/>
      <c r="HEU5" s="331"/>
      <c r="HEV5" s="345"/>
      <c r="HEW5" s="348"/>
      <c r="HEX5" s="347"/>
      <c r="HEY5" s="333"/>
      <c r="HEZ5" s="347"/>
      <c r="HFA5" s="342"/>
      <c r="HFC5" s="259"/>
      <c r="HFD5" s="267"/>
      <c r="HFE5" s="267"/>
      <c r="HFF5" s="269"/>
      <c r="HFG5" s="330"/>
      <c r="HFH5" s="344"/>
      <c r="HFI5" s="347"/>
      <c r="HFJ5" s="331"/>
      <c r="HFK5" s="345"/>
      <c r="HFL5" s="348"/>
      <c r="HFM5" s="347"/>
      <c r="HFN5" s="333"/>
      <c r="HFO5" s="347"/>
      <c r="HFP5" s="342"/>
      <c r="HFR5" s="259"/>
      <c r="HFS5" s="267"/>
      <c r="HFT5" s="267"/>
      <c r="HFU5" s="269"/>
      <c r="HFV5" s="330"/>
      <c r="HFW5" s="344"/>
      <c r="HFX5" s="347"/>
      <c r="HFY5" s="331"/>
      <c r="HFZ5" s="345"/>
      <c r="HGA5" s="348"/>
      <c r="HGB5" s="347"/>
      <c r="HGC5" s="333"/>
      <c r="HGD5" s="347"/>
      <c r="HGE5" s="342"/>
      <c r="HGG5" s="259"/>
      <c r="HGH5" s="267"/>
      <c r="HGI5" s="267"/>
      <c r="HGJ5" s="269"/>
      <c r="HGK5" s="330"/>
      <c r="HGL5" s="344"/>
      <c r="HGM5" s="347"/>
      <c r="HGN5" s="331"/>
      <c r="HGO5" s="345"/>
      <c r="HGP5" s="348"/>
      <c r="HGQ5" s="347"/>
      <c r="HGR5" s="333"/>
      <c r="HGS5" s="347"/>
      <c r="HGT5" s="342"/>
      <c r="HGV5" s="259"/>
      <c r="HGW5" s="267"/>
      <c r="HGX5" s="267"/>
      <c r="HGY5" s="269"/>
      <c r="HGZ5" s="330"/>
      <c r="HHA5" s="344"/>
      <c r="HHB5" s="347"/>
      <c r="HHC5" s="331"/>
      <c r="HHD5" s="345"/>
      <c r="HHE5" s="348"/>
      <c r="HHF5" s="347"/>
      <c r="HHG5" s="333"/>
      <c r="HHH5" s="347"/>
      <c r="HHI5" s="342"/>
      <c r="HHK5" s="259"/>
      <c r="HHL5" s="267"/>
      <c r="HHM5" s="267"/>
      <c r="HHN5" s="269"/>
      <c r="HHO5" s="330"/>
      <c r="HHP5" s="344"/>
      <c r="HHQ5" s="347"/>
      <c r="HHR5" s="331"/>
      <c r="HHS5" s="345"/>
      <c r="HHT5" s="348"/>
      <c r="HHU5" s="347"/>
      <c r="HHV5" s="333"/>
      <c r="HHW5" s="347"/>
      <c r="HHX5" s="342"/>
      <c r="HHZ5" s="259"/>
      <c r="HIA5" s="267"/>
      <c r="HIB5" s="267"/>
      <c r="HIC5" s="269"/>
      <c r="HID5" s="330"/>
      <c r="HIE5" s="344"/>
      <c r="HIF5" s="347"/>
      <c r="HIG5" s="331"/>
      <c r="HIH5" s="345"/>
      <c r="HII5" s="348"/>
      <c r="HIJ5" s="347"/>
      <c r="HIK5" s="333"/>
      <c r="HIL5" s="347"/>
      <c r="HIM5" s="342"/>
      <c r="HIO5" s="259"/>
      <c r="HIP5" s="267"/>
      <c r="HIQ5" s="267"/>
      <c r="HIR5" s="269"/>
      <c r="HIS5" s="330"/>
      <c r="HIT5" s="344"/>
      <c r="HIU5" s="347"/>
      <c r="HIV5" s="331"/>
      <c r="HIW5" s="345"/>
      <c r="HIX5" s="348"/>
      <c r="HIY5" s="347"/>
      <c r="HIZ5" s="333"/>
      <c r="HJA5" s="347"/>
      <c r="HJB5" s="342"/>
      <c r="HJD5" s="259"/>
      <c r="HJE5" s="267"/>
      <c r="HJF5" s="267"/>
      <c r="HJG5" s="269"/>
      <c r="HJH5" s="330"/>
      <c r="HJI5" s="344"/>
      <c r="HJJ5" s="347"/>
      <c r="HJK5" s="331"/>
      <c r="HJL5" s="345"/>
      <c r="HJM5" s="348"/>
      <c r="HJN5" s="347"/>
      <c r="HJO5" s="333"/>
      <c r="HJP5" s="347"/>
      <c r="HJQ5" s="342"/>
      <c r="HJS5" s="259"/>
      <c r="HJT5" s="267"/>
      <c r="HJU5" s="267"/>
      <c r="HJV5" s="269"/>
      <c r="HJW5" s="330"/>
      <c r="HJX5" s="344"/>
      <c r="HJY5" s="347"/>
      <c r="HJZ5" s="331"/>
      <c r="HKA5" s="345"/>
      <c r="HKB5" s="348"/>
      <c r="HKC5" s="347"/>
      <c r="HKD5" s="333"/>
      <c r="HKE5" s="347"/>
      <c r="HKF5" s="342"/>
      <c r="HKH5" s="259"/>
      <c r="HKI5" s="267"/>
      <c r="HKJ5" s="267"/>
      <c r="HKK5" s="269"/>
      <c r="HKL5" s="330"/>
      <c r="HKM5" s="344"/>
      <c r="HKN5" s="347"/>
      <c r="HKO5" s="331"/>
      <c r="HKP5" s="345"/>
      <c r="HKQ5" s="348"/>
      <c r="HKR5" s="347"/>
      <c r="HKS5" s="333"/>
      <c r="HKT5" s="347"/>
      <c r="HKU5" s="342"/>
      <c r="HKW5" s="259"/>
      <c r="HKX5" s="267"/>
      <c r="HKY5" s="267"/>
      <c r="HKZ5" s="269"/>
      <c r="HLA5" s="330"/>
      <c r="HLB5" s="344"/>
      <c r="HLC5" s="347"/>
      <c r="HLD5" s="331"/>
      <c r="HLE5" s="345"/>
      <c r="HLF5" s="348"/>
      <c r="HLG5" s="347"/>
      <c r="HLH5" s="333"/>
      <c r="HLI5" s="347"/>
      <c r="HLJ5" s="342"/>
      <c r="HLL5" s="259"/>
      <c r="HLM5" s="267"/>
      <c r="HLN5" s="267"/>
      <c r="HLO5" s="269"/>
      <c r="HLP5" s="330"/>
      <c r="HLQ5" s="344"/>
      <c r="HLR5" s="347"/>
      <c r="HLS5" s="331"/>
      <c r="HLT5" s="345"/>
      <c r="HLU5" s="348"/>
      <c r="HLV5" s="347"/>
      <c r="HLW5" s="333"/>
      <c r="HLX5" s="347"/>
      <c r="HLY5" s="342"/>
      <c r="HMA5" s="259"/>
      <c r="HMB5" s="267"/>
      <c r="HMC5" s="267"/>
      <c r="HMD5" s="269"/>
      <c r="HME5" s="330"/>
      <c r="HMF5" s="344"/>
      <c r="HMG5" s="347"/>
      <c r="HMH5" s="331"/>
      <c r="HMI5" s="345"/>
      <c r="HMJ5" s="348"/>
      <c r="HMK5" s="347"/>
      <c r="HML5" s="333"/>
      <c r="HMM5" s="347"/>
      <c r="HMN5" s="342"/>
      <c r="HMP5" s="259"/>
      <c r="HMQ5" s="267"/>
      <c r="HMR5" s="267"/>
      <c r="HMS5" s="269"/>
      <c r="HMT5" s="330"/>
      <c r="HMU5" s="344"/>
      <c r="HMV5" s="347"/>
      <c r="HMW5" s="331"/>
      <c r="HMX5" s="345"/>
      <c r="HMY5" s="348"/>
      <c r="HMZ5" s="347"/>
      <c r="HNA5" s="333"/>
      <c r="HNB5" s="347"/>
      <c r="HNC5" s="342"/>
      <c r="HNE5" s="259"/>
      <c r="HNF5" s="267"/>
      <c r="HNG5" s="267"/>
      <c r="HNH5" s="269"/>
      <c r="HNI5" s="330"/>
      <c r="HNJ5" s="344"/>
      <c r="HNK5" s="347"/>
      <c r="HNL5" s="331"/>
      <c r="HNM5" s="345"/>
      <c r="HNN5" s="348"/>
      <c r="HNO5" s="347"/>
      <c r="HNP5" s="333"/>
      <c r="HNQ5" s="347"/>
      <c r="HNR5" s="342"/>
      <c r="HNT5" s="259"/>
      <c r="HNU5" s="267"/>
      <c r="HNV5" s="267"/>
      <c r="HNW5" s="269"/>
      <c r="HNX5" s="330"/>
      <c r="HNY5" s="344"/>
      <c r="HNZ5" s="347"/>
      <c r="HOA5" s="331"/>
      <c r="HOB5" s="345"/>
      <c r="HOC5" s="348"/>
      <c r="HOD5" s="347"/>
      <c r="HOE5" s="333"/>
      <c r="HOF5" s="347"/>
      <c r="HOG5" s="342"/>
      <c r="HOI5" s="259"/>
      <c r="HOJ5" s="267"/>
      <c r="HOK5" s="267"/>
      <c r="HOL5" s="269"/>
      <c r="HOM5" s="330"/>
      <c r="HON5" s="344"/>
      <c r="HOO5" s="347"/>
      <c r="HOP5" s="331"/>
      <c r="HOQ5" s="345"/>
      <c r="HOR5" s="348"/>
      <c r="HOS5" s="347"/>
      <c r="HOT5" s="333"/>
      <c r="HOU5" s="347"/>
      <c r="HOV5" s="342"/>
      <c r="HOX5" s="259"/>
      <c r="HOY5" s="267"/>
      <c r="HOZ5" s="267"/>
      <c r="HPA5" s="269"/>
      <c r="HPB5" s="330"/>
      <c r="HPC5" s="344"/>
      <c r="HPD5" s="347"/>
      <c r="HPE5" s="331"/>
      <c r="HPF5" s="345"/>
      <c r="HPG5" s="348"/>
      <c r="HPH5" s="347"/>
      <c r="HPI5" s="333"/>
      <c r="HPJ5" s="347"/>
      <c r="HPK5" s="342"/>
      <c r="HPM5" s="259"/>
      <c r="HPN5" s="267"/>
      <c r="HPO5" s="267"/>
      <c r="HPP5" s="269"/>
      <c r="HPQ5" s="330"/>
      <c r="HPR5" s="344"/>
      <c r="HPS5" s="347"/>
      <c r="HPT5" s="331"/>
      <c r="HPU5" s="345"/>
      <c r="HPV5" s="348"/>
      <c r="HPW5" s="347"/>
      <c r="HPX5" s="333"/>
      <c r="HPY5" s="347"/>
      <c r="HPZ5" s="342"/>
      <c r="HQB5" s="259"/>
      <c r="HQC5" s="267"/>
      <c r="HQD5" s="267"/>
      <c r="HQE5" s="269"/>
      <c r="HQF5" s="330"/>
      <c r="HQG5" s="344"/>
      <c r="HQH5" s="347"/>
      <c r="HQI5" s="331"/>
      <c r="HQJ5" s="345"/>
      <c r="HQK5" s="348"/>
      <c r="HQL5" s="347"/>
      <c r="HQM5" s="333"/>
      <c r="HQN5" s="347"/>
      <c r="HQO5" s="342"/>
      <c r="HQQ5" s="259"/>
      <c r="HQR5" s="267"/>
      <c r="HQS5" s="267"/>
      <c r="HQT5" s="269"/>
      <c r="HQU5" s="330"/>
      <c r="HQV5" s="344"/>
      <c r="HQW5" s="347"/>
      <c r="HQX5" s="331"/>
      <c r="HQY5" s="345"/>
      <c r="HQZ5" s="348"/>
      <c r="HRA5" s="347"/>
      <c r="HRB5" s="333"/>
      <c r="HRC5" s="347"/>
      <c r="HRD5" s="342"/>
      <c r="HRF5" s="259"/>
      <c r="HRG5" s="267"/>
      <c r="HRH5" s="267"/>
      <c r="HRI5" s="269"/>
      <c r="HRJ5" s="330"/>
      <c r="HRK5" s="344"/>
      <c r="HRL5" s="347"/>
      <c r="HRM5" s="331"/>
      <c r="HRN5" s="345"/>
      <c r="HRO5" s="348"/>
      <c r="HRP5" s="347"/>
      <c r="HRQ5" s="333"/>
      <c r="HRR5" s="347"/>
      <c r="HRS5" s="342"/>
      <c r="HRU5" s="259"/>
      <c r="HRV5" s="267"/>
      <c r="HRW5" s="267"/>
      <c r="HRX5" s="269"/>
      <c r="HRY5" s="330"/>
      <c r="HRZ5" s="344"/>
      <c r="HSA5" s="347"/>
      <c r="HSB5" s="331"/>
      <c r="HSC5" s="345"/>
      <c r="HSD5" s="348"/>
      <c r="HSE5" s="347"/>
      <c r="HSF5" s="333"/>
      <c r="HSG5" s="347"/>
      <c r="HSH5" s="342"/>
      <c r="HSJ5" s="259"/>
      <c r="HSK5" s="267"/>
      <c r="HSL5" s="267"/>
      <c r="HSM5" s="269"/>
      <c r="HSN5" s="330"/>
      <c r="HSO5" s="344"/>
      <c r="HSP5" s="347"/>
      <c r="HSQ5" s="331"/>
      <c r="HSR5" s="345"/>
      <c r="HSS5" s="348"/>
      <c r="HST5" s="347"/>
      <c r="HSU5" s="333"/>
      <c r="HSV5" s="347"/>
      <c r="HSW5" s="342"/>
      <c r="HSY5" s="259"/>
      <c r="HSZ5" s="267"/>
      <c r="HTA5" s="267"/>
      <c r="HTB5" s="269"/>
      <c r="HTC5" s="330"/>
      <c r="HTD5" s="344"/>
      <c r="HTE5" s="347"/>
      <c r="HTF5" s="331"/>
      <c r="HTG5" s="345"/>
      <c r="HTH5" s="348"/>
      <c r="HTI5" s="347"/>
      <c r="HTJ5" s="333"/>
      <c r="HTK5" s="347"/>
      <c r="HTL5" s="342"/>
      <c r="HTN5" s="259"/>
      <c r="HTO5" s="267"/>
      <c r="HTP5" s="267"/>
      <c r="HTQ5" s="269"/>
      <c r="HTR5" s="330"/>
      <c r="HTS5" s="344"/>
      <c r="HTT5" s="347"/>
      <c r="HTU5" s="331"/>
      <c r="HTV5" s="345"/>
      <c r="HTW5" s="348"/>
      <c r="HTX5" s="347"/>
      <c r="HTY5" s="333"/>
      <c r="HTZ5" s="347"/>
      <c r="HUA5" s="342"/>
      <c r="HUC5" s="259"/>
      <c r="HUD5" s="267"/>
      <c r="HUE5" s="267"/>
      <c r="HUF5" s="269"/>
      <c r="HUG5" s="330"/>
      <c r="HUH5" s="344"/>
      <c r="HUI5" s="347"/>
      <c r="HUJ5" s="331"/>
      <c r="HUK5" s="345"/>
      <c r="HUL5" s="348"/>
      <c r="HUM5" s="347"/>
      <c r="HUN5" s="333"/>
      <c r="HUO5" s="347"/>
      <c r="HUP5" s="342"/>
      <c r="HUR5" s="259"/>
      <c r="HUS5" s="267"/>
      <c r="HUT5" s="267"/>
      <c r="HUU5" s="269"/>
      <c r="HUV5" s="330"/>
      <c r="HUW5" s="344"/>
      <c r="HUX5" s="347"/>
      <c r="HUY5" s="331"/>
      <c r="HUZ5" s="345"/>
      <c r="HVA5" s="348"/>
      <c r="HVB5" s="347"/>
      <c r="HVC5" s="333"/>
      <c r="HVD5" s="347"/>
      <c r="HVE5" s="342"/>
      <c r="HVG5" s="259"/>
      <c r="HVH5" s="267"/>
      <c r="HVI5" s="267"/>
      <c r="HVJ5" s="269"/>
      <c r="HVK5" s="330"/>
      <c r="HVL5" s="344"/>
      <c r="HVM5" s="347"/>
      <c r="HVN5" s="331"/>
      <c r="HVO5" s="345"/>
      <c r="HVP5" s="348"/>
      <c r="HVQ5" s="347"/>
      <c r="HVR5" s="333"/>
      <c r="HVS5" s="347"/>
      <c r="HVT5" s="342"/>
      <c r="HVV5" s="259"/>
      <c r="HVW5" s="267"/>
      <c r="HVX5" s="267"/>
      <c r="HVY5" s="269"/>
      <c r="HVZ5" s="330"/>
      <c r="HWA5" s="344"/>
      <c r="HWB5" s="347"/>
      <c r="HWC5" s="331"/>
      <c r="HWD5" s="345"/>
      <c r="HWE5" s="348"/>
      <c r="HWF5" s="347"/>
      <c r="HWG5" s="333"/>
      <c r="HWH5" s="347"/>
      <c r="HWI5" s="342"/>
      <c r="HWK5" s="259"/>
      <c r="HWL5" s="267"/>
      <c r="HWM5" s="267"/>
      <c r="HWN5" s="269"/>
      <c r="HWO5" s="330"/>
      <c r="HWP5" s="344"/>
      <c r="HWQ5" s="347"/>
      <c r="HWR5" s="331"/>
      <c r="HWS5" s="345"/>
      <c r="HWT5" s="348"/>
      <c r="HWU5" s="347"/>
      <c r="HWV5" s="333"/>
      <c r="HWW5" s="347"/>
      <c r="HWX5" s="342"/>
      <c r="HWZ5" s="259"/>
      <c r="HXA5" s="267"/>
      <c r="HXB5" s="267"/>
      <c r="HXC5" s="269"/>
      <c r="HXD5" s="330"/>
      <c r="HXE5" s="344"/>
      <c r="HXF5" s="347"/>
      <c r="HXG5" s="331"/>
      <c r="HXH5" s="345"/>
      <c r="HXI5" s="348"/>
      <c r="HXJ5" s="347"/>
      <c r="HXK5" s="333"/>
      <c r="HXL5" s="347"/>
      <c r="HXM5" s="342"/>
      <c r="HXO5" s="259"/>
      <c r="HXP5" s="267"/>
      <c r="HXQ5" s="267"/>
      <c r="HXR5" s="269"/>
      <c r="HXS5" s="330"/>
      <c r="HXT5" s="344"/>
      <c r="HXU5" s="347"/>
      <c r="HXV5" s="331"/>
      <c r="HXW5" s="345"/>
      <c r="HXX5" s="348"/>
      <c r="HXY5" s="347"/>
      <c r="HXZ5" s="333"/>
      <c r="HYA5" s="347"/>
      <c r="HYB5" s="342"/>
      <c r="HYD5" s="259"/>
      <c r="HYE5" s="267"/>
      <c r="HYF5" s="267"/>
      <c r="HYG5" s="269"/>
      <c r="HYH5" s="330"/>
      <c r="HYI5" s="344"/>
      <c r="HYJ5" s="347"/>
      <c r="HYK5" s="331"/>
      <c r="HYL5" s="345"/>
      <c r="HYM5" s="348"/>
      <c r="HYN5" s="347"/>
      <c r="HYO5" s="333"/>
      <c r="HYP5" s="347"/>
      <c r="HYQ5" s="342"/>
      <c r="HYS5" s="259"/>
      <c r="HYT5" s="267"/>
      <c r="HYU5" s="267"/>
      <c r="HYV5" s="269"/>
      <c r="HYW5" s="330"/>
      <c r="HYX5" s="344"/>
      <c r="HYY5" s="347"/>
      <c r="HYZ5" s="331"/>
      <c r="HZA5" s="345"/>
      <c r="HZB5" s="348"/>
      <c r="HZC5" s="347"/>
      <c r="HZD5" s="333"/>
      <c r="HZE5" s="347"/>
      <c r="HZF5" s="342"/>
      <c r="HZH5" s="259"/>
      <c r="HZI5" s="267"/>
      <c r="HZJ5" s="267"/>
      <c r="HZK5" s="269"/>
      <c r="HZL5" s="330"/>
      <c r="HZM5" s="344"/>
      <c r="HZN5" s="347"/>
      <c r="HZO5" s="331"/>
      <c r="HZP5" s="345"/>
      <c r="HZQ5" s="348"/>
      <c r="HZR5" s="347"/>
      <c r="HZS5" s="333"/>
      <c r="HZT5" s="347"/>
      <c r="HZU5" s="342"/>
      <c r="HZW5" s="259"/>
      <c r="HZX5" s="267"/>
      <c r="HZY5" s="267"/>
      <c r="HZZ5" s="269"/>
      <c r="IAA5" s="330"/>
      <c r="IAB5" s="344"/>
      <c r="IAC5" s="347"/>
      <c r="IAD5" s="331"/>
      <c r="IAE5" s="345"/>
      <c r="IAF5" s="348"/>
      <c r="IAG5" s="347"/>
      <c r="IAH5" s="333"/>
      <c r="IAI5" s="347"/>
      <c r="IAJ5" s="342"/>
      <c r="IAL5" s="259"/>
      <c r="IAM5" s="267"/>
      <c r="IAN5" s="267"/>
      <c r="IAO5" s="269"/>
      <c r="IAP5" s="330"/>
      <c r="IAQ5" s="344"/>
      <c r="IAR5" s="347"/>
      <c r="IAS5" s="331"/>
      <c r="IAT5" s="345"/>
      <c r="IAU5" s="348"/>
      <c r="IAV5" s="347"/>
      <c r="IAW5" s="333"/>
      <c r="IAX5" s="347"/>
      <c r="IAY5" s="342"/>
      <c r="IBA5" s="259"/>
      <c r="IBB5" s="267"/>
      <c r="IBC5" s="267"/>
      <c r="IBD5" s="269"/>
      <c r="IBE5" s="330"/>
      <c r="IBF5" s="344"/>
      <c r="IBG5" s="347"/>
      <c r="IBH5" s="331"/>
      <c r="IBI5" s="345"/>
      <c r="IBJ5" s="348"/>
      <c r="IBK5" s="347"/>
      <c r="IBL5" s="333"/>
      <c r="IBM5" s="347"/>
      <c r="IBN5" s="342"/>
      <c r="IBP5" s="259"/>
      <c r="IBQ5" s="267"/>
      <c r="IBR5" s="267"/>
      <c r="IBS5" s="269"/>
      <c r="IBT5" s="330"/>
      <c r="IBU5" s="344"/>
      <c r="IBV5" s="347"/>
      <c r="IBW5" s="331"/>
      <c r="IBX5" s="345"/>
      <c r="IBY5" s="348"/>
      <c r="IBZ5" s="347"/>
      <c r="ICA5" s="333"/>
      <c r="ICB5" s="347"/>
      <c r="ICC5" s="342"/>
      <c r="ICE5" s="259"/>
      <c r="ICF5" s="267"/>
      <c r="ICG5" s="267"/>
      <c r="ICH5" s="269"/>
      <c r="ICI5" s="330"/>
      <c r="ICJ5" s="344"/>
      <c r="ICK5" s="347"/>
      <c r="ICL5" s="331"/>
      <c r="ICM5" s="345"/>
      <c r="ICN5" s="348"/>
      <c r="ICO5" s="347"/>
      <c r="ICP5" s="333"/>
      <c r="ICQ5" s="347"/>
      <c r="ICR5" s="342"/>
      <c r="ICT5" s="259"/>
      <c r="ICU5" s="267"/>
      <c r="ICV5" s="267"/>
      <c r="ICW5" s="269"/>
      <c r="ICX5" s="330"/>
      <c r="ICY5" s="344"/>
      <c r="ICZ5" s="347"/>
      <c r="IDA5" s="331"/>
      <c r="IDB5" s="345"/>
      <c r="IDC5" s="348"/>
      <c r="IDD5" s="347"/>
      <c r="IDE5" s="333"/>
      <c r="IDF5" s="347"/>
      <c r="IDG5" s="342"/>
      <c r="IDI5" s="259"/>
      <c r="IDJ5" s="267"/>
      <c r="IDK5" s="267"/>
      <c r="IDL5" s="269"/>
      <c r="IDM5" s="330"/>
      <c r="IDN5" s="344"/>
      <c r="IDO5" s="347"/>
      <c r="IDP5" s="331"/>
      <c r="IDQ5" s="345"/>
      <c r="IDR5" s="348"/>
      <c r="IDS5" s="347"/>
      <c r="IDT5" s="333"/>
      <c r="IDU5" s="347"/>
      <c r="IDV5" s="342"/>
      <c r="IDX5" s="259"/>
      <c r="IDY5" s="267"/>
      <c r="IDZ5" s="267"/>
      <c r="IEA5" s="269"/>
      <c r="IEB5" s="330"/>
      <c r="IEC5" s="344"/>
      <c r="IED5" s="347"/>
      <c r="IEE5" s="331"/>
      <c r="IEF5" s="345"/>
      <c r="IEG5" s="348"/>
      <c r="IEH5" s="347"/>
      <c r="IEI5" s="333"/>
      <c r="IEJ5" s="347"/>
      <c r="IEK5" s="342"/>
      <c r="IEM5" s="259"/>
      <c r="IEN5" s="267"/>
      <c r="IEO5" s="267"/>
      <c r="IEP5" s="269"/>
      <c r="IEQ5" s="330"/>
      <c r="IER5" s="344"/>
      <c r="IES5" s="347"/>
      <c r="IET5" s="331"/>
      <c r="IEU5" s="345"/>
      <c r="IEV5" s="348"/>
      <c r="IEW5" s="347"/>
      <c r="IEX5" s="333"/>
      <c r="IEY5" s="347"/>
      <c r="IEZ5" s="342"/>
      <c r="IFB5" s="259"/>
      <c r="IFC5" s="267"/>
      <c r="IFD5" s="267"/>
      <c r="IFE5" s="269"/>
      <c r="IFF5" s="330"/>
      <c r="IFG5" s="344"/>
      <c r="IFH5" s="347"/>
      <c r="IFI5" s="331"/>
      <c r="IFJ5" s="345"/>
      <c r="IFK5" s="348"/>
      <c r="IFL5" s="347"/>
      <c r="IFM5" s="333"/>
      <c r="IFN5" s="347"/>
      <c r="IFO5" s="342"/>
      <c r="IFQ5" s="259"/>
      <c r="IFR5" s="267"/>
      <c r="IFS5" s="267"/>
      <c r="IFT5" s="269"/>
      <c r="IFU5" s="330"/>
      <c r="IFV5" s="344"/>
      <c r="IFW5" s="347"/>
      <c r="IFX5" s="331"/>
      <c r="IFY5" s="345"/>
      <c r="IFZ5" s="348"/>
      <c r="IGA5" s="347"/>
      <c r="IGB5" s="333"/>
      <c r="IGC5" s="347"/>
      <c r="IGD5" s="342"/>
      <c r="IGF5" s="259"/>
      <c r="IGG5" s="267"/>
      <c r="IGH5" s="267"/>
      <c r="IGI5" s="269"/>
      <c r="IGJ5" s="330"/>
      <c r="IGK5" s="344"/>
      <c r="IGL5" s="347"/>
      <c r="IGM5" s="331"/>
      <c r="IGN5" s="345"/>
      <c r="IGO5" s="348"/>
      <c r="IGP5" s="347"/>
      <c r="IGQ5" s="333"/>
      <c r="IGR5" s="347"/>
      <c r="IGS5" s="342"/>
      <c r="IGU5" s="259"/>
      <c r="IGV5" s="267"/>
      <c r="IGW5" s="267"/>
      <c r="IGX5" s="269"/>
      <c r="IGY5" s="330"/>
      <c r="IGZ5" s="344"/>
      <c r="IHA5" s="347"/>
      <c r="IHB5" s="331"/>
      <c r="IHC5" s="345"/>
      <c r="IHD5" s="348"/>
      <c r="IHE5" s="347"/>
      <c r="IHF5" s="333"/>
      <c r="IHG5" s="347"/>
      <c r="IHH5" s="342"/>
      <c r="IHJ5" s="259"/>
      <c r="IHK5" s="267"/>
      <c r="IHL5" s="267"/>
      <c r="IHM5" s="269"/>
      <c r="IHN5" s="330"/>
      <c r="IHO5" s="344"/>
      <c r="IHP5" s="347"/>
      <c r="IHQ5" s="331"/>
      <c r="IHR5" s="345"/>
      <c r="IHS5" s="348"/>
      <c r="IHT5" s="347"/>
      <c r="IHU5" s="333"/>
      <c r="IHV5" s="347"/>
      <c r="IHW5" s="342"/>
      <c r="IHY5" s="259"/>
      <c r="IHZ5" s="267"/>
      <c r="IIA5" s="267"/>
      <c r="IIB5" s="269"/>
      <c r="IIC5" s="330"/>
      <c r="IID5" s="344"/>
      <c r="IIE5" s="347"/>
      <c r="IIF5" s="331"/>
      <c r="IIG5" s="345"/>
      <c r="IIH5" s="348"/>
      <c r="III5" s="347"/>
      <c r="IIJ5" s="333"/>
      <c r="IIK5" s="347"/>
      <c r="IIL5" s="342"/>
      <c r="IIN5" s="259"/>
      <c r="IIO5" s="267"/>
      <c r="IIP5" s="267"/>
      <c r="IIQ5" s="269"/>
      <c r="IIR5" s="330"/>
      <c r="IIS5" s="344"/>
      <c r="IIT5" s="347"/>
      <c r="IIU5" s="331"/>
      <c r="IIV5" s="345"/>
      <c r="IIW5" s="348"/>
      <c r="IIX5" s="347"/>
      <c r="IIY5" s="333"/>
      <c r="IIZ5" s="347"/>
      <c r="IJA5" s="342"/>
      <c r="IJC5" s="259"/>
      <c r="IJD5" s="267"/>
      <c r="IJE5" s="267"/>
      <c r="IJF5" s="269"/>
      <c r="IJG5" s="330"/>
      <c r="IJH5" s="344"/>
      <c r="IJI5" s="347"/>
      <c r="IJJ5" s="331"/>
      <c r="IJK5" s="345"/>
      <c r="IJL5" s="348"/>
      <c r="IJM5" s="347"/>
      <c r="IJN5" s="333"/>
      <c r="IJO5" s="347"/>
      <c r="IJP5" s="342"/>
      <c r="IJR5" s="259"/>
      <c r="IJS5" s="267"/>
      <c r="IJT5" s="267"/>
      <c r="IJU5" s="269"/>
      <c r="IJV5" s="330"/>
      <c r="IJW5" s="344"/>
      <c r="IJX5" s="347"/>
      <c r="IJY5" s="331"/>
      <c r="IJZ5" s="345"/>
      <c r="IKA5" s="348"/>
      <c r="IKB5" s="347"/>
      <c r="IKC5" s="333"/>
      <c r="IKD5" s="347"/>
      <c r="IKE5" s="342"/>
      <c r="IKG5" s="259"/>
      <c r="IKH5" s="267"/>
      <c r="IKI5" s="267"/>
      <c r="IKJ5" s="269"/>
      <c r="IKK5" s="330"/>
      <c r="IKL5" s="344"/>
      <c r="IKM5" s="347"/>
      <c r="IKN5" s="331"/>
      <c r="IKO5" s="345"/>
      <c r="IKP5" s="348"/>
      <c r="IKQ5" s="347"/>
      <c r="IKR5" s="333"/>
      <c r="IKS5" s="347"/>
      <c r="IKT5" s="342"/>
      <c r="IKV5" s="259"/>
      <c r="IKW5" s="267"/>
      <c r="IKX5" s="267"/>
      <c r="IKY5" s="269"/>
      <c r="IKZ5" s="330"/>
      <c r="ILA5" s="344"/>
      <c r="ILB5" s="347"/>
      <c r="ILC5" s="331"/>
      <c r="ILD5" s="345"/>
      <c r="ILE5" s="348"/>
      <c r="ILF5" s="347"/>
      <c r="ILG5" s="333"/>
      <c r="ILH5" s="347"/>
      <c r="ILI5" s="342"/>
      <c r="ILK5" s="259"/>
      <c r="ILL5" s="267"/>
      <c r="ILM5" s="267"/>
      <c r="ILN5" s="269"/>
      <c r="ILO5" s="330"/>
      <c r="ILP5" s="344"/>
      <c r="ILQ5" s="347"/>
      <c r="ILR5" s="331"/>
      <c r="ILS5" s="345"/>
      <c r="ILT5" s="348"/>
      <c r="ILU5" s="347"/>
      <c r="ILV5" s="333"/>
      <c r="ILW5" s="347"/>
      <c r="ILX5" s="342"/>
      <c r="ILZ5" s="259"/>
      <c r="IMA5" s="267"/>
      <c r="IMB5" s="267"/>
      <c r="IMC5" s="269"/>
      <c r="IMD5" s="330"/>
      <c r="IME5" s="344"/>
      <c r="IMF5" s="347"/>
      <c r="IMG5" s="331"/>
      <c r="IMH5" s="345"/>
      <c r="IMI5" s="348"/>
      <c r="IMJ5" s="347"/>
      <c r="IMK5" s="333"/>
      <c r="IML5" s="347"/>
      <c r="IMM5" s="342"/>
      <c r="IMO5" s="259"/>
      <c r="IMP5" s="267"/>
      <c r="IMQ5" s="267"/>
      <c r="IMR5" s="269"/>
      <c r="IMS5" s="330"/>
      <c r="IMT5" s="344"/>
      <c r="IMU5" s="347"/>
      <c r="IMV5" s="331"/>
      <c r="IMW5" s="345"/>
      <c r="IMX5" s="348"/>
      <c r="IMY5" s="347"/>
      <c r="IMZ5" s="333"/>
      <c r="INA5" s="347"/>
      <c r="INB5" s="342"/>
      <c r="IND5" s="259"/>
      <c r="INE5" s="267"/>
      <c r="INF5" s="267"/>
      <c r="ING5" s="269"/>
      <c r="INH5" s="330"/>
      <c r="INI5" s="344"/>
      <c r="INJ5" s="347"/>
      <c r="INK5" s="331"/>
      <c r="INL5" s="345"/>
      <c r="INM5" s="348"/>
      <c r="INN5" s="347"/>
      <c r="INO5" s="333"/>
      <c r="INP5" s="347"/>
      <c r="INQ5" s="342"/>
      <c r="INS5" s="259"/>
      <c r="INT5" s="267"/>
      <c r="INU5" s="267"/>
      <c r="INV5" s="269"/>
      <c r="INW5" s="330"/>
      <c r="INX5" s="344"/>
      <c r="INY5" s="347"/>
      <c r="INZ5" s="331"/>
      <c r="IOA5" s="345"/>
      <c r="IOB5" s="348"/>
      <c r="IOC5" s="347"/>
      <c r="IOD5" s="333"/>
      <c r="IOE5" s="347"/>
      <c r="IOF5" s="342"/>
      <c r="IOH5" s="259"/>
      <c r="IOI5" s="267"/>
      <c r="IOJ5" s="267"/>
      <c r="IOK5" s="269"/>
      <c r="IOL5" s="330"/>
      <c r="IOM5" s="344"/>
      <c r="ION5" s="347"/>
      <c r="IOO5" s="331"/>
      <c r="IOP5" s="345"/>
      <c r="IOQ5" s="348"/>
      <c r="IOR5" s="347"/>
      <c r="IOS5" s="333"/>
      <c r="IOT5" s="347"/>
      <c r="IOU5" s="342"/>
      <c r="IOW5" s="259"/>
      <c r="IOX5" s="267"/>
      <c r="IOY5" s="267"/>
      <c r="IOZ5" s="269"/>
      <c r="IPA5" s="330"/>
      <c r="IPB5" s="344"/>
      <c r="IPC5" s="347"/>
      <c r="IPD5" s="331"/>
      <c r="IPE5" s="345"/>
      <c r="IPF5" s="348"/>
      <c r="IPG5" s="347"/>
      <c r="IPH5" s="333"/>
      <c r="IPI5" s="347"/>
      <c r="IPJ5" s="342"/>
      <c r="IPL5" s="259"/>
      <c r="IPM5" s="267"/>
      <c r="IPN5" s="267"/>
      <c r="IPO5" s="269"/>
      <c r="IPP5" s="330"/>
      <c r="IPQ5" s="344"/>
      <c r="IPR5" s="347"/>
      <c r="IPS5" s="331"/>
      <c r="IPT5" s="345"/>
      <c r="IPU5" s="348"/>
      <c r="IPV5" s="347"/>
      <c r="IPW5" s="333"/>
      <c r="IPX5" s="347"/>
      <c r="IPY5" s="342"/>
      <c r="IQA5" s="259"/>
      <c r="IQB5" s="267"/>
      <c r="IQC5" s="267"/>
      <c r="IQD5" s="269"/>
      <c r="IQE5" s="330"/>
      <c r="IQF5" s="344"/>
      <c r="IQG5" s="347"/>
      <c r="IQH5" s="331"/>
      <c r="IQI5" s="345"/>
      <c r="IQJ5" s="348"/>
      <c r="IQK5" s="347"/>
      <c r="IQL5" s="333"/>
      <c r="IQM5" s="347"/>
      <c r="IQN5" s="342"/>
      <c r="IQP5" s="259"/>
      <c r="IQQ5" s="267"/>
      <c r="IQR5" s="267"/>
      <c r="IQS5" s="269"/>
      <c r="IQT5" s="330"/>
      <c r="IQU5" s="344"/>
      <c r="IQV5" s="347"/>
      <c r="IQW5" s="331"/>
      <c r="IQX5" s="345"/>
      <c r="IQY5" s="348"/>
      <c r="IQZ5" s="347"/>
      <c r="IRA5" s="333"/>
      <c r="IRB5" s="347"/>
      <c r="IRC5" s="342"/>
      <c r="IRE5" s="259"/>
      <c r="IRF5" s="267"/>
      <c r="IRG5" s="267"/>
      <c r="IRH5" s="269"/>
      <c r="IRI5" s="330"/>
      <c r="IRJ5" s="344"/>
      <c r="IRK5" s="347"/>
      <c r="IRL5" s="331"/>
      <c r="IRM5" s="345"/>
      <c r="IRN5" s="348"/>
      <c r="IRO5" s="347"/>
      <c r="IRP5" s="333"/>
      <c r="IRQ5" s="347"/>
      <c r="IRR5" s="342"/>
      <c r="IRT5" s="259"/>
      <c r="IRU5" s="267"/>
      <c r="IRV5" s="267"/>
      <c r="IRW5" s="269"/>
      <c r="IRX5" s="330"/>
      <c r="IRY5" s="344"/>
      <c r="IRZ5" s="347"/>
      <c r="ISA5" s="331"/>
      <c r="ISB5" s="345"/>
      <c r="ISC5" s="348"/>
      <c r="ISD5" s="347"/>
      <c r="ISE5" s="333"/>
      <c r="ISF5" s="347"/>
      <c r="ISG5" s="342"/>
      <c r="ISI5" s="259"/>
      <c r="ISJ5" s="267"/>
      <c r="ISK5" s="267"/>
      <c r="ISL5" s="269"/>
      <c r="ISM5" s="330"/>
      <c r="ISN5" s="344"/>
      <c r="ISO5" s="347"/>
      <c r="ISP5" s="331"/>
      <c r="ISQ5" s="345"/>
      <c r="ISR5" s="348"/>
      <c r="ISS5" s="347"/>
      <c r="IST5" s="333"/>
      <c r="ISU5" s="347"/>
      <c r="ISV5" s="342"/>
      <c r="ISX5" s="259"/>
      <c r="ISY5" s="267"/>
      <c r="ISZ5" s="267"/>
      <c r="ITA5" s="269"/>
      <c r="ITB5" s="330"/>
      <c r="ITC5" s="344"/>
      <c r="ITD5" s="347"/>
      <c r="ITE5" s="331"/>
      <c r="ITF5" s="345"/>
      <c r="ITG5" s="348"/>
      <c r="ITH5" s="347"/>
      <c r="ITI5" s="333"/>
      <c r="ITJ5" s="347"/>
      <c r="ITK5" s="342"/>
      <c r="ITM5" s="259"/>
      <c r="ITN5" s="267"/>
      <c r="ITO5" s="267"/>
      <c r="ITP5" s="269"/>
      <c r="ITQ5" s="330"/>
      <c r="ITR5" s="344"/>
      <c r="ITS5" s="347"/>
      <c r="ITT5" s="331"/>
      <c r="ITU5" s="345"/>
      <c r="ITV5" s="348"/>
      <c r="ITW5" s="347"/>
      <c r="ITX5" s="333"/>
      <c r="ITY5" s="347"/>
      <c r="ITZ5" s="342"/>
      <c r="IUB5" s="259"/>
      <c r="IUC5" s="267"/>
      <c r="IUD5" s="267"/>
      <c r="IUE5" s="269"/>
      <c r="IUF5" s="330"/>
      <c r="IUG5" s="344"/>
      <c r="IUH5" s="347"/>
      <c r="IUI5" s="331"/>
      <c r="IUJ5" s="345"/>
      <c r="IUK5" s="348"/>
      <c r="IUL5" s="347"/>
      <c r="IUM5" s="333"/>
      <c r="IUN5" s="347"/>
      <c r="IUO5" s="342"/>
      <c r="IUQ5" s="259"/>
      <c r="IUR5" s="267"/>
      <c r="IUS5" s="267"/>
      <c r="IUT5" s="269"/>
      <c r="IUU5" s="330"/>
      <c r="IUV5" s="344"/>
      <c r="IUW5" s="347"/>
      <c r="IUX5" s="331"/>
      <c r="IUY5" s="345"/>
      <c r="IUZ5" s="348"/>
      <c r="IVA5" s="347"/>
      <c r="IVB5" s="333"/>
      <c r="IVC5" s="347"/>
      <c r="IVD5" s="342"/>
      <c r="IVF5" s="259"/>
      <c r="IVG5" s="267"/>
      <c r="IVH5" s="267"/>
      <c r="IVI5" s="269"/>
      <c r="IVJ5" s="330"/>
      <c r="IVK5" s="344"/>
      <c r="IVL5" s="347"/>
      <c r="IVM5" s="331"/>
      <c r="IVN5" s="345"/>
      <c r="IVO5" s="348"/>
      <c r="IVP5" s="347"/>
      <c r="IVQ5" s="333"/>
      <c r="IVR5" s="347"/>
      <c r="IVS5" s="342"/>
      <c r="IVU5" s="259"/>
      <c r="IVV5" s="267"/>
      <c r="IVW5" s="267"/>
      <c r="IVX5" s="269"/>
      <c r="IVY5" s="330"/>
      <c r="IVZ5" s="344"/>
      <c r="IWA5" s="347"/>
      <c r="IWB5" s="331"/>
      <c r="IWC5" s="345"/>
      <c r="IWD5" s="348"/>
      <c r="IWE5" s="347"/>
      <c r="IWF5" s="333"/>
      <c r="IWG5" s="347"/>
      <c r="IWH5" s="342"/>
      <c r="IWJ5" s="259"/>
      <c r="IWK5" s="267"/>
      <c r="IWL5" s="267"/>
      <c r="IWM5" s="269"/>
      <c r="IWN5" s="330"/>
      <c r="IWO5" s="344"/>
      <c r="IWP5" s="347"/>
      <c r="IWQ5" s="331"/>
      <c r="IWR5" s="345"/>
      <c r="IWS5" s="348"/>
      <c r="IWT5" s="347"/>
      <c r="IWU5" s="333"/>
      <c r="IWV5" s="347"/>
      <c r="IWW5" s="342"/>
      <c r="IWY5" s="259"/>
      <c r="IWZ5" s="267"/>
      <c r="IXA5" s="267"/>
      <c r="IXB5" s="269"/>
      <c r="IXC5" s="330"/>
      <c r="IXD5" s="344"/>
      <c r="IXE5" s="347"/>
      <c r="IXF5" s="331"/>
      <c r="IXG5" s="345"/>
      <c r="IXH5" s="348"/>
      <c r="IXI5" s="347"/>
      <c r="IXJ5" s="333"/>
      <c r="IXK5" s="347"/>
      <c r="IXL5" s="342"/>
      <c r="IXN5" s="259"/>
      <c r="IXO5" s="267"/>
      <c r="IXP5" s="267"/>
      <c r="IXQ5" s="269"/>
      <c r="IXR5" s="330"/>
      <c r="IXS5" s="344"/>
      <c r="IXT5" s="347"/>
      <c r="IXU5" s="331"/>
      <c r="IXV5" s="345"/>
      <c r="IXW5" s="348"/>
      <c r="IXX5" s="347"/>
      <c r="IXY5" s="333"/>
      <c r="IXZ5" s="347"/>
      <c r="IYA5" s="342"/>
      <c r="IYC5" s="259"/>
      <c r="IYD5" s="267"/>
      <c r="IYE5" s="267"/>
      <c r="IYF5" s="269"/>
      <c r="IYG5" s="330"/>
      <c r="IYH5" s="344"/>
      <c r="IYI5" s="347"/>
      <c r="IYJ5" s="331"/>
      <c r="IYK5" s="345"/>
      <c r="IYL5" s="348"/>
      <c r="IYM5" s="347"/>
      <c r="IYN5" s="333"/>
      <c r="IYO5" s="347"/>
      <c r="IYP5" s="342"/>
      <c r="IYR5" s="259"/>
      <c r="IYS5" s="267"/>
      <c r="IYT5" s="267"/>
      <c r="IYU5" s="269"/>
      <c r="IYV5" s="330"/>
      <c r="IYW5" s="344"/>
      <c r="IYX5" s="347"/>
      <c r="IYY5" s="331"/>
      <c r="IYZ5" s="345"/>
      <c r="IZA5" s="348"/>
      <c r="IZB5" s="347"/>
      <c r="IZC5" s="333"/>
      <c r="IZD5" s="347"/>
      <c r="IZE5" s="342"/>
      <c r="IZG5" s="259"/>
      <c r="IZH5" s="267"/>
      <c r="IZI5" s="267"/>
      <c r="IZJ5" s="269"/>
      <c r="IZK5" s="330"/>
      <c r="IZL5" s="344"/>
      <c r="IZM5" s="347"/>
      <c r="IZN5" s="331"/>
      <c r="IZO5" s="345"/>
      <c r="IZP5" s="348"/>
      <c r="IZQ5" s="347"/>
      <c r="IZR5" s="333"/>
      <c r="IZS5" s="347"/>
      <c r="IZT5" s="342"/>
      <c r="IZV5" s="259"/>
      <c r="IZW5" s="267"/>
      <c r="IZX5" s="267"/>
      <c r="IZY5" s="269"/>
      <c r="IZZ5" s="330"/>
      <c r="JAA5" s="344"/>
      <c r="JAB5" s="347"/>
      <c r="JAC5" s="331"/>
      <c r="JAD5" s="345"/>
      <c r="JAE5" s="348"/>
      <c r="JAF5" s="347"/>
      <c r="JAG5" s="333"/>
      <c r="JAH5" s="347"/>
      <c r="JAI5" s="342"/>
      <c r="JAK5" s="259"/>
      <c r="JAL5" s="267"/>
      <c r="JAM5" s="267"/>
      <c r="JAN5" s="269"/>
      <c r="JAO5" s="330"/>
      <c r="JAP5" s="344"/>
      <c r="JAQ5" s="347"/>
      <c r="JAR5" s="331"/>
      <c r="JAS5" s="345"/>
      <c r="JAT5" s="348"/>
      <c r="JAU5" s="347"/>
      <c r="JAV5" s="333"/>
      <c r="JAW5" s="347"/>
      <c r="JAX5" s="342"/>
      <c r="JAZ5" s="259"/>
      <c r="JBA5" s="267"/>
      <c r="JBB5" s="267"/>
      <c r="JBC5" s="269"/>
      <c r="JBD5" s="330"/>
      <c r="JBE5" s="344"/>
      <c r="JBF5" s="347"/>
      <c r="JBG5" s="331"/>
      <c r="JBH5" s="345"/>
      <c r="JBI5" s="348"/>
      <c r="JBJ5" s="347"/>
      <c r="JBK5" s="333"/>
      <c r="JBL5" s="347"/>
      <c r="JBM5" s="342"/>
      <c r="JBO5" s="259"/>
      <c r="JBP5" s="267"/>
      <c r="JBQ5" s="267"/>
      <c r="JBR5" s="269"/>
      <c r="JBS5" s="330"/>
      <c r="JBT5" s="344"/>
      <c r="JBU5" s="347"/>
      <c r="JBV5" s="331"/>
      <c r="JBW5" s="345"/>
      <c r="JBX5" s="348"/>
      <c r="JBY5" s="347"/>
      <c r="JBZ5" s="333"/>
      <c r="JCA5" s="347"/>
      <c r="JCB5" s="342"/>
      <c r="JCD5" s="259"/>
      <c r="JCE5" s="267"/>
      <c r="JCF5" s="267"/>
      <c r="JCG5" s="269"/>
      <c r="JCH5" s="330"/>
      <c r="JCI5" s="344"/>
      <c r="JCJ5" s="347"/>
      <c r="JCK5" s="331"/>
      <c r="JCL5" s="345"/>
      <c r="JCM5" s="348"/>
      <c r="JCN5" s="347"/>
      <c r="JCO5" s="333"/>
      <c r="JCP5" s="347"/>
      <c r="JCQ5" s="342"/>
      <c r="JCS5" s="259"/>
      <c r="JCT5" s="267"/>
      <c r="JCU5" s="267"/>
      <c r="JCV5" s="269"/>
      <c r="JCW5" s="330"/>
      <c r="JCX5" s="344"/>
      <c r="JCY5" s="347"/>
      <c r="JCZ5" s="331"/>
      <c r="JDA5" s="345"/>
      <c r="JDB5" s="348"/>
      <c r="JDC5" s="347"/>
      <c r="JDD5" s="333"/>
      <c r="JDE5" s="347"/>
      <c r="JDF5" s="342"/>
      <c r="JDH5" s="259"/>
      <c r="JDI5" s="267"/>
      <c r="JDJ5" s="267"/>
      <c r="JDK5" s="269"/>
      <c r="JDL5" s="330"/>
      <c r="JDM5" s="344"/>
      <c r="JDN5" s="347"/>
      <c r="JDO5" s="331"/>
      <c r="JDP5" s="345"/>
      <c r="JDQ5" s="348"/>
      <c r="JDR5" s="347"/>
      <c r="JDS5" s="333"/>
      <c r="JDT5" s="347"/>
      <c r="JDU5" s="342"/>
      <c r="JDW5" s="259"/>
      <c r="JDX5" s="267"/>
      <c r="JDY5" s="267"/>
      <c r="JDZ5" s="269"/>
      <c r="JEA5" s="330"/>
      <c r="JEB5" s="344"/>
      <c r="JEC5" s="347"/>
      <c r="JED5" s="331"/>
      <c r="JEE5" s="345"/>
      <c r="JEF5" s="348"/>
      <c r="JEG5" s="347"/>
      <c r="JEH5" s="333"/>
      <c r="JEI5" s="347"/>
      <c r="JEJ5" s="342"/>
      <c r="JEL5" s="259"/>
      <c r="JEM5" s="267"/>
      <c r="JEN5" s="267"/>
      <c r="JEO5" s="269"/>
      <c r="JEP5" s="330"/>
      <c r="JEQ5" s="344"/>
      <c r="JER5" s="347"/>
      <c r="JES5" s="331"/>
      <c r="JET5" s="345"/>
      <c r="JEU5" s="348"/>
      <c r="JEV5" s="347"/>
      <c r="JEW5" s="333"/>
      <c r="JEX5" s="347"/>
      <c r="JEY5" s="342"/>
      <c r="JFA5" s="259"/>
      <c r="JFB5" s="267"/>
      <c r="JFC5" s="267"/>
      <c r="JFD5" s="269"/>
      <c r="JFE5" s="330"/>
      <c r="JFF5" s="344"/>
      <c r="JFG5" s="347"/>
      <c r="JFH5" s="331"/>
      <c r="JFI5" s="345"/>
      <c r="JFJ5" s="348"/>
      <c r="JFK5" s="347"/>
      <c r="JFL5" s="333"/>
      <c r="JFM5" s="347"/>
      <c r="JFN5" s="342"/>
      <c r="JFP5" s="259"/>
      <c r="JFQ5" s="267"/>
      <c r="JFR5" s="267"/>
      <c r="JFS5" s="269"/>
      <c r="JFT5" s="330"/>
      <c r="JFU5" s="344"/>
      <c r="JFV5" s="347"/>
      <c r="JFW5" s="331"/>
      <c r="JFX5" s="345"/>
      <c r="JFY5" s="348"/>
      <c r="JFZ5" s="347"/>
      <c r="JGA5" s="333"/>
      <c r="JGB5" s="347"/>
      <c r="JGC5" s="342"/>
      <c r="JGE5" s="259"/>
      <c r="JGF5" s="267"/>
      <c r="JGG5" s="267"/>
      <c r="JGH5" s="269"/>
      <c r="JGI5" s="330"/>
      <c r="JGJ5" s="344"/>
      <c r="JGK5" s="347"/>
      <c r="JGL5" s="331"/>
      <c r="JGM5" s="345"/>
      <c r="JGN5" s="348"/>
      <c r="JGO5" s="347"/>
      <c r="JGP5" s="333"/>
      <c r="JGQ5" s="347"/>
      <c r="JGR5" s="342"/>
      <c r="JGT5" s="259"/>
      <c r="JGU5" s="267"/>
      <c r="JGV5" s="267"/>
      <c r="JGW5" s="269"/>
      <c r="JGX5" s="330"/>
      <c r="JGY5" s="344"/>
      <c r="JGZ5" s="347"/>
      <c r="JHA5" s="331"/>
      <c r="JHB5" s="345"/>
      <c r="JHC5" s="348"/>
      <c r="JHD5" s="347"/>
      <c r="JHE5" s="333"/>
      <c r="JHF5" s="347"/>
      <c r="JHG5" s="342"/>
      <c r="JHI5" s="259"/>
      <c r="JHJ5" s="267"/>
      <c r="JHK5" s="267"/>
      <c r="JHL5" s="269"/>
      <c r="JHM5" s="330"/>
      <c r="JHN5" s="344"/>
      <c r="JHO5" s="347"/>
      <c r="JHP5" s="331"/>
      <c r="JHQ5" s="345"/>
      <c r="JHR5" s="348"/>
      <c r="JHS5" s="347"/>
      <c r="JHT5" s="333"/>
      <c r="JHU5" s="347"/>
      <c r="JHV5" s="342"/>
      <c r="JHX5" s="259"/>
      <c r="JHY5" s="267"/>
      <c r="JHZ5" s="267"/>
      <c r="JIA5" s="269"/>
      <c r="JIB5" s="330"/>
      <c r="JIC5" s="344"/>
      <c r="JID5" s="347"/>
      <c r="JIE5" s="331"/>
      <c r="JIF5" s="345"/>
      <c r="JIG5" s="348"/>
      <c r="JIH5" s="347"/>
      <c r="JII5" s="333"/>
      <c r="JIJ5" s="347"/>
      <c r="JIK5" s="342"/>
      <c r="JIM5" s="259"/>
      <c r="JIN5" s="267"/>
      <c r="JIO5" s="267"/>
      <c r="JIP5" s="269"/>
      <c r="JIQ5" s="330"/>
      <c r="JIR5" s="344"/>
      <c r="JIS5" s="347"/>
      <c r="JIT5" s="331"/>
      <c r="JIU5" s="345"/>
      <c r="JIV5" s="348"/>
      <c r="JIW5" s="347"/>
      <c r="JIX5" s="333"/>
      <c r="JIY5" s="347"/>
      <c r="JIZ5" s="342"/>
      <c r="JJB5" s="259"/>
      <c r="JJC5" s="267"/>
      <c r="JJD5" s="267"/>
      <c r="JJE5" s="269"/>
      <c r="JJF5" s="330"/>
      <c r="JJG5" s="344"/>
      <c r="JJH5" s="347"/>
      <c r="JJI5" s="331"/>
      <c r="JJJ5" s="345"/>
      <c r="JJK5" s="348"/>
      <c r="JJL5" s="347"/>
      <c r="JJM5" s="333"/>
      <c r="JJN5" s="347"/>
      <c r="JJO5" s="342"/>
      <c r="JJQ5" s="259"/>
      <c r="JJR5" s="267"/>
      <c r="JJS5" s="267"/>
      <c r="JJT5" s="269"/>
      <c r="JJU5" s="330"/>
      <c r="JJV5" s="344"/>
      <c r="JJW5" s="347"/>
      <c r="JJX5" s="331"/>
      <c r="JJY5" s="345"/>
      <c r="JJZ5" s="348"/>
      <c r="JKA5" s="347"/>
      <c r="JKB5" s="333"/>
      <c r="JKC5" s="347"/>
      <c r="JKD5" s="342"/>
      <c r="JKF5" s="259"/>
      <c r="JKG5" s="267"/>
      <c r="JKH5" s="267"/>
      <c r="JKI5" s="269"/>
      <c r="JKJ5" s="330"/>
      <c r="JKK5" s="344"/>
      <c r="JKL5" s="347"/>
      <c r="JKM5" s="331"/>
      <c r="JKN5" s="345"/>
      <c r="JKO5" s="348"/>
      <c r="JKP5" s="347"/>
      <c r="JKQ5" s="333"/>
      <c r="JKR5" s="347"/>
      <c r="JKS5" s="342"/>
      <c r="JKU5" s="259"/>
      <c r="JKV5" s="267"/>
      <c r="JKW5" s="267"/>
      <c r="JKX5" s="269"/>
      <c r="JKY5" s="330"/>
      <c r="JKZ5" s="344"/>
      <c r="JLA5" s="347"/>
      <c r="JLB5" s="331"/>
      <c r="JLC5" s="345"/>
      <c r="JLD5" s="348"/>
      <c r="JLE5" s="347"/>
      <c r="JLF5" s="333"/>
      <c r="JLG5" s="347"/>
      <c r="JLH5" s="342"/>
      <c r="JLJ5" s="259"/>
      <c r="JLK5" s="267"/>
      <c r="JLL5" s="267"/>
      <c r="JLM5" s="269"/>
      <c r="JLN5" s="330"/>
      <c r="JLO5" s="344"/>
      <c r="JLP5" s="347"/>
      <c r="JLQ5" s="331"/>
      <c r="JLR5" s="345"/>
      <c r="JLS5" s="348"/>
      <c r="JLT5" s="347"/>
      <c r="JLU5" s="333"/>
      <c r="JLV5" s="347"/>
      <c r="JLW5" s="342"/>
      <c r="JLY5" s="259"/>
      <c r="JLZ5" s="267"/>
      <c r="JMA5" s="267"/>
      <c r="JMB5" s="269"/>
      <c r="JMC5" s="330"/>
      <c r="JMD5" s="344"/>
      <c r="JME5" s="347"/>
      <c r="JMF5" s="331"/>
      <c r="JMG5" s="345"/>
      <c r="JMH5" s="348"/>
      <c r="JMI5" s="347"/>
      <c r="JMJ5" s="333"/>
      <c r="JMK5" s="347"/>
      <c r="JML5" s="342"/>
      <c r="JMN5" s="259"/>
      <c r="JMO5" s="267"/>
      <c r="JMP5" s="267"/>
      <c r="JMQ5" s="269"/>
      <c r="JMR5" s="330"/>
      <c r="JMS5" s="344"/>
      <c r="JMT5" s="347"/>
      <c r="JMU5" s="331"/>
      <c r="JMV5" s="345"/>
      <c r="JMW5" s="348"/>
      <c r="JMX5" s="347"/>
      <c r="JMY5" s="333"/>
      <c r="JMZ5" s="347"/>
      <c r="JNA5" s="342"/>
      <c r="JNC5" s="259"/>
      <c r="JND5" s="267"/>
      <c r="JNE5" s="267"/>
      <c r="JNF5" s="269"/>
      <c r="JNG5" s="330"/>
      <c r="JNH5" s="344"/>
      <c r="JNI5" s="347"/>
      <c r="JNJ5" s="331"/>
      <c r="JNK5" s="345"/>
      <c r="JNL5" s="348"/>
      <c r="JNM5" s="347"/>
      <c r="JNN5" s="333"/>
      <c r="JNO5" s="347"/>
      <c r="JNP5" s="342"/>
      <c r="JNR5" s="259"/>
      <c r="JNS5" s="267"/>
      <c r="JNT5" s="267"/>
      <c r="JNU5" s="269"/>
      <c r="JNV5" s="330"/>
      <c r="JNW5" s="344"/>
      <c r="JNX5" s="347"/>
      <c r="JNY5" s="331"/>
      <c r="JNZ5" s="345"/>
      <c r="JOA5" s="348"/>
      <c r="JOB5" s="347"/>
      <c r="JOC5" s="333"/>
      <c r="JOD5" s="347"/>
      <c r="JOE5" s="342"/>
      <c r="JOG5" s="259"/>
      <c r="JOH5" s="267"/>
      <c r="JOI5" s="267"/>
      <c r="JOJ5" s="269"/>
      <c r="JOK5" s="330"/>
      <c r="JOL5" s="344"/>
      <c r="JOM5" s="347"/>
      <c r="JON5" s="331"/>
      <c r="JOO5" s="345"/>
      <c r="JOP5" s="348"/>
      <c r="JOQ5" s="347"/>
      <c r="JOR5" s="333"/>
      <c r="JOS5" s="347"/>
      <c r="JOT5" s="342"/>
      <c r="JOV5" s="259"/>
      <c r="JOW5" s="267"/>
      <c r="JOX5" s="267"/>
      <c r="JOY5" s="269"/>
      <c r="JOZ5" s="330"/>
      <c r="JPA5" s="344"/>
      <c r="JPB5" s="347"/>
      <c r="JPC5" s="331"/>
      <c r="JPD5" s="345"/>
      <c r="JPE5" s="348"/>
      <c r="JPF5" s="347"/>
      <c r="JPG5" s="333"/>
      <c r="JPH5" s="347"/>
      <c r="JPI5" s="342"/>
      <c r="JPK5" s="259"/>
      <c r="JPL5" s="267"/>
      <c r="JPM5" s="267"/>
      <c r="JPN5" s="269"/>
      <c r="JPO5" s="330"/>
      <c r="JPP5" s="344"/>
      <c r="JPQ5" s="347"/>
      <c r="JPR5" s="331"/>
      <c r="JPS5" s="345"/>
      <c r="JPT5" s="348"/>
      <c r="JPU5" s="347"/>
      <c r="JPV5" s="333"/>
      <c r="JPW5" s="347"/>
      <c r="JPX5" s="342"/>
      <c r="JPZ5" s="259"/>
      <c r="JQA5" s="267"/>
      <c r="JQB5" s="267"/>
      <c r="JQC5" s="269"/>
      <c r="JQD5" s="330"/>
      <c r="JQE5" s="344"/>
      <c r="JQF5" s="347"/>
      <c r="JQG5" s="331"/>
      <c r="JQH5" s="345"/>
      <c r="JQI5" s="348"/>
      <c r="JQJ5" s="347"/>
      <c r="JQK5" s="333"/>
      <c r="JQL5" s="347"/>
      <c r="JQM5" s="342"/>
      <c r="JQO5" s="259"/>
      <c r="JQP5" s="267"/>
      <c r="JQQ5" s="267"/>
      <c r="JQR5" s="269"/>
      <c r="JQS5" s="330"/>
      <c r="JQT5" s="344"/>
      <c r="JQU5" s="347"/>
      <c r="JQV5" s="331"/>
      <c r="JQW5" s="345"/>
      <c r="JQX5" s="348"/>
      <c r="JQY5" s="347"/>
      <c r="JQZ5" s="333"/>
      <c r="JRA5" s="347"/>
      <c r="JRB5" s="342"/>
      <c r="JRD5" s="259"/>
      <c r="JRE5" s="267"/>
      <c r="JRF5" s="267"/>
      <c r="JRG5" s="269"/>
      <c r="JRH5" s="330"/>
      <c r="JRI5" s="344"/>
      <c r="JRJ5" s="347"/>
      <c r="JRK5" s="331"/>
      <c r="JRL5" s="345"/>
      <c r="JRM5" s="348"/>
      <c r="JRN5" s="347"/>
      <c r="JRO5" s="333"/>
      <c r="JRP5" s="347"/>
      <c r="JRQ5" s="342"/>
      <c r="JRS5" s="259"/>
      <c r="JRT5" s="267"/>
      <c r="JRU5" s="267"/>
      <c r="JRV5" s="269"/>
      <c r="JRW5" s="330"/>
      <c r="JRX5" s="344"/>
      <c r="JRY5" s="347"/>
      <c r="JRZ5" s="331"/>
      <c r="JSA5" s="345"/>
      <c r="JSB5" s="348"/>
      <c r="JSC5" s="347"/>
      <c r="JSD5" s="333"/>
      <c r="JSE5" s="347"/>
      <c r="JSF5" s="342"/>
      <c r="JSH5" s="259"/>
      <c r="JSI5" s="267"/>
      <c r="JSJ5" s="267"/>
      <c r="JSK5" s="269"/>
      <c r="JSL5" s="330"/>
      <c r="JSM5" s="344"/>
      <c r="JSN5" s="347"/>
      <c r="JSO5" s="331"/>
      <c r="JSP5" s="345"/>
      <c r="JSQ5" s="348"/>
      <c r="JSR5" s="347"/>
      <c r="JSS5" s="333"/>
      <c r="JST5" s="347"/>
      <c r="JSU5" s="342"/>
      <c r="JSW5" s="259"/>
      <c r="JSX5" s="267"/>
      <c r="JSY5" s="267"/>
      <c r="JSZ5" s="269"/>
      <c r="JTA5" s="330"/>
      <c r="JTB5" s="344"/>
      <c r="JTC5" s="347"/>
      <c r="JTD5" s="331"/>
      <c r="JTE5" s="345"/>
      <c r="JTF5" s="348"/>
      <c r="JTG5" s="347"/>
      <c r="JTH5" s="333"/>
      <c r="JTI5" s="347"/>
      <c r="JTJ5" s="342"/>
      <c r="JTL5" s="259"/>
      <c r="JTM5" s="267"/>
      <c r="JTN5" s="267"/>
      <c r="JTO5" s="269"/>
      <c r="JTP5" s="330"/>
      <c r="JTQ5" s="344"/>
      <c r="JTR5" s="347"/>
      <c r="JTS5" s="331"/>
      <c r="JTT5" s="345"/>
      <c r="JTU5" s="348"/>
      <c r="JTV5" s="347"/>
      <c r="JTW5" s="333"/>
      <c r="JTX5" s="347"/>
      <c r="JTY5" s="342"/>
      <c r="JUA5" s="259"/>
      <c r="JUB5" s="267"/>
      <c r="JUC5" s="267"/>
      <c r="JUD5" s="269"/>
      <c r="JUE5" s="330"/>
      <c r="JUF5" s="344"/>
      <c r="JUG5" s="347"/>
      <c r="JUH5" s="331"/>
      <c r="JUI5" s="345"/>
      <c r="JUJ5" s="348"/>
      <c r="JUK5" s="347"/>
      <c r="JUL5" s="333"/>
      <c r="JUM5" s="347"/>
      <c r="JUN5" s="342"/>
      <c r="JUP5" s="259"/>
      <c r="JUQ5" s="267"/>
      <c r="JUR5" s="267"/>
      <c r="JUS5" s="269"/>
      <c r="JUT5" s="330"/>
      <c r="JUU5" s="344"/>
      <c r="JUV5" s="347"/>
      <c r="JUW5" s="331"/>
      <c r="JUX5" s="345"/>
      <c r="JUY5" s="348"/>
      <c r="JUZ5" s="347"/>
      <c r="JVA5" s="333"/>
      <c r="JVB5" s="347"/>
      <c r="JVC5" s="342"/>
      <c r="JVE5" s="259"/>
      <c r="JVF5" s="267"/>
      <c r="JVG5" s="267"/>
      <c r="JVH5" s="269"/>
      <c r="JVI5" s="330"/>
      <c r="JVJ5" s="344"/>
      <c r="JVK5" s="347"/>
      <c r="JVL5" s="331"/>
      <c r="JVM5" s="345"/>
      <c r="JVN5" s="348"/>
      <c r="JVO5" s="347"/>
      <c r="JVP5" s="333"/>
      <c r="JVQ5" s="347"/>
      <c r="JVR5" s="342"/>
      <c r="JVT5" s="259"/>
      <c r="JVU5" s="267"/>
      <c r="JVV5" s="267"/>
      <c r="JVW5" s="269"/>
      <c r="JVX5" s="330"/>
      <c r="JVY5" s="344"/>
      <c r="JVZ5" s="347"/>
      <c r="JWA5" s="331"/>
      <c r="JWB5" s="345"/>
      <c r="JWC5" s="348"/>
      <c r="JWD5" s="347"/>
      <c r="JWE5" s="333"/>
      <c r="JWF5" s="347"/>
      <c r="JWG5" s="342"/>
      <c r="JWI5" s="259"/>
      <c r="JWJ5" s="267"/>
      <c r="JWK5" s="267"/>
      <c r="JWL5" s="269"/>
      <c r="JWM5" s="330"/>
      <c r="JWN5" s="344"/>
      <c r="JWO5" s="347"/>
      <c r="JWP5" s="331"/>
      <c r="JWQ5" s="345"/>
      <c r="JWR5" s="348"/>
      <c r="JWS5" s="347"/>
      <c r="JWT5" s="333"/>
      <c r="JWU5" s="347"/>
      <c r="JWV5" s="342"/>
      <c r="JWX5" s="259"/>
      <c r="JWY5" s="267"/>
      <c r="JWZ5" s="267"/>
      <c r="JXA5" s="269"/>
      <c r="JXB5" s="330"/>
      <c r="JXC5" s="344"/>
      <c r="JXD5" s="347"/>
      <c r="JXE5" s="331"/>
      <c r="JXF5" s="345"/>
      <c r="JXG5" s="348"/>
      <c r="JXH5" s="347"/>
      <c r="JXI5" s="333"/>
      <c r="JXJ5" s="347"/>
      <c r="JXK5" s="342"/>
      <c r="JXM5" s="259"/>
      <c r="JXN5" s="267"/>
      <c r="JXO5" s="267"/>
      <c r="JXP5" s="269"/>
      <c r="JXQ5" s="330"/>
      <c r="JXR5" s="344"/>
      <c r="JXS5" s="347"/>
      <c r="JXT5" s="331"/>
      <c r="JXU5" s="345"/>
      <c r="JXV5" s="348"/>
      <c r="JXW5" s="347"/>
      <c r="JXX5" s="333"/>
      <c r="JXY5" s="347"/>
      <c r="JXZ5" s="342"/>
      <c r="JYB5" s="259"/>
      <c r="JYC5" s="267"/>
      <c r="JYD5" s="267"/>
      <c r="JYE5" s="269"/>
      <c r="JYF5" s="330"/>
      <c r="JYG5" s="344"/>
      <c r="JYH5" s="347"/>
      <c r="JYI5" s="331"/>
      <c r="JYJ5" s="345"/>
      <c r="JYK5" s="348"/>
      <c r="JYL5" s="347"/>
      <c r="JYM5" s="333"/>
      <c r="JYN5" s="347"/>
      <c r="JYO5" s="342"/>
      <c r="JYQ5" s="259"/>
      <c r="JYR5" s="267"/>
      <c r="JYS5" s="267"/>
      <c r="JYT5" s="269"/>
      <c r="JYU5" s="330"/>
      <c r="JYV5" s="344"/>
      <c r="JYW5" s="347"/>
      <c r="JYX5" s="331"/>
      <c r="JYY5" s="345"/>
      <c r="JYZ5" s="348"/>
      <c r="JZA5" s="347"/>
      <c r="JZB5" s="333"/>
      <c r="JZC5" s="347"/>
      <c r="JZD5" s="342"/>
      <c r="JZF5" s="259"/>
      <c r="JZG5" s="267"/>
      <c r="JZH5" s="267"/>
      <c r="JZI5" s="269"/>
      <c r="JZJ5" s="330"/>
      <c r="JZK5" s="344"/>
      <c r="JZL5" s="347"/>
      <c r="JZM5" s="331"/>
      <c r="JZN5" s="345"/>
      <c r="JZO5" s="348"/>
      <c r="JZP5" s="347"/>
      <c r="JZQ5" s="333"/>
      <c r="JZR5" s="347"/>
      <c r="JZS5" s="342"/>
      <c r="JZU5" s="259"/>
      <c r="JZV5" s="267"/>
      <c r="JZW5" s="267"/>
      <c r="JZX5" s="269"/>
      <c r="JZY5" s="330"/>
      <c r="JZZ5" s="344"/>
      <c r="KAA5" s="347"/>
      <c r="KAB5" s="331"/>
      <c r="KAC5" s="345"/>
      <c r="KAD5" s="348"/>
      <c r="KAE5" s="347"/>
      <c r="KAF5" s="333"/>
      <c r="KAG5" s="347"/>
      <c r="KAH5" s="342"/>
      <c r="KAJ5" s="259"/>
      <c r="KAK5" s="267"/>
      <c r="KAL5" s="267"/>
      <c r="KAM5" s="269"/>
      <c r="KAN5" s="330"/>
      <c r="KAO5" s="344"/>
      <c r="KAP5" s="347"/>
      <c r="KAQ5" s="331"/>
      <c r="KAR5" s="345"/>
      <c r="KAS5" s="348"/>
      <c r="KAT5" s="347"/>
      <c r="KAU5" s="333"/>
      <c r="KAV5" s="347"/>
      <c r="KAW5" s="342"/>
      <c r="KAY5" s="259"/>
      <c r="KAZ5" s="267"/>
      <c r="KBA5" s="267"/>
      <c r="KBB5" s="269"/>
      <c r="KBC5" s="330"/>
      <c r="KBD5" s="344"/>
      <c r="KBE5" s="347"/>
      <c r="KBF5" s="331"/>
      <c r="KBG5" s="345"/>
      <c r="KBH5" s="348"/>
      <c r="KBI5" s="347"/>
      <c r="KBJ5" s="333"/>
      <c r="KBK5" s="347"/>
      <c r="KBL5" s="342"/>
      <c r="KBN5" s="259"/>
      <c r="KBO5" s="267"/>
      <c r="KBP5" s="267"/>
      <c r="KBQ5" s="269"/>
      <c r="KBR5" s="330"/>
      <c r="KBS5" s="344"/>
      <c r="KBT5" s="347"/>
      <c r="KBU5" s="331"/>
      <c r="KBV5" s="345"/>
      <c r="KBW5" s="348"/>
      <c r="KBX5" s="347"/>
      <c r="KBY5" s="333"/>
      <c r="KBZ5" s="347"/>
      <c r="KCA5" s="342"/>
      <c r="KCC5" s="259"/>
      <c r="KCD5" s="267"/>
      <c r="KCE5" s="267"/>
      <c r="KCF5" s="269"/>
      <c r="KCG5" s="330"/>
      <c r="KCH5" s="344"/>
      <c r="KCI5" s="347"/>
      <c r="KCJ5" s="331"/>
      <c r="KCK5" s="345"/>
      <c r="KCL5" s="348"/>
      <c r="KCM5" s="347"/>
      <c r="KCN5" s="333"/>
      <c r="KCO5" s="347"/>
      <c r="KCP5" s="342"/>
      <c r="KCR5" s="259"/>
      <c r="KCS5" s="267"/>
      <c r="KCT5" s="267"/>
      <c r="KCU5" s="269"/>
      <c r="KCV5" s="330"/>
      <c r="KCW5" s="344"/>
      <c r="KCX5" s="347"/>
      <c r="KCY5" s="331"/>
      <c r="KCZ5" s="345"/>
      <c r="KDA5" s="348"/>
      <c r="KDB5" s="347"/>
      <c r="KDC5" s="333"/>
      <c r="KDD5" s="347"/>
      <c r="KDE5" s="342"/>
      <c r="KDG5" s="259"/>
      <c r="KDH5" s="267"/>
      <c r="KDI5" s="267"/>
      <c r="KDJ5" s="269"/>
      <c r="KDK5" s="330"/>
      <c r="KDL5" s="344"/>
      <c r="KDM5" s="347"/>
      <c r="KDN5" s="331"/>
      <c r="KDO5" s="345"/>
      <c r="KDP5" s="348"/>
      <c r="KDQ5" s="347"/>
      <c r="KDR5" s="333"/>
      <c r="KDS5" s="347"/>
      <c r="KDT5" s="342"/>
      <c r="KDV5" s="259"/>
      <c r="KDW5" s="267"/>
      <c r="KDX5" s="267"/>
      <c r="KDY5" s="269"/>
      <c r="KDZ5" s="330"/>
      <c r="KEA5" s="344"/>
      <c r="KEB5" s="347"/>
      <c r="KEC5" s="331"/>
      <c r="KED5" s="345"/>
      <c r="KEE5" s="348"/>
      <c r="KEF5" s="347"/>
      <c r="KEG5" s="333"/>
      <c r="KEH5" s="347"/>
      <c r="KEI5" s="342"/>
      <c r="KEK5" s="259"/>
      <c r="KEL5" s="267"/>
      <c r="KEM5" s="267"/>
      <c r="KEN5" s="269"/>
      <c r="KEO5" s="330"/>
      <c r="KEP5" s="344"/>
      <c r="KEQ5" s="347"/>
      <c r="KER5" s="331"/>
      <c r="KES5" s="345"/>
      <c r="KET5" s="348"/>
      <c r="KEU5" s="347"/>
      <c r="KEV5" s="333"/>
      <c r="KEW5" s="347"/>
      <c r="KEX5" s="342"/>
      <c r="KEZ5" s="259"/>
      <c r="KFA5" s="267"/>
      <c r="KFB5" s="267"/>
      <c r="KFC5" s="269"/>
      <c r="KFD5" s="330"/>
      <c r="KFE5" s="344"/>
      <c r="KFF5" s="347"/>
      <c r="KFG5" s="331"/>
      <c r="KFH5" s="345"/>
      <c r="KFI5" s="348"/>
      <c r="KFJ5" s="347"/>
      <c r="KFK5" s="333"/>
      <c r="KFL5" s="347"/>
      <c r="KFM5" s="342"/>
      <c r="KFO5" s="259"/>
      <c r="KFP5" s="267"/>
      <c r="KFQ5" s="267"/>
      <c r="KFR5" s="269"/>
      <c r="KFS5" s="330"/>
      <c r="KFT5" s="344"/>
      <c r="KFU5" s="347"/>
      <c r="KFV5" s="331"/>
      <c r="KFW5" s="345"/>
      <c r="KFX5" s="348"/>
      <c r="KFY5" s="347"/>
      <c r="KFZ5" s="333"/>
      <c r="KGA5" s="347"/>
      <c r="KGB5" s="342"/>
      <c r="KGD5" s="259"/>
      <c r="KGE5" s="267"/>
      <c r="KGF5" s="267"/>
      <c r="KGG5" s="269"/>
      <c r="KGH5" s="330"/>
      <c r="KGI5" s="344"/>
      <c r="KGJ5" s="347"/>
      <c r="KGK5" s="331"/>
      <c r="KGL5" s="345"/>
      <c r="KGM5" s="348"/>
      <c r="KGN5" s="347"/>
      <c r="KGO5" s="333"/>
      <c r="KGP5" s="347"/>
      <c r="KGQ5" s="342"/>
      <c r="KGS5" s="259"/>
      <c r="KGT5" s="267"/>
      <c r="KGU5" s="267"/>
      <c r="KGV5" s="269"/>
      <c r="KGW5" s="330"/>
      <c r="KGX5" s="344"/>
      <c r="KGY5" s="347"/>
      <c r="KGZ5" s="331"/>
      <c r="KHA5" s="345"/>
      <c r="KHB5" s="348"/>
      <c r="KHC5" s="347"/>
      <c r="KHD5" s="333"/>
      <c r="KHE5" s="347"/>
      <c r="KHF5" s="342"/>
      <c r="KHH5" s="259"/>
      <c r="KHI5" s="267"/>
      <c r="KHJ5" s="267"/>
      <c r="KHK5" s="269"/>
      <c r="KHL5" s="330"/>
      <c r="KHM5" s="344"/>
      <c r="KHN5" s="347"/>
      <c r="KHO5" s="331"/>
      <c r="KHP5" s="345"/>
      <c r="KHQ5" s="348"/>
      <c r="KHR5" s="347"/>
      <c r="KHS5" s="333"/>
      <c r="KHT5" s="347"/>
      <c r="KHU5" s="342"/>
      <c r="KHW5" s="259"/>
      <c r="KHX5" s="267"/>
      <c r="KHY5" s="267"/>
      <c r="KHZ5" s="269"/>
      <c r="KIA5" s="330"/>
      <c r="KIB5" s="344"/>
      <c r="KIC5" s="347"/>
      <c r="KID5" s="331"/>
      <c r="KIE5" s="345"/>
      <c r="KIF5" s="348"/>
      <c r="KIG5" s="347"/>
      <c r="KIH5" s="333"/>
      <c r="KII5" s="347"/>
      <c r="KIJ5" s="342"/>
      <c r="KIL5" s="259"/>
      <c r="KIM5" s="267"/>
      <c r="KIN5" s="267"/>
      <c r="KIO5" s="269"/>
      <c r="KIP5" s="330"/>
      <c r="KIQ5" s="344"/>
      <c r="KIR5" s="347"/>
      <c r="KIS5" s="331"/>
      <c r="KIT5" s="345"/>
      <c r="KIU5" s="348"/>
      <c r="KIV5" s="347"/>
      <c r="KIW5" s="333"/>
      <c r="KIX5" s="347"/>
      <c r="KIY5" s="342"/>
      <c r="KJA5" s="259"/>
      <c r="KJB5" s="267"/>
      <c r="KJC5" s="267"/>
      <c r="KJD5" s="269"/>
      <c r="KJE5" s="330"/>
      <c r="KJF5" s="344"/>
      <c r="KJG5" s="347"/>
      <c r="KJH5" s="331"/>
      <c r="KJI5" s="345"/>
      <c r="KJJ5" s="348"/>
      <c r="KJK5" s="347"/>
      <c r="KJL5" s="333"/>
      <c r="KJM5" s="347"/>
      <c r="KJN5" s="342"/>
      <c r="KJP5" s="259"/>
      <c r="KJQ5" s="267"/>
      <c r="KJR5" s="267"/>
      <c r="KJS5" s="269"/>
      <c r="KJT5" s="330"/>
      <c r="KJU5" s="344"/>
      <c r="KJV5" s="347"/>
      <c r="KJW5" s="331"/>
      <c r="KJX5" s="345"/>
      <c r="KJY5" s="348"/>
      <c r="KJZ5" s="347"/>
      <c r="KKA5" s="333"/>
      <c r="KKB5" s="347"/>
      <c r="KKC5" s="342"/>
      <c r="KKE5" s="259"/>
      <c r="KKF5" s="267"/>
      <c r="KKG5" s="267"/>
      <c r="KKH5" s="269"/>
      <c r="KKI5" s="330"/>
      <c r="KKJ5" s="344"/>
      <c r="KKK5" s="347"/>
      <c r="KKL5" s="331"/>
      <c r="KKM5" s="345"/>
      <c r="KKN5" s="348"/>
      <c r="KKO5" s="347"/>
      <c r="KKP5" s="333"/>
      <c r="KKQ5" s="347"/>
      <c r="KKR5" s="342"/>
      <c r="KKT5" s="259"/>
      <c r="KKU5" s="267"/>
      <c r="KKV5" s="267"/>
      <c r="KKW5" s="269"/>
      <c r="KKX5" s="330"/>
      <c r="KKY5" s="344"/>
      <c r="KKZ5" s="347"/>
      <c r="KLA5" s="331"/>
      <c r="KLB5" s="345"/>
      <c r="KLC5" s="348"/>
      <c r="KLD5" s="347"/>
      <c r="KLE5" s="333"/>
      <c r="KLF5" s="347"/>
      <c r="KLG5" s="342"/>
      <c r="KLI5" s="259"/>
      <c r="KLJ5" s="267"/>
      <c r="KLK5" s="267"/>
      <c r="KLL5" s="269"/>
      <c r="KLM5" s="330"/>
      <c r="KLN5" s="344"/>
      <c r="KLO5" s="347"/>
      <c r="KLP5" s="331"/>
      <c r="KLQ5" s="345"/>
      <c r="KLR5" s="348"/>
      <c r="KLS5" s="347"/>
      <c r="KLT5" s="333"/>
      <c r="KLU5" s="347"/>
      <c r="KLV5" s="342"/>
      <c r="KLX5" s="259"/>
      <c r="KLY5" s="267"/>
      <c r="KLZ5" s="267"/>
      <c r="KMA5" s="269"/>
      <c r="KMB5" s="330"/>
      <c r="KMC5" s="344"/>
      <c r="KMD5" s="347"/>
      <c r="KME5" s="331"/>
      <c r="KMF5" s="345"/>
      <c r="KMG5" s="348"/>
      <c r="KMH5" s="347"/>
      <c r="KMI5" s="333"/>
      <c r="KMJ5" s="347"/>
      <c r="KMK5" s="342"/>
      <c r="KMM5" s="259"/>
      <c r="KMN5" s="267"/>
      <c r="KMO5" s="267"/>
      <c r="KMP5" s="269"/>
      <c r="KMQ5" s="330"/>
      <c r="KMR5" s="344"/>
      <c r="KMS5" s="347"/>
      <c r="KMT5" s="331"/>
      <c r="KMU5" s="345"/>
      <c r="KMV5" s="348"/>
      <c r="KMW5" s="347"/>
      <c r="KMX5" s="333"/>
      <c r="KMY5" s="347"/>
      <c r="KMZ5" s="342"/>
      <c r="KNB5" s="259"/>
      <c r="KNC5" s="267"/>
      <c r="KND5" s="267"/>
      <c r="KNE5" s="269"/>
      <c r="KNF5" s="330"/>
      <c r="KNG5" s="344"/>
      <c r="KNH5" s="347"/>
      <c r="KNI5" s="331"/>
      <c r="KNJ5" s="345"/>
      <c r="KNK5" s="348"/>
      <c r="KNL5" s="347"/>
      <c r="KNM5" s="333"/>
      <c r="KNN5" s="347"/>
      <c r="KNO5" s="342"/>
      <c r="KNQ5" s="259"/>
      <c r="KNR5" s="267"/>
      <c r="KNS5" s="267"/>
      <c r="KNT5" s="269"/>
      <c r="KNU5" s="330"/>
      <c r="KNV5" s="344"/>
      <c r="KNW5" s="347"/>
      <c r="KNX5" s="331"/>
      <c r="KNY5" s="345"/>
      <c r="KNZ5" s="348"/>
      <c r="KOA5" s="347"/>
      <c r="KOB5" s="333"/>
      <c r="KOC5" s="347"/>
      <c r="KOD5" s="342"/>
      <c r="KOF5" s="259"/>
      <c r="KOG5" s="267"/>
      <c r="KOH5" s="267"/>
      <c r="KOI5" s="269"/>
      <c r="KOJ5" s="330"/>
      <c r="KOK5" s="344"/>
      <c r="KOL5" s="347"/>
      <c r="KOM5" s="331"/>
      <c r="KON5" s="345"/>
      <c r="KOO5" s="348"/>
      <c r="KOP5" s="347"/>
      <c r="KOQ5" s="333"/>
      <c r="KOR5" s="347"/>
      <c r="KOS5" s="342"/>
      <c r="KOU5" s="259"/>
      <c r="KOV5" s="267"/>
      <c r="KOW5" s="267"/>
      <c r="KOX5" s="269"/>
      <c r="KOY5" s="330"/>
      <c r="KOZ5" s="344"/>
      <c r="KPA5" s="347"/>
      <c r="KPB5" s="331"/>
      <c r="KPC5" s="345"/>
      <c r="KPD5" s="348"/>
      <c r="KPE5" s="347"/>
      <c r="KPF5" s="333"/>
      <c r="KPG5" s="347"/>
      <c r="KPH5" s="342"/>
      <c r="KPJ5" s="259"/>
      <c r="KPK5" s="267"/>
      <c r="KPL5" s="267"/>
      <c r="KPM5" s="269"/>
      <c r="KPN5" s="330"/>
      <c r="KPO5" s="344"/>
      <c r="KPP5" s="347"/>
      <c r="KPQ5" s="331"/>
      <c r="KPR5" s="345"/>
      <c r="KPS5" s="348"/>
      <c r="KPT5" s="347"/>
      <c r="KPU5" s="333"/>
      <c r="KPV5" s="347"/>
      <c r="KPW5" s="342"/>
      <c r="KPY5" s="259"/>
      <c r="KPZ5" s="267"/>
      <c r="KQA5" s="267"/>
      <c r="KQB5" s="269"/>
      <c r="KQC5" s="330"/>
      <c r="KQD5" s="344"/>
      <c r="KQE5" s="347"/>
      <c r="KQF5" s="331"/>
      <c r="KQG5" s="345"/>
      <c r="KQH5" s="348"/>
      <c r="KQI5" s="347"/>
      <c r="KQJ5" s="333"/>
      <c r="KQK5" s="347"/>
      <c r="KQL5" s="342"/>
      <c r="KQN5" s="259"/>
      <c r="KQO5" s="267"/>
      <c r="KQP5" s="267"/>
      <c r="KQQ5" s="269"/>
      <c r="KQR5" s="330"/>
      <c r="KQS5" s="344"/>
      <c r="KQT5" s="347"/>
      <c r="KQU5" s="331"/>
      <c r="KQV5" s="345"/>
      <c r="KQW5" s="348"/>
      <c r="KQX5" s="347"/>
      <c r="KQY5" s="333"/>
      <c r="KQZ5" s="347"/>
      <c r="KRA5" s="342"/>
      <c r="KRC5" s="259"/>
      <c r="KRD5" s="267"/>
      <c r="KRE5" s="267"/>
      <c r="KRF5" s="269"/>
      <c r="KRG5" s="330"/>
      <c r="KRH5" s="344"/>
      <c r="KRI5" s="347"/>
      <c r="KRJ5" s="331"/>
      <c r="KRK5" s="345"/>
      <c r="KRL5" s="348"/>
      <c r="KRM5" s="347"/>
      <c r="KRN5" s="333"/>
      <c r="KRO5" s="347"/>
      <c r="KRP5" s="342"/>
      <c r="KRR5" s="259"/>
      <c r="KRS5" s="267"/>
      <c r="KRT5" s="267"/>
      <c r="KRU5" s="269"/>
      <c r="KRV5" s="330"/>
      <c r="KRW5" s="344"/>
      <c r="KRX5" s="347"/>
      <c r="KRY5" s="331"/>
      <c r="KRZ5" s="345"/>
      <c r="KSA5" s="348"/>
      <c r="KSB5" s="347"/>
      <c r="KSC5" s="333"/>
      <c r="KSD5" s="347"/>
      <c r="KSE5" s="342"/>
      <c r="KSG5" s="259"/>
      <c r="KSH5" s="267"/>
      <c r="KSI5" s="267"/>
      <c r="KSJ5" s="269"/>
      <c r="KSK5" s="330"/>
      <c r="KSL5" s="344"/>
      <c r="KSM5" s="347"/>
      <c r="KSN5" s="331"/>
      <c r="KSO5" s="345"/>
      <c r="KSP5" s="348"/>
      <c r="KSQ5" s="347"/>
      <c r="KSR5" s="333"/>
      <c r="KSS5" s="347"/>
      <c r="KST5" s="342"/>
      <c r="KSV5" s="259"/>
      <c r="KSW5" s="267"/>
      <c r="KSX5" s="267"/>
      <c r="KSY5" s="269"/>
      <c r="KSZ5" s="330"/>
      <c r="KTA5" s="344"/>
      <c r="KTB5" s="347"/>
      <c r="KTC5" s="331"/>
      <c r="KTD5" s="345"/>
      <c r="KTE5" s="348"/>
      <c r="KTF5" s="347"/>
      <c r="KTG5" s="333"/>
      <c r="KTH5" s="347"/>
      <c r="KTI5" s="342"/>
      <c r="KTK5" s="259"/>
      <c r="KTL5" s="267"/>
      <c r="KTM5" s="267"/>
      <c r="KTN5" s="269"/>
      <c r="KTO5" s="330"/>
      <c r="KTP5" s="344"/>
      <c r="KTQ5" s="347"/>
      <c r="KTR5" s="331"/>
      <c r="KTS5" s="345"/>
      <c r="KTT5" s="348"/>
      <c r="KTU5" s="347"/>
      <c r="KTV5" s="333"/>
      <c r="KTW5" s="347"/>
      <c r="KTX5" s="342"/>
      <c r="KTZ5" s="259"/>
      <c r="KUA5" s="267"/>
      <c r="KUB5" s="267"/>
      <c r="KUC5" s="269"/>
      <c r="KUD5" s="330"/>
      <c r="KUE5" s="344"/>
      <c r="KUF5" s="347"/>
      <c r="KUG5" s="331"/>
      <c r="KUH5" s="345"/>
      <c r="KUI5" s="348"/>
      <c r="KUJ5" s="347"/>
      <c r="KUK5" s="333"/>
      <c r="KUL5" s="347"/>
      <c r="KUM5" s="342"/>
      <c r="KUO5" s="259"/>
      <c r="KUP5" s="267"/>
      <c r="KUQ5" s="267"/>
      <c r="KUR5" s="269"/>
      <c r="KUS5" s="330"/>
      <c r="KUT5" s="344"/>
      <c r="KUU5" s="347"/>
      <c r="KUV5" s="331"/>
      <c r="KUW5" s="345"/>
      <c r="KUX5" s="348"/>
      <c r="KUY5" s="347"/>
      <c r="KUZ5" s="333"/>
      <c r="KVA5" s="347"/>
      <c r="KVB5" s="342"/>
      <c r="KVD5" s="259"/>
      <c r="KVE5" s="267"/>
      <c r="KVF5" s="267"/>
      <c r="KVG5" s="269"/>
      <c r="KVH5" s="330"/>
      <c r="KVI5" s="344"/>
      <c r="KVJ5" s="347"/>
      <c r="KVK5" s="331"/>
      <c r="KVL5" s="345"/>
      <c r="KVM5" s="348"/>
      <c r="KVN5" s="347"/>
      <c r="KVO5" s="333"/>
      <c r="KVP5" s="347"/>
      <c r="KVQ5" s="342"/>
      <c r="KVS5" s="259"/>
      <c r="KVT5" s="267"/>
      <c r="KVU5" s="267"/>
      <c r="KVV5" s="269"/>
      <c r="KVW5" s="330"/>
      <c r="KVX5" s="344"/>
      <c r="KVY5" s="347"/>
      <c r="KVZ5" s="331"/>
      <c r="KWA5" s="345"/>
      <c r="KWB5" s="348"/>
      <c r="KWC5" s="347"/>
      <c r="KWD5" s="333"/>
      <c r="KWE5" s="347"/>
      <c r="KWF5" s="342"/>
      <c r="KWH5" s="259"/>
      <c r="KWI5" s="267"/>
      <c r="KWJ5" s="267"/>
      <c r="KWK5" s="269"/>
      <c r="KWL5" s="330"/>
      <c r="KWM5" s="344"/>
      <c r="KWN5" s="347"/>
      <c r="KWO5" s="331"/>
      <c r="KWP5" s="345"/>
      <c r="KWQ5" s="348"/>
      <c r="KWR5" s="347"/>
      <c r="KWS5" s="333"/>
      <c r="KWT5" s="347"/>
      <c r="KWU5" s="342"/>
      <c r="KWW5" s="259"/>
      <c r="KWX5" s="267"/>
      <c r="KWY5" s="267"/>
      <c r="KWZ5" s="269"/>
      <c r="KXA5" s="330"/>
      <c r="KXB5" s="344"/>
      <c r="KXC5" s="347"/>
      <c r="KXD5" s="331"/>
      <c r="KXE5" s="345"/>
      <c r="KXF5" s="348"/>
      <c r="KXG5" s="347"/>
      <c r="KXH5" s="333"/>
      <c r="KXI5" s="347"/>
      <c r="KXJ5" s="342"/>
      <c r="KXL5" s="259"/>
      <c r="KXM5" s="267"/>
      <c r="KXN5" s="267"/>
      <c r="KXO5" s="269"/>
      <c r="KXP5" s="330"/>
      <c r="KXQ5" s="344"/>
      <c r="KXR5" s="347"/>
      <c r="KXS5" s="331"/>
      <c r="KXT5" s="345"/>
      <c r="KXU5" s="348"/>
      <c r="KXV5" s="347"/>
      <c r="KXW5" s="333"/>
      <c r="KXX5" s="347"/>
      <c r="KXY5" s="342"/>
      <c r="KYA5" s="259"/>
      <c r="KYB5" s="267"/>
      <c r="KYC5" s="267"/>
      <c r="KYD5" s="269"/>
      <c r="KYE5" s="330"/>
      <c r="KYF5" s="344"/>
      <c r="KYG5" s="347"/>
      <c r="KYH5" s="331"/>
      <c r="KYI5" s="345"/>
      <c r="KYJ5" s="348"/>
      <c r="KYK5" s="347"/>
      <c r="KYL5" s="333"/>
      <c r="KYM5" s="347"/>
      <c r="KYN5" s="342"/>
      <c r="KYP5" s="259"/>
      <c r="KYQ5" s="267"/>
      <c r="KYR5" s="267"/>
      <c r="KYS5" s="269"/>
      <c r="KYT5" s="330"/>
      <c r="KYU5" s="344"/>
      <c r="KYV5" s="347"/>
      <c r="KYW5" s="331"/>
      <c r="KYX5" s="345"/>
      <c r="KYY5" s="348"/>
      <c r="KYZ5" s="347"/>
      <c r="KZA5" s="333"/>
      <c r="KZB5" s="347"/>
      <c r="KZC5" s="342"/>
      <c r="KZE5" s="259"/>
      <c r="KZF5" s="267"/>
      <c r="KZG5" s="267"/>
      <c r="KZH5" s="269"/>
      <c r="KZI5" s="330"/>
      <c r="KZJ5" s="344"/>
      <c r="KZK5" s="347"/>
      <c r="KZL5" s="331"/>
      <c r="KZM5" s="345"/>
      <c r="KZN5" s="348"/>
      <c r="KZO5" s="347"/>
      <c r="KZP5" s="333"/>
      <c r="KZQ5" s="347"/>
      <c r="KZR5" s="342"/>
      <c r="KZT5" s="259"/>
      <c r="KZU5" s="267"/>
      <c r="KZV5" s="267"/>
      <c r="KZW5" s="269"/>
      <c r="KZX5" s="330"/>
      <c r="KZY5" s="344"/>
      <c r="KZZ5" s="347"/>
      <c r="LAA5" s="331"/>
      <c r="LAB5" s="345"/>
      <c r="LAC5" s="348"/>
      <c r="LAD5" s="347"/>
      <c r="LAE5" s="333"/>
      <c r="LAF5" s="347"/>
      <c r="LAG5" s="342"/>
      <c r="LAI5" s="259"/>
      <c r="LAJ5" s="267"/>
      <c r="LAK5" s="267"/>
      <c r="LAL5" s="269"/>
      <c r="LAM5" s="330"/>
      <c r="LAN5" s="344"/>
      <c r="LAO5" s="347"/>
      <c r="LAP5" s="331"/>
      <c r="LAQ5" s="345"/>
      <c r="LAR5" s="348"/>
      <c r="LAS5" s="347"/>
      <c r="LAT5" s="333"/>
      <c r="LAU5" s="347"/>
      <c r="LAV5" s="342"/>
      <c r="LAX5" s="259"/>
      <c r="LAY5" s="267"/>
      <c r="LAZ5" s="267"/>
      <c r="LBA5" s="269"/>
      <c r="LBB5" s="330"/>
      <c r="LBC5" s="344"/>
      <c r="LBD5" s="347"/>
      <c r="LBE5" s="331"/>
      <c r="LBF5" s="345"/>
      <c r="LBG5" s="348"/>
      <c r="LBH5" s="347"/>
      <c r="LBI5" s="333"/>
      <c r="LBJ5" s="347"/>
      <c r="LBK5" s="342"/>
      <c r="LBM5" s="259"/>
      <c r="LBN5" s="267"/>
      <c r="LBO5" s="267"/>
      <c r="LBP5" s="269"/>
      <c r="LBQ5" s="330"/>
      <c r="LBR5" s="344"/>
      <c r="LBS5" s="347"/>
      <c r="LBT5" s="331"/>
      <c r="LBU5" s="345"/>
      <c r="LBV5" s="348"/>
      <c r="LBW5" s="347"/>
      <c r="LBX5" s="333"/>
      <c r="LBY5" s="347"/>
      <c r="LBZ5" s="342"/>
      <c r="LCB5" s="259"/>
      <c r="LCC5" s="267"/>
      <c r="LCD5" s="267"/>
      <c r="LCE5" s="269"/>
      <c r="LCF5" s="330"/>
      <c r="LCG5" s="344"/>
      <c r="LCH5" s="347"/>
      <c r="LCI5" s="331"/>
      <c r="LCJ5" s="345"/>
      <c r="LCK5" s="348"/>
      <c r="LCL5" s="347"/>
      <c r="LCM5" s="333"/>
      <c r="LCN5" s="347"/>
      <c r="LCO5" s="342"/>
      <c r="LCQ5" s="259"/>
      <c r="LCR5" s="267"/>
      <c r="LCS5" s="267"/>
      <c r="LCT5" s="269"/>
      <c r="LCU5" s="330"/>
      <c r="LCV5" s="344"/>
      <c r="LCW5" s="347"/>
      <c r="LCX5" s="331"/>
      <c r="LCY5" s="345"/>
      <c r="LCZ5" s="348"/>
      <c r="LDA5" s="347"/>
      <c r="LDB5" s="333"/>
      <c r="LDC5" s="347"/>
      <c r="LDD5" s="342"/>
      <c r="LDF5" s="259"/>
      <c r="LDG5" s="267"/>
      <c r="LDH5" s="267"/>
      <c r="LDI5" s="269"/>
      <c r="LDJ5" s="330"/>
      <c r="LDK5" s="344"/>
      <c r="LDL5" s="347"/>
      <c r="LDM5" s="331"/>
      <c r="LDN5" s="345"/>
      <c r="LDO5" s="348"/>
      <c r="LDP5" s="347"/>
      <c r="LDQ5" s="333"/>
      <c r="LDR5" s="347"/>
      <c r="LDS5" s="342"/>
      <c r="LDU5" s="259"/>
      <c r="LDV5" s="267"/>
      <c r="LDW5" s="267"/>
      <c r="LDX5" s="269"/>
      <c r="LDY5" s="330"/>
      <c r="LDZ5" s="344"/>
      <c r="LEA5" s="347"/>
      <c r="LEB5" s="331"/>
      <c r="LEC5" s="345"/>
      <c r="LED5" s="348"/>
      <c r="LEE5" s="347"/>
      <c r="LEF5" s="333"/>
      <c r="LEG5" s="347"/>
      <c r="LEH5" s="342"/>
      <c r="LEJ5" s="259"/>
      <c r="LEK5" s="267"/>
      <c r="LEL5" s="267"/>
      <c r="LEM5" s="269"/>
      <c r="LEN5" s="330"/>
      <c r="LEO5" s="344"/>
      <c r="LEP5" s="347"/>
      <c r="LEQ5" s="331"/>
      <c r="LER5" s="345"/>
      <c r="LES5" s="348"/>
      <c r="LET5" s="347"/>
      <c r="LEU5" s="333"/>
      <c r="LEV5" s="347"/>
      <c r="LEW5" s="342"/>
      <c r="LEY5" s="259"/>
      <c r="LEZ5" s="267"/>
      <c r="LFA5" s="267"/>
      <c r="LFB5" s="269"/>
      <c r="LFC5" s="330"/>
      <c r="LFD5" s="344"/>
      <c r="LFE5" s="347"/>
      <c r="LFF5" s="331"/>
      <c r="LFG5" s="345"/>
      <c r="LFH5" s="348"/>
      <c r="LFI5" s="347"/>
      <c r="LFJ5" s="333"/>
      <c r="LFK5" s="347"/>
      <c r="LFL5" s="342"/>
      <c r="LFN5" s="259"/>
      <c r="LFO5" s="267"/>
      <c r="LFP5" s="267"/>
      <c r="LFQ5" s="269"/>
      <c r="LFR5" s="330"/>
      <c r="LFS5" s="344"/>
      <c r="LFT5" s="347"/>
      <c r="LFU5" s="331"/>
      <c r="LFV5" s="345"/>
      <c r="LFW5" s="348"/>
      <c r="LFX5" s="347"/>
      <c r="LFY5" s="333"/>
      <c r="LFZ5" s="347"/>
      <c r="LGA5" s="342"/>
      <c r="LGC5" s="259"/>
      <c r="LGD5" s="267"/>
      <c r="LGE5" s="267"/>
      <c r="LGF5" s="269"/>
      <c r="LGG5" s="330"/>
      <c r="LGH5" s="344"/>
      <c r="LGI5" s="347"/>
      <c r="LGJ5" s="331"/>
      <c r="LGK5" s="345"/>
      <c r="LGL5" s="348"/>
      <c r="LGM5" s="347"/>
      <c r="LGN5" s="333"/>
      <c r="LGO5" s="347"/>
      <c r="LGP5" s="342"/>
      <c r="LGR5" s="259"/>
      <c r="LGS5" s="267"/>
      <c r="LGT5" s="267"/>
      <c r="LGU5" s="269"/>
      <c r="LGV5" s="330"/>
      <c r="LGW5" s="344"/>
      <c r="LGX5" s="347"/>
      <c r="LGY5" s="331"/>
      <c r="LGZ5" s="345"/>
      <c r="LHA5" s="348"/>
      <c r="LHB5" s="347"/>
      <c r="LHC5" s="333"/>
      <c r="LHD5" s="347"/>
      <c r="LHE5" s="342"/>
      <c r="LHG5" s="259"/>
      <c r="LHH5" s="267"/>
      <c r="LHI5" s="267"/>
      <c r="LHJ5" s="269"/>
      <c r="LHK5" s="330"/>
      <c r="LHL5" s="344"/>
      <c r="LHM5" s="347"/>
      <c r="LHN5" s="331"/>
      <c r="LHO5" s="345"/>
      <c r="LHP5" s="348"/>
      <c r="LHQ5" s="347"/>
      <c r="LHR5" s="333"/>
      <c r="LHS5" s="347"/>
      <c r="LHT5" s="342"/>
      <c r="LHV5" s="259"/>
      <c r="LHW5" s="267"/>
      <c r="LHX5" s="267"/>
      <c r="LHY5" s="269"/>
      <c r="LHZ5" s="330"/>
      <c r="LIA5" s="344"/>
      <c r="LIB5" s="347"/>
      <c r="LIC5" s="331"/>
      <c r="LID5" s="345"/>
      <c r="LIE5" s="348"/>
      <c r="LIF5" s="347"/>
      <c r="LIG5" s="333"/>
      <c r="LIH5" s="347"/>
      <c r="LII5" s="342"/>
      <c r="LIK5" s="259"/>
      <c r="LIL5" s="267"/>
      <c r="LIM5" s="267"/>
      <c r="LIN5" s="269"/>
      <c r="LIO5" s="330"/>
      <c r="LIP5" s="344"/>
      <c r="LIQ5" s="347"/>
      <c r="LIR5" s="331"/>
      <c r="LIS5" s="345"/>
      <c r="LIT5" s="348"/>
      <c r="LIU5" s="347"/>
      <c r="LIV5" s="333"/>
      <c r="LIW5" s="347"/>
      <c r="LIX5" s="342"/>
      <c r="LIZ5" s="259"/>
      <c r="LJA5" s="267"/>
      <c r="LJB5" s="267"/>
      <c r="LJC5" s="269"/>
      <c r="LJD5" s="330"/>
      <c r="LJE5" s="344"/>
      <c r="LJF5" s="347"/>
      <c r="LJG5" s="331"/>
      <c r="LJH5" s="345"/>
      <c r="LJI5" s="348"/>
      <c r="LJJ5" s="347"/>
      <c r="LJK5" s="333"/>
      <c r="LJL5" s="347"/>
      <c r="LJM5" s="342"/>
      <c r="LJO5" s="259"/>
      <c r="LJP5" s="267"/>
      <c r="LJQ5" s="267"/>
      <c r="LJR5" s="269"/>
      <c r="LJS5" s="330"/>
      <c r="LJT5" s="344"/>
      <c r="LJU5" s="347"/>
      <c r="LJV5" s="331"/>
      <c r="LJW5" s="345"/>
      <c r="LJX5" s="348"/>
      <c r="LJY5" s="347"/>
      <c r="LJZ5" s="333"/>
      <c r="LKA5" s="347"/>
      <c r="LKB5" s="342"/>
      <c r="LKD5" s="259"/>
      <c r="LKE5" s="267"/>
      <c r="LKF5" s="267"/>
      <c r="LKG5" s="269"/>
      <c r="LKH5" s="330"/>
      <c r="LKI5" s="344"/>
      <c r="LKJ5" s="347"/>
      <c r="LKK5" s="331"/>
      <c r="LKL5" s="345"/>
      <c r="LKM5" s="348"/>
      <c r="LKN5" s="347"/>
      <c r="LKO5" s="333"/>
      <c r="LKP5" s="347"/>
      <c r="LKQ5" s="342"/>
      <c r="LKS5" s="259"/>
      <c r="LKT5" s="267"/>
      <c r="LKU5" s="267"/>
      <c r="LKV5" s="269"/>
      <c r="LKW5" s="330"/>
      <c r="LKX5" s="344"/>
      <c r="LKY5" s="347"/>
      <c r="LKZ5" s="331"/>
      <c r="LLA5" s="345"/>
      <c r="LLB5" s="348"/>
      <c r="LLC5" s="347"/>
      <c r="LLD5" s="333"/>
      <c r="LLE5" s="347"/>
      <c r="LLF5" s="342"/>
      <c r="LLH5" s="259"/>
      <c r="LLI5" s="267"/>
      <c r="LLJ5" s="267"/>
      <c r="LLK5" s="269"/>
      <c r="LLL5" s="330"/>
      <c r="LLM5" s="344"/>
      <c r="LLN5" s="347"/>
      <c r="LLO5" s="331"/>
      <c r="LLP5" s="345"/>
      <c r="LLQ5" s="348"/>
      <c r="LLR5" s="347"/>
      <c r="LLS5" s="333"/>
      <c r="LLT5" s="347"/>
      <c r="LLU5" s="342"/>
      <c r="LLW5" s="259"/>
      <c r="LLX5" s="267"/>
      <c r="LLY5" s="267"/>
      <c r="LLZ5" s="269"/>
      <c r="LMA5" s="330"/>
      <c r="LMB5" s="344"/>
      <c r="LMC5" s="347"/>
      <c r="LMD5" s="331"/>
      <c r="LME5" s="345"/>
      <c r="LMF5" s="348"/>
      <c r="LMG5" s="347"/>
      <c r="LMH5" s="333"/>
      <c r="LMI5" s="347"/>
      <c r="LMJ5" s="342"/>
      <c r="LML5" s="259"/>
      <c r="LMM5" s="267"/>
      <c r="LMN5" s="267"/>
      <c r="LMO5" s="269"/>
      <c r="LMP5" s="330"/>
      <c r="LMQ5" s="344"/>
      <c r="LMR5" s="347"/>
      <c r="LMS5" s="331"/>
      <c r="LMT5" s="345"/>
      <c r="LMU5" s="348"/>
      <c r="LMV5" s="347"/>
      <c r="LMW5" s="333"/>
      <c r="LMX5" s="347"/>
      <c r="LMY5" s="342"/>
      <c r="LNA5" s="259"/>
      <c r="LNB5" s="267"/>
      <c r="LNC5" s="267"/>
      <c r="LND5" s="269"/>
      <c r="LNE5" s="330"/>
      <c r="LNF5" s="344"/>
      <c r="LNG5" s="347"/>
      <c r="LNH5" s="331"/>
      <c r="LNI5" s="345"/>
      <c r="LNJ5" s="348"/>
      <c r="LNK5" s="347"/>
      <c r="LNL5" s="333"/>
      <c r="LNM5" s="347"/>
      <c r="LNN5" s="342"/>
      <c r="LNP5" s="259"/>
      <c r="LNQ5" s="267"/>
      <c r="LNR5" s="267"/>
      <c r="LNS5" s="269"/>
      <c r="LNT5" s="330"/>
      <c r="LNU5" s="344"/>
      <c r="LNV5" s="347"/>
      <c r="LNW5" s="331"/>
      <c r="LNX5" s="345"/>
      <c r="LNY5" s="348"/>
      <c r="LNZ5" s="347"/>
      <c r="LOA5" s="333"/>
      <c r="LOB5" s="347"/>
      <c r="LOC5" s="342"/>
      <c r="LOE5" s="259"/>
      <c r="LOF5" s="267"/>
      <c r="LOG5" s="267"/>
      <c r="LOH5" s="269"/>
      <c r="LOI5" s="330"/>
      <c r="LOJ5" s="344"/>
      <c r="LOK5" s="347"/>
      <c r="LOL5" s="331"/>
      <c r="LOM5" s="345"/>
      <c r="LON5" s="348"/>
      <c r="LOO5" s="347"/>
      <c r="LOP5" s="333"/>
      <c r="LOQ5" s="347"/>
      <c r="LOR5" s="342"/>
      <c r="LOT5" s="259"/>
      <c r="LOU5" s="267"/>
      <c r="LOV5" s="267"/>
      <c r="LOW5" s="269"/>
      <c r="LOX5" s="330"/>
      <c r="LOY5" s="344"/>
      <c r="LOZ5" s="347"/>
      <c r="LPA5" s="331"/>
      <c r="LPB5" s="345"/>
      <c r="LPC5" s="348"/>
      <c r="LPD5" s="347"/>
      <c r="LPE5" s="333"/>
      <c r="LPF5" s="347"/>
      <c r="LPG5" s="342"/>
      <c r="LPI5" s="259"/>
      <c r="LPJ5" s="267"/>
      <c r="LPK5" s="267"/>
      <c r="LPL5" s="269"/>
      <c r="LPM5" s="330"/>
      <c r="LPN5" s="344"/>
      <c r="LPO5" s="347"/>
      <c r="LPP5" s="331"/>
      <c r="LPQ5" s="345"/>
      <c r="LPR5" s="348"/>
      <c r="LPS5" s="347"/>
      <c r="LPT5" s="333"/>
      <c r="LPU5" s="347"/>
      <c r="LPV5" s="342"/>
      <c r="LPX5" s="259"/>
      <c r="LPY5" s="267"/>
      <c r="LPZ5" s="267"/>
      <c r="LQA5" s="269"/>
      <c r="LQB5" s="330"/>
      <c r="LQC5" s="344"/>
      <c r="LQD5" s="347"/>
      <c r="LQE5" s="331"/>
      <c r="LQF5" s="345"/>
      <c r="LQG5" s="348"/>
      <c r="LQH5" s="347"/>
      <c r="LQI5" s="333"/>
      <c r="LQJ5" s="347"/>
      <c r="LQK5" s="342"/>
      <c r="LQM5" s="259"/>
      <c r="LQN5" s="267"/>
      <c r="LQO5" s="267"/>
      <c r="LQP5" s="269"/>
      <c r="LQQ5" s="330"/>
      <c r="LQR5" s="344"/>
      <c r="LQS5" s="347"/>
      <c r="LQT5" s="331"/>
      <c r="LQU5" s="345"/>
      <c r="LQV5" s="348"/>
      <c r="LQW5" s="347"/>
      <c r="LQX5" s="333"/>
      <c r="LQY5" s="347"/>
      <c r="LQZ5" s="342"/>
      <c r="LRB5" s="259"/>
      <c r="LRC5" s="267"/>
      <c r="LRD5" s="267"/>
      <c r="LRE5" s="269"/>
      <c r="LRF5" s="330"/>
      <c r="LRG5" s="344"/>
      <c r="LRH5" s="347"/>
      <c r="LRI5" s="331"/>
      <c r="LRJ5" s="345"/>
      <c r="LRK5" s="348"/>
      <c r="LRL5" s="347"/>
      <c r="LRM5" s="333"/>
      <c r="LRN5" s="347"/>
      <c r="LRO5" s="342"/>
      <c r="LRQ5" s="259"/>
      <c r="LRR5" s="267"/>
      <c r="LRS5" s="267"/>
      <c r="LRT5" s="269"/>
      <c r="LRU5" s="330"/>
      <c r="LRV5" s="344"/>
      <c r="LRW5" s="347"/>
      <c r="LRX5" s="331"/>
      <c r="LRY5" s="345"/>
      <c r="LRZ5" s="348"/>
      <c r="LSA5" s="347"/>
      <c r="LSB5" s="333"/>
      <c r="LSC5" s="347"/>
      <c r="LSD5" s="342"/>
      <c r="LSF5" s="259"/>
      <c r="LSG5" s="267"/>
      <c r="LSH5" s="267"/>
      <c r="LSI5" s="269"/>
      <c r="LSJ5" s="330"/>
      <c r="LSK5" s="344"/>
      <c r="LSL5" s="347"/>
      <c r="LSM5" s="331"/>
      <c r="LSN5" s="345"/>
      <c r="LSO5" s="348"/>
      <c r="LSP5" s="347"/>
      <c r="LSQ5" s="333"/>
      <c r="LSR5" s="347"/>
      <c r="LSS5" s="342"/>
      <c r="LSU5" s="259"/>
      <c r="LSV5" s="267"/>
      <c r="LSW5" s="267"/>
      <c r="LSX5" s="269"/>
      <c r="LSY5" s="330"/>
      <c r="LSZ5" s="344"/>
      <c r="LTA5" s="347"/>
      <c r="LTB5" s="331"/>
      <c r="LTC5" s="345"/>
      <c r="LTD5" s="348"/>
      <c r="LTE5" s="347"/>
      <c r="LTF5" s="333"/>
      <c r="LTG5" s="347"/>
      <c r="LTH5" s="342"/>
      <c r="LTJ5" s="259"/>
      <c r="LTK5" s="267"/>
      <c r="LTL5" s="267"/>
      <c r="LTM5" s="269"/>
      <c r="LTN5" s="330"/>
      <c r="LTO5" s="344"/>
      <c r="LTP5" s="347"/>
      <c r="LTQ5" s="331"/>
      <c r="LTR5" s="345"/>
      <c r="LTS5" s="348"/>
      <c r="LTT5" s="347"/>
      <c r="LTU5" s="333"/>
      <c r="LTV5" s="347"/>
      <c r="LTW5" s="342"/>
      <c r="LTY5" s="259"/>
      <c r="LTZ5" s="267"/>
      <c r="LUA5" s="267"/>
      <c r="LUB5" s="269"/>
      <c r="LUC5" s="330"/>
      <c r="LUD5" s="344"/>
      <c r="LUE5" s="347"/>
      <c r="LUF5" s="331"/>
      <c r="LUG5" s="345"/>
      <c r="LUH5" s="348"/>
      <c r="LUI5" s="347"/>
      <c r="LUJ5" s="333"/>
      <c r="LUK5" s="347"/>
      <c r="LUL5" s="342"/>
      <c r="LUN5" s="259"/>
      <c r="LUO5" s="267"/>
      <c r="LUP5" s="267"/>
      <c r="LUQ5" s="269"/>
      <c r="LUR5" s="330"/>
      <c r="LUS5" s="344"/>
      <c r="LUT5" s="347"/>
      <c r="LUU5" s="331"/>
      <c r="LUV5" s="345"/>
      <c r="LUW5" s="348"/>
      <c r="LUX5" s="347"/>
      <c r="LUY5" s="333"/>
      <c r="LUZ5" s="347"/>
      <c r="LVA5" s="342"/>
      <c r="LVC5" s="259"/>
      <c r="LVD5" s="267"/>
      <c r="LVE5" s="267"/>
      <c r="LVF5" s="269"/>
      <c r="LVG5" s="330"/>
      <c r="LVH5" s="344"/>
      <c r="LVI5" s="347"/>
      <c r="LVJ5" s="331"/>
      <c r="LVK5" s="345"/>
      <c r="LVL5" s="348"/>
      <c r="LVM5" s="347"/>
      <c r="LVN5" s="333"/>
      <c r="LVO5" s="347"/>
      <c r="LVP5" s="342"/>
      <c r="LVR5" s="259"/>
      <c r="LVS5" s="267"/>
      <c r="LVT5" s="267"/>
      <c r="LVU5" s="269"/>
      <c r="LVV5" s="330"/>
      <c r="LVW5" s="344"/>
      <c r="LVX5" s="347"/>
      <c r="LVY5" s="331"/>
      <c r="LVZ5" s="345"/>
      <c r="LWA5" s="348"/>
      <c r="LWB5" s="347"/>
      <c r="LWC5" s="333"/>
      <c r="LWD5" s="347"/>
      <c r="LWE5" s="342"/>
      <c r="LWG5" s="259"/>
      <c r="LWH5" s="267"/>
      <c r="LWI5" s="267"/>
      <c r="LWJ5" s="269"/>
      <c r="LWK5" s="330"/>
      <c r="LWL5" s="344"/>
      <c r="LWM5" s="347"/>
      <c r="LWN5" s="331"/>
      <c r="LWO5" s="345"/>
      <c r="LWP5" s="348"/>
      <c r="LWQ5" s="347"/>
      <c r="LWR5" s="333"/>
      <c r="LWS5" s="347"/>
      <c r="LWT5" s="342"/>
      <c r="LWV5" s="259"/>
      <c r="LWW5" s="267"/>
      <c r="LWX5" s="267"/>
      <c r="LWY5" s="269"/>
      <c r="LWZ5" s="330"/>
      <c r="LXA5" s="344"/>
      <c r="LXB5" s="347"/>
      <c r="LXC5" s="331"/>
      <c r="LXD5" s="345"/>
      <c r="LXE5" s="348"/>
      <c r="LXF5" s="347"/>
      <c r="LXG5" s="333"/>
      <c r="LXH5" s="347"/>
      <c r="LXI5" s="342"/>
      <c r="LXK5" s="259"/>
      <c r="LXL5" s="267"/>
      <c r="LXM5" s="267"/>
      <c r="LXN5" s="269"/>
      <c r="LXO5" s="330"/>
      <c r="LXP5" s="344"/>
      <c r="LXQ5" s="347"/>
      <c r="LXR5" s="331"/>
      <c r="LXS5" s="345"/>
      <c r="LXT5" s="348"/>
      <c r="LXU5" s="347"/>
      <c r="LXV5" s="333"/>
      <c r="LXW5" s="347"/>
      <c r="LXX5" s="342"/>
      <c r="LXZ5" s="259"/>
      <c r="LYA5" s="267"/>
      <c r="LYB5" s="267"/>
      <c r="LYC5" s="269"/>
      <c r="LYD5" s="330"/>
      <c r="LYE5" s="344"/>
      <c r="LYF5" s="347"/>
      <c r="LYG5" s="331"/>
      <c r="LYH5" s="345"/>
      <c r="LYI5" s="348"/>
      <c r="LYJ5" s="347"/>
      <c r="LYK5" s="333"/>
      <c r="LYL5" s="347"/>
      <c r="LYM5" s="342"/>
      <c r="LYO5" s="259"/>
      <c r="LYP5" s="267"/>
      <c r="LYQ5" s="267"/>
      <c r="LYR5" s="269"/>
      <c r="LYS5" s="330"/>
      <c r="LYT5" s="344"/>
      <c r="LYU5" s="347"/>
      <c r="LYV5" s="331"/>
      <c r="LYW5" s="345"/>
      <c r="LYX5" s="348"/>
      <c r="LYY5" s="347"/>
      <c r="LYZ5" s="333"/>
      <c r="LZA5" s="347"/>
      <c r="LZB5" s="342"/>
      <c r="LZD5" s="259"/>
      <c r="LZE5" s="267"/>
      <c r="LZF5" s="267"/>
      <c r="LZG5" s="269"/>
      <c r="LZH5" s="330"/>
      <c r="LZI5" s="344"/>
      <c r="LZJ5" s="347"/>
      <c r="LZK5" s="331"/>
      <c r="LZL5" s="345"/>
      <c r="LZM5" s="348"/>
      <c r="LZN5" s="347"/>
      <c r="LZO5" s="333"/>
      <c r="LZP5" s="347"/>
      <c r="LZQ5" s="342"/>
      <c r="LZS5" s="259"/>
      <c r="LZT5" s="267"/>
      <c r="LZU5" s="267"/>
      <c r="LZV5" s="269"/>
      <c r="LZW5" s="330"/>
      <c r="LZX5" s="344"/>
      <c r="LZY5" s="347"/>
      <c r="LZZ5" s="331"/>
      <c r="MAA5" s="345"/>
      <c r="MAB5" s="348"/>
      <c r="MAC5" s="347"/>
      <c r="MAD5" s="333"/>
      <c r="MAE5" s="347"/>
      <c r="MAF5" s="342"/>
      <c r="MAH5" s="259"/>
      <c r="MAI5" s="267"/>
      <c r="MAJ5" s="267"/>
      <c r="MAK5" s="269"/>
      <c r="MAL5" s="330"/>
      <c r="MAM5" s="344"/>
      <c r="MAN5" s="347"/>
      <c r="MAO5" s="331"/>
      <c r="MAP5" s="345"/>
      <c r="MAQ5" s="348"/>
      <c r="MAR5" s="347"/>
      <c r="MAS5" s="333"/>
      <c r="MAT5" s="347"/>
      <c r="MAU5" s="342"/>
      <c r="MAW5" s="259"/>
      <c r="MAX5" s="267"/>
      <c r="MAY5" s="267"/>
      <c r="MAZ5" s="269"/>
      <c r="MBA5" s="330"/>
      <c r="MBB5" s="344"/>
      <c r="MBC5" s="347"/>
      <c r="MBD5" s="331"/>
      <c r="MBE5" s="345"/>
      <c r="MBF5" s="348"/>
      <c r="MBG5" s="347"/>
      <c r="MBH5" s="333"/>
      <c r="MBI5" s="347"/>
      <c r="MBJ5" s="342"/>
      <c r="MBL5" s="259"/>
      <c r="MBM5" s="267"/>
      <c r="MBN5" s="267"/>
      <c r="MBO5" s="269"/>
      <c r="MBP5" s="330"/>
      <c r="MBQ5" s="344"/>
      <c r="MBR5" s="347"/>
      <c r="MBS5" s="331"/>
      <c r="MBT5" s="345"/>
      <c r="MBU5" s="348"/>
      <c r="MBV5" s="347"/>
      <c r="MBW5" s="333"/>
      <c r="MBX5" s="347"/>
      <c r="MBY5" s="342"/>
      <c r="MCA5" s="259"/>
      <c r="MCB5" s="267"/>
      <c r="MCC5" s="267"/>
      <c r="MCD5" s="269"/>
      <c r="MCE5" s="330"/>
      <c r="MCF5" s="344"/>
      <c r="MCG5" s="347"/>
      <c r="MCH5" s="331"/>
      <c r="MCI5" s="345"/>
      <c r="MCJ5" s="348"/>
      <c r="MCK5" s="347"/>
      <c r="MCL5" s="333"/>
      <c r="MCM5" s="347"/>
      <c r="MCN5" s="342"/>
      <c r="MCP5" s="259"/>
      <c r="MCQ5" s="267"/>
      <c r="MCR5" s="267"/>
      <c r="MCS5" s="269"/>
      <c r="MCT5" s="330"/>
      <c r="MCU5" s="344"/>
      <c r="MCV5" s="347"/>
      <c r="MCW5" s="331"/>
      <c r="MCX5" s="345"/>
      <c r="MCY5" s="348"/>
      <c r="MCZ5" s="347"/>
      <c r="MDA5" s="333"/>
      <c r="MDB5" s="347"/>
      <c r="MDC5" s="342"/>
      <c r="MDE5" s="259"/>
      <c r="MDF5" s="267"/>
      <c r="MDG5" s="267"/>
      <c r="MDH5" s="269"/>
      <c r="MDI5" s="330"/>
      <c r="MDJ5" s="344"/>
      <c r="MDK5" s="347"/>
      <c r="MDL5" s="331"/>
      <c r="MDM5" s="345"/>
      <c r="MDN5" s="348"/>
      <c r="MDO5" s="347"/>
      <c r="MDP5" s="333"/>
      <c r="MDQ5" s="347"/>
      <c r="MDR5" s="342"/>
      <c r="MDT5" s="259"/>
      <c r="MDU5" s="267"/>
      <c r="MDV5" s="267"/>
      <c r="MDW5" s="269"/>
      <c r="MDX5" s="330"/>
      <c r="MDY5" s="344"/>
      <c r="MDZ5" s="347"/>
      <c r="MEA5" s="331"/>
      <c r="MEB5" s="345"/>
      <c r="MEC5" s="348"/>
      <c r="MED5" s="347"/>
      <c r="MEE5" s="333"/>
      <c r="MEF5" s="347"/>
      <c r="MEG5" s="342"/>
      <c r="MEI5" s="259"/>
      <c r="MEJ5" s="267"/>
      <c r="MEK5" s="267"/>
      <c r="MEL5" s="269"/>
      <c r="MEM5" s="330"/>
      <c r="MEN5" s="344"/>
      <c r="MEO5" s="347"/>
      <c r="MEP5" s="331"/>
      <c r="MEQ5" s="345"/>
      <c r="MER5" s="348"/>
      <c r="MES5" s="347"/>
      <c r="MET5" s="333"/>
      <c r="MEU5" s="347"/>
      <c r="MEV5" s="342"/>
      <c r="MEX5" s="259"/>
      <c r="MEY5" s="267"/>
      <c r="MEZ5" s="267"/>
      <c r="MFA5" s="269"/>
      <c r="MFB5" s="330"/>
      <c r="MFC5" s="344"/>
      <c r="MFD5" s="347"/>
      <c r="MFE5" s="331"/>
      <c r="MFF5" s="345"/>
      <c r="MFG5" s="348"/>
      <c r="MFH5" s="347"/>
      <c r="MFI5" s="333"/>
      <c r="MFJ5" s="347"/>
      <c r="MFK5" s="342"/>
      <c r="MFM5" s="259"/>
      <c r="MFN5" s="267"/>
      <c r="MFO5" s="267"/>
      <c r="MFP5" s="269"/>
      <c r="MFQ5" s="330"/>
      <c r="MFR5" s="344"/>
      <c r="MFS5" s="347"/>
      <c r="MFT5" s="331"/>
      <c r="MFU5" s="345"/>
      <c r="MFV5" s="348"/>
      <c r="MFW5" s="347"/>
      <c r="MFX5" s="333"/>
      <c r="MFY5" s="347"/>
      <c r="MFZ5" s="342"/>
      <c r="MGB5" s="259"/>
      <c r="MGC5" s="267"/>
      <c r="MGD5" s="267"/>
      <c r="MGE5" s="269"/>
      <c r="MGF5" s="330"/>
      <c r="MGG5" s="344"/>
      <c r="MGH5" s="347"/>
      <c r="MGI5" s="331"/>
      <c r="MGJ5" s="345"/>
      <c r="MGK5" s="348"/>
      <c r="MGL5" s="347"/>
      <c r="MGM5" s="333"/>
      <c r="MGN5" s="347"/>
      <c r="MGO5" s="342"/>
      <c r="MGQ5" s="259"/>
      <c r="MGR5" s="267"/>
      <c r="MGS5" s="267"/>
      <c r="MGT5" s="269"/>
      <c r="MGU5" s="330"/>
      <c r="MGV5" s="344"/>
      <c r="MGW5" s="347"/>
      <c r="MGX5" s="331"/>
      <c r="MGY5" s="345"/>
      <c r="MGZ5" s="348"/>
      <c r="MHA5" s="347"/>
      <c r="MHB5" s="333"/>
      <c r="MHC5" s="347"/>
      <c r="MHD5" s="342"/>
      <c r="MHF5" s="259"/>
      <c r="MHG5" s="267"/>
      <c r="MHH5" s="267"/>
      <c r="MHI5" s="269"/>
      <c r="MHJ5" s="330"/>
      <c r="MHK5" s="344"/>
      <c r="MHL5" s="347"/>
      <c r="MHM5" s="331"/>
      <c r="MHN5" s="345"/>
      <c r="MHO5" s="348"/>
      <c r="MHP5" s="347"/>
      <c r="MHQ5" s="333"/>
      <c r="MHR5" s="347"/>
      <c r="MHS5" s="342"/>
      <c r="MHU5" s="259"/>
      <c r="MHV5" s="267"/>
      <c r="MHW5" s="267"/>
      <c r="MHX5" s="269"/>
      <c r="MHY5" s="330"/>
      <c r="MHZ5" s="344"/>
      <c r="MIA5" s="347"/>
      <c r="MIB5" s="331"/>
      <c r="MIC5" s="345"/>
      <c r="MID5" s="348"/>
      <c r="MIE5" s="347"/>
      <c r="MIF5" s="333"/>
      <c r="MIG5" s="347"/>
      <c r="MIH5" s="342"/>
      <c r="MIJ5" s="259"/>
      <c r="MIK5" s="267"/>
      <c r="MIL5" s="267"/>
      <c r="MIM5" s="269"/>
      <c r="MIN5" s="330"/>
      <c r="MIO5" s="344"/>
      <c r="MIP5" s="347"/>
      <c r="MIQ5" s="331"/>
      <c r="MIR5" s="345"/>
      <c r="MIS5" s="348"/>
      <c r="MIT5" s="347"/>
      <c r="MIU5" s="333"/>
      <c r="MIV5" s="347"/>
      <c r="MIW5" s="342"/>
      <c r="MIY5" s="259"/>
      <c r="MIZ5" s="267"/>
      <c r="MJA5" s="267"/>
      <c r="MJB5" s="269"/>
      <c r="MJC5" s="330"/>
      <c r="MJD5" s="344"/>
      <c r="MJE5" s="347"/>
      <c r="MJF5" s="331"/>
      <c r="MJG5" s="345"/>
      <c r="MJH5" s="348"/>
      <c r="MJI5" s="347"/>
      <c r="MJJ5" s="333"/>
      <c r="MJK5" s="347"/>
      <c r="MJL5" s="342"/>
      <c r="MJN5" s="259"/>
      <c r="MJO5" s="267"/>
      <c r="MJP5" s="267"/>
      <c r="MJQ5" s="269"/>
      <c r="MJR5" s="330"/>
      <c r="MJS5" s="344"/>
      <c r="MJT5" s="347"/>
      <c r="MJU5" s="331"/>
      <c r="MJV5" s="345"/>
      <c r="MJW5" s="348"/>
      <c r="MJX5" s="347"/>
      <c r="MJY5" s="333"/>
      <c r="MJZ5" s="347"/>
      <c r="MKA5" s="342"/>
      <c r="MKC5" s="259"/>
      <c r="MKD5" s="267"/>
      <c r="MKE5" s="267"/>
      <c r="MKF5" s="269"/>
      <c r="MKG5" s="330"/>
      <c r="MKH5" s="344"/>
      <c r="MKI5" s="347"/>
      <c r="MKJ5" s="331"/>
      <c r="MKK5" s="345"/>
      <c r="MKL5" s="348"/>
      <c r="MKM5" s="347"/>
      <c r="MKN5" s="333"/>
      <c r="MKO5" s="347"/>
      <c r="MKP5" s="342"/>
      <c r="MKR5" s="259"/>
      <c r="MKS5" s="267"/>
      <c r="MKT5" s="267"/>
      <c r="MKU5" s="269"/>
      <c r="MKV5" s="330"/>
      <c r="MKW5" s="344"/>
      <c r="MKX5" s="347"/>
      <c r="MKY5" s="331"/>
      <c r="MKZ5" s="345"/>
      <c r="MLA5" s="348"/>
      <c r="MLB5" s="347"/>
      <c r="MLC5" s="333"/>
      <c r="MLD5" s="347"/>
      <c r="MLE5" s="342"/>
      <c r="MLG5" s="259"/>
      <c r="MLH5" s="267"/>
      <c r="MLI5" s="267"/>
      <c r="MLJ5" s="269"/>
      <c r="MLK5" s="330"/>
      <c r="MLL5" s="344"/>
      <c r="MLM5" s="347"/>
      <c r="MLN5" s="331"/>
      <c r="MLO5" s="345"/>
      <c r="MLP5" s="348"/>
      <c r="MLQ5" s="347"/>
      <c r="MLR5" s="333"/>
      <c r="MLS5" s="347"/>
      <c r="MLT5" s="342"/>
      <c r="MLV5" s="259"/>
      <c r="MLW5" s="267"/>
      <c r="MLX5" s="267"/>
      <c r="MLY5" s="269"/>
      <c r="MLZ5" s="330"/>
      <c r="MMA5" s="344"/>
      <c r="MMB5" s="347"/>
      <c r="MMC5" s="331"/>
      <c r="MMD5" s="345"/>
      <c r="MME5" s="348"/>
      <c r="MMF5" s="347"/>
      <c r="MMG5" s="333"/>
      <c r="MMH5" s="347"/>
      <c r="MMI5" s="342"/>
      <c r="MMK5" s="259"/>
      <c r="MML5" s="267"/>
      <c r="MMM5" s="267"/>
      <c r="MMN5" s="269"/>
      <c r="MMO5" s="330"/>
      <c r="MMP5" s="344"/>
      <c r="MMQ5" s="347"/>
      <c r="MMR5" s="331"/>
      <c r="MMS5" s="345"/>
      <c r="MMT5" s="348"/>
      <c r="MMU5" s="347"/>
      <c r="MMV5" s="333"/>
      <c r="MMW5" s="347"/>
      <c r="MMX5" s="342"/>
      <c r="MMZ5" s="259"/>
      <c r="MNA5" s="267"/>
      <c r="MNB5" s="267"/>
      <c r="MNC5" s="269"/>
      <c r="MND5" s="330"/>
      <c r="MNE5" s="344"/>
      <c r="MNF5" s="347"/>
      <c r="MNG5" s="331"/>
      <c r="MNH5" s="345"/>
      <c r="MNI5" s="348"/>
      <c r="MNJ5" s="347"/>
      <c r="MNK5" s="333"/>
      <c r="MNL5" s="347"/>
      <c r="MNM5" s="342"/>
      <c r="MNO5" s="259"/>
      <c r="MNP5" s="267"/>
      <c r="MNQ5" s="267"/>
      <c r="MNR5" s="269"/>
      <c r="MNS5" s="330"/>
      <c r="MNT5" s="344"/>
      <c r="MNU5" s="347"/>
      <c r="MNV5" s="331"/>
      <c r="MNW5" s="345"/>
      <c r="MNX5" s="348"/>
      <c r="MNY5" s="347"/>
      <c r="MNZ5" s="333"/>
      <c r="MOA5" s="347"/>
      <c r="MOB5" s="342"/>
      <c r="MOD5" s="259"/>
      <c r="MOE5" s="267"/>
      <c r="MOF5" s="267"/>
      <c r="MOG5" s="269"/>
      <c r="MOH5" s="330"/>
      <c r="MOI5" s="344"/>
      <c r="MOJ5" s="347"/>
      <c r="MOK5" s="331"/>
      <c r="MOL5" s="345"/>
      <c r="MOM5" s="348"/>
      <c r="MON5" s="347"/>
      <c r="MOO5" s="333"/>
      <c r="MOP5" s="347"/>
      <c r="MOQ5" s="342"/>
      <c r="MOS5" s="259"/>
      <c r="MOT5" s="267"/>
      <c r="MOU5" s="267"/>
      <c r="MOV5" s="269"/>
      <c r="MOW5" s="330"/>
      <c r="MOX5" s="344"/>
      <c r="MOY5" s="347"/>
      <c r="MOZ5" s="331"/>
      <c r="MPA5" s="345"/>
      <c r="MPB5" s="348"/>
      <c r="MPC5" s="347"/>
      <c r="MPD5" s="333"/>
      <c r="MPE5" s="347"/>
      <c r="MPF5" s="342"/>
      <c r="MPH5" s="259"/>
      <c r="MPI5" s="267"/>
      <c r="MPJ5" s="267"/>
      <c r="MPK5" s="269"/>
      <c r="MPL5" s="330"/>
      <c r="MPM5" s="344"/>
      <c r="MPN5" s="347"/>
      <c r="MPO5" s="331"/>
      <c r="MPP5" s="345"/>
      <c r="MPQ5" s="348"/>
      <c r="MPR5" s="347"/>
      <c r="MPS5" s="333"/>
      <c r="MPT5" s="347"/>
      <c r="MPU5" s="342"/>
      <c r="MPW5" s="259"/>
      <c r="MPX5" s="267"/>
      <c r="MPY5" s="267"/>
      <c r="MPZ5" s="269"/>
      <c r="MQA5" s="330"/>
      <c r="MQB5" s="344"/>
      <c r="MQC5" s="347"/>
      <c r="MQD5" s="331"/>
      <c r="MQE5" s="345"/>
      <c r="MQF5" s="348"/>
      <c r="MQG5" s="347"/>
      <c r="MQH5" s="333"/>
      <c r="MQI5" s="347"/>
      <c r="MQJ5" s="342"/>
      <c r="MQL5" s="259"/>
      <c r="MQM5" s="267"/>
      <c r="MQN5" s="267"/>
      <c r="MQO5" s="269"/>
      <c r="MQP5" s="330"/>
      <c r="MQQ5" s="344"/>
      <c r="MQR5" s="347"/>
      <c r="MQS5" s="331"/>
      <c r="MQT5" s="345"/>
      <c r="MQU5" s="348"/>
      <c r="MQV5" s="347"/>
      <c r="MQW5" s="333"/>
      <c r="MQX5" s="347"/>
      <c r="MQY5" s="342"/>
      <c r="MRA5" s="259"/>
      <c r="MRB5" s="267"/>
      <c r="MRC5" s="267"/>
      <c r="MRD5" s="269"/>
      <c r="MRE5" s="330"/>
      <c r="MRF5" s="344"/>
      <c r="MRG5" s="347"/>
      <c r="MRH5" s="331"/>
      <c r="MRI5" s="345"/>
      <c r="MRJ5" s="348"/>
      <c r="MRK5" s="347"/>
      <c r="MRL5" s="333"/>
      <c r="MRM5" s="347"/>
      <c r="MRN5" s="342"/>
      <c r="MRP5" s="259"/>
      <c r="MRQ5" s="267"/>
      <c r="MRR5" s="267"/>
      <c r="MRS5" s="269"/>
      <c r="MRT5" s="330"/>
      <c r="MRU5" s="344"/>
      <c r="MRV5" s="347"/>
      <c r="MRW5" s="331"/>
      <c r="MRX5" s="345"/>
      <c r="MRY5" s="348"/>
      <c r="MRZ5" s="347"/>
      <c r="MSA5" s="333"/>
      <c r="MSB5" s="347"/>
      <c r="MSC5" s="342"/>
      <c r="MSE5" s="259"/>
      <c r="MSF5" s="267"/>
      <c r="MSG5" s="267"/>
      <c r="MSH5" s="269"/>
      <c r="MSI5" s="330"/>
      <c r="MSJ5" s="344"/>
      <c r="MSK5" s="347"/>
      <c r="MSL5" s="331"/>
      <c r="MSM5" s="345"/>
      <c r="MSN5" s="348"/>
      <c r="MSO5" s="347"/>
      <c r="MSP5" s="333"/>
      <c r="MSQ5" s="347"/>
      <c r="MSR5" s="342"/>
      <c r="MST5" s="259"/>
      <c r="MSU5" s="267"/>
      <c r="MSV5" s="267"/>
      <c r="MSW5" s="269"/>
      <c r="MSX5" s="330"/>
      <c r="MSY5" s="344"/>
      <c r="MSZ5" s="347"/>
      <c r="MTA5" s="331"/>
      <c r="MTB5" s="345"/>
      <c r="MTC5" s="348"/>
      <c r="MTD5" s="347"/>
      <c r="MTE5" s="333"/>
      <c r="MTF5" s="347"/>
      <c r="MTG5" s="342"/>
      <c r="MTI5" s="259"/>
      <c r="MTJ5" s="267"/>
      <c r="MTK5" s="267"/>
      <c r="MTL5" s="269"/>
      <c r="MTM5" s="330"/>
      <c r="MTN5" s="344"/>
      <c r="MTO5" s="347"/>
      <c r="MTP5" s="331"/>
      <c r="MTQ5" s="345"/>
      <c r="MTR5" s="348"/>
      <c r="MTS5" s="347"/>
      <c r="MTT5" s="333"/>
      <c r="MTU5" s="347"/>
      <c r="MTV5" s="342"/>
      <c r="MTX5" s="259"/>
      <c r="MTY5" s="267"/>
      <c r="MTZ5" s="267"/>
      <c r="MUA5" s="269"/>
      <c r="MUB5" s="330"/>
      <c r="MUC5" s="344"/>
      <c r="MUD5" s="347"/>
      <c r="MUE5" s="331"/>
      <c r="MUF5" s="345"/>
      <c r="MUG5" s="348"/>
      <c r="MUH5" s="347"/>
      <c r="MUI5" s="333"/>
      <c r="MUJ5" s="347"/>
      <c r="MUK5" s="342"/>
      <c r="MUM5" s="259"/>
      <c r="MUN5" s="267"/>
      <c r="MUO5" s="267"/>
      <c r="MUP5" s="269"/>
      <c r="MUQ5" s="330"/>
      <c r="MUR5" s="344"/>
      <c r="MUS5" s="347"/>
      <c r="MUT5" s="331"/>
      <c r="MUU5" s="345"/>
      <c r="MUV5" s="348"/>
      <c r="MUW5" s="347"/>
      <c r="MUX5" s="333"/>
      <c r="MUY5" s="347"/>
      <c r="MUZ5" s="342"/>
      <c r="MVB5" s="259"/>
      <c r="MVC5" s="267"/>
      <c r="MVD5" s="267"/>
      <c r="MVE5" s="269"/>
      <c r="MVF5" s="330"/>
      <c r="MVG5" s="344"/>
      <c r="MVH5" s="347"/>
      <c r="MVI5" s="331"/>
      <c r="MVJ5" s="345"/>
      <c r="MVK5" s="348"/>
      <c r="MVL5" s="347"/>
      <c r="MVM5" s="333"/>
      <c r="MVN5" s="347"/>
      <c r="MVO5" s="342"/>
      <c r="MVQ5" s="259"/>
      <c r="MVR5" s="267"/>
      <c r="MVS5" s="267"/>
      <c r="MVT5" s="269"/>
      <c r="MVU5" s="330"/>
      <c r="MVV5" s="344"/>
      <c r="MVW5" s="347"/>
      <c r="MVX5" s="331"/>
      <c r="MVY5" s="345"/>
      <c r="MVZ5" s="348"/>
      <c r="MWA5" s="347"/>
      <c r="MWB5" s="333"/>
      <c r="MWC5" s="347"/>
      <c r="MWD5" s="342"/>
      <c r="MWF5" s="259"/>
      <c r="MWG5" s="267"/>
      <c r="MWH5" s="267"/>
      <c r="MWI5" s="269"/>
      <c r="MWJ5" s="330"/>
      <c r="MWK5" s="344"/>
      <c r="MWL5" s="347"/>
      <c r="MWM5" s="331"/>
      <c r="MWN5" s="345"/>
      <c r="MWO5" s="348"/>
      <c r="MWP5" s="347"/>
      <c r="MWQ5" s="333"/>
      <c r="MWR5" s="347"/>
      <c r="MWS5" s="342"/>
      <c r="MWU5" s="259"/>
      <c r="MWV5" s="267"/>
      <c r="MWW5" s="267"/>
      <c r="MWX5" s="269"/>
      <c r="MWY5" s="330"/>
      <c r="MWZ5" s="344"/>
      <c r="MXA5" s="347"/>
      <c r="MXB5" s="331"/>
      <c r="MXC5" s="345"/>
      <c r="MXD5" s="348"/>
      <c r="MXE5" s="347"/>
      <c r="MXF5" s="333"/>
      <c r="MXG5" s="347"/>
      <c r="MXH5" s="342"/>
      <c r="MXJ5" s="259"/>
      <c r="MXK5" s="267"/>
      <c r="MXL5" s="267"/>
      <c r="MXM5" s="269"/>
      <c r="MXN5" s="330"/>
      <c r="MXO5" s="344"/>
      <c r="MXP5" s="347"/>
      <c r="MXQ5" s="331"/>
      <c r="MXR5" s="345"/>
      <c r="MXS5" s="348"/>
      <c r="MXT5" s="347"/>
      <c r="MXU5" s="333"/>
      <c r="MXV5" s="347"/>
      <c r="MXW5" s="342"/>
      <c r="MXY5" s="259"/>
      <c r="MXZ5" s="267"/>
      <c r="MYA5" s="267"/>
      <c r="MYB5" s="269"/>
      <c r="MYC5" s="330"/>
      <c r="MYD5" s="344"/>
      <c r="MYE5" s="347"/>
      <c r="MYF5" s="331"/>
      <c r="MYG5" s="345"/>
      <c r="MYH5" s="348"/>
      <c r="MYI5" s="347"/>
      <c r="MYJ5" s="333"/>
      <c r="MYK5" s="347"/>
      <c r="MYL5" s="342"/>
      <c r="MYN5" s="259"/>
      <c r="MYO5" s="267"/>
      <c r="MYP5" s="267"/>
      <c r="MYQ5" s="269"/>
      <c r="MYR5" s="330"/>
      <c r="MYS5" s="344"/>
      <c r="MYT5" s="347"/>
      <c r="MYU5" s="331"/>
      <c r="MYV5" s="345"/>
      <c r="MYW5" s="348"/>
      <c r="MYX5" s="347"/>
      <c r="MYY5" s="333"/>
      <c r="MYZ5" s="347"/>
      <c r="MZA5" s="342"/>
      <c r="MZC5" s="259"/>
      <c r="MZD5" s="267"/>
      <c r="MZE5" s="267"/>
      <c r="MZF5" s="269"/>
      <c r="MZG5" s="330"/>
      <c r="MZH5" s="344"/>
      <c r="MZI5" s="347"/>
      <c r="MZJ5" s="331"/>
      <c r="MZK5" s="345"/>
      <c r="MZL5" s="348"/>
      <c r="MZM5" s="347"/>
      <c r="MZN5" s="333"/>
      <c r="MZO5" s="347"/>
      <c r="MZP5" s="342"/>
      <c r="MZR5" s="259"/>
      <c r="MZS5" s="267"/>
      <c r="MZT5" s="267"/>
      <c r="MZU5" s="269"/>
      <c r="MZV5" s="330"/>
      <c r="MZW5" s="344"/>
      <c r="MZX5" s="347"/>
      <c r="MZY5" s="331"/>
      <c r="MZZ5" s="345"/>
      <c r="NAA5" s="348"/>
      <c r="NAB5" s="347"/>
      <c r="NAC5" s="333"/>
      <c r="NAD5" s="347"/>
      <c r="NAE5" s="342"/>
      <c r="NAG5" s="259"/>
      <c r="NAH5" s="267"/>
      <c r="NAI5" s="267"/>
      <c r="NAJ5" s="269"/>
      <c r="NAK5" s="330"/>
      <c r="NAL5" s="344"/>
      <c r="NAM5" s="347"/>
      <c r="NAN5" s="331"/>
      <c r="NAO5" s="345"/>
      <c r="NAP5" s="348"/>
      <c r="NAQ5" s="347"/>
      <c r="NAR5" s="333"/>
      <c r="NAS5" s="347"/>
      <c r="NAT5" s="342"/>
      <c r="NAV5" s="259"/>
      <c r="NAW5" s="267"/>
      <c r="NAX5" s="267"/>
      <c r="NAY5" s="269"/>
      <c r="NAZ5" s="330"/>
      <c r="NBA5" s="344"/>
      <c r="NBB5" s="347"/>
      <c r="NBC5" s="331"/>
      <c r="NBD5" s="345"/>
      <c r="NBE5" s="348"/>
      <c r="NBF5" s="347"/>
      <c r="NBG5" s="333"/>
      <c r="NBH5" s="347"/>
      <c r="NBI5" s="342"/>
      <c r="NBK5" s="259"/>
      <c r="NBL5" s="267"/>
      <c r="NBM5" s="267"/>
      <c r="NBN5" s="269"/>
      <c r="NBO5" s="330"/>
      <c r="NBP5" s="344"/>
      <c r="NBQ5" s="347"/>
      <c r="NBR5" s="331"/>
      <c r="NBS5" s="345"/>
      <c r="NBT5" s="348"/>
      <c r="NBU5" s="347"/>
      <c r="NBV5" s="333"/>
      <c r="NBW5" s="347"/>
      <c r="NBX5" s="342"/>
      <c r="NBZ5" s="259"/>
      <c r="NCA5" s="267"/>
      <c r="NCB5" s="267"/>
      <c r="NCC5" s="269"/>
      <c r="NCD5" s="330"/>
      <c r="NCE5" s="344"/>
      <c r="NCF5" s="347"/>
      <c r="NCG5" s="331"/>
      <c r="NCH5" s="345"/>
      <c r="NCI5" s="348"/>
      <c r="NCJ5" s="347"/>
      <c r="NCK5" s="333"/>
      <c r="NCL5" s="347"/>
      <c r="NCM5" s="342"/>
      <c r="NCO5" s="259"/>
      <c r="NCP5" s="267"/>
      <c r="NCQ5" s="267"/>
      <c r="NCR5" s="269"/>
      <c r="NCS5" s="330"/>
      <c r="NCT5" s="344"/>
      <c r="NCU5" s="347"/>
      <c r="NCV5" s="331"/>
      <c r="NCW5" s="345"/>
      <c r="NCX5" s="348"/>
      <c r="NCY5" s="347"/>
      <c r="NCZ5" s="333"/>
      <c r="NDA5" s="347"/>
      <c r="NDB5" s="342"/>
      <c r="NDD5" s="259"/>
      <c r="NDE5" s="267"/>
      <c r="NDF5" s="267"/>
      <c r="NDG5" s="269"/>
      <c r="NDH5" s="330"/>
      <c r="NDI5" s="344"/>
      <c r="NDJ5" s="347"/>
      <c r="NDK5" s="331"/>
      <c r="NDL5" s="345"/>
      <c r="NDM5" s="348"/>
      <c r="NDN5" s="347"/>
      <c r="NDO5" s="333"/>
      <c r="NDP5" s="347"/>
      <c r="NDQ5" s="342"/>
      <c r="NDS5" s="259"/>
      <c r="NDT5" s="267"/>
      <c r="NDU5" s="267"/>
      <c r="NDV5" s="269"/>
      <c r="NDW5" s="330"/>
      <c r="NDX5" s="344"/>
      <c r="NDY5" s="347"/>
      <c r="NDZ5" s="331"/>
      <c r="NEA5" s="345"/>
      <c r="NEB5" s="348"/>
      <c r="NEC5" s="347"/>
      <c r="NED5" s="333"/>
      <c r="NEE5" s="347"/>
      <c r="NEF5" s="342"/>
      <c r="NEH5" s="259"/>
      <c r="NEI5" s="267"/>
      <c r="NEJ5" s="267"/>
      <c r="NEK5" s="269"/>
      <c r="NEL5" s="330"/>
      <c r="NEM5" s="344"/>
      <c r="NEN5" s="347"/>
      <c r="NEO5" s="331"/>
      <c r="NEP5" s="345"/>
      <c r="NEQ5" s="348"/>
      <c r="NER5" s="347"/>
      <c r="NES5" s="333"/>
      <c r="NET5" s="347"/>
      <c r="NEU5" s="342"/>
      <c r="NEW5" s="259"/>
      <c r="NEX5" s="267"/>
      <c r="NEY5" s="267"/>
      <c r="NEZ5" s="269"/>
      <c r="NFA5" s="330"/>
      <c r="NFB5" s="344"/>
      <c r="NFC5" s="347"/>
      <c r="NFD5" s="331"/>
      <c r="NFE5" s="345"/>
      <c r="NFF5" s="348"/>
      <c r="NFG5" s="347"/>
      <c r="NFH5" s="333"/>
      <c r="NFI5" s="347"/>
      <c r="NFJ5" s="342"/>
      <c r="NFL5" s="259"/>
      <c r="NFM5" s="267"/>
      <c r="NFN5" s="267"/>
      <c r="NFO5" s="269"/>
      <c r="NFP5" s="330"/>
      <c r="NFQ5" s="344"/>
      <c r="NFR5" s="347"/>
      <c r="NFS5" s="331"/>
      <c r="NFT5" s="345"/>
      <c r="NFU5" s="348"/>
      <c r="NFV5" s="347"/>
      <c r="NFW5" s="333"/>
      <c r="NFX5" s="347"/>
      <c r="NFY5" s="342"/>
      <c r="NGA5" s="259"/>
      <c r="NGB5" s="267"/>
      <c r="NGC5" s="267"/>
      <c r="NGD5" s="269"/>
      <c r="NGE5" s="330"/>
      <c r="NGF5" s="344"/>
      <c r="NGG5" s="347"/>
      <c r="NGH5" s="331"/>
      <c r="NGI5" s="345"/>
      <c r="NGJ5" s="348"/>
      <c r="NGK5" s="347"/>
      <c r="NGL5" s="333"/>
      <c r="NGM5" s="347"/>
      <c r="NGN5" s="342"/>
      <c r="NGP5" s="259"/>
      <c r="NGQ5" s="267"/>
      <c r="NGR5" s="267"/>
      <c r="NGS5" s="269"/>
      <c r="NGT5" s="330"/>
      <c r="NGU5" s="344"/>
      <c r="NGV5" s="347"/>
      <c r="NGW5" s="331"/>
      <c r="NGX5" s="345"/>
      <c r="NGY5" s="348"/>
      <c r="NGZ5" s="347"/>
      <c r="NHA5" s="333"/>
      <c r="NHB5" s="347"/>
      <c r="NHC5" s="342"/>
      <c r="NHE5" s="259"/>
      <c r="NHF5" s="267"/>
      <c r="NHG5" s="267"/>
      <c r="NHH5" s="269"/>
      <c r="NHI5" s="330"/>
      <c r="NHJ5" s="344"/>
      <c r="NHK5" s="347"/>
      <c r="NHL5" s="331"/>
      <c r="NHM5" s="345"/>
      <c r="NHN5" s="348"/>
      <c r="NHO5" s="347"/>
      <c r="NHP5" s="333"/>
      <c r="NHQ5" s="347"/>
      <c r="NHR5" s="342"/>
      <c r="NHT5" s="259"/>
      <c r="NHU5" s="267"/>
      <c r="NHV5" s="267"/>
      <c r="NHW5" s="269"/>
      <c r="NHX5" s="330"/>
      <c r="NHY5" s="344"/>
      <c r="NHZ5" s="347"/>
      <c r="NIA5" s="331"/>
      <c r="NIB5" s="345"/>
      <c r="NIC5" s="348"/>
      <c r="NID5" s="347"/>
      <c r="NIE5" s="333"/>
      <c r="NIF5" s="347"/>
      <c r="NIG5" s="342"/>
      <c r="NII5" s="259"/>
      <c r="NIJ5" s="267"/>
      <c r="NIK5" s="267"/>
      <c r="NIL5" s="269"/>
      <c r="NIM5" s="330"/>
      <c r="NIN5" s="344"/>
      <c r="NIO5" s="347"/>
      <c r="NIP5" s="331"/>
      <c r="NIQ5" s="345"/>
      <c r="NIR5" s="348"/>
      <c r="NIS5" s="347"/>
      <c r="NIT5" s="333"/>
      <c r="NIU5" s="347"/>
      <c r="NIV5" s="342"/>
      <c r="NIX5" s="259"/>
      <c r="NIY5" s="267"/>
      <c r="NIZ5" s="267"/>
      <c r="NJA5" s="269"/>
      <c r="NJB5" s="330"/>
      <c r="NJC5" s="344"/>
      <c r="NJD5" s="347"/>
      <c r="NJE5" s="331"/>
      <c r="NJF5" s="345"/>
      <c r="NJG5" s="348"/>
      <c r="NJH5" s="347"/>
      <c r="NJI5" s="333"/>
      <c r="NJJ5" s="347"/>
      <c r="NJK5" s="342"/>
      <c r="NJM5" s="259"/>
      <c r="NJN5" s="267"/>
      <c r="NJO5" s="267"/>
      <c r="NJP5" s="269"/>
      <c r="NJQ5" s="330"/>
      <c r="NJR5" s="344"/>
      <c r="NJS5" s="347"/>
      <c r="NJT5" s="331"/>
      <c r="NJU5" s="345"/>
      <c r="NJV5" s="348"/>
      <c r="NJW5" s="347"/>
      <c r="NJX5" s="333"/>
      <c r="NJY5" s="347"/>
      <c r="NJZ5" s="342"/>
      <c r="NKB5" s="259"/>
      <c r="NKC5" s="267"/>
      <c r="NKD5" s="267"/>
      <c r="NKE5" s="269"/>
      <c r="NKF5" s="330"/>
      <c r="NKG5" s="344"/>
      <c r="NKH5" s="347"/>
      <c r="NKI5" s="331"/>
      <c r="NKJ5" s="345"/>
      <c r="NKK5" s="348"/>
      <c r="NKL5" s="347"/>
      <c r="NKM5" s="333"/>
      <c r="NKN5" s="347"/>
      <c r="NKO5" s="342"/>
      <c r="NKQ5" s="259"/>
      <c r="NKR5" s="267"/>
      <c r="NKS5" s="267"/>
      <c r="NKT5" s="269"/>
      <c r="NKU5" s="330"/>
      <c r="NKV5" s="344"/>
      <c r="NKW5" s="347"/>
      <c r="NKX5" s="331"/>
      <c r="NKY5" s="345"/>
      <c r="NKZ5" s="348"/>
      <c r="NLA5" s="347"/>
      <c r="NLB5" s="333"/>
      <c r="NLC5" s="347"/>
      <c r="NLD5" s="342"/>
      <c r="NLF5" s="259"/>
      <c r="NLG5" s="267"/>
      <c r="NLH5" s="267"/>
      <c r="NLI5" s="269"/>
      <c r="NLJ5" s="330"/>
      <c r="NLK5" s="344"/>
      <c r="NLL5" s="347"/>
      <c r="NLM5" s="331"/>
      <c r="NLN5" s="345"/>
      <c r="NLO5" s="348"/>
      <c r="NLP5" s="347"/>
      <c r="NLQ5" s="333"/>
      <c r="NLR5" s="347"/>
      <c r="NLS5" s="342"/>
      <c r="NLU5" s="259"/>
      <c r="NLV5" s="267"/>
      <c r="NLW5" s="267"/>
      <c r="NLX5" s="269"/>
      <c r="NLY5" s="330"/>
      <c r="NLZ5" s="344"/>
      <c r="NMA5" s="347"/>
      <c r="NMB5" s="331"/>
      <c r="NMC5" s="345"/>
      <c r="NMD5" s="348"/>
      <c r="NME5" s="347"/>
      <c r="NMF5" s="333"/>
      <c r="NMG5" s="347"/>
      <c r="NMH5" s="342"/>
      <c r="NMJ5" s="259"/>
      <c r="NMK5" s="267"/>
      <c r="NML5" s="267"/>
      <c r="NMM5" s="269"/>
      <c r="NMN5" s="330"/>
      <c r="NMO5" s="344"/>
      <c r="NMP5" s="347"/>
      <c r="NMQ5" s="331"/>
      <c r="NMR5" s="345"/>
      <c r="NMS5" s="348"/>
      <c r="NMT5" s="347"/>
      <c r="NMU5" s="333"/>
      <c r="NMV5" s="347"/>
      <c r="NMW5" s="342"/>
      <c r="NMY5" s="259"/>
      <c r="NMZ5" s="267"/>
      <c r="NNA5" s="267"/>
      <c r="NNB5" s="269"/>
      <c r="NNC5" s="330"/>
      <c r="NND5" s="344"/>
      <c r="NNE5" s="347"/>
      <c r="NNF5" s="331"/>
      <c r="NNG5" s="345"/>
      <c r="NNH5" s="348"/>
      <c r="NNI5" s="347"/>
      <c r="NNJ5" s="333"/>
      <c r="NNK5" s="347"/>
      <c r="NNL5" s="342"/>
      <c r="NNN5" s="259"/>
      <c r="NNO5" s="267"/>
      <c r="NNP5" s="267"/>
      <c r="NNQ5" s="269"/>
      <c r="NNR5" s="330"/>
      <c r="NNS5" s="344"/>
      <c r="NNT5" s="347"/>
      <c r="NNU5" s="331"/>
      <c r="NNV5" s="345"/>
      <c r="NNW5" s="348"/>
      <c r="NNX5" s="347"/>
      <c r="NNY5" s="333"/>
      <c r="NNZ5" s="347"/>
      <c r="NOA5" s="342"/>
      <c r="NOC5" s="259"/>
      <c r="NOD5" s="267"/>
      <c r="NOE5" s="267"/>
      <c r="NOF5" s="269"/>
      <c r="NOG5" s="330"/>
      <c r="NOH5" s="344"/>
      <c r="NOI5" s="347"/>
      <c r="NOJ5" s="331"/>
      <c r="NOK5" s="345"/>
      <c r="NOL5" s="348"/>
      <c r="NOM5" s="347"/>
      <c r="NON5" s="333"/>
      <c r="NOO5" s="347"/>
      <c r="NOP5" s="342"/>
      <c r="NOR5" s="259"/>
      <c r="NOS5" s="267"/>
      <c r="NOT5" s="267"/>
      <c r="NOU5" s="269"/>
      <c r="NOV5" s="330"/>
      <c r="NOW5" s="344"/>
      <c r="NOX5" s="347"/>
      <c r="NOY5" s="331"/>
      <c r="NOZ5" s="345"/>
      <c r="NPA5" s="348"/>
      <c r="NPB5" s="347"/>
      <c r="NPC5" s="333"/>
      <c r="NPD5" s="347"/>
      <c r="NPE5" s="342"/>
      <c r="NPG5" s="259"/>
      <c r="NPH5" s="267"/>
      <c r="NPI5" s="267"/>
      <c r="NPJ5" s="269"/>
      <c r="NPK5" s="330"/>
      <c r="NPL5" s="344"/>
      <c r="NPM5" s="347"/>
      <c r="NPN5" s="331"/>
      <c r="NPO5" s="345"/>
      <c r="NPP5" s="348"/>
      <c r="NPQ5" s="347"/>
      <c r="NPR5" s="333"/>
      <c r="NPS5" s="347"/>
      <c r="NPT5" s="342"/>
      <c r="NPV5" s="259"/>
      <c r="NPW5" s="267"/>
      <c r="NPX5" s="267"/>
      <c r="NPY5" s="269"/>
      <c r="NPZ5" s="330"/>
      <c r="NQA5" s="344"/>
      <c r="NQB5" s="347"/>
      <c r="NQC5" s="331"/>
      <c r="NQD5" s="345"/>
      <c r="NQE5" s="348"/>
      <c r="NQF5" s="347"/>
      <c r="NQG5" s="333"/>
      <c r="NQH5" s="347"/>
      <c r="NQI5" s="342"/>
      <c r="NQK5" s="259"/>
      <c r="NQL5" s="267"/>
      <c r="NQM5" s="267"/>
      <c r="NQN5" s="269"/>
      <c r="NQO5" s="330"/>
      <c r="NQP5" s="344"/>
      <c r="NQQ5" s="347"/>
      <c r="NQR5" s="331"/>
      <c r="NQS5" s="345"/>
      <c r="NQT5" s="348"/>
      <c r="NQU5" s="347"/>
      <c r="NQV5" s="333"/>
      <c r="NQW5" s="347"/>
      <c r="NQX5" s="342"/>
      <c r="NQZ5" s="259"/>
      <c r="NRA5" s="267"/>
      <c r="NRB5" s="267"/>
      <c r="NRC5" s="269"/>
      <c r="NRD5" s="330"/>
      <c r="NRE5" s="344"/>
      <c r="NRF5" s="347"/>
      <c r="NRG5" s="331"/>
      <c r="NRH5" s="345"/>
      <c r="NRI5" s="348"/>
      <c r="NRJ5" s="347"/>
      <c r="NRK5" s="333"/>
      <c r="NRL5" s="347"/>
      <c r="NRM5" s="342"/>
      <c r="NRO5" s="259"/>
      <c r="NRP5" s="267"/>
      <c r="NRQ5" s="267"/>
      <c r="NRR5" s="269"/>
      <c r="NRS5" s="330"/>
      <c r="NRT5" s="344"/>
      <c r="NRU5" s="347"/>
      <c r="NRV5" s="331"/>
      <c r="NRW5" s="345"/>
      <c r="NRX5" s="348"/>
      <c r="NRY5" s="347"/>
      <c r="NRZ5" s="333"/>
      <c r="NSA5" s="347"/>
      <c r="NSB5" s="342"/>
      <c r="NSD5" s="259"/>
      <c r="NSE5" s="267"/>
      <c r="NSF5" s="267"/>
      <c r="NSG5" s="269"/>
      <c r="NSH5" s="330"/>
      <c r="NSI5" s="344"/>
      <c r="NSJ5" s="347"/>
      <c r="NSK5" s="331"/>
      <c r="NSL5" s="345"/>
      <c r="NSM5" s="348"/>
      <c r="NSN5" s="347"/>
      <c r="NSO5" s="333"/>
      <c r="NSP5" s="347"/>
      <c r="NSQ5" s="342"/>
      <c r="NSS5" s="259"/>
      <c r="NST5" s="267"/>
      <c r="NSU5" s="267"/>
      <c r="NSV5" s="269"/>
      <c r="NSW5" s="330"/>
      <c r="NSX5" s="344"/>
      <c r="NSY5" s="347"/>
      <c r="NSZ5" s="331"/>
      <c r="NTA5" s="345"/>
      <c r="NTB5" s="348"/>
      <c r="NTC5" s="347"/>
      <c r="NTD5" s="333"/>
      <c r="NTE5" s="347"/>
      <c r="NTF5" s="342"/>
      <c r="NTH5" s="259"/>
      <c r="NTI5" s="267"/>
      <c r="NTJ5" s="267"/>
      <c r="NTK5" s="269"/>
      <c r="NTL5" s="330"/>
      <c r="NTM5" s="344"/>
      <c r="NTN5" s="347"/>
      <c r="NTO5" s="331"/>
      <c r="NTP5" s="345"/>
      <c r="NTQ5" s="348"/>
      <c r="NTR5" s="347"/>
      <c r="NTS5" s="333"/>
      <c r="NTT5" s="347"/>
      <c r="NTU5" s="342"/>
      <c r="NTW5" s="259"/>
      <c r="NTX5" s="267"/>
      <c r="NTY5" s="267"/>
      <c r="NTZ5" s="269"/>
      <c r="NUA5" s="330"/>
      <c r="NUB5" s="344"/>
      <c r="NUC5" s="347"/>
      <c r="NUD5" s="331"/>
      <c r="NUE5" s="345"/>
      <c r="NUF5" s="348"/>
      <c r="NUG5" s="347"/>
      <c r="NUH5" s="333"/>
      <c r="NUI5" s="347"/>
      <c r="NUJ5" s="342"/>
      <c r="NUL5" s="259"/>
      <c r="NUM5" s="267"/>
      <c r="NUN5" s="267"/>
      <c r="NUO5" s="269"/>
      <c r="NUP5" s="330"/>
      <c r="NUQ5" s="344"/>
      <c r="NUR5" s="347"/>
      <c r="NUS5" s="331"/>
      <c r="NUT5" s="345"/>
      <c r="NUU5" s="348"/>
      <c r="NUV5" s="347"/>
      <c r="NUW5" s="333"/>
      <c r="NUX5" s="347"/>
      <c r="NUY5" s="342"/>
      <c r="NVA5" s="259"/>
      <c r="NVB5" s="267"/>
      <c r="NVC5" s="267"/>
      <c r="NVD5" s="269"/>
      <c r="NVE5" s="330"/>
      <c r="NVF5" s="344"/>
      <c r="NVG5" s="347"/>
      <c r="NVH5" s="331"/>
      <c r="NVI5" s="345"/>
      <c r="NVJ5" s="348"/>
      <c r="NVK5" s="347"/>
      <c r="NVL5" s="333"/>
      <c r="NVM5" s="347"/>
      <c r="NVN5" s="342"/>
      <c r="NVP5" s="259"/>
      <c r="NVQ5" s="267"/>
      <c r="NVR5" s="267"/>
      <c r="NVS5" s="269"/>
      <c r="NVT5" s="330"/>
      <c r="NVU5" s="344"/>
      <c r="NVV5" s="347"/>
      <c r="NVW5" s="331"/>
      <c r="NVX5" s="345"/>
      <c r="NVY5" s="348"/>
      <c r="NVZ5" s="347"/>
      <c r="NWA5" s="333"/>
      <c r="NWB5" s="347"/>
      <c r="NWC5" s="342"/>
      <c r="NWE5" s="259"/>
      <c r="NWF5" s="267"/>
      <c r="NWG5" s="267"/>
      <c r="NWH5" s="269"/>
      <c r="NWI5" s="330"/>
      <c r="NWJ5" s="344"/>
      <c r="NWK5" s="347"/>
      <c r="NWL5" s="331"/>
      <c r="NWM5" s="345"/>
      <c r="NWN5" s="348"/>
      <c r="NWO5" s="347"/>
      <c r="NWP5" s="333"/>
      <c r="NWQ5" s="347"/>
      <c r="NWR5" s="342"/>
      <c r="NWT5" s="259"/>
      <c r="NWU5" s="267"/>
      <c r="NWV5" s="267"/>
      <c r="NWW5" s="269"/>
      <c r="NWX5" s="330"/>
      <c r="NWY5" s="344"/>
      <c r="NWZ5" s="347"/>
      <c r="NXA5" s="331"/>
      <c r="NXB5" s="345"/>
      <c r="NXC5" s="348"/>
      <c r="NXD5" s="347"/>
      <c r="NXE5" s="333"/>
      <c r="NXF5" s="347"/>
      <c r="NXG5" s="342"/>
      <c r="NXI5" s="259"/>
      <c r="NXJ5" s="267"/>
      <c r="NXK5" s="267"/>
      <c r="NXL5" s="269"/>
      <c r="NXM5" s="330"/>
      <c r="NXN5" s="344"/>
      <c r="NXO5" s="347"/>
      <c r="NXP5" s="331"/>
      <c r="NXQ5" s="345"/>
      <c r="NXR5" s="348"/>
      <c r="NXS5" s="347"/>
      <c r="NXT5" s="333"/>
      <c r="NXU5" s="347"/>
      <c r="NXV5" s="342"/>
      <c r="NXX5" s="259"/>
      <c r="NXY5" s="267"/>
      <c r="NXZ5" s="267"/>
      <c r="NYA5" s="269"/>
      <c r="NYB5" s="330"/>
      <c r="NYC5" s="344"/>
      <c r="NYD5" s="347"/>
      <c r="NYE5" s="331"/>
      <c r="NYF5" s="345"/>
      <c r="NYG5" s="348"/>
      <c r="NYH5" s="347"/>
      <c r="NYI5" s="333"/>
      <c r="NYJ5" s="347"/>
      <c r="NYK5" s="342"/>
      <c r="NYM5" s="259"/>
      <c r="NYN5" s="267"/>
      <c r="NYO5" s="267"/>
      <c r="NYP5" s="269"/>
      <c r="NYQ5" s="330"/>
      <c r="NYR5" s="344"/>
      <c r="NYS5" s="347"/>
      <c r="NYT5" s="331"/>
      <c r="NYU5" s="345"/>
      <c r="NYV5" s="348"/>
      <c r="NYW5" s="347"/>
      <c r="NYX5" s="333"/>
      <c r="NYY5" s="347"/>
      <c r="NYZ5" s="342"/>
      <c r="NZB5" s="259"/>
      <c r="NZC5" s="267"/>
      <c r="NZD5" s="267"/>
      <c r="NZE5" s="269"/>
      <c r="NZF5" s="330"/>
      <c r="NZG5" s="344"/>
      <c r="NZH5" s="347"/>
      <c r="NZI5" s="331"/>
      <c r="NZJ5" s="345"/>
      <c r="NZK5" s="348"/>
      <c r="NZL5" s="347"/>
      <c r="NZM5" s="333"/>
      <c r="NZN5" s="347"/>
      <c r="NZO5" s="342"/>
      <c r="NZQ5" s="259"/>
      <c r="NZR5" s="267"/>
      <c r="NZS5" s="267"/>
      <c r="NZT5" s="269"/>
      <c r="NZU5" s="330"/>
      <c r="NZV5" s="344"/>
      <c r="NZW5" s="347"/>
      <c r="NZX5" s="331"/>
      <c r="NZY5" s="345"/>
      <c r="NZZ5" s="348"/>
      <c r="OAA5" s="347"/>
      <c r="OAB5" s="333"/>
      <c r="OAC5" s="347"/>
      <c r="OAD5" s="342"/>
      <c r="OAF5" s="259"/>
      <c r="OAG5" s="267"/>
      <c r="OAH5" s="267"/>
      <c r="OAI5" s="269"/>
      <c r="OAJ5" s="330"/>
      <c r="OAK5" s="344"/>
      <c r="OAL5" s="347"/>
      <c r="OAM5" s="331"/>
      <c r="OAN5" s="345"/>
      <c r="OAO5" s="348"/>
      <c r="OAP5" s="347"/>
      <c r="OAQ5" s="333"/>
      <c r="OAR5" s="347"/>
      <c r="OAS5" s="342"/>
      <c r="OAU5" s="259"/>
      <c r="OAV5" s="267"/>
      <c r="OAW5" s="267"/>
      <c r="OAX5" s="269"/>
      <c r="OAY5" s="330"/>
      <c r="OAZ5" s="344"/>
      <c r="OBA5" s="347"/>
      <c r="OBB5" s="331"/>
      <c r="OBC5" s="345"/>
      <c r="OBD5" s="348"/>
      <c r="OBE5" s="347"/>
      <c r="OBF5" s="333"/>
      <c r="OBG5" s="347"/>
      <c r="OBH5" s="342"/>
      <c r="OBJ5" s="259"/>
      <c r="OBK5" s="267"/>
      <c r="OBL5" s="267"/>
      <c r="OBM5" s="269"/>
      <c r="OBN5" s="330"/>
      <c r="OBO5" s="344"/>
      <c r="OBP5" s="347"/>
      <c r="OBQ5" s="331"/>
      <c r="OBR5" s="345"/>
      <c r="OBS5" s="348"/>
      <c r="OBT5" s="347"/>
      <c r="OBU5" s="333"/>
      <c r="OBV5" s="347"/>
      <c r="OBW5" s="342"/>
      <c r="OBY5" s="259"/>
      <c r="OBZ5" s="267"/>
      <c r="OCA5" s="267"/>
      <c r="OCB5" s="269"/>
      <c r="OCC5" s="330"/>
      <c r="OCD5" s="344"/>
      <c r="OCE5" s="347"/>
      <c r="OCF5" s="331"/>
      <c r="OCG5" s="345"/>
      <c r="OCH5" s="348"/>
      <c r="OCI5" s="347"/>
      <c r="OCJ5" s="333"/>
      <c r="OCK5" s="347"/>
      <c r="OCL5" s="342"/>
      <c r="OCN5" s="259"/>
      <c r="OCO5" s="267"/>
      <c r="OCP5" s="267"/>
      <c r="OCQ5" s="269"/>
      <c r="OCR5" s="330"/>
      <c r="OCS5" s="344"/>
      <c r="OCT5" s="347"/>
      <c r="OCU5" s="331"/>
      <c r="OCV5" s="345"/>
      <c r="OCW5" s="348"/>
      <c r="OCX5" s="347"/>
      <c r="OCY5" s="333"/>
      <c r="OCZ5" s="347"/>
      <c r="ODA5" s="342"/>
      <c r="ODC5" s="259"/>
      <c r="ODD5" s="267"/>
      <c r="ODE5" s="267"/>
      <c r="ODF5" s="269"/>
      <c r="ODG5" s="330"/>
      <c r="ODH5" s="344"/>
      <c r="ODI5" s="347"/>
      <c r="ODJ5" s="331"/>
      <c r="ODK5" s="345"/>
      <c r="ODL5" s="348"/>
      <c r="ODM5" s="347"/>
      <c r="ODN5" s="333"/>
      <c r="ODO5" s="347"/>
      <c r="ODP5" s="342"/>
      <c r="ODR5" s="259"/>
      <c r="ODS5" s="267"/>
      <c r="ODT5" s="267"/>
      <c r="ODU5" s="269"/>
      <c r="ODV5" s="330"/>
      <c r="ODW5" s="344"/>
      <c r="ODX5" s="347"/>
      <c r="ODY5" s="331"/>
      <c r="ODZ5" s="345"/>
      <c r="OEA5" s="348"/>
      <c r="OEB5" s="347"/>
      <c r="OEC5" s="333"/>
      <c r="OED5" s="347"/>
      <c r="OEE5" s="342"/>
      <c r="OEG5" s="259"/>
      <c r="OEH5" s="267"/>
      <c r="OEI5" s="267"/>
      <c r="OEJ5" s="269"/>
      <c r="OEK5" s="330"/>
      <c r="OEL5" s="344"/>
      <c r="OEM5" s="347"/>
      <c r="OEN5" s="331"/>
      <c r="OEO5" s="345"/>
      <c r="OEP5" s="348"/>
      <c r="OEQ5" s="347"/>
      <c r="OER5" s="333"/>
      <c r="OES5" s="347"/>
      <c r="OET5" s="342"/>
      <c r="OEV5" s="259"/>
      <c r="OEW5" s="267"/>
      <c r="OEX5" s="267"/>
      <c r="OEY5" s="269"/>
      <c r="OEZ5" s="330"/>
      <c r="OFA5" s="344"/>
      <c r="OFB5" s="347"/>
      <c r="OFC5" s="331"/>
      <c r="OFD5" s="345"/>
      <c r="OFE5" s="348"/>
      <c r="OFF5" s="347"/>
      <c r="OFG5" s="333"/>
      <c r="OFH5" s="347"/>
      <c r="OFI5" s="342"/>
      <c r="OFK5" s="259"/>
      <c r="OFL5" s="267"/>
      <c r="OFM5" s="267"/>
      <c r="OFN5" s="269"/>
      <c r="OFO5" s="330"/>
      <c r="OFP5" s="344"/>
      <c r="OFQ5" s="347"/>
      <c r="OFR5" s="331"/>
      <c r="OFS5" s="345"/>
      <c r="OFT5" s="348"/>
      <c r="OFU5" s="347"/>
      <c r="OFV5" s="333"/>
      <c r="OFW5" s="347"/>
      <c r="OFX5" s="342"/>
      <c r="OFZ5" s="259"/>
      <c r="OGA5" s="267"/>
      <c r="OGB5" s="267"/>
      <c r="OGC5" s="269"/>
      <c r="OGD5" s="330"/>
      <c r="OGE5" s="344"/>
      <c r="OGF5" s="347"/>
      <c r="OGG5" s="331"/>
      <c r="OGH5" s="345"/>
      <c r="OGI5" s="348"/>
      <c r="OGJ5" s="347"/>
      <c r="OGK5" s="333"/>
      <c r="OGL5" s="347"/>
      <c r="OGM5" s="342"/>
      <c r="OGO5" s="259"/>
      <c r="OGP5" s="267"/>
      <c r="OGQ5" s="267"/>
      <c r="OGR5" s="269"/>
      <c r="OGS5" s="330"/>
      <c r="OGT5" s="344"/>
      <c r="OGU5" s="347"/>
      <c r="OGV5" s="331"/>
      <c r="OGW5" s="345"/>
      <c r="OGX5" s="348"/>
      <c r="OGY5" s="347"/>
      <c r="OGZ5" s="333"/>
      <c r="OHA5" s="347"/>
      <c r="OHB5" s="342"/>
      <c r="OHD5" s="259"/>
      <c r="OHE5" s="267"/>
      <c r="OHF5" s="267"/>
      <c r="OHG5" s="269"/>
      <c r="OHH5" s="330"/>
      <c r="OHI5" s="344"/>
      <c r="OHJ5" s="347"/>
      <c r="OHK5" s="331"/>
      <c r="OHL5" s="345"/>
      <c r="OHM5" s="348"/>
      <c r="OHN5" s="347"/>
      <c r="OHO5" s="333"/>
      <c r="OHP5" s="347"/>
      <c r="OHQ5" s="342"/>
      <c r="OHS5" s="259"/>
      <c r="OHT5" s="267"/>
      <c r="OHU5" s="267"/>
      <c r="OHV5" s="269"/>
      <c r="OHW5" s="330"/>
      <c r="OHX5" s="344"/>
      <c r="OHY5" s="347"/>
      <c r="OHZ5" s="331"/>
      <c r="OIA5" s="345"/>
      <c r="OIB5" s="348"/>
      <c r="OIC5" s="347"/>
      <c r="OID5" s="333"/>
      <c r="OIE5" s="347"/>
      <c r="OIF5" s="342"/>
      <c r="OIH5" s="259"/>
      <c r="OII5" s="267"/>
      <c r="OIJ5" s="267"/>
      <c r="OIK5" s="269"/>
      <c r="OIL5" s="330"/>
      <c r="OIM5" s="344"/>
      <c r="OIN5" s="347"/>
      <c r="OIO5" s="331"/>
      <c r="OIP5" s="345"/>
      <c r="OIQ5" s="348"/>
      <c r="OIR5" s="347"/>
      <c r="OIS5" s="333"/>
      <c r="OIT5" s="347"/>
      <c r="OIU5" s="342"/>
      <c r="OIW5" s="259"/>
      <c r="OIX5" s="267"/>
      <c r="OIY5" s="267"/>
      <c r="OIZ5" s="269"/>
      <c r="OJA5" s="330"/>
      <c r="OJB5" s="344"/>
      <c r="OJC5" s="347"/>
      <c r="OJD5" s="331"/>
      <c r="OJE5" s="345"/>
      <c r="OJF5" s="348"/>
      <c r="OJG5" s="347"/>
      <c r="OJH5" s="333"/>
      <c r="OJI5" s="347"/>
      <c r="OJJ5" s="342"/>
      <c r="OJL5" s="259"/>
      <c r="OJM5" s="267"/>
      <c r="OJN5" s="267"/>
      <c r="OJO5" s="269"/>
      <c r="OJP5" s="330"/>
      <c r="OJQ5" s="344"/>
      <c r="OJR5" s="347"/>
      <c r="OJS5" s="331"/>
      <c r="OJT5" s="345"/>
      <c r="OJU5" s="348"/>
      <c r="OJV5" s="347"/>
      <c r="OJW5" s="333"/>
      <c r="OJX5" s="347"/>
      <c r="OJY5" s="342"/>
      <c r="OKA5" s="259"/>
      <c r="OKB5" s="267"/>
      <c r="OKC5" s="267"/>
      <c r="OKD5" s="269"/>
      <c r="OKE5" s="330"/>
      <c r="OKF5" s="344"/>
      <c r="OKG5" s="347"/>
      <c r="OKH5" s="331"/>
      <c r="OKI5" s="345"/>
      <c r="OKJ5" s="348"/>
      <c r="OKK5" s="347"/>
      <c r="OKL5" s="333"/>
      <c r="OKM5" s="347"/>
      <c r="OKN5" s="342"/>
      <c r="OKP5" s="259"/>
      <c r="OKQ5" s="267"/>
      <c r="OKR5" s="267"/>
      <c r="OKS5" s="269"/>
      <c r="OKT5" s="330"/>
      <c r="OKU5" s="344"/>
      <c r="OKV5" s="347"/>
      <c r="OKW5" s="331"/>
      <c r="OKX5" s="345"/>
      <c r="OKY5" s="348"/>
      <c r="OKZ5" s="347"/>
      <c r="OLA5" s="333"/>
      <c r="OLB5" s="347"/>
      <c r="OLC5" s="342"/>
      <c r="OLE5" s="259"/>
      <c r="OLF5" s="267"/>
      <c r="OLG5" s="267"/>
      <c r="OLH5" s="269"/>
      <c r="OLI5" s="330"/>
      <c r="OLJ5" s="344"/>
      <c r="OLK5" s="347"/>
      <c r="OLL5" s="331"/>
      <c r="OLM5" s="345"/>
      <c r="OLN5" s="348"/>
      <c r="OLO5" s="347"/>
      <c r="OLP5" s="333"/>
      <c r="OLQ5" s="347"/>
      <c r="OLR5" s="342"/>
      <c r="OLT5" s="259"/>
      <c r="OLU5" s="267"/>
      <c r="OLV5" s="267"/>
      <c r="OLW5" s="269"/>
      <c r="OLX5" s="330"/>
      <c r="OLY5" s="344"/>
      <c r="OLZ5" s="347"/>
      <c r="OMA5" s="331"/>
      <c r="OMB5" s="345"/>
      <c r="OMC5" s="348"/>
      <c r="OMD5" s="347"/>
      <c r="OME5" s="333"/>
      <c r="OMF5" s="347"/>
      <c r="OMG5" s="342"/>
      <c r="OMI5" s="259"/>
      <c r="OMJ5" s="267"/>
      <c r="OMK5" s="267"/>
      <c r="OML5" s="269"/>
      <c r="OMM5" s="330"/>
      <c r="OMN5" s="344"/>
      <c r="OMO5" s="347"/>
      <c r="OMP5" s="331"/>
      <c r="OMQ5" s="345"/>
      <c r="OMR5" s="348"/>
      <c r="OMS5" s="347"/>
      <c r="OMT5" s="333"/>
      <c r="OMU5" s="347"/>
      <c r="OMV5" s="342"/>
      <c r="OMX5" s="259"/>
      <c r="OMY5" s="267"/>
      <c r="OMZ5" s="267"/>
      <c r="ONA5" s="269"/>
      <c r="ONB5" s="330"/>
      <c r="ONC5" s="344"/>
      <c r="OND5" s="347"/>
      <c r="ONE5" s="331"/>
      <c r="ONF5" s="345"/>
      <c r="ONG5" s="348"/>
      <c r="ONH5" s="347"/>
      <c r="ONI5" s="333"/>
      <c r="ONJ5" s="347"/>
      <c r="ONK5" s="342"/>
      <c r="ONM5" s="259"/>
      <c r="ONN5" s="267"/>
      <c r="ONO5" s="267"/>
      <c r="ONP5" s="269"/>
      <c r="ONQ5" s="330"/>
      <c r="ONR5" s="344"/>
      <c r="ONS5" s="347"/>
      <c r="ONT5" s="331"/>
      <c r="ONU5" s="345"/>
      <c r="ONV5" s="348"/>
      <c r="ONW5" s="347"/>
      <c r="ONX5" s="333"/>
      <c r="ONY5" s="347"/>
      <c r="ONZ5" s="342"/>
      <c r="OOB5" s="259"/>
      <c r="OOC5" s="267"/>
      <c r="OOD5" s="267"/>
      <c r="OOE5" s="269"/>
      <c r="OOF5" s="330"/>
      <c r="OOG5" s="344"/>
      <c r="OOH5" s="347"/>
      <c r="OOI5" s="331"/>
      <c r="OOJ5" s="345"/>
      <c r="OOK5" s="348"/>
      <c r="OOL5" s="347"/>
      <c r="OOM5" s="333"/>
      <c r="OON5" s="347"/>
      <c r="OOO5" s="342"/>
      <c r="OOQ5" s="259"/>
      <c r="OOR5" s="267"/>
      <c r="OOS5" s="267"/>
      <c r="OOT5" s="269"/>
      <c r="OOU5" s="330"/>
      <c r="OOV5" s="344"/>
      <c r="OOW5" s="347"/>
      <c r="OOX5" s="331"/>
      <c r="OOY5" s="345"/>
      <c r="OOZ5" s="348"/>
      <c r="OPA5" s="347"/>
      <c r="OPB5" s="333"/>
      <c r="OPC5" s="347"/>
      <c r="OPD5" s="342"/>
      <c r="OPF5" s="259"/>
      <c r="OPG5" s="267"/>
      <c r="OPH5" s="267"/>
      <c r="OPI5" s="269"/>
      <c r="OPJ5" s="330"/>
      <c r="OPK5" s="344"/>
      <c r="OPL5" s="347"/>
      <c r="OPM5" s="331"/>
      <c r="OPN5" s="345"/>
      <c r="OPO5" s="348"/>
      <c r="OPP5" s="347"/>
      <c r="OPQ5" s="333"/>
      <c r="OPR5" s="347"/>
      <c r="OPS5" s="342"/>
      <c r="OPU5" s="259"/>
      <c r="OPV5" s="267"/>
      <c r="OPW5" s="267"/>
      <c r="OPX5" s="269"/>
      <c r="OPY5" s="330"/>
      <c r="OPZ5" s="344"/>
      <c r="OQA5" s="347"/>
      <c r="OQB5" s="331"/>
      <c r="OQC5" s="345"/>
      <c r="OQD5" s="348"/>
      <c r="OQE5" s="347"/>
      <c r="OQF5" s="333"/>
      <c r="OQG5" s="347"/>
      <c r="OQH5" s="342"/>
      <c r="OQJ5" s="259"/>
      <c r="OQK5" s="267"/>
      <c r="OQL5" s="267"/>
      <c r="OQM5" s="269"/>
      <c r="OQN5" s="330"/>
      <c r="OQO5" s="344"/>
      <c r="OQP5" s="347"/>
      <c r="OQQ5" s="331"/>
      <c r="OQR5" s="345"/>
      <c r="OQS5" s="348"/>
      <c r="OQT5" s="347"/>
      <c r="OQU5" s="333"/>
      <c r="OQV5" s="347"/>
      <c r="OQW5" s="342"/>
      <c r="OQY5" s="259"/>
      <c r="OQZ5" s="267"/>
      <c r="ORA5" s="267"/>
      <c r="ORB5" s="269"/>
      <c r="ORC5" s="330"/>
      <c r="ORD5" s="344"/>
      <c r="ORE5" s="347"/>
      <c r="ORF5" s="331"/>
      <c r="ORG5" s="345"/>
      <c r="ORH5" s="348"/>
      <c r="ORI5" s="347"/>
      <c r="ORJ5" s="333"/>
      <c r="ORK5" s="347"/>
      <c r="ORL5" s="342"/>
      <c r="ORN5" s="259"/>
      <c r="ORO5" s="267"/>
      <c r="ORP5" s="267"/>
      <c r="ORQ5" s="269"/>
      <c r="ORR5" s="330"/>
      <c r="ORS5" s="344"/>
      <c r="ORT5" s="347"/>
      <c r="ORU5" s="331"/>
      <c r="ORV5" s="345"/>
      <c r="ORW5" s="348"/>
      <c r="ORX5" s="347"/>
      <c r="ORY5" s="333"/>
      <c r="ORZ5" s="347"/>
      <c r="OSA5" s="342"/>
      <c r="OSC5" s="259"/>
      <c r="OSD5" s="267"/>
      <c r="OSE5" s="267"/>
      <c r="OSF5" s="269"/>
      <c r="OSG5" s="330"/>
      <c r="OSH5" s="344"/>
      <c r="OSI5" s="347"/>
      <c r="OSJ5" s="331"/>
      <c r="OSK5" s="345"/>
      <c r="OSL5" s="348"/>
      <c r="OSM5" s="347"/>
      <c r="OSN5" s="333"/>
      <c r="OSO5" s="347"/>
      <c r="OSP5" s="342"/>
      <c r="OSR5" s="259"/>
      <c r="OSS5" s="267"/>
      <c r="OST5" s="267"/>
      <c r="OSU5" s="269"/>
      <c r="OSV5" s="330"/>
      <c r="OSW5" s="344"/>
      <c r="OSX5" s="347"/>
      <c r="OSY5" s="331"/>
      <c r="OSZ5" s="345"/>
      <c r="OTA5" s="348"/>
      <c r="OTB5" s="347"/>
      <c r="OTC5" s="333"/>
      <c r="OTD5" s="347"/>
      <c r="OTE5" s="342"/>
      <c r="OTG5" s="259"/>
      <c r="OTH5" s="267"/>
      <c r="OTI5" s="267"/>
      <c r="OTJ5" s="269"/>
      <c r="OTK5" s="330"/>
      <c r="OTL5" s="344"/>
      <c r="OTM5" s="347"/>
      <c r="OTN5" s="331"/>
      <c r="OTO5" s="345"/>
      <c r="OTP5" s="348"/>
      <c r="OTQ5" s="347"/>
      <c r="OTR5" s="333"/>
      <c r="OTS5" s="347"/>
      <c r="OTT5" s="342"/>
      <c r="OTV5" s="259"/>
      <c r="OTW5" s="267"/>
      <c r="OTX5" s="267"/>
      <c r="OTY5" s="269"/>
      <c r="OTZ5" s="330"/>
      <c r="OUA5" s="344"/>
      <c r="OUB5" s="347"/>
      <c r="OUC5" s="331"/>
      <c r="OUD5" s="345"/>
      <c r="OUE5" s="348"/>
      <c r="OUF5" s="347"/>
      <c r="OUG5" s="333"/>
      <c r="OUH5" s="347"/>
      <c r="OUI5" s="342"/>
      <c r="OUK5" s="259"/>
      <c r="OUL5" s="267"/>
      <c r="OUM5" s="267"/>
      <c r="OUN5" s="269"/>
      <c r="OUO5" s="330"/>
      <c r="OUP5" s="344"/>
      <c r="OUQ5" s="347"/>
      <c r="OUR5" s="331"/>
      <c r="OUS5" s="345"/>
      <c r="OUT5" s="348"/>
      <c r="OUU5" s="347"/>
      <c r="OUV5" s="333"/>
      <c r="OUW5" s="347"/>
      <c r="OUX5" s="342"/>
      <c r="OUZ5" s="259"/>
      <c r="OVA5" s="267"/>
      <c r="OVB5" s="267"/>
      <c r="OVC5" s="269"/>
      <c r="OVD5" s="330"/>
      <c r="OVE5" s="344"/>
      <c r="OVF5" s="347"/>
      <c r="OVG5" s="331"/>
      <c r="OVH5" s="345"/>
      <c r="OVI5" s="348"/>
      <c r="OVJ5" s="347"/>
      <c r="OVK5" s="333"/>
      <c r="OVL5" s="347"/>
      <c r="OVM5" s="342"/>
      <c r="OVO5" s="259"/>
      <c r="OVP5" s="267"/>
      <c r="OVQ5" s="267"/>
      <c r="OVR5" s="269"/>
      <c r="OVS5" s="330"/>
      <c r="OVT5" s="344"/>
      <c r="OVU5" s="347"/>
      <c r="OVV5" s="331"/>
      <c r="OVW5" s="345"/>
      <c r="OVX5" s="348"/>
      <c r="OVY5" s="347"/>
      <c r="OVZ5" s="333"/>
      <c r="OWA5" s="347"/>
      <c r="OWB5" s="342"/>
      <c r="OWD5" s="259"/>
      <c r="OWE5" s="267"/>
      <c r="OWF5" s="267"/>
      <c r="OWG5" s="269"/>
      <c r="OWH5" s="330"/>
      <c r="OWI5" s="344"/>
      <c r="OWJ5" s="347"/>
      <c r="OWK5" s="331"/>
      <c r="OWL5" s="345"/>
      <c r="OWM5" s="348"/>
      <c r="OWN5" s="347"/>
      <c r="OWO5" s="333"/>
      <c r="OWP5" s="347"/>
      <c r="OWQ5" s="342"/>
      <c r="OWS5" s="259"/>
      <c r="OWT5" s="267"/>
      <c r="OWU5" s="267"/>
      <c r="OWV5" s="269"/>
      <c r="OWW5" s="330"/>
      <c r="OWX5" s="344"/>
      <c r="OWY5" s="347"/>
      <c r="OWZ5" s="331"/>
      <c r="OXA5" s="345"/>
      <c r="OXB5" s="348"/>
      <c r="OXC5" s="347"/>
      <c r="OXD5" s="333"/>
      <c r="OXE5" s="347"/>
      <c r="OXF5" s="342"/>
      <c r="OXH5" s="259"/>
      <c r="OXI5" s="267"/>
      <c r="OXJ5" s="267"/>
      <c r="OXK5" s="269"/>
      <c r="OXL5" s="330"/>
      <c r="OXM5" s="344"/>
      <c r="OXN5" s="347"/>
      <c r="OXO5" s="331"/>
      <c r="OXP5" s="345"/>
      <c r="OXQ5" s="348"/>
      <c r="OXR5" s="347"/>
      <c r="OXS5" s="333"/>
      <c r="OXT5" s="347"/>
      <c r="OXU5" s="342"/>
      <c r="OXW5" s="259"/>
      <c r="OXX5" s="267"/>
      <c r="OXY5" s="267"/>
      <c r="OXZ5" s="269"/>
      <c r="OYA5" s="330"/>
      <c r="OYB5" s="344"/>
      <c r="OYC5" s="347"/>
      <c r="OYD5" s="331"/>
      <c r="OYE5" s="345"/>
      <c r="OYF5" s="348"/>
      <c r="OYG5" s="347"/>
      <c r="OYH5" s="333"/>
      <c r="OYI5" s="347"/>
      <c r="OYJ5" s="342"/>
      <c r="OYL5" s="259"/>
      <c r="OYM5" s="267"/>
      <c r="OYN5" s="267"/>
      <c r="OYO5" s="269"/>
      <c r="OYP5" s="330"/>
      <c r="OYQ5" s="344"/>
      <c r="OYR5" s="347"/>
      <c r="OYS5" s="331"/>
      <c r="OYT5" s="345"/>
      <c r="OYU5" s="348"/>
      <c r="OYV5" s="347"/>
      <c r="OYW5" s="333"/>
      <c r="OYX5" s="347"/>
      <c r="OYY5" s="342"/>
      <c r="OZA5" s="259"/>
      <c r="OZB5" s="267"/>
      <c r="OZC5" s="267"/>
      <c r="OZD5" s="269"/>
      <c r="OZE5" s="330"/>
      <c r="OZF5" s="344"/>
      <c r="OZG5" s="347"/>
      <c r="OZH5" s="331"/>
      <c r="OZI5" s="345"/>
      <c r="OZJ5" s="348"/>
      <c r="OZK5" s="347"/>
      <c r="OZL5" s="333"/>
      <c r="OZM5" s="347"/>
      <c r="OZN5" s="342"/>
      <c r="OZP5" s="259"/>
      <c r="OZQ5" s="267"/>
      <c r="OZR5" s="267"/>
      <c r="OZS5" s="269"/>
      <c r="OZT5" s="330"/>
      <c r="OZU5" s="344"/>
      <c r="OZV5" s="347"/>
      <c r="OZW5" s="331"/>
      <c r="OZX5" s="345"/>
      <c r="OZY5" s="348"/>
      <c r="OZZ5" s="347"/>
      <c r="PAA5" s="333"/>
      <c r="PAB5" s="347"/>
      <c r="PAC5" s="342"/>
      <c r="PAE5" s="259"/>
      <c r="PAF5" s="267"/>
      <c r="PAG5" s="267"/>
      <c r="PAH5" s="269"/>
      <c r="PAI5" s="330"/>
      <c r="PAJ5" s="344"/>
      <c r="PAK5" s="347"/>
      <c r="PAL5" s="331"/>
      <c r="PAM5" s="345"/>
      <c r="PAN5" s="348"/>
      <c r="PAO5" s="347"/>
      <c r="PAP5" s="333"/>
      <c r="PAQ5" s="347"/>
      <c r="PAR5" s="342"/>
      <c r="PAT5" s="259"/>
      <c r="PAU5" s="267"/>
      <c r="PAV5" s="267"/>
      <c r="PAW5" s="269"/>
      <c r="PAX5" s="330"/>
      <c r="PAY5" s="344"/>
      <c r="PAZ5" s="347"/>
      <c r="PBA5" s="331"/>
      <c r="PBB5" s="345"/>
      <c r="PBC5" s="348"/>
      <c r="PBD5" s="347"/>
      <c r="PBE5" s="333"/>
      <c r="PBF5" s="347"/>
      <c r="PBG5" s="342"/>
      <c r="PBI5" s="259"/>
      <c r="PBJ5" s="267"/>
      <c r="PBK5" s="267"/>
      <c r="PBL5" s="269"/>
      <c r="PBM5" s="330"/>
      <c r="PBN5" s="344"/>
      <c r="PBO5" s="347"/>
      <c r="PBP5" s="331"/>
      <c r="PBQ5" s="345"/>
      <c r="PBR5" s="348"/>
      <c r="PBS5" s="347"/>
      <c r="PBT5" s="333"/>
      <c r="PBU5" s="347"/>
      <c r="PBV5" s="342"/>
      <c r="PBX5" s="259"/>
      <c r="PBY5" s="267"/>
      <c r="PBZ5" s="267"/>
      <c r="PCA5" s="269"/>
      <c r="PCB5" s="330"/>
      <c r="PCC5" s="344"/>
      <c r="PCD5" s="347"/>
      <c r="PCE5" s="331"/>
      <c r="PCF5" s="345"/>
      <c r="PCG5" s="348"/>
      <c r="PCH5" s="347"/>
      <c r="PCI5" s="333"/>
      <c r="PCJ5" s="347"/>
      <c r="PCK5" s="342"/>
      <c r="PCM5" s="259"/>
      <c r="PCN5" s="267"/>
      <c r="PCO5" s="267"/>
      <c r="PCP5" s="269"/>
      <c r="PCQ5" s="330"/>
      <c r="PCR5" s="344"/>
      <c r="PCS5" s="347"/>
      <c r="PCT5" s="331"/>
      <c r="PCU5" s="345"/>
      <c r="PCV5" s="348"/>
      <c r="PCW5" s="347"/>
      <c r="PCX5" s="333"/>
      <c r="PCY5" s="347"/>
      <c r="PCZ5" s="342"/>
      <c r="PDB5" s="259"/>
      <c r="PDC5" s="267"/>
      <c r="PDD5" s="267"/>
      <c r="PDE5" s="269"/>
      <c r="PDF5" s="330"/>
      <c r="PDG5" s="344"/>
      <c r="PDH5" s="347"/>
      <c r="PDI5" s="331"/>
      <c r="PDJ5" s="345"/>
      <c r="PDK5" s="348"/>
      <c r="PDL5" s="347"/>
      <c r="PDM5" s="333"/>
      <c r="PDN5" s="347"/>
      <c r="PDO5" s="342"/>
      <c r="PDQ5" s="259"/>
      <c r="PDR5" s="267"/>
      <c r="PDS5" s="267"/>
      <c r="PDT5" s="269"/>
      <c r="PDU5" s="330"/>
      <c r="PDV5" s="344"/>
      <c r="PDW5" s="347"/>
      <c r="PDX5" s="331"/>
      <c r="PDY5" s="345"/>
      <c r="PDZ5" s="348"/>
      <c r="PEA5" s="347"/>
      <c r="PEB5" s="333"/>
      <c r="PEC5" s="347"/>
      <c r="PED5" s="342"/>
      <c r="PEF5" s="259"/>
      <c r="PEG5" s="267"/>
      <c r="PEH5" s="267"/>
      <c r="PEI5" s="269"/>
      <c r="PEJ5" s="330"/>
      <c r="PEK5" s="344"/>
      <c r="PEL5" s="347"/>
      <c r="PEM5" s="331"/>
      <c r="PEN5" s="345"/>
      <c r="PEO5" s="348"/>
      <c r="PEP5" s="347"/>
      <c r="PEQ5" s="333"/>
      <c r="PER5" s="347"/>
      <c r="PES5" s="342"/>
      <c r="PEU5" s="259"/>
      <c r="PEV5" s="267"/>
      <c r="PEW5" s="267"/>
      <c r="PEX5" s="269"/>
      <c r="PEY5" s="330"/>
      <c r="PEZ5" s="344"/>
      <c r="PFA5" s="347"/>
      <c r="PFB5" s="331"/>
      <c r="PFC5" s="345"/>
      <c r="PFD5" s="348"/>
      <c r="PFE5" s="347"/>
      <c r="PFF5" s="333"/>
      <c r="PFG5" s="347"/>
      <c r="PFH5" s="342"/>
      <c r="PFJ5" s="259"/>
      <c r="PFK5" s="267"/>
      <c r="PFL5" s="267"/>
      <c r="PFM5" s="269"/>
      <c r="PFN5" s="330"/>
      <c r="PFO5" s="344"/>
      <c r="PFP5" s="347"/>
      <c r="PFQ5" s="331"/>
      <c r="PFR5" s="345"/>
      <c r="PFS5" s="348"/>
      <c r="PFT5" s="347"/>
      <c r="PFU5" s="333"/>
      <c r="PFV5" s="347"/>
      <c r="PFW5" s="342"/>
      <c r="PFY5" s="259"/>
      <c r="PFZ5" s="267"/>
      <c r="PGA5" s="267"/>
      <c r="PGB5" s="269"/>
      <c r="PGC5" s="330"/>
      <c r="PGD5" s="344"/>
      <c r="PGE5" s="347"/>
      <c r="PGF5" s="331"/>
      <c r="PGG5" s="345"/>
      <c r="PGH5" s="348"/>
      <c r="PGI5" s="347"/>
      <c r="PGJ5" s="333"/>
      <c r="PGK5" s="347"/>
      <c r="PGL5" s="342"/>
      <c r="PGN5" s="259"/>
      <c r="PGO5" s="267"/>
      <c r="PGP5" s="267"/>
      <c r="PGQ5" s="269"/>
      <c r="PGR5" s="330"/>
      <c r="PGS5" s="344"/>
      <c r="PGT5" s="347"/>
      <c r="PGU5" s="331"/>
      <c r="PGV5" s="345"/>
      <c r="PGW5" s="348"/>
      <c r="PGX5" s="347"/>
      <c r="PGY5" s="333"/>
      <c r="PGZ5" s="347"/>
      <c r="PHA5" s="342"/>
      <c r="PHC5" s="259"/>
      <c r="PHD5" s="267"/>
      <c r="PHE5" s="267"/>
      <c r="PHF5" s="269"/>
      <c r="PHG5" s="330"/>
      <c r="PHH5" s="344"/>
      <c r="PHI5" s="347"/>
      <c r="PHJ5" s="331"/>
      <c r="PHK5" s="345"/>
      <c r="PHL5" s="348"/>
      <c r="PHM5" s="347"/>
      <c r="PHN5" s="333"/>
      <c r="PHO5" s="347"/>
      <c r="PHP5" s="342"/>
      <c r="PHR5" s="259"/>
      <c r="PHS5" s="267"/>
      <c r="PHT5" s="267"/>
      <c r="PHU5" s="269"/>
      <c r="PHV5" s="330"/>
      <c r="PHW5" s="344"/>
      <c r="PHX5" s="347"/>
      <c r="PHY5" s="331"/>
      <c r="PHZ5" s="345"/>
      <c r="PIA5" s="348"/>
      <c r="PIB5" s="347"/>
      <c r="PIC5" s="333"/>
      <c r="PID5" s="347"/>
      <c r="PIE5" s="342"/>
      <c r="PIG5" s="259"/>
      <c r="PIH5" s="267"/>
      <c r="PII5" s="267"/>
      <c r="PIJ5" s="269"/>
      <c r="PIK5" s="330"/>
      <c r="PIL5" s="344"/>
      <c r="PIM5" s="347"/>
      <c r="PIN5" s="331"/>
      <c r="PIO5" s="345"/>
      <c r="PIP5" s="348"/>
      <c r="PIQ5" s="347"/>
      <c r="PIR5" s="333"/>
      <c r="PIS5" s="347"/>
      <c r="PIT5" s="342"/>
      <c r="PIV5" s="259"/>
      <c r="PIW5" s="267"/>
      <c r="PIX5" s="267"/>
      <c r="PIY5" s="269"/>
      <c r="PIZ5" s="330"/>
      <c r="PJA5" s="344"/>
      <c r="PJB5" s="347"/>
      <c r="PJC5" s="331"/>
      <c r="PJD5" s="345"/>
      <c r="PJE5" s="348"/>
      <c r="PJF5" s="347"/>
      <c r="PJG5" s="333"/>
      <c r="PJH5" s="347"/>
      <c r="PJI5" s="342"/>
      <c r="PJK5" s="259"/>
      <c r="PJL5" s="267"/>
      <c r="PJM5" s="267"/>
      <c r="PJN5" s="269"/>
      <c r="PJO5" s="330"/>
      <c r="PJP5" s="344"/>
      <c r="PJQ5" s="347"/>
      <c r="PJR5" s="331"/>
      <c r="PJS5" s="345"/>
      <c r="PJT5" s="348"/>
      <c r="PJU5" s="347"/>
      <c r="PJV5" s="333"/>
      <c r="PJW5" s="347"/>
      <c r="PJX5" s="342"/>
      <c r="PJZ5" s="259"/>
      <c r="PKA5" s="267"/>
      <c r="PKB5" s="267"/>
      <c r="PKC5" s="269"/>
      <c r="PKD5" s="330"/>
      <c r="PKE5" s="344"/>
      <c r="PKF5" s="347"/>
      <c r="PKG5" s="331"/>
      <c r="PKH5" s="345"/>
      <c r="PKI5" s="348"/>
      <c r="PKJ5" s="347"/>
      <c r="PKK5" s="333"/>
      <c r="PKL5" s="347"/>
      <c r="PKM5" s="342"/>
      <c r="PKO5" s="259"/>
      <c r="PKP5" s="267"/>
      <c r="PKQ5" s="267"/>
      <c r="PKR5" s="269"/>
      <c r="PKS5" s="330"/>
      <c r="PKT5" s="344"/>
      <c r="PKU5" s="347"/>
      <c r="PKV5" s="331"/>
      <c r="PKW5" s="345"/>
      <c r="PKX5" s="348"/>
      <c r="PKY5" s="347"/>
      <c r="PKZ5" s="333"/>
      <c r="PLA5" s="347"/>
      <c r="PLB5" s="342"/>
      <c r="PLD5" s="259"/>
      <c r="PLE5" s="267"/>
      <c r="PLF5" s="267"/>
      <c r="PLG5" s="269"/>
      <c r="PLH5" s="330"/>
      <c r="PLI5" s="344"/>
      <c r="PLJ5" s="347"/>
      <c r="PLK5" s="331"/>
      <c r="PLL5" s="345"/>
      <c r="PLM5" s="348"/>
      <c r="PLN5" s="347"/>
      <c r="PLO5" s="333"/>
      <c r="PLP5" s="347"/>
      <c r="PLQ5" s="342"/>
      <c r="PLS5" s="259"/>
      <c r="PLT5" s="267"/>
      <c r="PLU5" s="267"/>
      <c r="PLV5" s="269"/>
      <c r="PLW5" s="330"/>
      <c r="PLX5" s="344"/>
      <c r="PLY5" s="347"/>
      <c r="PLZ5" s="331"/>
      <c r="PMA5" s="345"/>
      <c r="PMB5" s="348"/>
      <c r="PMC5" s="347"/>
      <c r="PMD5" s="333"/>
      <c r="PME5" s="347"/>
      <c r="PMF5" s="342"/>
      <c r="PMH5" s="259"/>
      <c r="PMI5" s="267"/>
      <c r="PMJ5" s="267"/>
      <c r="PMK5" s="269"/>
      <c r="PML5" s="330"/>
      <c r="PMM5" s="344"/>
      <c r="PMN5" s="347"/>
      <c r="PMO5" s="331"/>
      <c r="PMP5" s="345"/>
      <c r="PMQ5" s="348"/>
      <c r="PMR5" s="347"/>
      <c r="PMS5" s="333"/>
      <c r="PMT5" s="347"/>
      <c r="PMU5" s="342"/>
      <c r="PMW5" s="259"/>
      <c r="PMX5" s="267"/>
      <c r="PMY5" s="267"/>
      <c r="PMZ5" s="269"/>
      <c r="PNA5" s="330"/>
      <c r="PNB5" s="344"/>
      <c r="PNC5" s="347"/>
      <c r="PND5" s="331"/>
      <c r="PNE5" s="345"/>
      <c r="PNF5" s="348"/>
      <c r="PNG5" s="347"/>
      <c r="PNH5" s="333"/>
      <c r="PNI5" s="347"/>
      <c r="PNJ5" s="342"/>
      <c r="PNL5" s="259"/>
      <c r="PNM5" s="267"/>
      <c r="PNN5" s="267"/>
      <c r="PNO5" s="269"/>
      <c r="PNP5" s="330"/>
      <c r="PNQ5" s="344"/>
      <c r="PNR5" s="347"/>
      <c r="PNS5" s="331"/>
      <c r="PNT5" s="345"/>
      <c r="PNU5" s="348"/>
      <c r="PNV5" s="347"/>
      <c r="PNW5" s="333"/>
      <c r="PNX5" s="347"/>
      <c r="PNY5" s="342"/>
      <c r="POA5" s="259"/>
      <c r="POB5" s="267"/>
      <c r="POC5" s="267"/>
      <c r="POD5" s="269"/>
      <c r="POE5" s="330"/>
      <c r="POF5" s="344"/>
      <c r="POG5" s="347"/>
      <c r="POH5" s="331"/>
      <c r="POI5" s="345"/>
      <c r="POJ5" s="348"/>
      <c r="POK5" s="347"/>
      <c r="POL5" s="333"/>
      <c r="POM5" s="347"/>
      <c r="PON5" s="342"/>
      <c r="POP5" s="259"/>
      <c r="POQ5" s="267"/>
      <c r="POR5" s="267"/>
      <c r="POS5" s="269"/>
      <c r="POT5" s="330"/>
      <c r="POU5" s="344"/>
      <c r="POV5" s="347"/>
      <c r="POW5" s="331"/>
      <c r="POX5" s="345"/>
      <c r="POY5" s="348"/>
      <c r="POZ5" s="347"/>
      <c r="PPA5" s="333"/>
      <c r="PPB5" s="347"/>
      <c r="PPC5" s="342"/>
      <c r="PPE5" s="259"/>
      <c r="PPF5" s="267"/>
      <c r="PPG5" s="267"/>
      <c r="PPH5" s="269"/>
      <c r="PPI5" s="330"/>
      <c r="PPJ5" s="344"/>
      <c r="PPK5" s="347"/>
      <c r="PPL5" s="331"/>
      <c r="PPM5" s="345"/>
      <c r="PPN5" s="348"/>
      <c r="PPO5" s="347"/>
      <c r="PPP5" s="333"/>
      <c r="PPQ5" s="347"/>
      <c r="PPR5" s="342"/>
      <c r="PPT5" s="259"/>
      <c r="PPU5" s="267"/>
      <c r="PPV5" s="267"/>
      <c r="PPW5" s="269"/>
      <c r="PPX5" s="330"/>
      <c r="PPY5" s="344"/>
      <c r="PPZ5" s="347"/>
      <c r="PQA5" s="331"/>
      <c r="PQB5" s="345"/>
      <c r="PQC5" s="348"/>
      <c r="PQD5" s="347"/>
      <c r="PQE5" s="333"/>
      <c r="PQF5" s="347"/>
      <c r="PQG5" s="342"/>
      <c r="PQI5" s="259"/>
      <c r="PQJ5" s="267"/>
      <c r="PQK5" s="267"/>
      <c r="PQL5" s="269"/>
      <c r="PQM5" s="330"/>
      <c r="PQN5" s="344"/>
      <c r="PQO5" s="347"/>
      <c r="PQP5" s="331"/>
      <c r="PQQ5" s="345"/>
      <c r="PQR5" s="348"/>
      <c r="PQS5" s="347"/>
      <c r="PQT5" s="333"/>
      <c r="PQU5" s="347"/>
      <c r="PQV5" s="342"/>
      <c r="PQX5" s="259"/>
      <c r="PQY5" s="267"/>
      <c r="PQZ5" s="267"/>
      <c r="PRA5" s="269"/>
      <c r="PRB5" s="330"/>
      <c r="PRC5" s="344"/>
      <c r="PRD5" s="347"/>
      <c r="PRE5" s="331"/>
      <c r="PRF5" s="345"/>
      <c r="PRG5" s="348"/>
      <c r="PRH5" s="347"/>
      <c r="PRI5" s="333"/>
      <c r="PRJ5" s="347"/>
      <c r="PRK5" s="342"/>
      <c r="PRM5" s="259"/>
      <c r="PRN5" s="267"/>
      <c r="PRO5" s="267"/>
      <c r="PRP5" s="269"/>
      <c r="PRQ5" s="330"/>
      <c r="PRR5" s="344"/>
      <c r="PRS5" s="347"/>
      <c r="PRT5" s="331"/>
      <c r="PRU5" s="345"/>
      <c r="PRV5" s="348"/>
      <c r="PRW5" s="347"/>
      <c r="PRX5" s="333"/>
      <c r="PRY5" s="347"/>
      <c r="PRZ5" s="342"/>
      <c r="PSB5" s="259"/>
      <c r="PSC5" s="267"/>
      <c r="PSD5" s="267"/>
      <c r="PSE5" s="269"/>
      <c r="PSF5" s="330"/>
      <c r="PSG5" s="344"/>
      <c r="PSH5" s="347"/>
      <c r="PSI5" s="331"/>
      <c r="PSJ5" s="345"/>
      <c r="PSK5" s="348"/>
      <c r="PSL5" s="347"/>
      <c r="PSM5" s="333"/>
      <c r="PSN5" s="347"/>
      <c r="PSO5" s="342"/>
      <c r="PSQ5" s="259"/>
      <c r="PSR5" s="267"/>
      <c r="PSS5" s="267"/>
      <c r="PST5" s="269"/>
      <c r="PSU5" s="330"/>
      <c r="PSV5" s="344"/>
      <c r="PSW5" s="347"/>
      <c r="PSX5" s="331"/>
      <c r="PSY5" s="345"/>
      <c r="PSZ5" s="348"/>
      <c r="PTA5" s="347"/>
      <c r="PTB5" s="333"/>
      <c r="PTC5" s="347"/>
      <c r="PTD5" s="342"/>
      <c r="PTF5" s="259"/>
      <c r="PTG5" s="267"/>
      <c r="PTH5" s="267"/>
      <c r="PTI5" s="269"/>
      <c r="PTJ5" s="330"/>
      <c r="PTK5" s="344"/>
      <c r="PTL5" s="347"/>
      <c r="PTM5" s="331"/>
      <c r="PTN5" s="345"/>
      <c r="PTO5" s="348"/>
      <c r="PTP5" s="347"/>
      <c r="PTQ5" s="333"/>
      <c r="PTR5" s="347"/>
      <c r="PTS5" s="342"/>
      <c r="PTU5" s="259"/>
      <c r="PTV5" s="267"/>
      <c r="PTW5" s="267"/>
      <c r="PTX5" s="269"/>
      <c r="PTY5" s="330"/>
      <c r="PTZ5" s="344"/>
      <c r="PUA5" s="347"/>
      <c r="PUB5" s="331"/>
      <c r="PUC5" s="345"/>
      <c r="PUD5" s="348"/>
      <c r="PUE5" s="347"/>
      <c r="PUF5" s="333"/>
      <c r="PUG5" s="347"/>
      <c r="PUH5" s="342"/>
      <c r="PUJ5" s="259"/>
      <c r="PUK5" s="267"/>
      <c r="PUL5" s="267"/>
      <c r="PUM5" s="269"/>
      <c r="PUN5" s="330"/>
      <c r="PUO5" s="344"/>
      <c r="PUP5" s="347"/>
      <c r="PUQ5" s="331"/>
      <c r="PUR5" s="345"/>
      <c r="PUS5" s="348"/>
      <c r="PUT5" s="347"/>
      <c r="PUU5" s="333"/>
      <c r="PUV5" s="347"/>
      <c r="PUW5" s="342"/>
      <c r="PUY5" s="259"/>
      <c r="PUZ5" s="267"/>
      <c r="PVA5" s="267"/>
      <c r="PVB5" s="269"/>
      <c r="PVC5" s="330"/>
      <c r="PVD5" s="344"/>
      <c r="PVE5" s="347"/>
      <c r="PVF5" s="331"/>
      <c r="PVG5" s="345"/>
      <c r="PVH5" s="348"/>
      <c r="PVI5" s="347"/>
      <c r="PVJ5" s="333"/>
      <c r="PVK5" s="347"/>
      <c r="PVL5" s="342"/>
      <c r="PVN5" s="259"/>
      <c r="PVO5" s="267"/>
      <c r="PVP5" s="267"/>
      <c r="PVQ5" s="269"/>
      <c r="PVR5" s="330"/>
      <c r="PVS5" s="344"/>
      <c r="PVT5" s="347"/>
      <c r="PVU5" s="331"/>
      <c r="PVV5" s="345"/>
      <c r="PVW5" s="348"/>
      <c r="PVX5" s="347"/>
      <c r="PVY5" s="333"/>
      <c r="PVZ5" s="347"/>
      <c r="PWA5" s="342"/>
      <c r="PWC5" s="259"/>
      <c r="PWD5" s="267"/>
      <c r="PWE5" s="267"/>
      <c r="PWF5" s="269"/>
      <c r="PWG5" s="330"/>
      <c r="PWH5" s="344"/>
      <c r="PWI5" s="347"/>
      <c r="PWJ5" s="331"/>
      <c r="PWK5" s="345"/>
      <c r="PWL5" s="348"/>
      <c r="PWM5" s="347"/>
      <c r="PWN5" s="333"/>
      <c r="PWO5" s="347"/>
      <c r="PWP5" s="342"/>
      <c r="PWR5" s="259"/>
      <c r="PWS5" s="267"/>
      <c r="PWT5" s="267"/>
      <c r="PWU5" s="269"/>
      <c r="PWV5" s="330"/>
      <c r="PWW5" s="344"/>
      <c r="PWX5" s="347"/>
      <c r="PWY5" s="331"/>
      <c r="PWZ5" s="345"/>
      <c r="PXA5" s="348"/>
      <c r="PXB5" s="347"/>
      <c r="PXC5" s="333"/>
      <c r="PXD5" s="347"/>
      <c r="PXE5" s="342"/>
      <c r="PXG5" s="259"/>
      <c r="PXH5" s="267"/>
      <c r="PXI5" s="267"/>
      <c r="PXJ5" s="269"/>
      <c r="PXK5" s="330"/>
      <c r="PXL5" s="344"/>
      <c r="PXM5" s="347"/>
      <c r="PXN5" s="331"/>
      <c r="PXO5" s="345"/>
      <c r="PXP5" s="348"/>
      <c r="PXQ5" s="347"/>
      <c r="PXR5" s="333"/>
      <c r="PXS5" s="347"/>
      <c r="PXT5" s="342"/>
      <c r="PXV5" s="259"/>
      <c r="PXW5" s="267"/>
      <c r="PXX5" s="267"/>
      <c r="PXY5" s="269"/>
      <c r="PXZ5" s="330"/>
      <c r="PYA5" s="344"/>
      <c r="PYB5" s="347"/>
      <c r="PYC5" s="331"/>
      <c r="PYD5" s="345"/>
      <c r="PYE5" s="348"/>
      <c r="PYF5" s="347"/>
      <c r="PYG5" s="333"/>
      <c r="PYH5" s="347"/>
      <c r="PYI5" s="342"/>
      <c r="PYK5" s="259"/>
      <c r="PYL5" s="267"/>
      <c r="PYM5" s="267"/>
      <c r="PYN5" s="269"/>
      <c r="PYO5" s="330"/>
      <c r="PYP5" s="344"/>
      <c r="PYQ5" s="347"/>
      <c r="PYR5" s="331"/>
      <c r="PYS5" s="345"/>
      <c r="PYT5" s="348"/>
      <c r="PYU5" s="347"/>
      <c r="PYV5" s="333"/>
      <c r="PYW5" s="347"/>
      <c r="PYX5" s="342"/>
      <c r="PYZ5" s="259"/>
      <c r="PZA5" s="267"/>
      <c r="PZB5" s="267"/>
      <c r="PZC5" s="269"/>
      <c r="PZD5" s="330"/>
      <c r="PZE5" s="344"/>
      <c r="PZF5" s="347"/>
      <c r="PZG5" s="331"/>
      <c r="PZH5" s="345"/>
      <c r="PZI5" s="348"/>
      <c r="PZJ5" s="347"/>
      <c r="PZK5" s="333"/>
      <c r="PZL5" s="347"/>
      <c r="PZM5" s="342"/>
      <c r="PZO5" s="259"/>
      <c r="PZP5" s="267"/>
      <c r="PZQ5" s="267"/>
      <c r="PZR5" s="269"/>
      <c r="PZS5" s="330"/>
      <c r="PZT5" s="344"/>
      <c r="PZU5" s="347"/>
      <c r="PZV5" s="331"/>
      <c r="PZW5" s="345"/>
      <c r="PZX5" s="348"/>
      <c r="PZY5" s="347"/>
      <c r="PZZ5" s="333"/>
      <c r="QAA5" s="347"/>
      <c r="QAB5" s="342"/>
      <c r="QAD5" s="259"/>
      <c r="QAE5" s="267"/>
      <c r="QAF5" s="267"/>
      <c r="QAG5" s="269"/>
      <c r="QAH5" s="330"/>
      <c r="QAI5" s="344"/>
      <c r="QAJ5" s="347"/>
      <c r="QAK5" s="331"/>
      <c r="QAL5" s="345"/>
      <c r="QAM5" s="348"/>
      <c r="QAN5" s="347"/>
      <c r="QAO5" s="333"/>
      <c r="QAP5" s="347"/>
      <c r="QAQ5" s="342"/>
      <c r="QAS5" s="259"/>
      <c r="QAT5" s="267"/>
      <c r="QAU5" s="267"/>
      <c r="QAV5" s="269"/>
      <c r="QAW5" s="330"/>
      <c r="QAX5" s="344"/>
      <c r="QAY5" s="347"/>
      <c r="QAZ5" s="331"/>
      <c r="QBA5" s="345"/>
      <c r="QBB5" s="348"/>
      <c r="QBC5" s="347"/>
      <c r="QBD5" s="333"/>
      <c r="QBE5" s="347"/>
      <c r="QBF5" s="342"/>
      <c r="QBH5" s="259"/>
      <c r="QBI5" s="267"/>
      <c r="QBJ5" s="267"/>
      <c r="QBK5" s="269"/>
      <c r="QBL5" s="330"/>
      <c r="QBM5" s="344"/>
      <c r="QBN5" s="347"/>
      <c r="QBO5" s="331"/>
      <c r="QBP5" s="345"/>
      <c r="QBQ5" s="348"/>
      <c r="QBR5" s="347"/>
      <c r="QBS5" s="333"/>
      <c r="QBT5" s="347"/>
      <c r="QBU5" s="342"/>
      <c r="QBW5" s="259"/>
      <c r="QBX5" s="267"/>
      <c r="QBY5" s="267"/>
      <c r="QBZ5" s="269"/>
      <c r="QCA5" s="330"/>
      <c r="QCB5" s="344"/>
      <c r="QCC5" s="347"/>
      <c r="QCD5" s="331"/>
      <c r="QCE5" s="345"/>
      <c r="QCF5" s="348"/>
      <c r="QCG5" s="347"/>
      <c r="QCH5" s="333"/>
      <c r="QCI5" s="347"/>
      <c r="QCJ5" s="342"/>
      <c r="QCL5" s="259"/>
      <c r="QCM5" s="267"/>
      <c r="QCN5" s="267"/>
      <c r="QCO5" s="269"/>
      <c r="QCP5" s="330"/>
      <c r="QCQ5" s="344"/>
      <c r="QCR5" s="347"/>
      <c r="QCS5" s="331"/>
      <c r="QCT5" s="345"/>
      <c r="QCU5" s="348"/>
      <c r="QCV5" s="347"/>
      <c r="QCW5" s="333"/>
      <c r="QCX5" s="347"/>
      <c r="QCY5" s="342"/>
      <c r="QDA5" s="259"/>
      <c r="QDB5" s="267"/>
      <c r="QDC5" s="267"/>
      <c r="QDD5" s="269"/>
      <c r="QDE5" s="330"/>
      <c r="QDF5" s="344"/>
      <c r="QDG5" s="347"/>
      <c r="QDH5" s="331"/>
      <c r="QDI5" s="345"/>
      <c r="QDJ5" s="348"/>
      <c r="QDK5" s="347"/>
      <c r="QDL5" s="333"/>
      <c r="QDM5" s="347"/>
      <c r="QDN5" s="342"/>
      <c r="QDP5" s="259"/>
      <c r="QDQ5" s="267"/>
      <c r="QDR5" s="267"/>
      <c r="QDS5" s="269"/>
      <c r="QDT5" s="330"/>
      <c r="QDU5" s="344"/>
      <c r="QDV5" s="347"/>
      <c r="QDW5" s="331"/>
      <c r="QDX5" s="345"/>
      <c r="QDY5" s="348"/>
      <c r="QDZ5" s="347"/>
      <c r="QEA5" s="333"/>
      <c r="QEB5" s="347"/>
      <c r="QEC5" s="342"/>
      <c r="QEE5" s="259"/>
      <c r="QEF5" s="267"/>
      <c r="QEG5" s="267"/>
      <c r="QEH5" s="269"/>
      <c r="QEI5" s="330"/>
      <c r="QEJ5" s="344"/>
      <c r="QEK5" s="347"/>
      <c r="QEL5" s="331"/>
      <c r="QEM5" s="345"/>
      <c r="QEN5" s="348"/>
      <c r="QEO5" s="347"/>
      <c r="QEP5" s="333"/>
      <c r="QEQ5" s="347"/>
      <c r="QER5" s="342"/>
      <c r="QET5" s="259"/>
      <c r="QEU5" s="267"/>
      <c r="QEV5" s="267"/>
      <c r="QEW5" s="269"/>
      <c r="QEX5" s="330"/>
      <c r="QEY5" s="344"/>
      <c r="QEZ5" s="347"/>
      <c r="QFA5" s="331"/>
      <c r="QFB5" s="345"/>
      <c r="QFC5" s="348"/>
      <c r="QFD5" s="347"/>
      <c r="QFE5" s="333"/>
      <c r="QFF5" s="347"/>
      <c r="QFG5" s="342"/>
      <c r="QFI5" s="259"/>
      <c r="QFJ5" s="267"/>
      <c r="QFK5" s="267"/>
      <c r="QFL5" s="269"/>
      <c r="QFM5" s="330"/>
      <c r="QFN5" s="344"/>
      <c r="QFO5" s="347"/>
      <c r="QFP5" s="331"/>
      <c r="QFQ5" s="345"/>
      <c r="QFR5" s="348"/>
      <c r="QFS5" s="347"/>
      <c r="QFT5" s="333"/>
      <c r="QFU5" s="347"/>
      <c r="QFV5" s="342"/>
      <c r="QFX5" s="259"/>
      <c r="QFY5" s="267"/>
      <c r="QFZ5" s="267"/>
      <c r="QGA5" s="269"/>
      <c r="QGB5" s="330"/>
      <c r="QGC5" s="344"/>
      <c r="QGD5" s="347"/>
      <c r="QGE5" s="331"/>
      <c r="QGF5" s="345"/>
      <c r="QGG5" s="348"/>
      <c r="QGH5" s="347"/>
      <c r="QGI5" s="333"/>
      <c r="QGJ5" s="347"/>
      <c r="QGK5" s="342"/>
      <c r="QGM5" s="259"/>
      <c r="QGN5" s="267"/>
      <c r="QGO5" s="267"/>
      <c r="QGP5" s="269"/>
      <c r="QGQ5" s="330"/>
      <c r="QGR5" s="344"/>
      <c r="QGS5" s="347"/>
      <c r="QGT5" s="331"/>
      <c r="QGU5" s="345"/>
      <c r="QGV5" s="348"/>
      <c r="QGW5" s="347"/>
      <c r="QGX5" s="333"/>
      <c r="QGY5" s="347"/>
      <c r="QGZ5" s="342"/>
      <c r="QHB5" s="259"/>
      <c r="QHC5" s="267"/>
      <c r="QHD5" s="267"/>
      <c r="QHE5" s="269"/>
      <c r="QHF5" s="330"/>
      <c r="QHG5" s="344"/>
      <c r="QHH5" s="347"/>
      <c r="QHI5" s="331"/>
      <c r="QHJ5" s="345"/>
      <c r="QHK5" s="348"/>
      <c r="QHL5" s="347"/>
      <c r="QHM5" s="333"/>
      <c r="QHN5" s="347"/>
      <c r="QHO5" s="342"/>
      <c r="QHQ5" s="259"/>
      <c r="QHR5" s="267"/>
      <c r="QHS5" s="267"/>
      <c r="QHT5" s="269"/>
      <c r="QHU5" s="330"/>
      <c r="QHV5" s="344"/>
      <c r="QHW5" s="347"/>
      <c r="QHX5" s="331"/>
      <c r="QHY5" s="345"/>
      <c r="QHZ5" s="348"/>
      <c r="QIA5" s="347"/>
      <c r="QIB5" s="333"/>
      <c r="QIC5" s="347"/>
      <c r="QID5" s="342"/>
      <c r="QIF5" s="259"/>
      <c r="QIG5" s="267"/>
      <c r="QIH5" s="267"/>
      <c r="QII5" s="269"/>
      <c r="QIJ5" s="330"/>
      <c r="QIK5" s="344"/>
      <c r="QIL5" s="347"/>
      <c r="QIM5" s="331"/>
      <c r="QIN5" s="345"/>
      <c r="QIO5" s="348"/>
      <c r="QIP5" s="347"/>
      <c r="QIQ5" s="333"/>
      <c r="QIR5" s="347"/>
      <c r="QIS5" s="342"/>
      <c r="QIU5" s="259"/>
      <c r="QIV5" s="267"/>
      <c r="QIW5" s="267"/>
      <c r="QIX5" s="269"/>
      <c r="QIY5" s="330"/>
      <c r="QIZ5" s="344"/>
      <c r="QJA5" s="347"/>
      <c r="QJB5" s="331"/>
      <c r="QJC5" s="345"/>
      <c r="QJD5" s="348"/>
      <c r="QJE5" s="347"/>
      <c r="QJF5" s="333"/>
      <c r="QJG5" s="347"/>
      <c r="QJH5" s="342"/>
      <c r="QJJ5" s="259"/>
      <c r="QJK5" s="267"/>
      <c r="QJL5" s="267"/>
      <c r="QJM5" s="269"/>
      <c r="QJN5" s="330"/>
      <c r="QJO5" s="344"/>
      <c r="QJP5" s="347"/>
      <c r="QJQ5" s="331"/>
      <c r="QJR5" s="345"/>
      <c r="QJS5" s="348"/>
      <c r="QJT5" s="347"/>
      <c r="QJU5" s="333"/>
      <c r="QJV5" s="347"/>
      <c r="QJW5" s="342"/>
      <c r="QJY5" s="259"/>
      <c r="QJZ5" s="267"/>
      <c r="QKA5" s="267"/>
      <c r="QKB5" s="269"/>
      <c r="QKC5" s="330"/>
      <c r="QKD5" s="344"/>
      <c r="QKE5" s="347"/>
      <c r="QKF5" s="331"/>
      <c r="QKG5" s="345"/>
      <c r="QKH5" s="348"/>
      <c r="QKI5" s="347"/>
      <c r="QKJ5" s="333"/>
      <c r="QKK5" s="347"/>
      <c r="QKL5" s="342"/>
      <c r="QKN5" s="259"/>
      <c r="QKO5" s="267"/>
      <c r="QKP5" s="267"/>
      <c r="QKQ5" s="269"/>
      <c r="QKR5" s="330"/>
      <c r="QKS5" s="344"/>
      <c r="QKT5" s="347"/>
      <c r="QKU5" s="331"/>
      <c r="QKV5" s="345"/>
      <c r="QKW5" s="348"/>
      <c r="QKX5" s="347"/>
      <c r="QKY5" s="333"/>
      <c r="QKZ5" s="347"/>
      <c r="QLA5" s="342"/>
      <c r="QLC5" s="259"/>
      <c r="QLD5" s="267"/>
      <c r="QLE5" s="267"/>
      <c r="QLF5" s="269"/>
      <c r="QLG5" s="330"/>
      <c r="QLH5" s="344"/>
      <c r="QLI5" s="347"/>
      <c r="QLJ5" s="331"/>
      <c r="QLK5" s="345"/>
      <c r="QLL5" s="348"/>
      <c r="QLM5" s="347"/>
      <c r="QLN5" s="333"/>
      <c r="QLO5" s="347"/>
      <c r="QLP5" s="342"/>
      <c r="QLR5" s="259"/>
      <c r="QLS5" s="267"/>
      <c r="QLT5" s="267"/>
      <c r="QLU5" s="269"/>
      <c r="QLV5" s="330"/>
      <c r="QLW5" s="344"/>
      <c r="QLX5" s="347"/>
      <c r="QLY5" s="331"/>
      <c r="QLZ5" s="345"/>
      <c r="QMA5" s="348"/>
      <c r="QMB5" s="347"/>
      <c r="QMC5" s="333"/>
      <c r="QMD5" s="347"/>
      <c r="QME5" s="342"/>
      <c r="QMG5" s="259"/>
      <c r="QMH5" s="267"/>
      <c r="QMI5" s="267"/>
      <c r="QMJ5" s="269"/>
      <c r="QMK5" s="330"/>
      <c r="QML5" s="344"/>
      <c r="QMM5" s="347"/>
      <c r="QMN5" s="331"/>
      <c r="QMO5" s="345"/>
      <c r="QMP5" s="348"/>
      <c r="QMQ5" s="347"/>
      <c r="QMR5" s="333"/>
      <c r="QMS5" s="347"/>
      <c r="QMT5" s="342"/>
      <c r="QMV5" s="259"/>
      <c r="QMW5" s="267"/>
      <c r="QMX5" s="267"/>
      <c r="QMY5" s="269"/>
      <c r="QMZ5" s="330"/>
      <c r="QNA5" s="344"/>
      <c r="QNB5" s="347"/>
      <c r="QNC5" s="331"/>
      <c r="QND5" s="345"/>
      <c r="QNE5" s="348"/>
      <c r="QNF5" s="347"/>
      <c r="QNG5" s="333"/>
      <c r="QNH5" s="347"/>
      <c r="QNI5" s="342"/>
      <c r="QNK5" s="259"/>
      <c r="QNL5" s="267"/>
      <c r="QNM5" s="267"/>
      <c r="QNN5" s="269"/>
      <c r="QNO5" s="330"/>
      <c r="QNP5" s="344"/>
      <c r="QNQ5" s="347"/>
      <c r="QNR5" s="331"/>
      <c r="QNS5" s="345"/>
      <c r="QNT5" s="348"/>
      <c r="QNU5" s="347"/>
      <c r="QNV5" s="333"/>
      <c r="QNW5" s="347"/>
      <c r="QNX5" s="342"/>
      <c r="QNZ5" s="259"/>
      <c r="QOA5" s="267"/>
      <c r="QOB5" s="267"/>
      <c r="QOC5" s="269"/>
      <c r="QOD5" s="330"/>
      <c r="QOE5" s="344"/>
      <c r="QOF5" s="347"/>
      <c r="QOG5" s="331"/>
      <c r="QOH5" s="345"/>
      <c r="QOI5" s="348"/>
      <c r="QOJ5" s="347"/>
      <c r="QOK5" s="333"/>
      <c r="QOL5" s="347"/>
      <c r="QOM5" s="342"/>
      <c r="QOO5" s="259"/>
      <c r="QOP5" s="267"/>
      <c r="QOQ5" s="267"/>
      <c r="QOR5" s="269"/>
      <c r="QOS5" s="330"/>
      <c r="QOT5" s="344"/>
      <c r="QOU5" s="347"/>
      <c r="QOV5" s="331"/>
      <c r="QOW5" s="345"/>
      <c r="QOX5" s="348"/>
      <c r="QOY5" s="347"/>
      <c r="QOZ5" s="333"/>
      <c r="QPA5" s="347"/>
      <c r="QPB5" s="342"/>
      <c r="QPD5" s="259"/>
      <c r="QPE5" s="267"/>
      <c r="QPF5" s="267"/>
      <c r="QPG5" s="269"/>
      <c r="QPH5" s="330"/>
      <c r="QPI5" s="344"/>
      <c r="QPJ5" s="347"/>
      <c r="QPK5" s="331"/>
      <c r="QPL5" s="345"/>
      <c r="QPM5" s="348"/>
      <c r="QPN5" s="347"/>
      <c r="QPO5" s="333"/>
      <c r="QPP5" s="347"/>
      <c r="QPQ5" s="342"/>
      <c r="QPS5" s="259"/>
      <c r="QPT5" s="267"/>
      <c r="QPU5" s="267"/>
      <c r="QPV5" s="269"/>
      <c r="QPW5" s="330"/>
      <c r="QPX5" s="344"/>
      <c r="QPY5" s="347"/>
      <c r="QPZ5" s="331"/>
      <c r="QQA5" s="345"/>
      <c r="QQB5" s="348"/>
      <c r="QQC5" s="347"/>
      <c r="QQD5" s="333"/>
      <c r="QQE5" s="347"/>
      <c r="QQF5" s="342"/>
      <c r="QQH5" s="259"/>
      <c r="QQI5" s="267"/>
      <c r="QQJ5" s="267"/>
      <c r="QQK5" s="269"/>
      <c r="QQL5" s="330"/>
      <c r="QQM5" s="344"/>
      <c r="QQN5" s="347"/>
      <c r="QQO5" s="331"/>
      <c r="QQP5" s="345"/>
      <c r="QQQ5" s="348"/>
      <c r="QQR5" s="347"/>
      <c r="QQS5" s="333"/>
      <c r="QQT5" s="347"/>
      <c r="QQU5" s="342"/>
      <c r="QQW5" s="259"/>
      <c r="QQX5" s="267"/>
      <c r="QQY5" s="267"/>
      <c r="QQZ5" s="269"/>
      <c r="QRA5" s="330"/>
      <c r="QRB5" s="344"/>
      <c r="QRC5" s="347"/>
      <c r="QRD5" s="331"/>
      <c r="QRE5" s="345"/>
      <c r="QRF5" s="348"/>
      <c r="QRG5" s="347"/>
      <c r="QRH5" s="333"/>
      <c r="QRI5" s="347"/>
      <c r="QRJ5" s="342"/>
      <c r="QRL5" s="259"/>
      <c r="QRM5" s="267"/>
      <c r="QRN5" s="267"/>
      <c r="QRO5" s="269"/>
      <c r="QRP5" s="330"/>
      <c r="QRQ5" s="344"/>
      <c r="QRR5" s="347"/>
      <c r="QRS5" s="331"/>
      <c r="QRT5" s="345"/>
      <c r="QRU5" s="348"/>
      <c r="QRV5" s="347"/>
      <c r="QRW5" s="333"/>
      <c r="QRX5" s="347"/>
      <c r="QRY5" s="342"/>
      <c r="QSA5" s="259"/>
      <c r="QSB5" s="267"/>
      <c r="QSC5" s="267"/>
      <c r="QSD5" s="269"/>
      <c r="QSE5" s="330"/>
      <c r="QSF5" s="344"/>
      <c r="QSG5" s="347"/>
      <c r="QSH5" s="331"/>
      <c r="QSI5" s="345"/>
      <c r="QSJ5" s="348"/>
      <c r="QSK5" s="347"/>
      <c r="QSL5" s="333"/>
      <c r="QSM5" s="347"/>
      <c r="QSN5" s="342"/>
      <c r="QSP5" s="259"/>
      <c r="QSQ5" s="267"/>
      <c r="QSR5" s="267"/>
      <c r="QSS5" s="269"/>
      <c r="QST5" s="330"/>
      <c r="QSU5" s="344"/>
      <c r="QSV5" s="347"/>
      <c r="QSW5" s="331"/>
      <c r="QSX5" s="345"/>
      <c r="QSY5" s="348"/>
      <c r="QSZ5" s="347"/>
      <c r="QTA5" s="333"/>
      <c r="QTB5" s="347"/>
      <c r="QTC5" s="342"/>
      <c r="QTE5" s="259"/>
      <c r="QTF5" s="267"/>
      <c r="QTG5" s="267"/>
      <c r="QTH5" s="269"/>
      <c r="QTI5" s="330"/>
      <c r="QTJ5" s="344"/>
      <c r="QTK5" s="347"/>
      <c r="QTL5" s="331"/>
      <c r="QTM5" s="345"/>
      <c r="QTN5" s="348"/>
      <c r="QTO5" s="347"/>
      <c r="QTP5" s="333"/>
      <c r="QTQ5" s="347"/>
      <c r="QTR5" s="342"/>
      <c r="QTT5" s="259"/>
      <c r="QTU5" s="267"/>
      <c r="QTV5" s="267"/>
      <c r="QTW5" s="269"/>
      <c r="QTX5" s="330"/>
      <c r="QTY5" s="344"/>
      <c r="QTZ5" s="347"/>
      <c r="QUA5" s="331"/>
      <c r="QUB5" s="345"/>
      <c r="QUC5" s="348"/>
      <c r="QUD5" s="347"/>
      <c r="QUE5" s="333"/>
      <c r="QUF5" s="347"/>
      <c r="QUG5" s="342"/>
      <c r="QUI5" s="259"/>
      <c r="QUJ5" s="267"/>
      <c r="QUK5" s="267"/>
      <c r="QUL5" s="269"/>
      <c r="QUM5" s="330"/>
      <c r="QUN5" s="344"/>
      <c r="QUO5" s="347"/>
      <c r="QUP5" s="331"/>
      <c r="QUQ5" s="345"/>
      <c r="QUR5" s="348"/>
      <c r="QUS5" s="347"/>
      <c r="QUT5" s="333"/>
      <c r="QUU5" s="347"/>
      <c r="QUV5" s="342"/>
      <c r="QUX5" s="259"/>
      <c r="QUY5" s="267"/>
      <c r="QUZ5" s="267"/>
      <c r="QVA5" s="269"/>
      <c r="QVB5" s="330"/>
      <c r="QVC5" s="344"/>
      <c r="QVD5" s="347"/>
      <c r="QVE5" s="331"/>
      <c r="QVF5" s="345"/>
      <c r="QVG5" s="348"/>
      <c r="QVH5" s="347"/>
      <c r="QVI5" s="333"/>
      <c r="QVJ5" s="347"/>
      <c r="QVK5" s="342"/>
      <c r="QVM5" s="259"/>
      <c r="QVN5" s="267"/>
      <c r="QVO5" s="267"/>
      <c r="QVP5" s="269"/>
      <c r="QVQ5" s="330"/>
      <c r="QVR5" s="344"/>
      <c r="QVS5" s="347"/>
      <c r="QVT5" s="331"/>
      <c r="QVU5" s="345"/>
      <c r="QVV5" s="348"/>
      <c r="QVW5" s="347"/>
      <c r="QVX5" s="333"/>
      <c r="QVY5" s="347"/>
      <c r="QVZ5" s="342"/>
      <c r="QWB5" s="259"/>
      <c r="QWC5" s="267"/>
      <c r="QWD5" s="267"/>
      <c r="QWE5" s="269"/>
      <c r="QWF5" s="330"/>
      <c r="QWG5" s="344"/>
      <c r="QWH5" s="347"/>
      <c r="QWI5" s="331"/>
      <c r="QWJ5" s="345"/>
      <c r="QWK5" s="348"/>
      <c r="QWL5" s="347"/>
      <c r="QWM5" s="333"/>
      <c r="QWN5" s="347"/>
      <c r="QWO5" s="342"/>
      <c r="QWQ5" s="259"/>
      <c r="QWR5" s="267"/>
      <c r="QWS5" s="267"/>
      <c r="QWT5" s="269"/>
      <c r="QWU5" s="330"/>
      <c r="QWV5" s="344"/>
      <c r="QWW5" s="347"/>
      <c r="QWX5" s="331"/>
      <c r="QWY5" s="345"/>
      <c r="QWZ5" s="348"/>
      <c r="QXA5" s="347"/>
      <c r="QXB5" s="333"/>
      <c r="QXC5" s="347"/>
      <c r="QXD5" s="342"/>
      <c r="QXF5" s="259"/>
      <c r="QXG5" s="267"/>
      <c r="QXH5" s="267"/>
      <c r="QXI5" s="269"/>
      <c r="QXJ5" s="330"/>
      <c r="QXK5" s="344"/>
      <c r="QXL5" s="347"/>
      <c r="QXM5" s="331"/>
      <c r="QXN5" s="345"/>
      <c r="QXO5" s="348"/>
      <c r="QXP5" s="347"/>
      <c r="QXQ5" s="333"/>
      <c r="QXR5" s="347"/>
      <c r="QXS5" s="342"/>
      <c r="QXU5" s="259"/>
      <c r="QXV5" s="267"/>
      <c r="QXW5" s="267"/>
      <c r="QXX5" s="269"/>
      <c r="QXY5" s="330"/>
      <c r="QXZ5" s="344"/>
      <c r="QYA5" s="347"/>
      <c r="QYB5" s="331"/>
      <c r="QYC5" s="345"/>
      <c r="QYD5" s="348"/>
      <c r="QYE5" s="347"/>
      <c r="QYF5" s="333"/>
      <c r="QYG5" s="347"/>
      <c r="QYH5" s="342"/>
      <c r="QYJ5" s="259"/>
      <c r="QYK5" s="267"/>
      <c r="QYL5" s="267"/>
      <c r="QYM5" s="269"/>
      <c r="QYN5" s="330"/>
      <c r="QYO5" s="344"/>
      <c r="QYP5" s="347"/>
      <c r="QYQ5" s="331"/>
      <c r="QYR5" s="345"/>
      <c r="QYS5" s="348"/>
      <c r="QYT5" s="347"/>
      <c r="QYU5" s="333"/>
      <c r="QYV5" s="347"/>
      <c r="QYW5" s="342"/>
      <c r="QYY5" s="259"/>
      <c r="QYZ5" s="267"/>
      <c r="QZA5" s="267"/>
      <c r="QZB5" s="269"/>
      <c r="QZC5" s="330"/>
      <c r="QZD5" s="344"/>
      <c r="QZE5" s="347"/>
      <c r="QZF5" s="331"/>
      <c r="QZG5" s="345"/>
      <c r="QZH5" s="348"/>
      <c r="QZI5" s="347"/>
      <c r="QZJ5" s="333"/>
      <c r="QZK5" s="347"/>
      <c r="QZL5" s="342"/>
      <c r="QZN5" s="259"/>
      <c r="QZO5" s="267"/>
      <c r="QZP5" s="267"/>
      <c r="QZQ5" s="269"/>
      <c r="QZR5" s="330"/>
      <c r="QZS5" s="344"/>
      <c r="QZT5" s="347"/>
      <c r="QZU5" s="331"/>
      <c r="QZV5" s="345"/>
      <c r="QZW5" s="348"/>
      <c r="QZX5" s="347"/>
      <c r="QZY5" s="333"/>
      <c r="QZZ5" s="347"/>
      <c r="RAA5" s="342"/>
      <c r="RAC5" s="259"/>
      <c r="RAD5" s="267"/>
      <c r="RAE5" s="267"/>
      <c r="RAF5" s="269"/>
      <c r="RAG5" s="330"/>
      <c r="RAH5" s="344"/>
      <c r="RAI5" s="347"/>
      <c r="RAJ5" s="331"/>
      <c r="RAK5" s="345"/>
      <c r="RAL5" s="348"/>
      <c r="RAM5" s="347"/>
      <c r="RAN5" s="333"/>
      <c r="RAO5" s="347"/>
      <c r="RAP5" s="342"/>
      <c r="RAR5" s="259"/>
      <c r="RAS5" s="267"/>
      <c r="RAT5" s="267"/>
      <c r="RAU5" s="269"/>
      <c r="RAV5" s="330"/>
      <c r="RAW5" s="344"/>
      <c r="RAX5" s="347"/>
      <c r="RAY5" s="331"/>
      <c r="RAZ5" s="345"/>
      <c r="RBA5" s="348"/>
      <c r="RBB5" s="347"/>
      <c r="RBC5" s="333"/>
      <c r="RBD5" s="347"/>
      <c r="RBE5" s="342"/>
      <c r="RBG5" s="259"/>
      <c r="RBH5" s="267"/>
      <c r="RBI5" s="267"/>
      <c r="RBJ5" s="269"/>
      <c r="RBK5" s="330"/>
      <c r="RBL5" s="344"/>
      <c r="RBM5" s="347"/>
      <c r="RBN5" s="331"/>
      <c r="RBO5" s="345"/>
      <c r="RBP5" s="348"/>
      <c r="RBQ5" s="347"/>
      <c r="RBR5" s="333"/>
      <c r="RBS5" s="347"/>
      <c r="RBT5" s="342"/>
      <c r="RBV5" s="259"/>
      <c r="RBW5" s="267"/>
      <c r="RBX5" s="267"/>
      <c r="RBY5" s="269"/>
      <c r="RBZ5" s="330"/>
      <c r="RCA5" s="344"/>
      <c r="RCB5" s="347"/>
      <c r="RCC5" s="331"/>
      <c r="RCD5" s="345"/>
      <c r="RCE5" s="348"/>
      <c r="RCF5" s="347"/>
      <c r="RCG5" s="333"/>
      <c r="RCH5" s="347"/>
      <c r="RCI5" s="342"/>
      <c r="RCK5" s="259"/>
      <c r="RCL5" s="267"/>
      <c r="RCM5" s="267"/>
      <c r="RCN5" s="269"/>
      <c r="RCO5" s="330"/>
      <c r="RCP5" s="344"/>
      <c r="RCQ5" s="347"/>
      <c r="RCR5" s="331"/>
      <c r="RCS5" s="345"/>
      <c r="RCT5" s="348"/>
      <c r="RCU5" s="347"/>
      <c r="RCV5" s="333"/>
      <c r="RCW5" s="347"/>
      <c r="RCX5" s="342"/>
      <c r="RCZ5" s="259"/>
      <c r="RDA5" s="267"/>
      <c r="RDB5" s="267"/>
      <c r="RDC5" s="269"/>
      <c r="RDD5" s="330"/>
      <c r="RDE5" s="344"/>
      <c r="RDF5" s="347"/>
      <c r="RDG5" s="331"/>
      <c r="RDH5" s="345"/>
      <c r="RDI5" s="348"/>
      <c r="RDJ5" s="347"/>
      <c r="RDK5" s="333"/>
      <c r="RDL5" s="347"/>
      <c r="RDM5" s="342"/>
      <c r="RDO5" s="259"/>
      <c r="RDP5" s="267"/>
      <c r="RDQ5" s="267"/>
      <c r="RDR5" s="269"/>
      <c r="RDS5" s="330"/>
      <c r="RDT5" s="344"/>
      <c r="RDU5" s="347"/>
      <c r="RDV5" s="331"/>
      <c r="RDW5" s="345"/>
      <c r="RDX5" s="348"/>
      <c r="RDY5" s="347"/>
      <c r="RDZ5" s="333"/>
      <c r="REA5" s="347"/>
      <c r="REB5" s="342"/>
      <c r="RED5" s="259"/>
      <c r="REE5" s="267"/>
      <c r="REF5" s="267"/>
      <c r="REG5" s="269"/>
      <c r="REH5" s="330"/>
      <c r="REI5" s="344"/>
      <c r="REJ5" s="347"/>
      <c r="REK5" s="331"/>
      <c r="REL5" s="345"/>
      <c r="REM5" s="348"/>
      <c r="REN5" s="347"/>
      <c r="REO5" s="333"/>
      <c r="REP5" s="347"/>
      <c r="REQ5" s="342"/>
      <c r="RES5" s="259"/>
      <c r="RET5" s="267"/>
      <c r="REU5" s="267"/>
      <c r="REV5" s="269"/>
      <c r="REW5" s="330"/>
      <c r="REX5" s="344"/>
      <c r="REY5" s="347"/>
      <c r="REZ5" s="331"/>
      <c r="RFA5" s="345"/>
      <c r="RFB5" s="348"/>
      <c r="RFC5" s="347"/>
      <c r="RFD5" s="333"/>
      <c r="RFE5" s="347"/>
      <c r="RFF5" s="342"/>
      <c r="RFH5" s="259"/>
      <c r="RFI5" s="267"/>
      <c r="RFJ5" s="267"/>
      <c r="RFK5" s="269"/>
      <c r="RFL5" s="330"/>
      <c r="RFM5" s="344"/>
      <c r="RFN5" s="347"/>
      <c r="RFO5" s="331"/>
      <c r="RFP5" s="345"/>
      <c r="RFQ5" s="348"/>
      <c r="RFR5" s="347"/>
      <c r="RFS5" s="333"/>
      <c r="RFT5" s="347"/>
      <c r="RFU5" s="342"/>
      <c r="RFW5" s="259"/>
      <c r="RFX5" s="267"/>
      <c r="RFY5" s="267"/>
      <c r="RFZ5" s="269"/>
      <c r="RGA5" s="330"/>
      <c r="RGB5" s="344"/>
      <c r="RGC5" s="347"/>
      <c r="RGD5" s="331"/>
      <c r="RGE5" s="345"/>
      <c r="RGF5" s="348"/>
      <c r="RGG5" s="347"/>
      <c r="RGH5" s="333"/>
      <c r="RGI5" s="347"/>
      <c r="RGJ5" s="342"/>
      <c r="RGL5" s="259"/>
      <c r="RGM5" s="267"/>
      <c r="RGN5" s="267"/>
      <c r="RGO5" s="269"/>
      <c r="RGP5" s="330"/>
      <c r="RGQ5" s="344"/>
      <c r="RGR5" s="347"/>
      <c r="RGS5" s="331"/>
      <c r="RGT5" s="345"/>
      <c r="RGU5" s="348"/>
      <c r="RGV5" s="347"/>
      <c r="RGW5" s="333"/>
      <c r="RGX5" s="347"/>
      <c r="RGY5" s="342"/>
      <c r="RHA5" s="259"/>
      <c r="RHB5" s="267"/>
      <c r="RHC5" s="267"/>
      <c r="RHD5" s="269"/>
      <c r="RHE5" s="330"/>
      <c r="RHF5" s="344"/>
      <c r="RHG5" s="347"/>
      <c r="RHH5" s="331"/>
      <c r="RHI5" s="345"/>
      <c r="RHJ5" s="348"/>
      <c r="RHK5" s="347"/>
      <c r="RHL5" s="333"/>
      <c r="RHM5" s="347"/>
      <c r="RHN5" s="342"/>
      <c r="RHP5" s="259"/>
      <c r="RHQ5" s="267"/>
      <c r="RHR5" s="267"/>
      <c r="RHS5" s="269"/>
      <c r="RHT5" s="330"/>
      <c r="RHU5" s="344"/>
      <c r="RHV5" s="347"/>
      <c r="RHW5" s="331"/>
      <c r="RHX5" s="345"/>
      <c r="RHY5" s="348"/>
      <c r="RHZ5" s="347"/>
      <c r="RIA5" s="333"/>
      <c r="RIB5" s="347"/>
      <c r="RIC5" s="342"/>
      <c r="RIE5" s="259"/>
      <c r="RIF5" s="267"/>
      <c r="RIG5" s="267"/>
      <c r="RIH5" s="269"/>
      <c r="RII5" s="330"/>
      <c r="RIJ5" s="344"/>
      <c r="RIK5" s="347"/>
      <c r="RIL5" s="331"/>
      <c r="RIM5" s="345"/>
      <c r="RIN5" s="348"/>
      <c r="RIO5" s="347"/>
      <c r="RIP5" s="333"/>
      <c r="RIQ5" s="347"/>
      <c r="RIR5" s="342"/>
      <c r="RIT5" s="259"/>
      <c r="RIU5" s="267"/>
      <c r="RIV5" s="267"/>
      <c r="RIW5" s="269"/>
      <c r="RIX5" s="330"/>
      <c r="RIY5" s="344"/>
      <c r="RIZ5" s="347"/>
      <c r="RJA5" s="331"/>
      <c r="RJB5" s="345"/>
      <c r="RJC5" s="348"/>
      <c r="RJD5" s="347"/>
      <c r="RJE5" s="333"/>
      <c r="RJF5" s="347"/>
      <c r="RJG5" s="342"/>
      <c r="RJI5" s="259"/>
      <c r="RJJ5" s="267"/>
      <c r="RJK5" s="267"/>
      <c r="RJL5" s="269"/>
      <c r="RJM5" s="330"/>
      <c r="RJN5" s="344"/>
      <c r="RJO5" s="347"/>
      <c r="RJP5" s="331"/>
      <c r="RJQ5" s="345"/>
      <c r="RJR5" s="348"/>
      <c r="RJS5" s="347"/>
      <c r="RJT5" s="333"/>
      <c r="RJU5" s="347"/>
      <c r="RJV5" s="342"/>
      <c r="RJX5" s="259"/>
      <c r="RJY5" s="267"/>
      <c r="RJZ5" s="267"/>
      <c r="RKA5" s="269"/>
      <c r="RKB5" s="330"/>
      <c r="RKC5" s="344"/>
      <c r="RKD5" s="347"/>
      <c r="RKE5" s="331"/>
      <c r="RKF5" s="345"/>
      <c r="RKG5" s="348"/>
      <c r="RKH5" s="347"/>
      <c r="RKI5" s="333"/>
      <c r="RKJ5" s="347"/>
      <c r="RKK5" s="342"/>
      <c r="RKM5" s="259"/>
      <c r="RKN5" s="267"/>
      <c r="RKO5" s="267"/>
      <c r="RKP5" s="269"/>
      <c r="RKQ5" s="330"/>
      <c r="RKR5" s="344"/>
      <c r="RKS5" s="347"/>
      <c r="RKT5" s="331"/>
      <c r="RKU5" s="345"/>
      <c r="RKV5" s="348"/>
      <c r="RKW5" s="347"/>
      <c r="RKX5" s="333"/>
      <c r="RKY5" s="347"/>
      <c r="RKZ5" s="342"/>
      <c r="RLB5" s="259"/>
      <c r="RLC5" s="267"/>
      <c r="RLD5" s="267"/>
      <c r="RLE5" s="269"/>
      <c r="RLF5" s="330"/>
      <c r="RLG5" s="344"/>
      <c r="RLH5" s="347"/>
      <c r="RLI5" s="331"/>
      <c r="RLJ5" s="345"/>
      <c r="RLK5" s="348"/>
      <c r="RLL5" s="347"/>
      <c r="RLM5" s="333"/>
      <c r="RLN5" s="347"/>
      <c r="RLO5" s="342"/>
      <c r="RLQ5" s="259"/>
      <c r="RLR5" s="267"/>
      <c r="RLS5" s="267"/>
      <c r="RLT5" s="269"/>
      <c r="RLU5" s="330"/>
      <c r="RLV5" s="344"/>
      <c r="RLW5" s="347"/>
      <c r="RLX5" s="331"/>
      <c r="RLY5" s="345"/>
      <c r="RLZ5" s="348"/>
      <c r="RMA5" s="347"/>
      <c r="RMB5" s="333"/>
      <c r="RMC5" s="347"/>
      <c r="RMD5" s="342"/>
      <c r="RMF5" s="259"/>
      <c r="RMG5" s="267"/>
      <c r="RMH5" s="267"/>
      <c r="RMI5" s="269"/>
      <c r="RMJ5" s="330"/>
      <c r="RMK5" s="344"/>
      <c r="RML5" s="347"/>
      <c r="RMM5" s="331"/>
      <c r="RMN5" s="345"/>
      <c r="RMO5" s="348"/>
      <c r="RMP5" s="347"/>
      <c r="RMQ5" s="333"/>
      <c r="RMR5" s="347"/>
      <c r="RMS5" s="342"/>
      <c r="RMU5" s="259"/>
      <c r="RMV5" s="267"/>
      <c r="RMW5" s="267"/>
      <c r="RMX5" s="269"/>
      <c r="RMY5" s="330"/>
      <c r="RMZ5" s="344"/>
      <c r="RNA5" s="347"/>
      <c r="RNB5" s="331"/>
      <c r="RNC5" s="345"/>
      <c r="RND5" s="348"/>
      <c r="RNE5" s="347"/>
      <c r="RNF5" s="333"/>
      <c r="RNG5" s="347"/>
      <c r="RNH5" s="342"/>
      <c r="RNJ5" s="259"/>
      <c r="RNK5" s="267"/>
      <c r="RNL5" s="267"/>
      <c r="RNM5" s="269"/>
      <c r="RNN5" s="330"/>
      <c r="RNO5" s="344"/>
      <c r="RNP5" s="347"/>
      <c r="RNQ5" s="331"/>
      <c r="RNR5" s="345"/>
      <c r="RNS5" s="348"/>
      <c r="RNT5" s="347"/>
      <c r="RNU5" s="333"/>
      <c r="RNV5" s="347"/>
      <c r="RNW5" s="342"/>
      <c r="RNY5" s="259"/>
      <c r="RNZ5" s="267"/>
      <c r="ROA5" s="267"/>
      <c r="ROB5" s="269"/>
      <c r="ROC5" s="330"/>
      <c r="ROD5" s="344"/>
      <c r="ROE5" s="347"/>
      <c r="ROF5" s="331"/>
      <c r="ROG5" s="345"/>
      <c r="ROH5" s="348"/>
      <c r="ROI5" s="347"/>
      <c r="ROJ5" s="333"/>
      <c r="ROK5" s="347"/>
      <c r="ROL5" s="342"/>
      <c r="RON5" s="259"/>
      <c r="ROO5" s="267"/>
      <c r="ROP5" s="267"/>
      <c r="ROQ5" s="269"/>
      <c r="ROR5" s="330"/>
      <c r="ROS5" s="344"/>
      <c r="ROT5" s="347"/>
      <c r="ROU5" s="331"/>
      <c r="ROV5" s="345"/>
      <c r="ROW5" s="348"/>
      <c r="ROX5" s="347"/>
      <c r="ROY5" s="333"/>
      <c r="ROZ5" s="347"/>
      <c r="RPA5" s="342"/>
      <c r="RPC5" s="259"/>
      <c r="RPD5" s="267"/>
      <c r="RPE5" s="267"/>
      <c r="RPF5" s="269"/>
      <c r="RPG5" s="330"/>
      <c r="RPH5" s="344"/>
      <c r="RPI5" s="347"/>
      <c r="RPJ5" s="331"/>
      <c r="RPK5" s="345"/>
      <c r="RPL5" s="348"/>
      <c r="RPM5" s="347"/>
      <c r="RPN5" s="333"/>
      <c r="RPO5" s="347"/>
      <c r="RPP5" s="342"/>
      <c r="RPR5" s="259"/>
      <c r="RPS5" s="267"/>
      <c r="RPT5" s="267"/>
      <c r="RPU5" s="269"/>
      <c r="RPV5" s="330"/>
      <c r="RPW5" s="344"/>
      <c r="RPX5" s="347"/>
      <c r="RPY5" s="331"/>
      <c r="RPZ5" s="345"/>
      <c r="RQA5" s="348"/>
      <c r="RQB5" s="347"/>
      <c r="RQC5" s="333"/>
      <c r="RQD5" s="347"/>
      <c r="RQE5" s="342"/>
      <c r="RQG5" s="259"/>
      <c r="RQH5" s="267"/>
      <c r="RQI5" s="267"/>
      <c r="RQJ5" s="269"/>
      <c r="RQK5" s="330"/>
      <c r="RQL5" s="344"/>
      <c r="RQM5" s="347"/>
      <c r="RQN5" s="331"/>
      <c r="RQO5" s="345"/>
      <c r="RQP5" s="348"/>
      <c r="RQQ5" s="347"/>
      <c r="RQR5" s="333"/>
      <c r="RQS5" s="347"/>
      <c r="RQT5" s="342"/>
      <c r="RQV5" s="259"/>
      <c r="RQW5" s="267"/>
      <c r="RQX5" s="267"/>
      <c r="RQY5" s="269"/>
      <c r="RQZ5" s="330"/>
      <c r="RRA5" s="344"/>
      <c r="RRB5" s="347"/>
      <c r="RRC5" s="331"/>
      <c r="RRD5" s="345"/>
      <c r="RRE5" s="348"/>
      <c r="RRF5" s="347"/>
      <c r="RRG5" s="333"/>
      <c r="RRH5" s="347"/>
      <c r="RRI5" s="342"/>
      <c r="RRK5" s="259"/>
      <c r="RRL5" s="267"/>
      <c r="RRM5" s="267"/>
      <c r="RRN5" s="269"/>
      <c r="RRO5" s="330"/>
      <c r="RRP5" s="344"/>
      <c r="RRQ5" s="347"/>
      <c r="RRR5" s="331"/>
      <c r="RRS5" s="345"/>
      <c r="RRT5" s="348"/>
      <c r="RRU5" s="347"/>
      <c r="RRV5" s="333"/>
      <c r="RRW5" s="347"/>
      <c r="RRX5" s="342"/>
      <c r="RRZ5" s="259"/>
      <c r="RSA5" s="267"/>
      <c r="RSB5" s="267"/>
      <c r="RSC5" s="269"/>
      <c r="RSD5" s="330"/>
      <c r="RSE5" s="344"/>
      <c r="RSF5" s="347"/>
      <c r="RSG5" s="331"/>
      <c r="RSH5" s="345"/>
      <c r="RSI5" s="348"/>
      <c r="RSJ5" s="347"/>
      <c r="RSK5" s="333"/>
      <c r="RSL5" s="347"/>
      <c r="RSM5" s="342"/>
      <c r="RSO5" s="259"/>
      <c r="RSP5" s="267"/>
      <c r="RSQ5" s="267"/>
      <c r="RSR5" s="269"/>
      <c r="RSS5" s="330"/>
      <c r="RST5" s="344"/>
      <c r="RSU5" s="347"/>
      <c r="RSV5" s="331"/>
      <c r="RSW5" s="345"/>
      <c r="RSX5" s="348"/>
      <c r="RSY5" s="347"/>
      <c r="RSZ5" s="333"/>
      <c r="RTA5" s="347"/>
      <c r="RTB5" s="342"/>
      <c r="RTD5" s="259"/>
      <c r="RTE5" s="267"/>
      <c r="RTF5" s="267"/>
      <c r="RTG5" s="269"/>
      <c r="RTH5" s="330"/>
      <c r="RTI5" s="344"/>
      <c r="RTJ5" s="347"/>
      <c r="RTK5" s="331"/>
      <c r="RTL5" s="345"/>
      <c r="RTM5" s="348"/>
      <c r="RTN5" s="347"/>
      <c r="RTO5" s="333"/>
      <c r="RTP5" s="347"/>
      <c r="RTQ5" s="342"/>
      <c r="RTS5" s="259"/>
      <c r="RTT5" s="267"/>
      <c r="RTU5" s="267"/>
      <c r="RTV5" s="269"/>
      <c r="RTW5" s="330"/>
      <c r="RTX5" s="344"/>
      <c r="RTY5" s="347"/>
      <c r="RTZ5" s="331"/>
      <c r="RUA5" s="345"/>
      <c r="RUB5" s="348"/>
      <c r="RUC5" s="347"/>
      <c r="RUD5" s="333"/>
      <c r="RUE5" s="347"/>
      <c r="RUF5" s="342"/>
      <c r="RUH5" s="259"/>
      <c r="RUI5" s="267"/>
      <c r="RUJ5" s="267"/>
      <c r="RUK5" s="269"/>
      <c r="RUL5" s="330"/>
      <c r="RUM5" s="344"/>
      <c r="RUN5" s="347"/>
      <c r="RUO5" s="331"/>
      <c r="RUP5" s="345"/>
      <c r="RUQ5" s="348"/>
      <c r="RUR5" s="347"/>
      <c r="RUS5" s="333"/>
      <c r="RUT5" s="347"/>
      <c r="RUU5" s="342"/>
      <c r="RUW5" s="259"/>
      <c r="RUX5" s="267"/>
      <c r="RUY5" s="267"/>
      <c r="RUZ5" s="269"/>
      <c r="RVA5" s="330"/>
      <c r="RVB5" s="344"/>
      <c r="RVC5" s="347"/>
      <c r="RVD5" s="331"/>
      <c r="RVE5" s="345"/>
      <c r="RVF5" s="348"/>
      <c r="RVG5" s="347"/>
      <c r="RVH5" s="333"/>
      <c r="RVI5" s="347"/>
      <c r="RVJ5" s="342"/>
      <c r="RVL5" s="259"/>
      <c r="RVM5" s="267"/>
      <c r="RVN5" s="267"/>
      <c r="RVO5" s="269"/>
      <c r="RVP5" s="330"/>
      <c r="RVQ5" s="344"/>
      <c r="RVR5" s="347"/>
      <c r="RVS5" s="331"/>
      <c r="RVT5" s="345"/>
      <c r="RVU5" s="348"/>
      <c r="RVV5" s="347"/>
      <c r="RVW5" s="333"/>
      <c r="RVX5" s="347"/>
      <c r="RVY5" s="342"/>
      <c r="RWA5" s="259"/>
      <c r="RWB5" s="267"/>
      <c r="RWC5" s="267"/>
      <c r="RWD5" s="269"/>
      <c r="RWE5" s="330"/>
      <c r="RWF5" s="344"/>
      <c r="RWG5" s="347"/>
      <c r="RWH5" s="331"/>
      <c r="RWI5" s="345"/>
      <c r="RWJ5" s="348"/>
      <c r="RWK5" s="347"/>
      <c r="RWL5" s="333"/>
      <c r="RWM5" s="347"/>
      <c r="RWN5" s="342"/>
      <c r="RWP5" s="259"/>
      <c r="RWQ5" s="267"/>
      <c r="RWR5" s="267"/>
      <c r="RWS5" s="269"/>
      <c r="RWT5" s="330"/>
      <c r="RWU5" s="344"/>
      <c r="RWV5" s="347"/>
      <c r="RWW5" s="331"/>
      <c r="RWX5" s="345"/>
      <c r="RWY5" s="348"/>
      <c r="RWZ5" s="347"/>
      <c r="RXA5" s="333"/>
      <c r="RXB5" s="347"/>
      <c r="RXC5" s="342"/>
      <c r="RXE5" s="259"/>
      <c r="RXF5" s="267"/>
      <c r="RXG5" s="267"/>
      <c r="RXH5" s="269"/>
      <c r="RXI5" s="330"/>
      <c r="RXJ5" s="344"/>
      <c r="RXK5" s="347"/>
      <c r="RXL5" s="331"/>
      <c r="RXM5" s="345"/>
      <c r="RXN5" s="348"/>
      <c r="RXO5" s="347"/>
      <c r="RXP5" s="333"/>
      <c r="RXQ5" s="347"/>
      <c r="RXR5" s="342"/>
      <c r="RXT5" s="259"/>
      <c r="RXU5" s="267"/>
      <c r="RXV5" s="267"/>
      <c r="RXW5" s="269"/>
      <c r="RXX5" s="330"/>
      <c r="RXY5" s="344"/>
      <c r="RXZ5" s="347"/>
      <c r="RYA5" s="331"/>
      <c r="RYB5" s="345"/>
      <c r="RYC5" s="348"/>
      <c r="RYD5" s="347"/>
      <c r="RYE5" s="333"/>
      <c r="RYF5" s="347"/>
      <c r="RYG5" s="342"/>
      <c r="RYI5" s="259"/>
      <c r="RYJ5" s="267"/>
      <c r="RYK5" s="267"/>
      <c r="RYL5" s="269"/>
      <c r="RYM5" s="330"/>
      <c r="RYN5" s="344"/>
      <c r="RYO5" s="347"/>
      <c r="RYP5" s="331"/>
      <c r="RYQ5" s="345"/>
      <c r="RYR5" s="348"/>
      <c r="RYS5" s="347"/>
      <c r="RYT5" s="333"/>
      <c r="RYU5" s="347"/>
      <c r="RYV5" s="342"/>
      <c r="RYX5" s="259"/>
      <c r="RYY5" s="267"/>
      <c r="RYZ5" s="267"/>
      <c r="RZA5" s="269"/>
      <c r="RZB5" s="330"/>
      <c r="RZC5" s="344"/>
      <c r="RZD5" s="347"/>
      <c r="RZE5" s="331"/>
      <c r="RZF5" s="345"/>
      <c r="RZG5" s="348"/>
      <c r="RZH5" s="347"/>
      <c r="RZI5" s="333"/>
      <c r="RZJ5" s="347"/>
      <c r="RZK5" s="342"/>
      <c r="RZM5" s="259"/>
      <c r="RZN5" s="267"/>
      <c r="RZO5" s="267"/>
      <c r="RZP5" s="269"/>
      <c r="RZQ5" s="330"/>
      <c r="RZR5" s="344"/>
      <c r="RZS5" s="347"/>
      <c r="RZT5" s="331"/>
      <c r="RZU5" s="345"/>
      <c r="RZV5" s="348"/>
      <c r="RZW5" s="347"/>
      <c r="RZX5" s="333"/>
      <c r="RZY5" s="347"/>
      <c r="RZZ5" s="342"/>
      <c r="SAB5" s="259"/>
      <c r="SAC5" s="267"/>
      <c r="SAD5" s="267"/>
      <c r="SAE5" s="269"/>
      <c r="SAF5" s="330"/>
      <c r="SAG5" s="344"/>
      <c r="SAH5" s="347"/>
      <c r="SAI5" s="331"/>
      <c r="SAJ5" s="345"/>
      <c r="SAK5" s="348"/>
      <c r="SAL5" s="347"/>
      <c r="SAM5" s="333"/>
      <c r="SAN5" s="347"/>
      <c r="SAO5" s="342"/>
      <c r="SAQ5" s="259"/>
      <c r="SAR5" s="267"/>
      <c r="SAS5" s="267"/>
      <c r="SAT5" s="269"/>
      <c r="SAU5" s="330"/>
      <c r="SAV5" s="344"/>
      <c r="SAW5" s="347"/>
      <c r="SAX5" s="331"/>
      <c r="SAY5" s="345"/>
      <c r="SAZ5" s="348"/>
      <c r="SBA5" s="347"/>
      <c r="SBB5" s="333"/>
      <c r="SBC5" s="347"/>
      <c r="SBD5" s="342"/>
      <c r="SBF5" s="259"/>
      <c r="SBG5" s="267"/>
      <c r="SBH5" s="267"/>
      <c r="SBI5" s="269"/>
      <c r="SBJ5" s="330"/>
      <c r="SBK5" s="344"/>
      <c r="SBL5" s="347"/>
      <c r="SBM5" s="331"/>
      <c r="SBN5" s="345"/>
      <c r="SBO5" s="348"/>
      <c r="SBP5" s="347"/>
      <c r="SBQ5" s="333"/>
      <c r="SBR5" s="347"/>
      <c r="SBS5" s="342"/>
      <c r="SBU5" s="259"/>
      <c r="SBV5" s="267"/>
      <c r="SBW5" s="267"/>
      <c r="SBX5" s="269"/>
      <c r="SBY5" s="330"/>
      <c r="SBZ5" s="344"/>
      <c r="SCA5" s="347"/>
      <c r="SCB5" s="331"/>
      <c r="SCC5" s="345"/>
      <c r="SCD5" s="348"/>
      <c r="SCE5" s="347"/>
      <c r="SCF5" s="333"/>
      <c r="SCG5" s="347"/>
      <c r="SCH5" s="342"/>
      <c r="SCJ5" s="259"/>
      <c r="SCK5" s="267"/>
      <c r="SCL5" s="267"/>
      <c r="SCM5" s="269"/>
      <c r="SCN5" s="330"/>
      <c r="SCO5" s="344"/>
      <c r="SCP5" s="347"/>
      <c r="SCQ5" s="331"/>
      <c r="SCR5" s="345"/>
      <c r="SCS5" s="348"/>
      <c r="SCT5" s="347"/>
      <c r="SCU5" s="333"/>
      <c r="SCV5" s="347"/>
      <c r="SCW5" s="342"/>
      <c r="SCY5" s="259"/>
      <c r="SCZ5" s="267"/>
      <c r="SDA5" s="267"/>
      <c r="SDB5" s="269"/>
      <c r="SDC5" s="330"/>
      <c r="SDD5" s="344"/>
      <c r="SDE5" s="347"/>
      <c r="SDF5" s="331"/>
      <c r="SDG5" s="345"/>
      <c r="SDH5" s="348"/>
      <c r="SDI5" s="347"/>
      <c r="SDJ5" s="333"/>
      <c r="SDK5" s="347"/>
      <c r="SDL5" s="342"/>
      <c r="SDN5" s="259"/>
      <c r="SDO5" s="267"/>
      <c r="SDP5" s="267"/>
      <c r="SDQ5" s="269"/>
      <c r="SDR5" s="330"/>
      <c r="SDS5" s="344"/>
      <c r="SDT5" s="347"/>
      <c r="SDU5" s="331"/>
      <c r="SDV5" s="345"/>
      <c r="SDW5" s="348"/>
      <c r="SDX5" s="347"/>
      <c r="SDY5" s="333"/>
      <c r="SDZ5" s="347"/>
      <c r="SEA5" s="342"/>
      <c r="SEC5" s="259"/>
      <c r="SED5" s="267"/>
      <c r="SEE5" s="267"/>
      <c r="SEF5" s="269"/>
      <c r="SEG5" s="330"/>
      <c r="SEH5" s="344"/>
      <c r="SEI5" s="347"/>
      <c r="SEJ5" s="331"/>
      <c r="SEK5" s="345"/>
      <c r="SEL5" s="348"/>
      <c r="SEM5" s="347"/>
      <c r="SEN5" s="333"/>
      <c r="SEO5" s="347"/>
      <c r="SEP5" s="342"/>
      <c r="SER5" s="259"/>
      <c r="SES5" s="267"/>
      <c r="SET5" s="267"/>
      <c r="SEU5" s="269"/>
      <c r="SEV5" s="330"/>
      <c r="SEW5" s="344"/>
      <c r="SEX5" s="347"/>
      <c r="SEY5" s="331"/>
      <c r="SEZ5" s="345"/>
      <c r="SFA5" s="348"/>
      <c r="SFB5" s="347"/>
      <c r="SFC5" s="333"/>
      <c r="SFD5" s="347"/>
      <c r="SFE5" s="342"/>
      <c r="SFG5" s="259"/>
      <c r="SFH5" s="267"/>
      <c r="SFI5" s="267"/>
      <c r="SFJ5" s="269"/>
      <c r="SFK5" s="330"/>
      <c r="SFL5" s="344"/>
      <c r="SFM5" s="347"/>
      <c r="SFN5" s="331"/>
      <c r="SFO5" s="345"/>
      <c r="SFP5" s="348"/>
      <c r="SFQ5" s="347"/>
      <c r="SFR5" s="333"/>
      <c r="SFS5" s="347"/>
      <c r="SFT5" s="342"/>
      <c r="SFV5" s="259"/>
      <c r="SFW5" s="267"/>
      <c r="SFX5" s="267"/>
      <c r="SFY5" s="269"/>
      <c r="SFZ5" s="330"/>
      <c r="SGA5" s="344"/>
      <c r="SGB5" s="347"/>
      <c r="SGC5" s="331"/>
      <c r="SGD5" s="345"/>
      <c r="SGE5" s="348"/>
      <c r="SGF5" s="347"/>
      <c r="SGG5" s="333"/>
      <c r="SGH5" s="347"/>
      <c r="SGI5" s="342"/>
      <c r="SGK5" s="259"/>
      <c r="SGL5" s="267"/>
      <c r="SGM5" s="267"/>
      <c r="SGN5" s="269"/>
      <c r="SGO5" s="330"/>
      <c r="SGP5" s="344"/>
      <c r="SGQ5" s="347"/>
      <c r="SGR5" s="331"/>
      <c r="SGS5" s="345"/>
      <c r="SGT5" s="348"/>
      <c r="SGU5" s="347"/>
      <c r="SGV5" s="333"/>
      <c r="SGW5" s="347"/>
      <c r="SGX5" s="342"/>
      <c r="SGZ5" s="259"/>
      <c r="SHA5" s="267"/>
      <c r="SHB5" s="267"/>
      <c r="SHC5" s="269"/>
      <c r="SHD5" s="330"/>
      <c r="SHE5" s="344"/>
      <c r="SHF5" s="347"/>
      <c r="SHG5" s="331"/>
      <c r="SHH5" s="345"/>
      <c r="SHI5" s="348"/>
      <c r="SHJ5" s="347"/>
      <c r="SHK5" s="333"/>
      <c r="SHL5" s="347"/>
      <c r="SHM5" s="342"/>
      <c r="SHO5" s="259"/>
      <c r="SHP5" s="267"/>
      <c r="SHQ5" s="267"/>
      <c r="SHR5" s="269"/>
      <c r="SHS5" s="330"/>
      <c r="SHT5" s="344"/>
      <c r="SHU5" s="347"/>
      <c r="SHV5" s="331"/>
      <c r="SHW5" s="345"/>
      <c r="SHX5" s="348"/>
      <c r="SHY5" s="347"/>
      <c r="SHZ5" s="333"/>
      <c r="SIA5" s="347"/>
      <c r="SIB5" s="342"/>
      <c r="SID5" s="259"/>
      <c r="SIE5" s="267"/>
      <c r="SIF5" s="267"/>
      <c r="SIG5" s="269"/>
      <c r="SIH5" s="330"/>
      <c r="SII5" s="344"/>
      <c r="SIJ5" s="347"/>
      <c r="SIK5" s="331"/>
      <c r="SIL5" s="345"/>
      <c r="SIM5" s="348"/>
      <c r="SIN5" s="347"/>
      <c r="SIO5" s="333"/>
      <c r="SIP5" s="347"/>
      <c r="SIQ5" s="342"/>
      <c r="SIS5" s="259"/>
      <c r="SIT5" s="267"/>
      <c r="SIU5" s="267"/>
      <c r="SIV5" s="269"/>
      <c r="SIW5" s="330"/>
      <c r="SIX5" s="344"/>
      <c r="SIY5" s="347"/>
      <c r="SIZ5" s="331"/>
      <c r="SJA5" s="345"/>
      <c r="SJB5" s="348"/>
      <c r="SJC5" s="347"/>
      <c r="SJD5" s="333"/>
      <c r="SJE5" s="347"/>
      <c r="SJF5" s="342"/>
      <c r="SJH5" s="259"/>
      <c r="SJI5" s="267"/>
      <c r="SJJ5" s="267"/>
      <c r="SJK5" s="269"/>
      <c r="SJL5" s="330"/>
      <c r="SJM5" s="344"/>
      <c r="SJN5" s="347"/>
      <c r="SJO5" s="331"/>
      <c r="SJP5" s="345"/>
      <c r="SJQ5" s="348"/>
      <c r="SJR5" s="347"/>
      <c r="SJS5" s="333"/>
      <c r="SJT5" s="347"/>
      <c r="SJU5" s="342"/>
      <c r="SJW5" s="259"/>
      <c r="SJX5" s="267"/>
      <c r="SJY5" s="267"/>
      <c r="SJZ5" s="269"/>
      <c r="SKA5" s="330"/>
      <c r="SKB5" s="344"/>
      <c r="SKC5" s="347"/>
      <c r="SKD5" s="331"/>
      <c r="SKE5" s="345"/>
      <c r="SKF5" s="348"/>
      <c r="SKG5" s="347"/>
      <c r="SKH5" s="333"/>
      <c r="SKI5" s="347"/>
      <c r="SKJ5" s="342"/>
      <c r="SKL5" s="259"/>
      <c r="SKM5" s="267"/>
      <c r="SKN5" s="267"/>
      <c r="SKO5" s="269"/>
      <c r="SKP5" s="330"/>
      <c r="SKQ5" s="344"/>
      <c r="SKR5" s="347"/>
      <c r="SKS5" s="331"/>
      <c r="SKT5" s="345"/>
      <c r="SKU5" s="348"/>
      <c r="SKV5" s="347"/>
      <c r="SKW5" s="333"/>
      <c r="SKX5" s="347"/>
      <c r="SKY5" s="342"/>
      <c r="SLA5" s="259"/>
      <c r="SLB5" s="267"/>
      <c r="SLC5" s="267"/>
      <c r="SLD5" s="269"/>
      <c r="SLE5" s="330"/>
      <c r="SLF5" s="344"/>
      <c r="SLG5" s="347"/>
      <c r="SLH5" s="331"/>
      <c r="SLI5" s="345"/>
      <c r="SLJ5" s="348"/>
      <c r="SLK5" s="347"/>
      <c r="SLL5" s="333"/>
      <c r="SLM5" s="347"/>
      <c r="SLN5" s="342"/>
      <c r="SLP5" s="259"/>
      <c r="SLQ5" s="267"/>
      <c r="SLR5" s="267"/>
      <c r="SLS5" s="269"/>
      <c r="SLT5" s="330"/>
      <c r="SLU5" s="344"/>
      <c r="SLV5" s="347"/>
      <c r="SLW5" s="331"/>
      <c r="SLX5" s="345"/>
      <c r="SLY5" s="348"/>
      <c r="SLZ5" s="347"/>
      <c r="SMA5" s="333"/>
      <c r="SMB5" s="347"/>
      <c r="SMC5" s="342"/>
      <c r="SME5" s="259"/>
      <c r="SMF5" s="267"/>
      <c r="SMG5" s="267"/>
      <c r="SMH5" s="269"/>
      <c r="SMI5" s="330"/>
      <c r="SMJ5" s="344"/>
      <c r="SMK5" s="347"/>
      <c r="SML5" s="331"/>
      <c r="SMM5" s="345"/>
      <c r="SMN5" s="348"/>
      <c r="SMO5" s="347"/>
      <c r="SMP5" s="333"/>
      <c r="SMQ5" s="347"/>
      <c r="SMR5" s="342"/>
      <c r="SMT5" s="259"/>
      <c r="SMU5" s="267"/>
      <c r="SMV5" s="267"/>
      <c r="SMW5" s="269"/>
      <c r="SMX5" s="330"/>
      <c r="SMY5" s="344"/>
      <c r="SMZ5" s="347"/>
      <c r="SNA5" s="331"/>
      <c r="SNB5" s="345"/>
      <c r="SNC5" s="348"/>
      <c r="SND5" s="347"/>
      <c r="SNE5" s="333"/>
      <c r="SNF5" s="347"/>
      <c r="SNG5" s="342"/>
      <c r="SNI5" s="259"/>
      <c r="SNJ5" s="267"/>
      <c r="SNK5" s="267"/>
      <c r="SNL5" s="269"/>
      <c r="SNM5" s="330"/>
      <c r="SNN5" s="344"/>
      <c r="SNO5" s="347"/>
      <c r="SNP5" s="331"/>
      <c r="SNQ5" s="345"/>
      <c r="SNR5" s="348"/>
      <c r="SNS5" s="347"/>
      <c r="SNT5" s="333"/>
      <c r="SNU5" s="347"/>
      <c r="SNV5" s="342"/>
      <c r="SNX5" s="259"/>
      <c r="SNY5" s="267"/>
      <c r="SNZ5" s="267"/>
      <c r="SOA5" s="269"/>
      <c r="SOB5" s="330"/>
      <c r="SOC5" s="344"/>
      <c r="SOD5" s="347"/>
      <c r="SOE5" s="331"/>
      <c r="SOF5" s="345"/>
      <c r="SOG5" s="348"/>
      <c r="SOH5" s="347"/>
      <c r="SOI5" s="333"/>
      <c r="SOJ5" s="347"/>
      <c r="SOK5" s="342"/>
      <c r="SOM5" s="259"/>
      <c r="SON5" s="267"/>
      <c r="SOO5" s="267"/>
      <c r="SOP5" s="269"/>
      <c r="SOQ5" s="330"/>
      <c r="SOR5" s="344"/>
      <c r="SOS5" s="347"/>
      <c r="SOT5" s="331"/>
      <c r="SOU5" s="345"/>
      <c r="SOV5" s="348"/>
      <c r="SOW5" s="347"/>
      <c r="SOX5" s="333"/>
      <c r="SOY5" s="347"/>
      <c r="SOZ5" s="342"/>
      <c r="SPB5" s="259"/>
      <c r="SPC5" s="267"/>
      <c r="SPD5" s="267"/>
      <c r="SPE5" s="269"/>
      <c r="SPF5" s="330"/>
      <c r="SPG5" s="344"/>
      <c r="SPH5" s="347"/>
      <c r="SPI5" s="331"/>
      <c r="SPJ5" s="345"/>
      <c r="SPK5" s="348"/>
      <c r="SPL5" s="347"/>
      <c r="SPM5" s="333"/>
      <c r="SPN5" s="347"/>
      <c r="SPO5" s="342"/>
      <c r="SPQ5" s="259"/>
      <c r="SPR5" s="267"/>
      <c r="SPS5" s="267"/>
      <c r="SPT5" s="269"/>
      <c r="SPU5" s="330"/>
      <c r="SPV5" s="344"/>
      <c r="SPW5" s="347"/>
      <c r="SPX5" s="331"/>
      <c r="SPY5" s="345"/>
      <c r="SPZ5" s="348"/>
      <c r="SQA5" s="347"/>
      <c r="SQB5" s="333"/>
      <c r="SQC5" s="347"/>
      <c r="SQD5" s="342"/>
      <c r="SQF5" s="259"/>
      <c r="SQG5" s="267"/>
      <c r="SQH5" s="267"/>
      <c r="SQI5" s="269"/>
      <c r="SQJ5" s="330"/>
      <c r="SQK5" s="344"/>
      <c r="SQL5" s="347"/>
      <c r="SQM5" s="331"/>
      <c r="SQN5" s="345"/>
      <c r="SQO5" s="348"/>
      <c r="SQP5" s="347"/>
      <c r="SQQ5" s="333"/>
      <c r="SQR5" s="347"/>
      <c r="SQS5" s="342"/>
      <c r="SQU5" s="259"/>
      <c r="SQV5" s="267"/>
      <c r="SQW5" s="267"/>
      <c r="SQX5" s="269"/>
      <c r="SQY5" s="330"/>
      <c r="SQZ5" s="344"/>
      <c r="SRA5" s="347"/>
      <c r="SRB5" s="331"/>
      <c r="SRC5" s="345"/>
      <c r="SRD5" s="348"/>
      <c r="SRE5" s="347"/>
      <c r="SRF5" s="333"/>
      <c r="SRG5" s="347"/>
      <c r="SRH5" s="342"/>
      <c r="SRJ5" s="259"/>
      <c r="SRK5" s="267"/>
      <c r="SRL5" s="267"/>
      <c r="SRM5" s="269"/>
      <c r="SRN5" s="330"/>
      <c r="SRO5" s="344"/>
      <c r="SRP5" s="347"/>
      <c r="SRQ5" s="331"/>
      <c r="SRR5" s="345"/>
      <c r="SRS5" s="348"/>
      <c r="SRT5" s="347"/>
      <c r="SRU5" s="333"/>
      <c r="SRV5" s="347"/>
      <c r="SRW5" s="342"/>
      <c r="SRY5" s="259"/>
      <c r="SRZ5" s="267"/>
      <c r="SSA5" s="267"/>
      <c r="SSB5" s="269"/>
      <c r="SSC5" s="330"/>
      <c r="SSD5" s="344"/>
      <c r="SSE5" s="347"/>
      <c r="SSF5" s="331"/>
      <c r="SSG5" s="345"/>
      <c r="SSH5" s="348"/>
      <c r="SSI5" s="347"/>
      <c r="SSJ5" s="333"/>
      <c r="SSK5" s="347"/>
      <c r="SSL5" s="342"/>
      <c r="SSN5" s="259"/>
      <c r="SSO5" s="267"/>
      <c r="SSP5" s="267"/>
      <c r="SSQ5" s="269"/>
      <c r="SSR5" s="330"/>
      <c r="SSS5" s="344"/>
      <c r="SST5" s="347"/>
      <c r="SSU5" s="331"/>
      <c r="SSV5" s="345"/>
      <c r="SSW5" s="348"/>
      <c r="SSX5" s="347"/>
      <c r="SSY5" s="333"/>
      <c r="SSZ5" s="347"/>
      <c r="STA5" s="342"/>
      <c r="STC5" s="259"/>
      <c r="STD5" s="267"/>
      <c r="STE5" s="267"/>
      <c r="STF5" s="269"/>
      <c r="STG5" s="330"/>
      <c r="STH5" s="344"/>
      <c r="STI5" s="347"/>
      <c r="STJ5" s="331"/>
      <c r="STK5" s="345"/>
      <c r="STL5" s="348"/>
      <c r="STM5" s="347"/>
      <c r="STN5" s="333"/>
      <c r="STO5" s="347"/>
      <c r="STP5" s="342"/>
      <c r="STR5" s="259"/>
      <c r="STS5" s="267"/>
      <c r="STT5" s="267"/>
      <c r="STU5" s="269"/>
      <c r="STV5" s="330"/>
      <c r="STW5" s="344"/>
      <c r="STX5" s="347"/>
      <c r="STY5" s="331"/>
      <c r="STZ5" s="345"/>
      <c r="SUA5" s="348"/>
      <c r="SUB5" s="347"/>
      <c r="SUC5" s="333"/>
      <c r="SUD5" s="347"/>
      <c r="SUE5" s="342"/>
      <c r="SUG5" s="259"/>
      <c r="SUH5" s="267"/>
      <c r="SUI5" s="267"/>
      <c r="SUJ5" s="269"/>
      <c r="SUK5" s="330"/>
      <c r="SUL5" s="344"/>
      <c r="SUM5" s="347"/>
      <c r="SUN5" s="331"/>
      <c r="SUO5" s="345"/>
      <c r="SUP5" s="348"/>
      <c r="SUQ5" s="347"/>
      <c r="SUR5" s="333"/>
      <c r="SUS5" s="347"/>
      <c r="SUT5" s="342"/>
      <c r="SUV5" s="259"/>
      <c r="SUW5" s="267"/>
      <c r="SUX5" s="267"/>
      <c r="SUY5" s="269"/>
      <c r="SUZ5" s="330"/>
      <c r="SVA5" s="344"/>
      <c r="SVB5" s="347"/>
      <c r="SVC5" s="331"/>
      <c r="SVD5" s="345"/>
      <c r="SVE5" s="348"/>
      <c r="SVF5" s="347"/>
      <c r="SVG5" s="333"/>
      <c r="SVH5" s="347"/>
      <c r="SVI5" s="342"/>
      <c r="SVK5" s="259"/>
      <c r="SVL5" s="267"/>
      <c r="SVM5" s="267"/>
      <c r="SVN5" s="269"/>
      <c r="SVO5" s="330"/>
      <c r="SVP5" s="344"/>
      <c r="SVQ5" s="347"/>
      <c r="SVR5" s="331"/>
      <c r="SVS5" s="345"/>
      <c r="SVT5" s="348"/>
      <c r="SVU5" s="347"/>
      <c r="SVV5" s="333"/>
      <c r="SVW5" s="347"/>
      <c r="SVX5" s="342"/>
      <c r="SVZ5" s="259"/>
      <c r="SWA5" s="267"/>
      <c r="SWB5" s="267"/>
      <c r="SWC5" s="269"/>
      <c r="SWD5" s="330"/>
      <c r="SWE5" s="344"/>
      <c r="SWF5" s="347"/>
      <c r="SWG5" s="331"/>
      <c r="SWH5" s="345"/>
      <c r="SWI5" s="348"/>
      <c r="SWJ5" s="347"/>
      <c r="SWK5" s="333"/>
      <c r="SWL5" s="347"/>
      <c r="SWM5" s="342"/>
      <c r="SWO5" s="259"/>
      <c r="SWP5" s="267"/>
      <c r="SWQ5" s="267"/>
      <c r="SWR5" s="269"/>
      <c r="SWS5" s="330"/>
      <c r="SWT5" s="344"/>
      <c r="SWU5" s="347"/>
      <c r="SWV5" s="331"/>
      <c r="SWW5" s="345"/>
      <c r="SWX5" s="348"/>
      <c r="SWY5" s="347"/>
      <c r="SWZ5" s="333"/>
      <c r="SXA5" s="347"/>
      <c r="SXB5" s="342"/>
      <c r="SXD5" s="259"/>
      <c r="SXE5" s="267"/>
      <c r="SXF5" s="267"/>
      <c r="SXG5" s="269"/>
      <c r="SXH5" s="330"/>
      <c r="SXI5" s="344"/>
      <c r="SXJ5" s="347"/>
      <c r="SXK5" s="331"/>
      <c r="SXL5" s="345"/>
      <c r="SXM5" s="348"/>
      <c r="SXN5" s="347"/>
      <c r="SXO5" s="333"/>
      <c r="SXP5" s="347"/>
      <c r="SXQ5" s="342"/>
      <c r="SXS5" s="259"/>
      <c r="SXT5" s="267"/>
      <c r="SXU5" s="267"/>
      <c r="SXV5" s="269"/>
      <c r="SXW5" s="330"/>
      <c r="SXX5" s="344"/>
      <c r="SXY5" s="347"/>
      <c r="SXZ5" s="331"/>
      <c r="SYA5" s="345"/>
      <c r="SYB5" s="348"/>
      <c r="SYC5" s="347"/>
      <c r="SYD5" s="333"/>
      <c r="SYE5" s="347"/>
      <c r="SYF5" s="342"/>
      <c r="SYH5" s="259"/>
      <c r="SYI5" s="267"/>
      <c r="SYJ5" s="267"/>
      <c r="SYK5" s="269"/>
      <c r="SYL5" s="330"/>
      <c r="SYM5" s="344"/>
      <c r="SYN5" s="347"/>
      <c r="SYO5" s="331"/>
      <c r="SYP5" s="345"/>
      <c r="SYQ5" s="348"/>
      <c r="SYR5" s="347"/>
      <c r="SYS5" s="333"/>
      <c r="SYT5" s="347"/>
      <c r="SYU5" s="342"/>
      <c r="SYW5" s="259"/>
      <c r="SYX5" s="267"/>
      <c r="SYY5" s="267"/>
      <c r="SYZ5" s="269"/>
      <c r="SZA5" s="330"/>
      <c r="SZB5" s="344"/>
      <c r="SZC5" s="347"/>
      <c r="SZD5" s="331"/>
      <c r="SZE5" s="345"/>
      <c r="SZF5" s="348"/>
      <c r="SZG5" s="347"/>
      <c r="SZH5" s="333"/>
      <c r="SZI5" s="347"/>
      <c r="SZJ5" s="342"/>
      <c r="SZL5" s="259"/>
      <c r="SZM5" s="267"/>
      <c r="SZN5" s="267"/>
      <c r="SZO5" s="269"/>
      <c r="SZP5" s="330"/>
      <c r="SZQ5" s="344"/>
      <c r="SZR5" s="347"/>
      <c r="SZS5" s="331"/>
      <c r="SZT5" s="345"/>
      <c r="SZU5" s="348"/>
      <c r="SZV5" s="347"/>
      <c r="SZW5" s="333"/>
      <c r="SZX5" s="347"/>
      <c r="SZY5" s="342"/>
      <c r="TAA5" s="259"/>
      <c r="TAB5" s="267"/>
      <c r="TAC5" s="267"/>
      <c r="TAD5" s="269"/>
      <c r="TAE5" s="330"/>
      <c r="TAF5" s="344"/>
      <c r="TAG5" s="347"/>
      <c r="TAH5" s="331"/>
      <c r="TAI5" s="345"/>
      <c r="TAJ5" s="348"/>
      <c r="TAK5" s="347"/>
      <c r="TAL5" s="333"/>
      <c r="TAM5" s="347"/>
      <c r="TAN5" s="342"/>
      <c r="TAP5" s="259"/>
      <c r="TAQ5" s="267"/>
      <c r="TAR5" s="267"/>
      <c r="TAS5" s="269"/>
      <c r="TAT5" s="330"/>
      <c r="TAU5" s="344"/>
      <c r="TAV5" s="347"/>
      <c r="TAW5" s="331"/>
      <c r="TAX5" s="345"/>
      <c r="TAY5" s="348"/>
      <c r="TAZ5" s="347"/>
      <c r="TBA5" s="333"/>
      <c r="TBB5" s="347"/>
      <c r="TBC5" s="342"/>
      <c r="TBE5" s="259"/>
      <c r="TBF5" s="267"/>
      <c r="TBG5" s="267"/>
      <c r="TBH5" s="269"/>
      <c r="TBI5" s="330"/>
      <c r="TBJ5" s="344"/>
      <c r="TBK5" s="347"/>
      <c r="TBL5" s="331"/>
      <c r="TBM5" s="345"/>
      <c r="TBN5" s="348"/>
      <c r="TBO5" s="347"/>
      <c r="TBP5" s="333"/>
      <c r="TBQ5" s="347"/>
      <c r="TBR5" s="342"/>
      <c r="TBT5" s="259"/>
      <c r="TBU5" s="267"/>
      <c r="TBV5" s="267"/>
      <c r="TBW5" s="269"/>
      <c r="TBX5" s="330"/>
      <c r="TBY5" s="344"/>
      <c r="TBZ5" s="347"/>
      <c r="TCA5" s="331"/>
      <c r="TCB5" s="345"/>
      <c r="TCC5" s="348"/>
      <c r="TCD5" s="347"/>
      <c r="TCE5" s="333"/>
      <c r="TCF5" s="347"/>
      <c r="TCG5" s="342"/>
      <c r="TCI5" s="259"/>
      <c r="TCJ5" s="267"/>
      <c r="TCK5" s="267"/>
      <c r="TCL5" s="269"/>
      <c r="TCM5" s="330"/>
      <c r="TCN5" s="344"/>
      <c r="TCO5" s="347"/>
      <c r="TCP5" s="331"/>
      <c r="TCQ5" s="345"/>
      <c r="TCR5" s="348"/>
      <c r="TCS5" s="347"/>
      <c r="TCT5" s="333"/>
      <c r="TCU5" s="347"/>
      <c r="TCV5" s="342"/>
      <c r="TCX5" s="259"/>
      <c r="TCY5" s="267"/>
      <c r="TCZ5" s="267"/>
      <c r="TDA5" s="269"/>
      <c r="TDB5" s="330"/>
      <c r="TDC5" s="344"/>
      <c r="TDD5" s="347"/>
      <c r="TDE5" s="331"/>
      <c r="TDF5" s="345"/>
      <c r="TDG5" s="348"/>
      <c r="TDH5" s="347"/>
      <c r="TDI5" s="333"/>
      <c r="TDJ5" s="347"/>
      <c r="TDK5" s="342"/>
      <c r="TDM5" s="259"/>
      <c r="TDN5" s="267"/>
      <c r="TDO5" s="267"/>
      <c r="TDP5" s="269"/>
      <c r="TDQ5" s="330"/>
      <c r="TDR5" s="344"/>
      <c r="TDS5" s="347"/>
      <c r="TDT5" s="331"/>
      <c r="TDU5" s="345"/>
      <c r="TDV5" s="348"/>
      <c r="TDW5" s="347"/>
      <c r="TDX5" s="333"/>
      <c r="TDY5" s="347"/>
      <c r="TDZ5" s="342"/>
      <c r="TEB5" s="259"/>
      <c r="TEC5" s="267"/>
      <c r="TED5" s="267"/>
      <c r="TEE5" s="269"/>
      <c r="TEF5" s="330"/>
      <c r="TEG5" s="344"/>
      <c r="TEH5" s="347"/>
      <c r="TEI5" s="331"/>
      <c r="TEJ5" s="345"/>
      <c r="TEK5" s="348"/>
      <c r="TEL5" s="347"/>
      <c r="TEM5" s="333"/>
      <c r="TEN5" s="347"/>
      <c r="TEO5" s="342"/>
      <c r="TEQ5" s="259"/>
      <c r="TER5" s="267"/>
      <c r="TES5" s="267"/>
      <c r="TET5" s="269"/>
      <c r="TEU5" s="330"/>
      <c r="TEV5" s="344"/>
      <c r="TEW5" s="347"/>
      <c r="TEX5" s="331"/>
      <c r="TEY5" s="345"/>
      <c r="TEZ5" s="348"/>
      <c r="TFA5" s="347"/>
      <c r="TFB5" s="333"/>
      <c r="TFC5" s="347"/>
      <c r="TFD5" s="342"/>
      <c r="TFF5" s="259"/>
      <c r="TFG5" s="267"/>
      <c r="TFH5" s="267"/>
      <c r="TFI5" s="269"/>
      <c r="TFJ5" s="330"/>
      <c r="TFK5" s="344"/>
      <c r="TFL5" s="347"/>
      <c r="TFM5" s="331"/>
      <c r="TFN5" s="345"/>
      <c r="TFO5" s="348"/>
      <c r="TFP5" s="347"/>
      <c r="TFQ5" s="333"/>
      <c r="TFR5" s="347"/>
      <c r="TFS5" s="342"/>
      <c r="TFU5" s="259"/>
      <c r="TFV5" s="267"/>
      <c r="TFW5" s="267"/>
      <c r="TFX5" s="269"/>
      <c r="TFY5" s="330"/>
      <c r="TFZ5" s="344"/>
      <c r="TGA5" s="347"/>
      <c r="TGB5" s="331"/>
      <c r="TGC5" s="345"/>
      <c r="TGD5" s="348"/>
      <c r="TGE5" s="347"/>
      <c r="TGF5" s="333"/>
      <c r="TGG5" s="347"/>
      <c r="TGH5" s="342"/>
      <c r="TGJ5" s="259"/>
      <c r="TGK5" s="267"/>
      <c r="TGL5" s="267"/>
      <c r="TGM5" s="269"/>
      <c r="TGN5" s="330"/>
      <c r="TGO5" s="344"/>
      <c r="TGP5" s="347"/>
      <c r="TGQ5" s="331"/>
      <c r="TGR5" s="345"/>
      <c r="TGS5" s="348"/>
      <c r="TGT5" s="347"/>
      <c r="TGU5" s="333"/>
      <c r="TGV5" s="347"/>
      <c r="TGW5" s="342"/>
      <c r="TGY5" s="259"/>
      <c r="TGZ5" s="267"/>
      <c r="THA5" s="267"/>
      <c r="THB5" s="269"/>
      <c r="THC5" s="330"/>
      <c r="THD5" s="344"/>
      <c r="THE5" s="347"/>
      <c r="THF5" s="331"/>
      <c r="THG5" s="345"/>
      <c r="THH5" s="348"/>
      <c r="THI5" s="347"/>
      <c r="THJ5" s="333"/>
      <c r="THK5" s="347"/>
      <c r="THL5" s="342"/>
      <c r="THN5" s="259"/>
      <c r="THO5" s="267"/>
      <c r="THP5" s="267"/>
      <c r="THQ5" s="269"/>
      <c r="THR5" s="330"/>
      <c r="THS5" s="344"/>
      <c r="THT5" s="347"/>
      <c r="THU5" s="331"/>
      <c r="THV5" s="345"/>
      <c r="THW5" s="348"/>
      <c r="THX5" s="347"/>
      <c r="THY5" s="333"/>
      <c r="THZ5" s="347"/>
      <c r="TIA5" s="342"/>
      <c r="TIC5" s="259"/>
      <c r="TID5" s="267"/>
      <c r="TIE5" s="267"/>
      <c r="TIF5" s="269"/>
      <c r="TIG5" s="330"/>
      <c r="TIH5" s="344"/>
      <c r="TII5" s="347"/>
      <c r="TIJ5" s="331"/>
      <c r="TIK5" s="345"/>
      <c r="TIL5" s="348"/>
      <c r="TIM5" s="347"/>
      <c r="TIN5" s="333"/>
      <c r="TIO5" s="347"/>
      <c r="TIP5" s="342"/>
      <c r="TIR5" s="259"/>
      <c r="TIS5" s="267"/>
      <c r="TIT5" s="267"/>
      <c r="TIU5" s="269"/>
      <c r="TIV5" s="330"/>
      <c r="TIW5" s="344"/>
      <c r="TIX5" s="347"/>
      <c r="TIY5" s="331"/>
      <c r="TIZ5" s="345"/>
      <c r="TJA5" s="348"/>
      <c r="TJB5" s="347"/>
      <c r="TJC5" s="333"/>
      <c r="TJD5" s="347"/>
      <c r="TJE5" s="342"/>
      <c r="TJG5" s="259"/>
      <c r="TJH5" s="267"/>
      <c r="TJI5" s="267"/>
      <c r="TJJ5" s="269"/>
      <c r="TJK5" s="330"/>
      <c r="TJL5" s="344"/>
      <c r="TJM5" s="347"/>
      <c r="TJN5" s="331"/>
      <c r="TJO5" s="345"/>
      <c r="TJP5" s="348"/>
      <c r="TJQ5" s="347"/>
      <c r="TJR5" s="333"/>
      <c r="TJS5" s="347"/>
      <c r="TJT5" s="342"/>
      <c r="TJV5" s="259"/>
      <c r="TJW5" s="267"/>
      <c r="TJX5" s="267"/>
      <c r="TJY5" s="269"/>
      <c r="TJZ5" s="330"/>
      <c r="TKA5" s="344"/>
      <c r="TKB5" s="347"/>
      <c r="TKC5" s="331"/>
      <c r="TKD5" s="345"/>
      <c r="TKE5" s="348"/>
      <c r="TKF5" s="347"/>
      <c r="TKG5" s="333"/>
      <c r="TKH5" s="347"/>
      <c r="TKI5" s="342"/>
      <c r="TKK5" s="259"/>
      <c r="TKL5" s="267"/>
      <c r="TKM5" s="267"/>
      <c r="TKN5" s="269"/>
      <c r="TKO5" s="330"/>
      <c r="TKP5" s="344"/>
      <c r="TKQ5" s="347"/>
      <c r="TKR5" s="331"/>
      <c r="TKS5" s="345"/>
      <c r="TKT5" s="348"/>
      <c r="TKU5" s="347"/>
      <c r="TKV5" s="333"/>
      <c r="TKW5" s="347"/>
      <c r="TKX5" s="342"/>
      <c r="TKZ5" s="259"/>
      <c r="TLA5" s="267"/>
      <c r="TLB5" s="267"/>
      <c r="TLC5" s="269"/>
      <c r="TLD5" s="330"/>
      <c r="TLE5" s="344"/>
      <c r="TLF5" s="347"/>
      <c r="TLG5" s="331"/>
      <c r="TLH5" s="345"/>
      <c r="TLI5" s="348"/>
      <c r="TLJ5" s="347"/>
      <c r="TLK5" s="333"/>
      <c r="TLL5" s="347"/>
      <c r="TLM5" s="342"/>
      <c r="TLO5" s="259"/>
      <c r="TLP5" s="267"/>
      <c r="TLQ5" s="267"/>
      <c r="TLR5" s="269"/>
      <c r="TLS5" s="330"/>
      <c r="TLT5" s="344"/>
      <c r="TLU5" s="347"/>
      <c r="TLV5" s="331"/>
      <c r="TLW5" s="345"/>
      <c r="TLX5" s="348"/>
      <c r="TLY5" s="347"/>
      <c r="TLZ5" s="333"/>
      <c r="TMA5" s="347"/>
      <c r="TMB5" s="342"/>
      <c r="TMD5" s="259"/>
      <c r="TME5" s="267"/>
      <c r="TMF5" s="267"/>
      <c r="TMG5" s="269"/>
      <c r="TMH5" s="330"/>
      <c r="TMI5" s="344"/>
      <c r="TMJ5" s="347"/>
      <c r="TMK5" s="331"/>
      <c r="TML5" s="345"/>
      <c r="TMM5" s="348"/>
      <c r="TMN5" s="347"/>
      <c r="TMO5" s="333"/>
      <c r="TMP5" s="347"/>
      <c r="TMQ5" s="342"/>
      <c r="TMS5" s="259"/>
      <c r="TMT5" s="267"/>
      <c r="TMU5" s="267"/>
      <c r="TMV5" s="269"/>
      <c r="TMW5" s="330"/>
      <c r="TMX5" s="344"/>
      <c r="TMY5" s="347"/>
      <c r="TMZ5" s="331"/>
      <c r="TNA5" s="345"/>
      <c r="TNB5" s="348"/>
      <c r="TNC5" s="347"/>
      <c r="TND5" s="333"/>
      <c r="TNE5" s="347"/>
      <c r="TNF5" s="342"/>
      <c r="TNH5" s="259"/>
      <c r="TNI5" s="267"/>
      <c r="TNJ5" s="267"/>
      <c r="TNK5" s="269"/>
      <c r="TNL5" s="330"/>
      <c r="TNM5" s="344"/>
      <c r="TNN5" s="347"/>
      <c r="TNO5" s="331"/>
      <c r="TNP5" s="345"/>
      <c r="TNQ5" s="348"/>
      <c r="TNR5" s="347"/>
      <c r="TNS5" s="333"/>
      <c r="TNT5" s="347"/>
      <c r="TNU5" s="342"/>
      <c r="TNW5" s="259"/>
      <c r="TNX5" s="267"/>
      <c r="TNY5" s="267"/>
      <c r="TNZ5" s="269"/>
      <c r="TOA5" s="330"/>
      <c r="TOB5" s="344"/>
      <c r="TOC5" s="347"/>
      <c r="TOD5" s="331"/>
      <c r="TOE5" s="345"/>
      <c r="TOF5" s="348"/>
      <c r="TOG5" s="347"/>
      <c r="TOH5" s="333"/>
      <c r="TOI5" s="347"/>
      <c r="TOJ5" s="342"/>
      <c r="TOL5" s="259"/>
      <c r="TOM5" s="267"/>
      <c r="TON5" s="267"/>
      <c r="TOO5" s="269"/>
      <c r="TOP5" s="330"/>
      <c r="TOQ5" s="344"/>
      <c r="TOR5" s="347"/>
      <c r="TOS5" s="331"/>
      <c r="TOT5" s="345"/>
      <c r="TOU5" s="348"/>
      <c r="TOV5" s="347"/>
      <c r="TOW5" s="333"/>
      <c r="TOX5" s="347"/>
      <c r="TOY5" s="342"/>
      <c r="TPA5" s="259"/>
      <c r="TPB5" s="267"/>
      <c r="TPC5" s="267"/>
      <c r="TPD5" s="269"/>
      <c r="TPE5" s="330"/>
      <c r="TPF5" s="344"/>
      <c r="TPG5" s="347"/>
      <c r="TPH5" s="331"/>
      <c r="TPI5" s="345"/>
      <c r="TPJ5" s="348"/>
      <c r="TPK5" s="347"/>
      <c r="TPL5" s="333"/>
      <c r="TPM5" s="347"/>
      <c r="TPN5" s="342"/>
      <c r="TPP5" s="259"/>
      <c r="TPQ5" s="267"/>
      <c r="TPR5" s="267"/>
      <c r="TPS5" s="269"/>
      <c r="TPT5" s="330"/>
      <c r="TPU5" s="344"/>
      <c r="TPV5" s="347"/>
      <c r="TPW5" s="331"/>
      <c r="TPX5" s="345"/>
      <c r="TPY5" s="348"/>
      <c r="TPZ5" s="347"/>
      <c r="TQA5" s="333"/>
      <c r="TQB5" s="347"/>
      <c r="TQC5" s="342"/>
      <c r="TQE5" s="259"/>
      <c r="TQF5" s="267"/>
      <c r="TQG5" s="267"/>
      <c r="TQH5" s="269"/>
      <c r="TQI5" s="330"/>
      <c r="TQJ5" s="344"/>
      <c r="TQK5" s="347"/>
      <c r="TQL5" s="331"/>
      <c r="TQM5" s="345"/>
      <c r="TQN5" s="348"/>
      <c r="TQO5" s="347"/>
      <c r="TQP5" s="333"/>
      <c r="TQQ5" s="347"/>
      <c r="TQR5" s="342"/>
      <c r="TQT5" s="259"/>
      <c r="TQU5" s="267"/>
      <c r="TQV5" s="267"/>
      <c r="TQW5" s="269"/>
      <c r="TQX5" s="330"/>
      <c r="TQY5" s="344"/>
      <c r="TQZ5" s="347"/>
      <c r="TRA5" s="331"/>
      <c r="TRB5" s="345"/>
      <c r="TRC5" s="348"/>
      <c r="TRD5" s="347"/>
      <c r="TRE5" s="333"/>
      <c r="TRF5" s="347"/>
      <c r="TRG5" s="342"/>
      <c r="TRI5" s="259"/>
      <c r="TRJ5" s="267"/>
      <c r="TRK5" s="267"/>
      <c r="TRL5" s="269"/>
      <c r="TRM5" s="330"/>
      <c r="TRN5" s="344"/>
      <c r="TRO5" s="347"/>
      <c r="TRP5" s="331"/>
      <c r="TRQ5" s="345"/>
      <c r="TRR5" s="348"/>
      <c r="TRS5" s="347"/>
      <c r="TRT5" s="333"/>
      <c r="TRU5" s="347"/>
      <c r="TRV5" s="342"/>
      <c r="TRX5" s="259"/>
      <c r="TRY5" s="267"/>
      <c r="TRZ5" s="267"/>
      <c r="TSA5" s="269"/>
      <c r="TSB5" s="330"/>
      <c r="TSC5" s="344"/>
      <c r="TSD5" s="347"/>
      <c r="TSE5" s="331"/>
      <c r="TSF5" s="345"/>
      <c r="TSG5" s="348"/>
      <c r="TSH5" s="347"/>
      <c r="TSI5" s="333"/>
      <c r="TSJ5" s="347"/>
      <c r="TSK5" s="342"/>
      <c r="TSM5" s="259"/>
      <c r="TSN5" s="267"/>
      <c r="TSO5" s="267"/>
      <c r="TSP5" s="269"/>
      <c r="TSQ5" s="330"/>
      <c r="TSR5" s="344"/>
      <c r="TSS5" s="347"/>
      <c r="TST5" s="331"/>
      <c r="TSU5" s="345"/>
      <c r="TSV5" s="348"/>
      <c r="TSW5" s="347"/>
      <c r="TSX5" s="333"/>
      <c r="TSY5" s="347"/>
      <c r="TSZ5" s="342"/>
      <c r="TTB5" s="259"/>
      <c r="TTC5" s="267"/>
      <c r="TTD5" s="267"/>
      <c r="TTE5" s="269"/>
      <c r="TTF5" s="330"/>
      <c r="TTG5" s="344"/>
      <c r="TTH5" s="347"/>
      <c r="TTI5" s="331"/>
      <c r="TTJ5" s="345"/>
      <c r="TTK5" s="348"/>
      <c r="TTL5" s="347"/>
      <c r="TTM5" s="333"/>
      <c r="TTN5" s="347"/>
      <c r="TTO5" s="342"/>
      <c r="TTQ5" s="259"/>
      <c r="TTR5" s="267"/>
      <c r="TTS5" s="267"/>
      <c r="TTT5" s="269"/>
      <c r="TTU5" s="330"/>
      <c r="TTV5" s="344"/>
      <c r="TTW5" s="347"/>
      <c r="TTX5" s="331"/>
      <c r="TTY5" s="345"/>
      <c r="TTZ5" s="348"/>
      <c r="TUA5" s="347"/>
      <c r="TUB5" s="333"/>
      <c r="TUC5" s="347"/>
      <c r="TUD5" s="342"/>
      <c r="TUF5" s="259"/>
      <c r="TUG5" s="267"/>
      <c r="TUH5" s="267"/>
      <c r="TUI5" s="269"/>
      <c r="TUJ5" s="330"/>
      <c r="TUK5" s="344"/>
      <c r="TUL5" s="347"/>
      <c r="TUM5" s="331"/>
      <c r="TUN5" s="345"/>
      <c r="TUO5" s="348"/>
      <c r="TUP5" s="347"/>
      <c r="TUQ5" s="333"/>
      <c r="TUR5" s="347"/>
      <c r="TUS5" s="342"/>
      <c r="TUU5" s="259"/>
      <c r="TUV5" s="267"/>
      <c r="TUW5" s="267"/>
      <c r="TUX5" s="269"/>
      <c r="TUY5" s="330"/>
      <c r="TUZ5" s="344"/>
      <c r="TVA5" s="347"/>
      <c r="TVB5" s="331"/>
      <c r="TVC5" s="345"/>
      <c r="TVD5" s="348"/>
      <c r="TVE5" s="347"/>
      <c r="TVF5" s="333"/>
      <c r="TVG5" s="347"/>
      <c r="TVH5" s="342"/>
      <c r="TVJ5" s="259"/>
      <c r="TVK5" s="267"/>
      <c r="TVL5" s="267"/>
      <c r="TVM5" s="269"/>
      <c r="TVN5" s="330"/>
      <c r="TVO5" s="344"/>
      <c r="TVP5" s="347"/>
      <c r="TVQ5" s="331"/>
      <c r="TVR5" s="345"/>
      <c r="TVS5" s="348"/>
      <c r="TVT5" s="347"/>
      <c r="TVU5" s="333"/>
      <c r="TVV5" s="347"/>
      <c r="TVW5" s="342"/>
      <c r="TVY5" s="259"/>
      <c r="TVZ5" s="267"/>
      <c r="TWA5" s="267"/>
      <c r="TWB5" s="269"/>
      <c r="TWC5" s="330"/>
      <c r="TWD5" s="344"/>
      <c r="TWE5" s="347"/>
      <c r="TWF5" s="331"/>
      <c r="TWG5" s="345"/>
      <c r="TWH5" s="348"/>
      <c r="TWI5" s="347"/>
      <c r="TWJ5" s="333"/>
      <c r="TWK5" s="347"/>
      <c r="TWL5" s="342"/>
      <c r="TWN5" s="259"/>
      <c r="TWO5" s="267"/>
      <c r="TWP5" s="267"/>
      <c r="TWQ5" s="269"/>
      <c r="TWR5" s="330"/>
      <c r="TWS5" s="344"/>
      <c r="TWT5" s="347"/>
      <c r="TWU5" s="331"/>
      <c r="TWV5" s="345"/>
      <c r="TWW5" s="348"/>
      <c r="TWX5" s="347"/>
      <c r="TWY5" s="333"/>
      <c r="TWZ5" s="347"/>
      <c r="TXA5" s="342"/>
      <c r="TXC5" s="259"/>
      <c r="TXD5" s="267"/>
      <c r="TXE5" s="267"/>
      <c r="TXF5" s="269"/>
      <c r="TXG5" s="330"/>
      <c r="TXH5" s="344"/>
      <c r="TXI5" s="347"/>
      <c r="TXJ5" s="331"/>
      <c r="TXK5" s="345"/>
      <c r="TXL5" s="348"/>
      <c r="TXM5" s="347"/>
      <c r="TXN5" s="333"/>
      <c r="TXO5" s="347"/>
      <c r="TXP5" s="342"/>
      <c r="TXR5" s="259"/>
      <c r="TXS5" s="267"/>
      <c r="TXT5" s="267"/>
      <c r="TXU5" s="269"/>
      <c r="TXV5" s="330"/>
      <c r="TXW5" s="344"/>
      <c r="TXX5" s="347"/>
      <c r="TXY5" s="331"/>
      <c r="TXZ5" s="345"/>
      <c r="TYA5" s="348"/>
      <c r="TYB5" s="347"/>
      <c r="TYC5" s="333"/>
      <c r="TYD5" s="347"/>
      <c r="TYE5" s="342"/>
      <c r="TYG5" s="259"/>
      <c r="TYH5" s="267"/>
      <c r="TYI5" s="267"/>
      <c r="TYJ5" s="269"/>
      <c r="TYK5" s="330"/>
      <c r="TYL5" s="344"/>
      <c r="TYM5" s="347"/>
      <c r="TYN5" s="331"/>
      <c r="TYO5" s="345"/>
      <c r="TYP5" s="348"/>
      <c r="TYQ5" s="347"/>
      <c r="TYR5" s="333"/>
      <c r="TYS5" s="347"/>
      <c r="TYT5" s="342"/>
      <c r="TYV5" s="259"/>
      <c r="TYW5" s="267"/>
      <c r="TYX5" s="267"/>
      <c r="TYY5" s="269"/>
      <c r="TYZ5" s="330"/>
      <c r="TZA5" s="344"/>
      <c r="TZB5" s="347"/>
      <c r="TZC5" s="331"/>
      <c r="TZD5" s="345"/>
      <c r="TZE5" s="348"/>
      <c r="TZF5" s="347"/>
      <c r="TZG5" s="333"/>
      <c r="TZH5" s="347"/>
      <c r="TZI5" s="342"/>
      <c r="TZK5" s="259"/>
      <c r="TZL5" s="267"/>
      <c r="TZM5" s="267"/>
      <c r="TZN5" s="269"/>
      <c r="TZO5" s="330"/>
      <c r="TZP5" s="344"/>
      <c r="TZQ5" s="347"/>
      <c r="TZR5" s="331"/>
      <c r="TZS5" s="345"/>
      <c r="TZT5" s="348"/>
      <c r="TZU5" s="347"/>
      <c r="TZV5" s="333"/>
      <c r="TZW5" s="347"/>
      <c r="TZX5" s="342"/>
      <c r="TZZ5" s="259"/>
      <c r="UAA5" s="267"/>
      <c r="UAB5" s="267"/>
      <c r="UAC5" s="269"/>
      <c r="UAD5" s="330"/>
      <c r="UAE5" s="344"/>
      <c r="UAF5" s="347"/>
      <c r="UAG5" s="331"/>
      <c r="UAH5" s="345"/>
      <c r="UAI5" s="348"/>
      <c r="UAJ5" s="347"/>
      <c r="UAK5" s="333"/>
      <c r="UAL5" s="347"/>
      <c r="UAM5" s="342"/>
      <c r="UAO5" s="259"/>
      <c r="UAP5" s="267"/>
      <c r="UAQ5" s="267"/>
      <c r="UAR5" s="269"/>
      <c r="UAS5" s="330"/>
      <c r="UAT5" s="344"/>
      <c r="UAU5" s="347"/>
      <c r="UAV5" s="331"/>
      <c r="UAW5" s="345"/>
      <c r="UAX5" s="348"/>
      <c r="UAY5" s="347"/>
      <c r="UAZ5" s="333"/>
      <c r="UBA5" s="347"/>
      <c r="UBB5" s="342"/>
      <c r="UBD5" s="259"/>
      <c r="UBE5" s="267"/>
      <c r="UBF5" s="267"/>
      <c r="UBG5" s="269"/>
      <c r="UBH5" s="330"/>
      <c r="UBI5" s="344"/>
      <c r="UBJ5" s="347"/>
      <c r="UBK5" s="331"/>
      <c r="UBL5" s="345"/>
      <c r="UBM5" s="348"/>
      <c r="UBN5" s="347"/>
      <c r="UBO5" s="333"/>
      <c r="UBP5" s="347"/>
      <c r="UBQ5" s="342"/>
      <c r="UBS5" s="259"/>
      <c r="UBT5" s="267"/>
      <c r="UBU5" s="267"/>
      <c r="UBV5" s="269"/>
      <c r="UBW5" s="330"/>
      <c r="UBX5" s="344"/>
      <c r="UBY5" s="347"/>
      <c r="UBZ5" s="331"/>
      <c r="UCA5" s="345"/>
      <c r="UCB5" s="348"/>
      <c r="UCC5" s="347"/>
      <c r="UCD5" s="333"/>
      <c r="UCE5" s="347"/>
      <c r="UCF5" s="342"/>
      <c r="UCH5" s="259"/>
      <c r="UCI5" s="267"/>
      <c r="UCJ5" s="267"/>
      <c r="UCK5" s="269"/>
      <c r="UCL5" s="330"/>
      <c r="UCM5" s="344"/>
      <c r="UCN5" s="347"/>
      <c r="UCO5" s="331"/>
      <c r="UCP5" s="345"/>
      <c r="UCQ5" s="348"/>
      <c r="UCR5" s="347"/>
      <c r="UCS5" s="333"/>
      <c r="UCT5" s="347"/>
      <c r="UCU5" s="342"/>
      <c r="UCW5" s="259"/>
      <c r="UCX5" s="267"/>
      <c r="UCY5" s="267"/>
      <c r="UCZ5" s="269"/>
      <c r="UDA5" s="330"/>
      <c r="UDB5" s="344"/>
      <c r="UDC5" s="347"/>
      <c r="UDD5" s="331"/>
      <c r="UDE5" s="345"/>
      <c r="UDF5" s="348"/>
      <c r="UDG5" s="347"/>
      <c r="UDH5" s="333"/>
      <c r="UDI5" s="347"/>
      <c r="UDJ5" s="342"/>
      <c r="UDL5" s="259"/>
      <c r="UDM5" s="267"/>
      <c r="UDN5" s="267"/>
      <c r="UDO5" s="269"/>
      <c r="UDP5" s="330"/>
      <c r="UDQ5" s="344"/>
      <c r="UDR5" s="347"/>
      <c r="UDS5" s="331"/>
      <c r="UDT5" s="345"/>
      <c r="UDU5" s="348"/>
      <c r="UDV5" s="347"/>
      <c r="UDW5" s="333"/>
      <c r="UDX5" s="347"/>
      <c r="UDY5" s="342"/>
      <c r="UEA5" s="259"/>
      <c r="UEB5" s="267"/>
      <c r="UEC5" s="267"/>
      <c r="UED5" s="269"/>
      <c r="UEE5" s="330"/>
      <c r="UEF5" s="344"/>
      <c r="UEG5" s="347"/>
      <c r="UEH5" s="331"/>
      <c r="UEI5" s="345"/>
      <c r="UEJ5" s="348"/>
      <c r="UEK5" s="347"/>
      <c r="UEL5" s="333"/>
      <c r="UEM5" s="347"/>
      <c r="UEN5" s="342"/>
      <c r="UEP5" s="259"/>
      <c r="UEQ5" s="267"/>
      <c r="UER5" s="267"/>
      <c r="UES5" s="269"/>
      <c r="UET5" s="330"/>
      <c r="UEU5" s="344"/>
      <c r="UEV5" s="347"/>
      <c r="UEW5" s="331"/>
      <c r="UEX5" s="345"/>
      <c r="UEY5" s="348"/>
      <c r="UEZ5" s="347"/>
      <c r="UFA5" s="333"/>
      <c r="UFB5" s="347"/>
      <c r="UFC5" s="342"/>
      <c r="UFE5" s="259"/>
      <c r="UFF5" s="267"/>
      <c r="UFG5" s="267"/>
      <c r="UFH5" s="269"/>
      <c r="UFI5" s="330"/>
      <c r="UFJ5" s="344"/>
      <c r="UFK5" s="347"/>
      <c r="UFL5" s="331"/>
      <c r="UFM5" s="345"/>
      <c r="UFN5" s="348"/>
      <c r="UFO5" s="347"/>
      <c r="UFP5" s="333"/>
      <c r="UFQ5" s="347"/>
      <c r="UFR5" s="342"/>
      <c r="UFT5" s="259"/>
      <c r="UFU5" s="267"/>
      <c r="UFV5" s="267"/>
      <c r="UFW5" s="269"/>
      <c r="UFX5" s="330"/>
      <c r="UFY5" s="344"/>
      <c r="UFZ5" s="347"/>
      <c r="UGA5" s="331"/>
      <c r="UGB5" s="345"/>
      <c r="UGC5" s="348"/>
      <c r="UGD5" s="347"/>
      <c r="UGE5" s="333"/>
      <c r="UGF5" s="347"/>
      <c r="UGG5" s="342"/>
      <c r="UGI5" s="259"/>
      <c r="UGJ5" s="267"/>
      <c r="UGK5" s="267"/>
      <c r="UGL5" s="269"/>
      <c r="UGM5" s="330"/>
      <c r="UGN5" s="344"/>
      <c r="UGO5" s="347"/>
      <c r="UGP5" s="331"/>
      <c r="UGQ5" s="345"/>
      <c r="UGR5" s="348"/>
      <c r="UGS5" s="347"/>
      <c r="UGT5" s="333"/>
      <c r="UGU5" s="347"/>
      <c r="UGV5" s="342"/>
      <c r="UGX5" s="259"/>
      <c r="UGY5" s="267"/>
      <c r="UGZ5" s="267"/>
      <c r="UHA5" s="269"/>
      <c r="UHB5" s="330"/>
      <c r="UHC5" s="344"/>
      <c r="UHD5" s="347"/>
      <c r="UHE5" s="331"/>
      <c r="UHF5" s="345"/>
      <c r="UHG5" s="348"/>
      <c r="UHH5" s="347"/>
      <c r="UHI5" s="333"/>
      <c r="UHJ5" s="347"/>
      <c r="UHK5" s="342"/>
      <c r="UHM5" s="259"/>
      <c r="UHN5" s="267"/>
      <c r="UHO5" s="267"/>
      <c r="UHP5" s="269"/>
      <c r="UHQ5" s="330"/>
      <c r="UHR5" s="344"/>
      <c r="UHS5" s="347"/>
      <c r="UHT5" s="331"/>
      <c r="UHU5" s="345"/>
      <c r="UHV5" s="348"/>
      <c r="UHW5" s="347"/>
      <c r="UHX5" s="333"/>
      <c r="UHY5" s="347"/>
      <c r="UHZ5" s="342"/>
      <c r="UIB5" s="259"/>
      <c r="UIC5" s="267"/>
      <c r="UID5" s="267"/>
      <c r="UIE5" s="269"/>
      <c r="UIF5" s="330"/>
      <c r="UIG5" s="344"/>
      <c r="UIH5" s="347"/>
      <c r="UII5" s="331"/>
      <c r="UIJ5" s="345"/>
      <c r="UIK5" s="348"/>
      <c r="UIL5" s="347"/>
      <c r="UIM5" s="333"/>
      <c r="UIN5" s="347"/>
      <c r="UIO5" s="342"/>
      <c r="UIQ5" s="259"/>
      <c r="UIR5" s="267"/>
      <c r="UIS5" s="267"/>
      <c r="UIT5" s="269"/>
      <c r="UIU5" s="330"/>
      <c r="UIV5" s="344"/>
      <c r="UIW5" s="347"/>
      <c r="UIX5" s="331"/>
      <c r="UIY5" s="345"/>
      <c r="UIZ5" s="348"/>
      <c r="UJA5" s="347"/>
      <c r="UJB5" s="333"/>
      <c r="UJC5" s="347"/>
      <c r="UJD5" s="342"/>
      <c r="UJF5" s="259"/>
      <c r="UJG5" s="267"/>
      <c r="UJH5" s="267"/>
      <c r="UJI5" s="269"/>
      <c r="UJJ5" s="330"/>
      <c r="UJK5" s="344"/>
      <c r="UJL5" s="347"/>
      <c r="UJM5" s="331"/>
      <c r="UJN5" s="345"/>
      <c r="UJO5" s="348"/>
      <c r="UJP5" s="347"/>
      <c r="UJQ5" s="333"/>
      <c r="UJR5" s="347"/>
      <c r="UJS5" s="342"/>
      <c r="UJU5" s="259"/>
      <c r="UJV5" s="267"/>
      <c r="UJW5" s="267"/>
      <c r="UJX5" s="269"/>
      <c r="UJY5" s="330"/>
      <c r="UJZ5" s="344"/>
      <c r="UKA5" s="347"/>
      <c r="UKB5" s="331"/>
      <c r="UKC5" s="345"/>
      <c r="UKD5" s="348"/>
      <c r="UKE5" s="347"/>
      <c r="UKF5" s="333"/>
      <c r="UKG5" s="347"/>
      <c r="UKH5" s="342"/>
      <c r="UKJ5" s="259"/>
      <c r="UKK5" s="267"/>
      <c r="UKL5" s="267"/>
      <c r="UKM5" s="269"/>
      <c r="UKN5" s="330"/>
      <c r="UKO5" s="344"/>
      <c r="UKP5" s="347"/>
      <c r="UKQ5" s="331"/>
      <c r="UKR5" s="345"/>
      <c r="UKS5" s="348"/>
      <c r="UKT5" s="347"/>
      <c r="UKU5" s="333"/>
      <c r="UKV5" s="347"/>
      <c r="UKW5" s="342"/>
      <c r="UKY5" s="259"/>
      <c r="UKZ5" s="267"/>
      <c r="ULA5" s="267"/>
      <c r="ULB5" s="269"/>
      <c r="ULC5" s="330"/>
      <c r="ULD5" s="344"/>
      <c r="ULE5" s="347"/>
      <c r="ULF5" s="331"/>
      <c r="ULG5" s="345"/>
      <c r="ULH5" s="348"/>
      <c r="ULI5" s="347"/>
      <c r="ULJ5" s="333"/>
      <c r="ULK5" s="347"/>
      <c r="ULL5" s="342"/>
      <c r="ULN5" s="259"/>
      <c r="ULO5" s="267"/>
      <c r="ULP5" s="267"/>
      <c r="ULQ5" s="269"/>
      <c r="ULR5" s="330"/>
      <c r="ULS5" s="344"/>
      <c r="ULT5" s="347"/>
      <c r="ULU5" s="331"/>
      <c r="ULV5" s="345"/>
      <c r="ULW5" s="348"/>
      <c r="ULX5" s="347"/>
      <c r="ULY5" s="333"/>
      <c r="ULZ5" s="347"/>
      <c r="UMA5" s="342"/>
      <c r="UMC5" s="259"/>
      <c r="UMD5" s="267"/>
      <c r="UME5" s="267"/>
      <c r="UMF5" s="269"/>
      <c r="UMG5" s="330"/>
      <c r="UMH5" s="344"/>
      <c r="UMI5" s="347"/>
      <c r="UMJ5" s="331"/>
      <c r="UMK5" s="345"/>
      <c r="UML5" s="348"/>
      <c r="UMM5" s="347"/>
      <c r="UMN5" s="333"/>
      <c r="UMO5" s="347"/>
      <c r="UMP5" s="342"/>
      <c r="UMR5" s="259"/>
      <c r="UMS5" s="267"/>
      <c r="UMT5" s="267"/>
      <c r="UMU5" s="269"/>
      <c r="UMV5" s="330"/>
      <c r="UMW5" s="344"/>
      <c r="UMX5" s="347"/>
      <c r="UMY5" s="331"/>
      <c r="UMZ5" s="345"/>
      <c r="UNA5" s="348"/>
      <c r="UNB5" s="347"/>
      <c r="UNC5" s="333"/>
      <c r="UND5" s="347"/>
      <c r="UNE5" s="342"/>
      <c r="UNG5" s="259"/>
      <c r="UNH5" s="267"/>
      <c r="UNI5" s="267"/>
      <c r="UNJ5" s="269"/>
      <c r="UNK5" s="330"/>
      <c r="UNL5" s="344"/>
      <c r="UNM5" s="347"/>
      <c r="UNN5" s="331"/>
      <c r="UNO5" s="345"/>
      <c r="UNP5" s="348"/>
      <c r="UNQ5" s="347"/>
      <c r="UNR5" s="333"/>
      <c r="UNS5" s="347"/>
      <c r="UNT5" s="342"/>
      <c r="UNV5" s="259"/>
      <c r="UNW5" s="267"/>
      <c r="UNX5" s="267"/>
      <c r="UNY5" s="269"/>
      <c r="UNZ5" s="330"/>
      <c r="UOA5" s="344"/>
      <c r="UOB5" s="347"/>
      <c r="UOC5" s="331"/>
      <c r="UOD5" s="345"/>
      <c r="UOE5" s="348"/>
      <c r="UOF5" s="347"/>
      <c r="UOG5" s="333"/>
      <c r="UOH5" s="347"/>
      <c r="UOI5" s="342"/>
      <c r="UOK5" s="259"/>
      <c r="UOL5" s="267"/>
      <c r="UOM5" s="267"/>
      <c r="UON5" s="269"/>
      <c r="UOO5" s="330"/>
      <c r="UOP5" s="344"/>
      <c r="UOQ5" s="347"/>
      <c r="UOR5" s="331"/>
      <c r="UOS5" s="345"/>
      <c r="UOT5" s="348"/>
      <c r="UOU5" s="347"/>
      <c r="UOV5" s="333"/>
      <c r="UOW5" s="347"/>
      <c r="UOX5" s="342"/>
      <c r="UOZ5" s="259"/>
      <c r="UPA5" s="267"/>
      <c r="UPB5" s="267"/>
      <c r="UPC5" s="269"/>
      <c r="UPD5" s="330"/>
      <c r="UPE5" s="344"/>
      <c r="UPF5" s="347"/>
      <c r="UPG5" s="331"/>
      <c r="UPH5" s="345"/>
      <c r="UPI5" s="348"/>
      <c r="UPJ5" s="347"/>
      <c r="UPK5" s="333"/>
      <c r="UPL5" s="347"/>
      <c r="UPM5" s="342"/>
      <c r="UPO5" s="259"/>
      <c r="UPP5" s="267"/>
      <c r="UPQ5" s="267"/>
      <c r="UPR5" s="269"/>
      <c r="UPS5" s="330"/>
      <c r="UPT5" s="344"/>
      <c r="UPU5" s="347"/>
      <c r="UPV5" s="331"/>
      <c r="UPW5" s="345"/>
      <c r="UPX5" s="348"/>
      <c r="UPY5" s="347"/>
      <c r="UPZ5" s="333"/>
      <c r="UQA5" s="347"/>
      <c r="UQB5" s="342"/>
      <c r="UQD5" s="259"/>
      <c r="UQE5" s="267"/>
      <c r="UQF5" s="267"/>
      <c r="UQG5" s="269"/>
      <c r="UQH5" s="330"/>
      <c r="UQI5" s="344"/>
      <c r="UQJ5" s="347"/>
      <c r="UQK5" s="331"/>
      <c r="UQL5" s="345"/>
      <c r="UQM5" s="348"/>
      <c r="UQN5" s="347"/>
      <c r="UQO5" s="333"/>
      <c r="UQP5" s="347"/>
      <c r="UQQ5" s="342"/>
      <c r="UQS5" s="259"/>
      <c r="UQT5" s="267"/>
      <c r="UQU5" s="267"/>
      <c r="UQV5" s="269"/>
      <c r="UQW5" s="330"/>
      <c r="UQX5" s="344"/>
      <c r="UQY5" s="347"/>
      <c r="UQZ5" s="331"/>
      <c r="URA5" s="345"/>
      <c r="URB5" s="348"/>
      <c r="URC5" s="347"/>
      <c r="URD5" s="333"/>
      <c r="URE5" s="347"/>
      <c r="URF5" s="342"/>
      <c r="URH5" s="259"/>
      <c r="URI5" s="267"/>
      <c r="URJ5" s="267"/>
      <c r="URK5" s="269"/>
      <c r="URL5" s="330"/>
      <c r="URM5" s="344"/>
      <c r="URN5" s="347"/>
      <c r="URO5" s="331"/>
      <c r="URP5" s="345"/>
      <c r="URQ5" s="348"/>
      <c r="URR5" s="347"/>
      <c r="URS5" s="333"/>
      <c r="URT5" s="347"/>
      <c r="URU5" s="342"/>
      <c r="URW5" s="259"/>
      <c r="URX5" s="267"/>
      <c r="URY5" s="267"/>
      <c r="URZ5" s="269"/>
      <c r="USA5" s="330"/>
      <c r="USB5" s="344"/>
      <c r="USC5" s="347"/>
      <c r="USD5" s="331"/>
      <c r="USE5" s="345"/>
      <c r="USF5" s="348"/>
      <c r="USG5" s="347"/>
      <c r="USH5" s="333"/>
      <c r="USI5" s="347"/>
      <c r="USJ5" s="342"/>
      <c r="USL5" s="259"/>
      <c r="USM5" s="267"/>
      <c r="USN5" s="267"/>
      <c r="USO5" s="269"/>
      <c r="USP5" s="330"/>
      <c r="USQ5" s="344"/>
      <c r="USR5" s="347"/>
      <c r="USS5" s="331"/>
      <c r="UST5" s="345"/>
      <c r="USU5" s="348"/>
      <c r="USV5" s="347"/>
      <c r="USW5" s="333"/>
      <c r="USX5" s="347"/>
      <c r="USY5" s="342"/>
      <c r="UTA5" s="259"/>
      <c r="UTB5" s="267"/>
      <c r="UTC5" s="267"/>
      <c r="UTD5" s="269"/>
      <c r="UTE5" s="330"/>
      <c r="UTF5" s="344"/>
      <c r="UTG5" s="347"/>
      <c r="UTH5" s="331"/>
      <c r="UTI5" s="345"/>
      <c r="UTJ5" s="348"/>
      <c r="UTK5" s="347"/>
      <c r="UTL5" s="333"/>
      <c r="UTM5" s="347"/>
      <c r="UTN5" s="342"/>
      <c r="UTP5" s="259"/>
      <c r="UTQ5" s="267"/>
      <c r="UTR5" s="267"/>
      <c r="UTS5" s="269"/>
      <c r="UTT5" s="330"/>
      <c r="UTU5" s="344"/>
      <c r="UTV5" s="347"/>
      <c r="UTW5" s="331"/>
      <c r="UTX5" s="345"/>
      <c r="UTY5" s="348"/>
      <c r="UTZ5" s="347"/>
      <c r="UUA5" s="333"/>
      <c r="UUB5" s="347"/>
      <c r="UUC5" s="342"/>
      <c r="UUE5" s="259"/>
      <c r="UUF5" s="267"/>
      <c r="UUG5" s="267"/>
      <c r="UUH5" s="269"/>
      <c r="UUI5" s="330"/>
      <c r="UUJ5" s="344"/>
      <c r="UUK5" s="347"/>
      <c r="UUL5" s="331"/>
      <c r="UUM5" s="345"/>
      <c r="UUN5" s="348"/>
      <c r="UUO5" s="347"/>
      <c r="UUP5" s="333"/>
      <c r="UUQ5" s="347"/>
      <c r="UUR5" s="342"/>
      <c r="UUT5" s="259"/>
      <c r="UUU5" s="267"/>
      <c r="UUV5" s="267"/>
      <c r="UUW5" s="269"/>
      <c r="UUX5" s="330"/>
      <c r="UUY5" s="344"/>
      <c r="UUZ5" s="347"/>
      <c r="UVA5" s="331"/>
      <c r="UVB5" s="345"/>
      <c r="UVC5" s="348"/>
      <c r="UVD5" s="347"/>
      <c r="UVE5" s="333"/>
      <c r="UVF5" s="347"/>
      <c r="UVG5" s="342"/>
      <c r="UVI5" s="259"/>
      <c r="UVJ5" s="267"/>
      <c r="UVK5" s="267"/>
      <c r="UVL5" s="269"/>
      <c r="UVM5" s="330"/>
      <c r="UVN5" s="344"/>
      <c r="UVO5" s="347"/>
      <c r="UVP5" s="331"/>
      <c r="UVQ5" s="345"/>
      <c r="UVR5" s="348"/>
      <c r="UVS5" s="347"/>
      <c r="UVT5" s="333"/>
      <c r="UVU5" s="347"/>
      <c r="UVV5" s="342"/>
      <c r="UVX5" s="259"/>
      <c r="UVY5" s="267"/>
      <c r="UVZ5" s="267"/>
      <c r="UWA5" s="269"/>
      <c r="UWB5" s="330"/>
      <c r="UWC5" s="344"/>
      <c r="UWD5" s="347"/>
      <c r="UWE5" s="331"/>
      <c r="UWF5" s="345"/>
      <c r="UWG5" s="348"/>
      <c r="UWH5" s="347"/>
      <c r="UWI5" s="333"/>
      <c r="UWJ5" s="347"/>
      <c r="UWK5" s="342"/>
      <c r="UWM5" s="259"/>
      <c r="UWN5" s="267"/>
      <c r="UWO5" s="267"/>
      <c r="UWP5" s="269"/>
      <c r="UWQ5" s="330"/>
      <c r="UWR5" s="344"/>
      <c r="UWS5" s="347"/>
      <c r="UWT5" s="331"/>
      <c r="UWU5" s="345"/>
      <c r="UWV5" s="348"/>
      <c r="UWW5" s="347"/>
      <c r="UWX5" s="333"/>
      <c r="UWY5" s="347"/>
      <c r="UWZ5" s="342"/>
      <c r="UXB5" s="259"/>
      <c r="UXC5" s="267"/>
      <c r="UXD5" s="267"/>
      <c r="UXE5" s="269"/>
      <c r="UXF5" s="330"/>
      <c r="UXG5" s="344"/>
      <c r="UXH5" s="347"/>
      <c r="UXI5" s="331"/>
      <c r="UXJ5" s="345"/>
      <c r="UXK5" s="348"/>
      <c r="UXL5" s="347"/>
      <c r="UXM5" s="333"/>
      <c r="UXN5" s="347"/>
      <c r="UXO5" s="342"/>
      <c r="UXQ5" s="259"/>
      <c r="UXR5" s="267"/>
      <c r="UXS5" s="267"/>
      <c r="UXT5" s="269"/>
      <c r="UXU5" s="330"/>
      <c r="UXV5" s="344"/>
      <c r="UXW5" s="347"/>
      <c r="UXX5" s="331"/>
      <c r="UXY5" s="345"/>
      <c r="UXZ5" s="348"/>
      <c r="UYA5" s="347"/>
      <c r="UYB5" s="333"/>
      <c r="UYC5" s="347"/>
      <c r="UYD5" s="342"/>
      <c r="UYF5" s="259"/>
      <c r="UYG5" s="267"/>
      <c r="UYH5" s="267"/>
      <c r="UYI5" s="269"/>
      <c r="UYJ5" s="330"/>
      <c r="UYK5" s="344"/>
      <c r="UYL5" s="347"/>
      <c r="UYM5" s="331"/>
      <c r="UYN5" s="345"/>
      <c r="UYO5" s="348"/>
      <c r="UYP5" s="347"/>
      <c r="UYQ5" s="333"/>
      <c r="UYR5" s="347"/>
      <c r="UYS5" s="342"/>
      <c r="UYU5" s="259"/>
      <c r="UYV5" s="267"/>
      <c r="UYW5" s="267"/>
      <c r="UYX5" s="269"/>
      <c r="UYY5" s="330"/>
      <c r="UYZ5" s="344"/>
      <c r="UZA5" s="347"/>
      <c r="UZB5" s="331"/>
      <c r="UZC5" s="345"/>
      <c r="UZD5" s="348"/>
      <c r="UZE5" s="347"/>
      <c r="UZF5" s="333"/>
      <c r="UZG5" s="347"/>
      <c r="UZH5" s="342"/>
      <c r="UZJ5" s="259"/>
      <c r="UZK5" s="267"/>
      <c r="UZL5" s="267"/>
      <c r="UZM5" s="269"/>
      <c r="UZN5" s="330"/>
      <c r="UZO5" s="344"/>
      <c r="UZP5" s="347"/>
      <c r="UZQ5" s="331"/>
      <c r="UZR5" s="345"/>
      <c r="UZS5" s="348"/>
      <c r="UZT5" s="347"/>
      <c r="UZU5" s="333"/>
      <c r="UZV5" s="347"/>
      <c r="UZW5" s="342"/>
      <c r="UZY5" s="259"/>
      <c r="UZZ5" s="267"/>
      <c r="VAA5" s="267"/>
      <c r="VAB5" s="269"/>
      <c r="VAC5" s="330"/>
      <c r="VAD5" s="344"/>
      <c r="VAE5" s="347"/>
      <c r="VAF5" s="331"/>
      <c r="VAG5" s="345"/>
      <c r="VAH5" s="348"/>
      <c r="VAI5" s="347"/>
      <c r="VAJ5" s="333"/>
      <c r="VAK5" s="347"/>
      <c r="VAL5" s="342"/>
      <c r="VAN5" s="259"/>
      <c r="VAO5" s="267"/>
      <c r="VAP5" s="267"/>
      <c r="VAQ5" s="269"/>
      <c r="VAR5" s="330"/>
      <c r="VAS5" s="344"/>
      <c r="VAT5" s="347"/>
      <c r="VAU5" s="331"/>
      <c r="VAV5" s="345"/>
      <c r="VAW5" s="348"/>
      <c r="VAX5" s="347"/>
      <c r="VAY5" s="333"/>
      <c r="VAZ5" s="347"/>
      <c r="VBA5" s="342"/>
      <c r="VBC5" s="259"/>
      <c r="VBD5" s="267"/>
      <c r="VBE5" s="267"/>
      <c r="VBF5" s="269"/>
      <c r="VBG5" s="330"/>
      <c r="VBH5" s="344"/>
      <c r="VBI5" s="347"/>
      <c r="VBJ5" s="331"/>
      <c r="VBK5" s="345"/>
      <c r="VBL5" s="348"/>
      <c r="VBM5" s="347"/>
      <c r="VBN5" s="333"/>
      <c r="VBO5" s="347"/>
      <c r="VBP5" s="342"/>
      <c r="VBR5" s="259"/>
      <c r="VBS5" s="267"/>
      <c r="VBT5" s="267"/>
      <c r="VBU5" s="269"/>
      <c r="VBV5" s="330"/>
      <c r="VBW5" s="344"/>
      <c r="VBX5" s="347"/>
      <c r="VBY5" s="331"/>
      <c r="VBZ5" s="345"/>
      <c r="VCA5" s="348"/>
      <c r="VCB5" s="347"/>
      <c r="VCC5" s="333"/>
      <c r="VCD5" s="347"/>
      <c r="VCE5" s="342"/>
      <c r="VCG5" s="259"/>
      <c r="VCH5" s="267"/>
      <c r="VCI5" s="267"/>
      <c r="VCJ5" s="269"/>
      <c r="VCK5" s="330"/>
      <c r="VCL5" s="344"/>
      <c r="VCM5" s="347"/>
      <c r="VCN5" s="331"/>
      <c r="VCO5" s="345"/>
      <c r="VCP5" s="348"/>
      <c r="VCQ5" s="347"/>
      <c r="VCR5" s="333"/>
      <c r="VCS5" s="347"/>
      <c r="VCT5" s="342"/>
      <c r="VCV5" s="259"/>
      <c r="VCW5" s="267"/>
      <c r="VCX5" s="267"/>
      <c r="VCY5" s="269"/>
      <c r="VCZ5" s="330"/>
      <c r="VDA5" s="344"/>
      <c r="VDB5" s="347"/>
      <c r="VDC5" s="331"/>
      <c r="VDD5" s="345"/>
      <c r="VDE5" s="348"/>
      <c r="VDF5" s="347"/>
      <c r="VDG5" s="333"/>
      <c r="VDH5" s="347"/>
      <c r="VDI5" s="342"/>
      <c r="VDK5" s="259"/>
      <c r="VDL5" s="267"/>
      <c r="VDM5" s="267"/>
      <c r="VDN5" s="269"/>
      <c r="VDO5" s="330"/>
      <c r="VDP5" s="344"/>
      <c r="VDQ5" s="347"/>
      <c r="VDR5" s="331"/>
      <c r="VDS5" s="345"/>
      <c r="VDT5" s="348"/>
      <c r="VDU5" s="347"/>
      <c r="VDV5" s="333"/>
      <c r="VDW5" s="347"/>
      <c r="VDX5" s="342"/>
      <c r="VDZ5" s="259"/>
      <c r="VEA5" s="267"/>
      <c r="VEB5" s="267"/>
      <c r="VEC5" s="269"/>
      <c r="VED5" s="330"/>
      <c r="VEE5" s="344"/>
      <c r="VEF5" s="347"/>
      <c r="VEG5" s="331"/>
      <c r="VEH5" s="345"/>
      <c r="VEI5" s="348"/>
      <c r="VEJ5" s="347"/>
      <c r="VEK5" s="333"/>
      <c r="VEL5" s="347"/>
      <c r="VEM5" s="342"/>
      <c r="VEO5" s="259"/>
      <c r="VEP5" s="267"/>
      <c r="VEQ5" s="267"/>
      <c r="VER5" s="269"/>
      <c r="VES5" s="330"/>
      <c r="VET5" s="344"/>
      <c r="VEU5" s="347"/>
      <c r="VEV5" s="331"/>
      <c r="VEW5" s="345"/>
      <c r="VEX5" s="348"/>
      <c r="VEY5" s="347"/>
      <c r="VEZ5" s="333"/>
      <c r="VFA5" s="347"/>
      <c r="VFB5" s="342"/>
      <c r="VFD5" s="259"/>
      <c r="VFE5" s="267"/>
      <c r="VFF5" s="267"/>
      <c r="VFG5" s="269"/>
      <c r="VFH5" s="330"/>
      <c r="VFI5" s="344"/>
      <c r="VFJ5" s="347"/>
      <c r="VFK5" s="331"/>
      <c r="VFL5" s="345"/>
      <c r="VFM5" s="348"/>
      <c r="VFN5" s="347"/>
      <c r="VFO5" s="333"/>
      <c r="VFP5" s="347"/>
      <c r="VFQ5" s="342"/>
      <c r="VFS5" s="259"/>
      <c r="VFT5" s="267"/>
      <c r="VFU5" s="267"/>
      <c r="VFV5" s="269"/>
      <c r="VFW5" s="330"/>
      <c r="VFX5" s="344"/>
      <c r="VFY5" s="347"/>
      <c r="VFZ5" s="331"/>
      <c r="VGA5" s="345"/>
      <c r="VGB5" s="348"/>
      <c r="VGC5" s="347"/>
      <c r="VGD5" s="333"/>
      <c r="VGE5" s="347"/>
      <c r="VGF5" s="342"/>
      <c r="VGH5" s="259"/>
      <c r="VGI5" s="267"/>
      <c r="VGJ5" s="267"/>
      <c r="VGK5" s="269"/>
      <c r="VGL5" s="330"/>
      <c r="VGM5" s="344"/>
      <c r="VGN5" s="347"/>
      <c r="VGO5" s="331"/>
      <c r="VGP5" s="345"/>
      <c r="VGQ5" s="348"/>
      <c r="VGR5" s="347"/>
      <c r="VGS5" s="333"/>
      <c r="VGT5" s="347"/>
      <c r="VGU5" s="342"/>
      <c r="VGW5" s="259"/>
      <c r="VGX5" s="267"/>
      <c r="VGY5" s="267"/>
      <c r="VGZ5" s="269"/>
      <c r="VHA5" s="330"/>
      <c r="VHB5" s="344"/>
      <c r="VHC5" s="347"/>
      <c r="VHD5" s="331"/>
      <c r="VHE5" s="345"/>
      <c r="VHF5" s="348"/>
      <c r="VHG5" s="347"/>
      <c r="VHH5" s="333"/>
      <c r="VHI5" s="347"/>
      <c r="VHJ5" s="342"/>
      <c r="VHL5" s="259"/>
      <c r="VHM5" s="267"/>
      <c r="VHN5" s="267"/>
      <c r="VHO5" s="269"/>
      <c r="VHP5" s="330"/>
      <c r="VHQ5" s="344"/>
      <c r="VHR5" s="347"/>
      <c r="VHS5" s="331"/>
      <c r="VHT5" s="345"/>
      <c r="VHU5" s="348"/>
      <c r="VHV5" s="347"/>
      <c r="VHW5" s="333"/>
      <c r="VHX5" s="347"/>
      <c r="VHY5" s="342"/>
      <c r="VIA5" s="259"/>
      <c r="VIB5" s="267"/>
      <c r="VIC5" s="267"/>
      <c r="VID5" s="269"/>
      <c r="VIE5" s="330"/>
      <c r="VIF5" s="344"/>
      <c r="VIG5" s="347"/>
      <c r="VIH5" s="331"/>
      <c r="VII5" s="345"/>
      <c r="VIJ5" s="348"/>
      <c r="VIK5" s="347"/>
      <c r="VIL5" s="333"/>
      <c r="VIM5" s="347"/>
      <c r="VIN5" s="342"/>
      <c r="VIP5" s="259"/>
      <c r="VIQ5" s="267"/>
      <c r="VIR5" s="267"/>
      <c r="VIS5" s="269"/>
      <c r="VIT5" s="330"/>
      <c r="VIU5" s="344"/>
      <c r="VIV5" s="347"/>
      <c r="VIW5" s="331"/>
      <c r="VIX5" s="345"/>
      <c r="VIY5" s="348"/>
      <c r="VIZ5" s="347"/>
      <c r="VJA5" s="333"/>
      <c r="VJB5" s="347"/>
      <c r="VJC5" s="342"/>
      <c r="VJE5" s="259"/>
      <c r="VJF5" s="267"/>
      <c r="VJG5" s="267"/>
      <c r="VJH5" s="269"/>
      <c r="VJI5" s="330"/>
      <c r="VJJ5" s="344"/>
      <c r="VJK5" s="347"/>
      <c r="VJL5" s="331"/>
      <c r="VJM5" s="345"/>
      <c r="VJN5" s="348"/>
      <c r="VJO5" s="347"/>
      <c r="VJP5" s="333"/>
      <c r="VJQ5" s="347"/>
      <c r="VJR5" s="342"/>
      <c r="VJT5" s="259"/>
      <c r="VJU5" s="267"/>
      <c r="VJV5" s="267"/>
      <c r="VJW5" s="269"/>
      <c r="VJX5" s="330"/>
      <c r="VJY5" s="344"/>
      <c r="VJZ5" s="347"/>
      <c r="VKA5" s="331"/>
      <c r="VKB5" s="345"/>
      <c r="VKC5" s="348"/>
      <c r="VKD5" s="347"/>
      <c r="VKE5" s="333"/>
      <c r="VKF5" s="347"/>
      <c r="VKG5" s="342"/>
      <c r="VKI5" s="259"/>
      <c r="VKJ5" s="267"/>
      <c r="VKK5" s="267"/>
      <c r="VKL5" s="269"/>
      <c r="VKM5" s="330"/>
      <c r="VKN5" s="344"/>
      <c r="VKO5" s="347"/>
      <c r="VKP5" s="331"/>
      <c r="VKQ5" s="345"/>
      <c r="VKR5" s="348"/>
      <c r="VKS5" s="347"/>
      <c r="VKT5" s="333"/>
      <c r="VKU5" s="347"/>
      <c r="VKV5" s="342"/>
      <c r="VKX5" s="259"/>
      <c r="VKY5" s="267"/>
      <c r="VKZ5" s="267"/>
      <c r="VLA5" s="269"/>
      <c r="VLB5" s="330"/>
      <c r="VLC5" s="344"/>
      <c r="VLD5" s="347"/>
      <c r="VLE5" s="331"/>
      <c r="VLF5" s="345"/>
      <c r="VLG5" s="348"/>
      <c r="VLH5" s="347"/>
      <c r="VLI5" s="333"/>
      <c r="VLJ5" s="347"/>
      <c r="VLK5" s="342"/>
      <c r="VLM5" s="259"/>
      <c r="VLN5" s="267"/>
      <c r="VLO5" s="267"/>
      <c r="VLP5" s="269"/>
      <c r="VLQ5" s="330"/>
      <c r="VLR5" s="344"/>
      <c r="VLS5" s="347"/>
      <c r="VLT5" s="331"/>
      <c r="VLU5" s="345"/>
      <c r="VLV5" s="348"/>
      <c r="VLW5" s="347"/>
      <c r="VLX5" s="333"/>
      <c r="VLY5" s="347"/>
      <c r="VLZ5" s="342"/>
      <c r="VMB5" s="259"/>
      <c r="VMC5" s="267"/>
      <c r="VMD5" s="267"/>
      <c r="VME5" s="269"/>
      <c r="VMF5" s="330"/>
      <c r="VMG5" s="344"/>
      <c r="VMH5" s="347"/>
      <c r="VMI5" s="331"/>
      <c r="VMJ5" s="345"/>
      <c r="VMK5" s="348"/>
      <c r="VML5" s="347"/>
      <c r="VMM5" s="333"/>
      <c r="VMN5" s="347"/>
      <c r="VMO5" s="342"/>
      <c r="VMQ5" s="259"/>
      <c r="VMR5" s="267"/>
      <c r="VMS5" s="267"/>
      <c r="VMT5" s="269"/>
      <c r="VMU5" s="330"/>
      <c r="VMV5" s="344"/>
      <c r="VMW5" s="347"/>
      <c r="VMX5" s="331"/>
      <c r="VMY5" s="345"/>
      <c r="VMZ5" s="348"/>
      <c r="VNA5" s="347"/>
      <c r="VNB5" s="333"/>
      <c r="VNC5" s="347"/>
      <c r="VND5" s="342"/>
      <c r="VNF5" s="259"/>
      <c r="VNG5" s="267"/>
      <c r="VNH5" s="267"/>
      <c r="VNI5" s="269"/>
      <c r="VNJ5" s="330"/>
      <c r="VNK5" s="344"/>
      <c r="VNL5" s="347"/>
      <c r="VNM5" s="331"/>
      <c r="VNN5" s="345"/>
      <c r="VNO5" s="348"/>
      <c r="VNP5" s="347"/>
      <c r="VNQ5" s="333"/>
      <c r="VNR5" s="347"/>
      <c r="VNS5" s="342"/>
      <c r="VNU5" s="259"/>
      <c r="VNV5" s="267"/>
      <c r="VNW5" s="267"/>
      <c r="VNX5" s="269"/>
      <c r="VNY5" s="330"/>
      <c r="VNZ5" s="344"/>
      <c r="VOA5" s="347"/>
      <c r="VOB5" s="331"/>
      <c r="VOC5" s="345"/>
      <c r="VOD5" s="348"/>
      <c r="VOE5" s="347"/>
      <c r="VOF5" s="333"/>
      <c r="VOG5" s="347"/>
      <c r="VOH5" s="342"/>
      <c r="VOJ5" s="259"/>
      <c r="VOK5" s="267"/>
      <c r="VOL5" s="267"/>
      <c r="VOM5" s="269"/>
      <c r="VON5" s="330"/>
      <c r="VOO5" s="344"/>
      <c r="VOP5" s="347"/>
      <c r="VOQ5" s="331"/>
      <c r="VOR5" s="345"/>
      <c r="VOS5" s="348"/>
      <c r="VOT5" s="347"/>
      <c r="VOU5" s="333"/>
      <c r="VOV5" s="347"/>
      <c r="VOW5" s="342"/>
      <c r="VOY5" s="259"/>
      <c r="VOZ5" s="267"/>
      <c r="VPA5" s="267"/>
      <c r="VPB5" s="269"/>
      <c r="VPC5" s="330"/>
      <c r="VPD5" s="344"/>
      <c r="VPE5" s="347"/>
      <c r="VPF5" s="331"/>
      <c r="VPG5" s="345"/>
      <c r="VPH5" s="348"/>
      <c r="VPI5" s="347"/>
      <c r="VPJ5" s="333"/>
      <c r="VPK5" s="347"/>
      <c r="VPL5" s="342"/>
      <c r="VPN5" s="259"/>
      <c r="VPO5" s="267"/>
      <c r="VPP5" s="267"/>
      <c r="VPQ5" s="269"/>
      <c r="VPR5" s="330"/>
      <c r="VPS5" s="344"/>
      <c r="VPT5" s="347"/>
      <c r="VPU5" s="331"/>
      <c r="VPV5" s="345"/>
      <c r="VPW5" s="348"/>
      <c r="VPX5" s="347"/>
      <c r="VPY5" s="333"/>
      <c r="VPZ5" s="347"/>
      <c r="VQA5" s="342"/>
      <c r="VQC5" s="259"/>
      <c r="VQD5" s="267"/>
      <c r="VQE5" s="267"/>
      <c r="VQF5" s="269"/>
      <c r="VQG5" s="330"/>
      <c r="VQH5" s="344"/>
      <c r="VQI5" s="347"/>
      <c r="VQJ5" s="331"/>
      <c r="VQK5" s="345"/>
      <c r="VQL5" s="348"/>
      <c r="VQM5" s="347"/>
      <c r="VQN5" s="333"/>
      <c r="VQO5" s="347"/>
      <c r="VQP5" s="342"/>
      <c r="VQR5" s="259"/>
      <c r="VQS5" s="267"/>
      <c r="VQT5" s="267"/>
      <c r="VQU5" s="269"/>
      <c r="VQV5" s="330"/>
      <c r="VQW5" s="344"/>
      <c r="VQX5" s="347"/>
      <c r="VQY5" s="331"/>
      <c r="VQZ5" s="345"/>
      <c r="VRA5" s="348"/>
      <c r="VRB5" s="347"/>
      <c r="VRC5" s="333"/>
      <c r="VRD5" s="347"/>
      <c r="VRE5" s="342"/>
      <c r="VRG5" s="259"/>
      <c r="VRH5" s="267"/>
      <c r="VRI5" s="267"/>
      <c r="VRJ5" s="269"/>
      <c r="VRK5" s="330"/>
      <c r="VRL5" s="344"/>
      <c r="VRM5" s="347"/>
      <c r="VRN5" s="331"/>
      <c r="VRO5" s="345"/>
      <c r="VRP5" s="348"/>
      <c r="VRQ5" s="347"/>
      <c r="VRR5" s="333"/>
      <c r="VRS5" s="347"/>
      <c r="VRT5" s="342"/>
      <c r="VRV5" s="259"/>
      <c r="VRW5" s="267"/>
      <c r="VRX5" s="267"/>
      <c r="VRY5" s="269"/>
      <c r="VRZ5" s="330"/>
      <c r="VSA5" s="344"/>
      <c r="VSB5" s="347"/>
      <c r="VSC5" s="331"/>
      <c r="VSD5" s="345"/>
      <c r="VSE5" s="348"/>
      <c r="VSF5" s="347"/>
      <c r="VSG5" s="333"/>
      <c r="VSH5" s="347"/>
      <c r="VSI5" s="342"/>
      <c r="VSK5" s="259"/>
      <c r="VSL5" s="267"/>
      <c r="VSM5" s="267"/>
      <c r="VSN5" s="269"/>
      <c r="VSO5" s="330"/>
      <c r="VSP5" s="344"/>
      <c r="VSQ5" s="347"/>
      <c r="VSR5" s="331"/>
      <c r="VSS5" s="345"/>
      <c r="VST5" s="348"/>
      <c r="VSU5" s="347"/>
      <c r="VSV5" s="333"/>
      <c r="VSW5" s="347"/>
      <c r="VSX5" s="342"/>
      <c r="VSZ5" s="259"/>
      <c r="VTA5" s="267"/>
      <c r="VTB5" s="267"/>
      <c r="VTC5" s="269"/>
      <c r="VTD5" s="330"/>
      <c r="VTE5" s="344"/>
      <c r="VTF5" s="347"/>
      <c r="VTG5" s="331"/>
      <c r="VTH5" s="345"/>
      <c r="VTI5" s="348"/>
      <c r="VTJ5" s="347"/>
      <c r="VTK5" s="333"/>
      <c r="VTL5" s="347"/>
      <c r="VTM5" s="342"/>
      <c r="VTO5" s="259"/>
      <c r="VTP5" s="267"/>
      <c r="VTQ5" s="267"/>
      <c r="VTR5" s="269"/>
      <c r="VTS5" s="330"/>
      <c r="VTT5" s="344"/>
      <c r="VTU5" s="347"/>
      <c r="VTV5" s="331"/>
      <c r="VTW5" s="345"/>
      <c r="VTX5" s="348"/>
      <c r="VTY5" s="347"/>
      <c r="VTZ5" s="333"/>
      <c r="VUA5" s="347"/>
      <c r="VUB5" s="342"/>
      <c r="VUD5" s="259"/>
      <c r="VUE5" s="267"/>
      <c r="VUF5" s="267"/>
      <c r="VUG5" s="269"/>
      <c r="VUH5" s="330"/>
      <c r="VUI5" s="344"/>
      <c r="VUJ5" s="347"/>
      <c r="VUK5" s="331"/>
      <c r="VUL5" s="345"/>
      <c r="VUM5" s="348"/>
      <c r="VUN5" s="347"/>
      <c r="VUO5" s="333"/>
      <c r="VUP5" s="347"/>
      <c r="VUQ5" s="342"/>
      <c r="VUS5" s="259"/>
      <c r="VUT5" s="267"/>
      <c r="VUU5" s="267"/>
      <c r="VUV5" s="269"/>
      <c r="VUW5" s="330"/>
      <c r="VUX5" s="344"/>
      <c r="VUY5" s="347"/>
      <c r="VUZ5" s="331"/>
      <c r="VVA5" s="345"/>
      <c r="VVB5" s="348"/>
      <c r="VVC5" s="347"/>
      <c r="VVD5" s="333"/>
      <c r="VVE5" s="347"/>
      <c r="VVF5" s="342"/>
      <c r="VVH5" s="259"/>
      <c r="VVI5" s="267"/>
      <c r="VVJ5" s="267"/>
      <c r="VVK5" s="269"/>
      <c r="VVL5" s="330"/>
      <c r="VVM5" s="344"/>
      <c r="VVN5" s="347"/>
      <c r="VVO5" s="331"/>
      <c r="VVP5" s="345"/>
      <c r="VVQ5" s="348"/>
      <c r="VVR5" s="347"/>
      <c r="VVS5" s="333"/>
      <c r="VVT5" s="347"/>
      <c r="VVU5" s="342"/>
      <c r="VVW5" s="259"/>
      <c r="VVX5" s="267"/>
      <c r="VVY5" s="267"/>
      <c r="VVZ5" s="269"/>
      <c r="VWA5" s="330"/>
      <c r="VWB5" s="344"/>
      <c r="VWC5" s="347"/>
      <c r="VWD5" s="331"/>
      <c r="VWE5" s="345"/>
      <c r="VWF5" s="348"/>
      <c r="VWG5" s="347"/>
      <c r="VWH5" s="333"/>
      <c r="VWI5" s="347"/>
      <c r="VWJ5" s="342"/>
      <c r="VWL5" s="259"/>
      <c r="VWM5" s="267"/>
      <c r="VWN5" s="267"/>
      <c r="VWO5" s="269"/>
      <c r="VWP5" s="330"/>
      <c r="VWQ5" s="344"/>
      <c r="VWR5" s="347"/>
      <c r="VWS5" s="331"/>
      <c r="VWT5" s="345"/>
      <c r="VWU5" s="348"/>
      <c r="VWV5" s="347"/>
      <c r="VWW5" s="333"/>
      <c r="VWX5" s="347"/>
      <c r="VWY5" s="342"/>
      <c r="VXA5" s="259"/>
      <c r="VXB5" s="267"/>
      <c r="VXC5" s="267"/>
      <c r="VXD5" s="269"/>
      <c r="VXE5" s="330"/>
      <c r="VXF5" s="344"/>
      <c r="VXG5" s="347"/>
      <c r="VXH5" s="331"/>
      <c r="VXI5" s="345"/>
      <c r="VXJ5" s="348"/>
      <c r="VXK5" s="347"/>
      <c r="VXL5" s="333"/>
      <c r="VXM5" s="347"/>
      <c r="VXN5" s="342"/>
      <c r="VXP5" s="259"/>
      <c r="VXQ5" s="267"/>
      <c r="VXR5" s="267"/>
      <c r="VXS5" s="269"/>
      <c r="VXT5" s="330"/>
      <c r="VXU5" s="344"/>
      <c r="VXV5" s="347"/>
      <c r="VXW5" s="331"/>
      <c r="VXX5" s="345"/>
      <c r="VXY5" s="348"/>
      <c r="VXZ5" s="347"/>
      <c r="VYA5" s="333"/>
      <c r="VYB5" s="347"/>
      <c r="VYC5" s="342"/>
      <c r="VYE5" s="259"/>
      <c r="VYF5" s="267"/>
      <c r="VYG5" s="267"/>
      <c r="VYH5" s="269"/>
      <c r="VYI5" s="330"/>
      <c r="VYJ5" s="344"/>
      <c r="VYK5" s="347"/>
      <c r="VYL5" s="331"/>
      <c r="VYM5" s="345"/>
      <c r="VYN5" s="348"/>
      <c r="VYO5" s="347"/>
      <c r="VYP5" s="333"/>
      <c r="VYQ5" s="347"/>
      <c r="VYR5" s="342"/>
      <c r="VYT5" s="259"/>
      <c r="VYU5" s="267"/>
      <c r="VYV5" s="267"/>
      <c r="VYW5" s="269"/>
      <c r="VYX5" s="330"/>
      <c r="VYY5" s="344"/>
      <c r="VYZ5" s="347"/>
      <c r="VZA5" s="331"/>
      <c r="VZB5" s="345"/>
      <c r="VZC5" s="348"/>
      <c r="VZD5" s="347"/>
      <c r="VZE5" s="333"/>
      <c r="VZF5" s="347"/>
      <c r="VZG5" s="342"/>
      <c r="VZI5" s="259"/>
      <c r="VZJ5" s="267"/>
      <c r="VZK5" s="267"/>
      <c r="VZL5" s="269"/>
      <c r="VZM5" s="330"/>
      <c r="VZN5" s="344"/>
      <c r="VZO5" s="347"/>
      <c r="VZP5" s="331"/>
      <c r="VZQ5" s="345"/>
      <c r="VZR5" s="348"/>
      <c r="VZS5" s="347"/>
      <c r="VZT5" s="333"/>
      <c r="VZU5" s="347"/>
      <c r="VZV5" s="342"/>
      <c r="VZX5" s="259"/>
      <c r="VZY5" s="267"/>
      <c r="VZZ5" s="267"/>
      <c r="WAA5" s="269"/>
      <c r="WAB5" s="330"/>
      <c r="WAC5" s="344"/>
      <c r="WAD5" s="347"/>
      <c r="WAE5" s="331"/>
      <c r="WAF5" s="345"/>
      <c r="WAG5" s="348"/>
      <c r="WAH5" s="347"/>
      <c r="WAI5" s="333"/>
      <c r="WAJ5" s="347"/>
      <c r="WAK5" s="342"/>
      <c r="WAM5" s="259"/>
      <c r="WAN5" s="267"/>
      <c r="WAO5" s="267"/>
      <c r="WAP5" s="269"/>
      <c r="WAQ5" s="330"/>
      <c r="WAR5" s="344"/>
      <c r="WAS5" s="347"/>
      <c r="WAT5" s="331"/>
      <c r="WAU5" s="345"/>
      <c r="WAV5" s="348"/>
      <c r="WAW5" s="347"/>
      <c r="WAX5" s="333"/>
      <c r="WAY5" s="347"/>
      <c r="WAZ5" s="342"/>
      <c r="WBB5" s="259"/>
      <c r="WBC5" s="267"/>
      <c r="WBD5" s="267"/>
      <c r="WBE5" s="269"/>
      <c r="WBF5" s="330"/>
      <c r="WBG5" s="344"/>
      <c r="WBH5" s="347"/>
      <c r="WBI5" s="331"/>
      <c r="WBJ5" s="345"/>
      <c r="WBK5" s="348"/>
      <c r="WBL5" s="347"/>
      <c r="WBM5" s="333"/>
      <c r="WBN5" s="347"/>
      <c r="WBO5" s="342"/>
      <c r="WBQ5" s="259"/>
      <c r="WBR5" s="267"/>
      <c r="WBS5" s="267"/>
      <c r="WBT5" s="269"/>
      <c r="WBU5" s="330"/>
      <c r="WBV5" s="344"/>
      <c r="WBW5" s="347"/>
      <c r="WBX5" s="331"/>
      <c r="WBY5" s="345"/>
      <c r="WBZ5" s="348"/>
      <c r="WCA5" s="347"/>
      <c r="WCB5" s="333"/>
      <c r="WCC5" s="347"/>
      <c r="WCD5" s="342"/>
      <c r="WCF5" s="259"/>
      <c r="WCG5" s="267"/>
      <c r="WCH5" s="267"/>
      <c r="WCI5" s="269"/>
      <c r="WCJ5" s="330"/>
      <c r="WCK5" s="344"/>
      <c r="WCL5" s="347"/>
      <c r="WCM5" s="331"/>
      <c r="WCN5" s="345"/>
      <c r="WCO5" s="348"/>
      <c r="WCP5" s="347"/>
      <c r="WCQ5" s="333"/>
      <c r="WCR5" s="347"/>
      <c r="WCS5" s="342"/>
      <c r="WCU5" s="259"/>
      <c r="WCV5" s="267"/>
      <c r="WCW5" s="267"/>
      <c r="WCX5" s="269"/>
      <c r="WCY5" s="330"/>
      <c r="WCZ5" s="344"/>
      <c r="WDA5" s="347"/>
      <c r="WDB5" s="331"/>
      <c r="WDC5" s="345"/>
      <c r="WDD5" s="348"/>
      <c r="WDE5" s="347"/>
      <c r="WDF5" s="333"/>
      <c r="WDG5" s="347"/>
      <c r="WDH5" s="342"/>
      <c r="WDJ5" s="259"/>
      <c r="WDK5" s="267"/>
      <c r="WDL5" s="267"/>
      <c r="WDM5" s="269"/>
      <c r="WDN5" s="330"/>
      <c r="WDO5" s="344"/>
      <c r="WDP5" s="347"/>
      <c r="WDQ5" s="331"/>
      <c r="WDR5" s="345"/>
      <c r="WDS5" s="348"/>
      <c r="WDT5" s="347"/>
      <c r="WDU5" s="333"/>
      <c r="WDV5" s="347"/>
      <c r="WDW5" s="342"/>
      <c r="WDY5" s="259"/>
      <c r="WDZ5" s="267"/>
      <c r="WEA5" s="267"/>
      <c r="WEB5" s="269"/>
      <c r="WEC5" s="330"/>
      <c r="WED5" s="344"/>
      <c r="WEE5" s="347"/>
      <c r="WEF5" s="331"/>
      <c r="WEG5" s="345"/>
      <c r="WEH5" s="348"/>
      <c r="WEI5" s="347"/>
      <c r="WEJ5" s="333"/>
      <c r="WEK5" s="347"/>
      <c r="WEL5" s="342"/>
      <c r="WEN5" s="259"/>
      <c r="WEO5" s="267"/>
      <c r="WEP5" s="267"/>
      <c r="WEQ5" s="269"/>
      <c r="WER5" s="330"/>
      <c r="WES5" s="344"/>
      <c r="WET5" s="347"/>
      <c r="WEU5" s="331"/>
      <c r="WEV5" s="345"/>
      <c r="WEW5" s="348"/>
      <c r="WEX5" s="347"/>
      <c r="WEY5" s="333"/>
      <c r="WEZ5" s="347"/>
      <c r="WFA5" s="342"/>
      <c r="WFC5" s="259"/>
      <c r="WFD5" s="267"/>
      <c r="WFE5" s="267"/>
      <c r="WFF5" s="269"/>
      <c r="WFG5" s="330"/>
      <c r="WFH5" s="344"/>
      <c r="WFI5" s="347"/>
      <c r="WFJ5" s="331"/>
      <c r="WFK5" s="345"/>
      <c r="WFL5" s="348"/>
      <c r="WFM5" s="347"/>
      <c r="WFN5" s="333"/>
      <c r="WFO5" s="347"/>
      <c r="WFP5" s="342"/>
      <c r="WFR5" s="259"/>
      <c r="WFS5" s="267"/>
      <c r="WFT5" s="267"/>
      <c r="WFU5" s="269"/>
      <c r="WFV5" s="330"/>
      <c r="WFW5" s="344"/>
      <c r="WFX5" s="347"/>
      <c r="WFY5" s="331"/>
      <c r="WFZ5" s="345"/>
      <c r="WGA5" s="348"/>
      <c r="WGB5" s="347"/>
      <c r="WGC5" s="333"/>
      <c r="WGD5" s="347"/>
      <c r="WGE5" s="342"/>
      <c r="WGG5" s="259"/>
      <c r="WGH5" s="267"/>
      <c r="WGI5" s="267"/>
      <c r="WGJ5" s="269"/>
      <c r="WGK5" s="330"/>
      <c r="WGL5" s="344"/>
      <c r="WGM5" s="347"/>
      <c r="WGN5" s="331"/>
      <c r="WGO5" s="345"/>
      <c r="WGP5" s="348"/>
      <c r="WGQ5" s="347"/>
      <c r="WGR5" s="333"/>
      <c r="WGS5" s="347"/>
      <c r="WGT5" s="342"/>
      <c r="WGV5" s="259"/>
      <c r="WGW5" s="267"/>
      <c r="WGX5" s="267"/>
      <c r="WGY5" s="269"/>
      <c r="WGZ5" s="330"/>
      <c r="WHA5" s="344"/>
      <c r="WHB5" s="347"/>
      <c r="WHC5" s="331"/>
      <c r="WHD5" s="345"/>
      <c r="WHE5" s="348"/>
      <c r="WHF5" s="347"/>
      <c r="WHG5" s="333"/>
      <c r="WHH5" s="347"/>
      <c r="WHI5" s="342"/>
      <c r="WHK5" s="259"/>
      <c r="WHL5" s="267"/>
      <c r="WHM5" s="267"/>
      <c r="WHN5" s="269"/>
      <c r="WHO5" s="330"/>
      <c r="WHP5" s="344"/>
      <c r="WHQ5" s="347"/>
      <c r="WHR5" s="331"/>
      <c r="WHS5" s="345"/>
      <c r="WHT5" s="348"/>
      <c r="WHU5" s="347"/>
      <c r="WHV5" s="333"/>
      <c r="WHW5" s="347"/>
      <c r="WHX5" s="342"/>
      <c r="WHZ5" s="259"/>
      <c r="WIA5" s="267"/>
      <c r="WIB5" s="267"/>
      <c r="WIC5" s="269"/>
      <c r="WID5" s="330"/>
      <c r="WIE5" s="344"/>
      <c r="WIF5" s="347"/>
      <c r="WIG5" s="331"/>
      <c r="WIH5" s="345"/>
      <c r="WII5" s="348"/>
      <c r="WIJ5" s="347"/>
      <c r="WIK5" s="333"/>
      <c r="WIL5" s="347"/>
      <c r="WIM5" s="342"/>
      <c r="WIO5" s="259"/>
      <c r="WIP5" s="267"/>
      <c r="WIQ5" s="267"/>
      <c r="WIR5" s="269"/>
      <c r="WIS5" s="330"/>
      <c r="WIT5" s="344"/>
      <c r="WIU5" s="347"/>
      <c r="WIV5" s="331"/>
      <c r="WIW5" s="345"/>
      <c r="WIX5" s="348"/>
      <c r="WIY5" s="347"/>
      <c r="WIZ5" s="333"/>
      <c r="WJA5" s="347"/>
      <c r="WJB5" s="342"/>
      <c r="WJD5" s="259"/>
      <c r="WJE5" s="267"/>
      <c r="WJF5" s="267"/>
      <c r="WJG5" s="269"/>
      <c r="WJH5" s="330"/>
      <c r="WJI5" s="344"/>
      <c r="WJJ5" s="347"/>
      <c r="WJK5" s="331"/>
      <c r="WJL5" s="345"/>
      <c r="WJM5" s="348"/>
      <c r="WJN5" s="347"/>
      <c r="WJO5" s="333"/>
      <c r="WJP5" s="347"/>
      <c r="WJQ5" s="342"/>
      <c r="WJS5" s="259"/>
      <c r="WJT5" s="267"/>
      <c r="WJU5" s="267"/>
      <c r="WJV5" s="269"/>
      <c r="WJW5" s="330"/>
      <c r="WJX5" s="344"/>
      <c r="WJY5" s="347"/>
      <c r="WJZ5" s="331"/>
      <c r="WKA5" s="345"/>
      <c r="WKB5" s="348"/>
      <c r="WKC5" s="347"/>
      <c r="WKD5" s="333"/>
      <c r="WKE5" s="347"/>
      <c r="WKF5" s="342"/>
      <c r="WKH5" s="259"/>
      <c r="WKI5" s="267"/>
      <c r="WKJ5" s="267"/>
      <c r="WKK5" s="269"/>
      <c r="WKL5" s="330"/>
      <c r="WKM5" s="344"/>
      <c r="WKN5" s="347"/>
      <c r="WKO5" s="331"/>
      <c r="WKP5" s="345"/>
      <c r="WKQ5" s="348"/>
      <c r="WKR5" s="347"/>
      <c r="WKS5" s="333"/>
      <c r="WKT5" s="347"/>
      <c r="WKU5" s="342"/>
      <c r="WKW5" s="259"/>
      <c r="WKX5" s="267"/>
      <c r="WKY5" s="267"/>
      <c r="WKZ5" s="269"/>
      <c r="WLA5" s="330"/>
      <c r="WLB5" s="344"/>
      <c r="WLC5" s="347"/>
      <c r="WLD5" s="331"/>
      <c r="WLE5" s="345"/>
      <c r="WLF5" s="348"/>
      <c r="WLG5" s="347"/>
      <c r="WLH5" s="333"/>
      <c r="WLI5" s="347"/>
      <c r="WLJ5" s="342"/>
      <c r="WLL5" s="259"/>
      <c r="WLM5" s="267"/>
      <c r="WLN5" s="267"/>
      <c r="WLO5" s="269"/>
      <c r="WLP5" s="330"/>
      <c r="WLQ5" s="344"/>
      <c r="WLR5" s="347"/>
      <c r="WLS5" s="331"/>
      <c r="WLT5" s="345"/>
      <c r="WLU5" s="348"/>
      <c r="WLV5" s="347"/>
      <c r="WLW5" s="333"/>
      <c r="WLX5" s="347"/>
      <c r="WLY5" s="342"/>
      <c r="WMA5" s="259"/>
      <c r="WMB5" s="267"/>
      <c r="WMC5" s="267"/>
      <c r="WMD5" s="269"/>
      <c r="WME5" s="330"/>
      <c r="WMF5" s="344"/>
      <c r="WMG5" s="347"/>
      <c r="WMH5" s="331"/>
      <c r="WMI5" s="345"/>
      <c r="WMJ5" s="348"/>
      <c r="WMK5" s="347"/>
      <c r="WML5" s="333"/>
      <c r="WMM5" s="347"/>
      <c r="WMN5" s="342"/>
      <c r="WMP5" s="259"/>
      <c r="WMQ5" s="267"/>
      <c r="WMR5" s="267"/>
      <c r="WMS5" s="269"/>
      <c r="WMT5" s="330"/>
      <c r="WMU5" s="344"/>
      <c r="WMV5" s="347"/>
      <c r="WMW5" s="331"/>
      <c r="WMX5" s="345"/>
      <c r="WMY5" s="348"/>
      <c r="WMZ5" s="347"/>
      <c r="WNA5" s="333"/>
      <c r="WNB5" s="347"/>
      <c r="WNC5" s="342"/>
      <c r="WNE5" s="259"/>
      <c r="WNF5" s="267"/>
      <c r="WNG5" s="267"/>
      <c r="WNH5" s="269"/>
      <c r="WNI5" s="330"/>
      <c r="WNJ5" s="344"/>
      <c r="WNK5" s="347"/>
      <c r="WNL5" s="331"/>
      <c r="WNM5" s="345"/>
      <c r="WNN5" s="348"/>
      <c r="WNO5" s="347"/>
      <c r="WNP5" s="333"/>
      <c r="WNQ5" s="347"/>
      <c r="WNR5" s="342"/>
      <c r="WNT5" s="259"/>
      <c r="WNU5" s="267"/>
      <c r="WNV5" s="267"/>
      <c r="WNW5" s="269"/>
      <c r="WNX5" s="330"/>
      <c r="WNY5" s="344"/>
      <c r="WNZ5" s="347"/>
      <c r="WOA5" s="331"/>
      <c r="WOB5" s="345"/>
      <c r="WOC5" s="348"/>
      <c r="WOD5" s="347"/>
      <c r="WOE5" s="333"/>
      <c r="WOF5" s="347"/>
      <c r="WOG5" s="342"/>
      <c r="WOI5" s="259"/>
      <c r="WOJ5" s="267"/>
      <c r="WOK5" s="267"/>
      <c r="WOL5" s="269"/>
      <c r="WOM5" s="330"/>
      <c r="WON5" s="344"/>
      <c r="WOO5" s="347"/>
      <c r="WOP5" s="331"/>
      <c r="WOQ5" s="345"/>
      <c r="WOR5" s="348"/>
      <c r="WOS5" s="347"/>
      <c r="WOT5" s="333"/>
      <c r="WOU5" s="347"/>
      <c r="WOV5" s="342"/>
      <c r="WOX5" s="259"/>
      <c r="WOY5" s="267"/>
      <c r="WOZ5" s="267"/>
      <c r="WPA5" s="269"/>
      <c r="WPB5" s="330"/>
      <c r="WPC5" s="344"/>
      <c r="WPD5" s="347"/>
      <c r="WPE5" s="331"/>
      <c r="WPF5" s="345"/>
      <c r="WPG5" s="348"/>
      <c r="WPH5" s="347"/>
      <c r="WPI5" s="333"/>
      <c r="WPJ5" s="347"/>
      <c r="WPK5" s="342"/>
      <c r="WPM5" s="259"/>
      <c r="WPN5" s="267"/>
      <c r="WPO5" s="267"/>
      <c r="WPP5" s="269"/>
      <c r="WPQ5" s="330"/>
      <c r="WPR5" s="344"/>
      <c r="WPS5" s="347"/>
      <c r="WPT5" s="331"/>
      <c r="WPU5" s="345"/>
      <c r="WPV5" s="348"/>
      <c r="WPW5" s="347"/>
      <c r="WPX5" s="333"/>
      <c r="WPY5" s="347"/>
      <c r="WPZ5" s="342"/>
      <c r="WQB5" s="259"/>
      <c r="WQC5" s="267"/>
      <c r="WQD5" s="267"/>
      <c r="WQE5" s="269"/>
      <c r="WQF5" s="330"/>
      <c r="WQG5" s="344"/>
      <c r="WQH5" s="347"/>
      <c r="WQI5" s="331"/>
      <c r="WQJ5" s="345"/>
      <c r="WQK5" s="348"/>
      <c r="WQL5" s="347"/>
      <c r="WQM5" s="333"/>
      <c r="WQN5" s="347"/>
      <c r="WQO5" s="342"/>
      <c r="WQQ5" s="259"/>
      <c r="WQR5" s="267"/>
      <c r="WQS5" s="267"/>
      <c r="WQT5" s="269"/>
      <c r="WQU5" s="330"/>
      <c r="WQV5" s="344"/>
      <c r="WQW5" s="347"/>
      <c r="WQX5" s="331"/>
      <c r="WQY5" s="345"/>
      <c r="WQZ5" s="348"/>
      <c r="WRA5" s="347"/>
      <c r="WRB5" s="333"/>
      <c r="WRC5" s="347"/>
      <c r="WRD5" s="342"/>
      <c r="WRF5" s="259"/>
      <c r="WRG5" s="267"/>
      <c r="WRH5" s="267"/>
      <c r="WRI5" s="269"/>
      <c r="WRJ5" s="330"/>
      <c r="WRK5" s="344"/>
      <c r="WRL5" s="347"/>
      <c r="WRM5" s="331"/>
      <c r="WRN5" s="345"/>
      <c r="WRO5" s="348"/>
      <c r="WRP5" s="347"/>
      <c r="WRQ5" s="333"/>
      <c r="WRR5" s="347"/>
      <c r="WRS5" s="342"/>
      <c r="WRU5" s="259"/>
      <c r="WRV5" s="267"/>
      <c r="WRW5" s="267"/>
      <c r="WRX5" s="269"/>
      <c r="WRY5" s="330"/>
      <c r="WRZ5" s="344"/>
      <c r="WSA5" s="347"/>
      <c r="WSB5" s="331"/>
      <c r="WSC5" s="345"/>
      <c r="WSD5" s="348"/>
      <c r="WSE5" s="347"/>
      <c r="WSF5" s="333"/>
      <c r="WSG5" s="347"/>
      <c r="WSH5" s="342"/>
      <c r="WSJ5" s="259"/>
      <c r="WSK5" s="267"/>
      <c r="WSL5" s="267"/>
      <c r="WSM5" s="269"/>
      <c r="WSN5" s="330"/>
      <c r="WSO5" s="344"/>
      <c r="WSP5" s="347"/>
      <c r="WSQ5" s="331"/>
      <c r="WSR5" s="345"/>
      <c r="WSS5" s="348"/>
      <c r="WST5" s="347"/>
      <c r="WSU5" s="333"/>
      <c r="WSV5" s="347"/>
      <c r="WSW5" s="342"/>
      <c r="WSY5" s="259"/>
      <c r="WSZ5" s="267"/>
      <c r="WTA5" s="267"/>
      <c r="WTB5" s="269"/>
      <c r="WTC5" s="330"/>
      <c r="WTD5" s="344"/>
      <c r="WTE5" s="347"/>
      <c r="WTF5" s="331"/>
      <c r="WTG5" s="345"/>
      <c r="WTH5" s="348"/>
      <c r="WTI5" s="347"/>
      <c r="WTJ5" s="333"/>
      <c r="WTK5" s="347"/>
      <c r="WTL5" s="342"/>
      <c r="WTN5" s="259"/>
      <c r="WTO5" s="267"/>
      <c r="WTP5" s="267"/>
      <c r="WTQ5" s="269"/>
      <c r="WTR5" s="330"/>
      <c r="WTS5" s="344"/>
      <c r="WTT5" s="347"/>
      <c r="WTU5" s="331"/>
      <c r="WTV5" s="345"/>
      <c r="WTW5" s="348"/>
      <c r="WTX5" s="347"/>
      <c r="WTY5" s="333"/>
      <c r="WTZ5" s="347"/>
      <c r="WUA5" s="342"/>
      <c r="WUC5" s="259"/>
      <c r="WUD5" s="267"/>
      <c r="WUE5" s="267"/>
      <c r="WUF5" s="269"/>
      <c r="WUG5" s="330"/>
      <c r="WUH5" s="344"/>
      <c r="WUI5" s="347"/>
      <c r="WUJ5" s="331"/>
      <c r="WUK5" s="345"/>
      <c r="WUL5" s="348"/>
      <c r="WUM5" s="347"/>
      <c r="WUN5" s="333"/>
      <c r="WUO5" s="347"/>
      <c r="WUP5" s="342"/>
      <c r="WUR5" s="259"/>
      <c r="WUS5" s="267"/>
      <c r="WUT5" s="267"/>
      <c r="WUU5" s="269"/>
      <c r="WUV5" s="330"/>
      <c r="WUW5" s="344"/>
      <c r="WUX5" s="347"/>
      <c r="WUY5" s="331"/>
      <c r="WUZ5" s="345"/>
      <c r="WVA5" s="348"/>
      <c r="WVB5" s="347"/>
      <c r="WVC5" s="333"/>
      <c r="WVD5" s="347"/>
      <c r="WVE5" s="342"/>
      <c r="WVG5" s="259"/>
      <c r="WVH5" s="267"/>
      <c r="WVI5" s="267"/>
      <c r="WVJ5" s="269"/>
      <c r="WVK5" s="330"/>
      <c r="WVL5" s="344"/>
      <c r="WVM5" s="347"/>
      <c r="WVN5" s="331"/>
      <c r="WVO5" s="345"/>
      <c r="WVP5" s="348"/>
      <c r="WVQ5" s="347"/>
      <c r="WVR5" s="333"/>
      <c r="WVS5" s="347"/>
      <c r="WVT5" s="342"/>
      <c r="WVV5" s="259"/>
      <c r="WVW5" s="267"/>
      <c r="WVX5" s="267"/>
      <c r="WVY5" s="269"/>
      <c r="WVZ5" s="330"/>
      <c r="WWA5" s="344"/>
      <c r="WWB5" s="347"/>
      <c r="WWC5" s="331"/>
      <c r="WWD5" s="345"/>
      <c r="WWE5" s="348"/>
      <c r="WWF5" s="347"/>
      <c r="WWG5" s="333"/>
      <c r="WWH5" s="347"/>
      <c r="WWI5" s="342"/>
      <c r="WWK5" s="259"/>
      <c r="WWL5" s="267"/>
      <c r="WWM5" s="267"/>
      <c r="WWN5" s="269"/>
      <c r="WWO5" s="330"/>
      <c r="WWP5" s="344"/>
      <c r="WWQ5" s="347"/>
      <c r="WWR5" s="331"/>
      <c r="WWS5" s="345"/>
      <c r="WWT5" s="348"/>
      <c r="WWU5" s="347"/>
      <c r="WWV5" s="333"/>
      <c r="WWW5" s="347"/>
      <c r="WWX5" s="342"/>
      <c r="WWZ5" s="259"/>
      <c r="WXA5" s="267"/>
      <c r="WXB5" s="267"/>
      <c r="WXC5" s="269"/>
      <c r="WXD5" s="330"/>
      <c r="WXE5" s="344"/>
      <c r="WXF5" s="347"/>
      <c r="WXG5" s="331"/>
      <c r="WXH5" s="345"/>
      <c r="WXI5" s="348"/>
      <c r="WXJ5" s="347"/>
      <c r="WXK5" s="333"/>
      <c r="WXL5" s="347"/>
      <c r="WXM5" s="342"/>
      <c r="WXO5" s="259"/>
      <c r="WXP5" s="267"/>
      <c r="WXQ5" s="267"/>
      <c r="WXR5" s="269"/>
      <c r="WXS5" s="330"/>
      <c r="WXT5" s="344"/>
      <c r="WXU5" s="347"/>
      <c r="WXV5" s="331"/>
      <c r="WXW5" s="345"/>
      <c r="WXX5" s="348"/>
      <c r="WXY5" s="347"/>
      <c r="WXZ5" s="333"/>
      <c r="WYA5" s="347"/>
      <c r="WYB5" s="342"/>
      <c r="WYD5" s="259"/>
      <c r="WYE5" s="267"/>
      <c r="WYF5" s="267"/>
      <c r="WYG5" s="269"/>
      <c r="WYH5" s="330"/>
      <c r="WYI5" s="344"/>
      <c r="WYJ5" s="347"/>
      <c r="WYK5" s="331"/>
      <c r="WYL5" s="345"/>
      <c r="WYM5" s="348"/>
      <c r="WYN5" s="347"/>
      <c r="WYO5" s="333"/>
      <c r="WYP5" s="347"/>
      <c r="WYQ5" s="342"/>
      <c r="WYS5" s="259"/>
      <c r="WYT5" s="267"/>
      <c r="WYU5" s="267"/>
      <c r="WYV5" s="269"/>
      <c r="WYW5" s="330"/>
      <c r="WYX5" s="344"/>
      <c r="WYY5" s="347"/>
      <c r="WYZ5" s="331"/>
      <c r="WZA5" s="345"/>
      <c r="WZB5" s="348"/>
      <c r="WZC5" s="347"/>
      <c r="WZD5" s="333"/>
      <c r="WZE5" s="347"/>
      <c r="WZF5" s="342"/>
      <c r="WZH5" s="259"/>
      <c r="WZI5" s="267"/>
      <c r="WZJ5" s="267"/>
      <c r="WZK5" s="269"/>
      <c r="WZL5" s="330"/>
      <c r="WZM5" s="344"/>
      <c r="WZN5" s="347"/>
      <c r="WZO5" s="331"/>
      <c r="WZP5" s="345"/>
      <c r="WZQ5" s="348"/>
      <c r="WZR5" s="347"/>
      <c r="WZS5" s="333"/>
      <c r="WZT5" s="347"/>
      <c r="WZU5" s="342"/>
      <c r="WZW5" s="259"/>
      <c r="WZX5" s="267"/>
      <c r="WZY5" s="267"/>
      <c r="WZZ5" s="269"/>
      <c r="XAA5" s="330"/>
      <c r="XAB5" s="344"/>
      <c r="XAC5" s="347"/>
      <c r="XAD5" s="331"/>
      <c r="XAE5" s="345"/>
      <c r="XAF5" s="348"/>
      <c r="XAG5" s="347"/>
      <c r="XAH5" s="333"/>
      <c r="XAI5" s="347"/>
      <c r="XAJ5" s="342"/>
      <c r="XAL5" s="259"/>
      <c r="XAM5" s="267"/>
      <c r="XAN5" s="267"/>
      <c r="XAO5" s="269"/>
      <c r="XAP5" s="330"/>
      <c r="XAQ5" s="344"/>
      <c r="XAR5" s="347"/>
      <c r="XAS5" s="331"/>
      <c r="XAT5" s="345"/>
      <c r="XAU5" s="348"/>
      <c r="XAV5" s="347"/>
      <c r="XAW5" s="333"/>
      <c r="XAX5" s="347"/>
      <c r="XAY5" s="342"/>
      <c r="XBA5" s="259"/>
      <c r="XBB5" s="267"/>
      <c r="XBC5" s="267"/>
      <c r="XBD5" s="269"/>
      <c r="XBE5" s="330"/>
      <c r="XBF5" s="344"/>
      <c r="XBG5" s="347"/>
      <c r="XBH5" s="331"/>
      <c r="XBI5" s="345"/>
      <c r="XBJ5" s="348"/>
      <c r="XBK5" s="347"/>
      <c r="XBL5" s="333"/>
      <c r="XBM5" s="347"/>
      <c r="XBN5" s="342"/>
      <c r="XBP5" s="259"/>
      <c r="XBQ5" s="267"/>
      <c r="XBR5" s="267"/>
      <c r="XBS5" s="269"/>
      <c r="XBT5" s="330"/>
      <c r="XBU5" s="344"/>
      <c r="XBV5" s="347"/>
      <c r="XBW5" s="331"/>
      <c r="XBX5" s="345"/>
      <c r="XBY5" s="348"/>
      <c r="XBZ5" s="347"/>
      <c r="XCA5" s="333"/>
      <c r="XCB5" s="347"/>
      <c r="XCC5" s="342"/>
      <c r="XCE5" s="259"/>
      <c r="XCF5" s="267"/>
      <c r="XCG5" s="267"/>
      <c r="XCH5" s="269"/>
      <c r="XCI5" s="330"/>
      <c r="XCJ5" s="344"/>
      <c r="XCK5" s="347"/>
      <c r="XCL5" s="331"/>
      <c r="XCM5" s="345"/>
      <c r="XCN5" s="348"/>
      <c r="XCO5" s="347"/>
      <c r="XCP5" s="333"/>
      <c r="XCQ5" s="347"/>
      <c r="XCR5" s="342"/>
      <c r="XCT5" s="259"/>
      <c r="XCU5" s="267"/>
      <c r="XCV5" s="267"/>
      <c r="XCW5" s="269"/>
      <c r="XCX5" s="330"/>
      <c r="XCY5" s="344"/>
      <c r="XCZ5" s="347"/>
      <c r="XDA5" s="331"/>
      <c r="XDB5" s="345"/>
      <c r="XDC5" s="348"/>
      <c r="XDD5" s="347"/>
      <c r="XDE5" s="333"/>
      <c r="XDF5" s="347"/>
      <c r="XDG5" s="342"/>
      <c r="XDI5" s="259"/>
      <c r="XDJ5" s="267"/>
      <c r="XDK5" s="267"/>
      <c r="XDL5" s="269"/>
      <c r="XDM5" s="330"/>
      <c r="XDN5" s="344"/>
      <c r="XDO5" s="347"/>
      <c r="XDP5" s="331"/>
      <c r="XDQ5" s="345"/>
      <c r="XDR5" s="348"/>
      <c r="XDS5" s="347"/>
      <c r="XDT5" s="333"/>
      <c r="XDU5" s="347"/>
      <c r="XDV5" s="342"/>
      <c r="XDX5" s="259"/>
      <c r="XDY5" s="267"/>
      <c r="XDZ5" s="267"/>
      <c r="XEA5" s="269"/>
      <c r="XEB5" s="330"/>
      <c r="XEC5" s="344"/>
      <c r="XED5" s="347"/>
      <c r="XEE5" s="331"/>
      <c r="XEF5" s="345"/>
      <c r="XEG5" s="348"/>
      <c r="XEH5" s="347"/>
      <c r="XEI5" s="333"/>
      <c r="XEJ5" s="347"/>
      <c r="XEK5" s="342"/>
      <c r="XEM5" s="259"/>
      <c r="XEN5" s="267"/>
      <c r="XEO5" s="267"/>
      <c r="XEP5" s="269"/>
      <c r="XEQ5" s="330"/>
      <c r="XER5" s="344"/>
      <c r="XES5" s="347"/>
      <c r="XET5" s="331"/>
      <c r="XEU5" s="345"/>
      <c r="XEV5" s="348"/>
      <c r="XEW5" s="347"/>
      <c r="XEX5" s="333"/>
      <c r="XEY5" s="347"/>
      <c r="XEZ5" s="342"/>
      <c r="XFB5" s="259"/>
      <c r="XFC5" s="267"/>
      <c r="XFD5" s="267"/>
    </row>
    <row r="6" spans="1:16384" x14ac:dyDescent="0.2">
      <c r="B6" s="259" t="s">
        <v>429</v>
      </c>
      <c r="C6" s="267"/>
      <c r="D6" s="267"/>
      <c r="E6" s="269">
        <v>1</v>
      </c>
      <c r="F6" s="335">
        <v>0.19</v>
      </c>
      <c r="G6" s="344">
        <v>864177</v>
      </c>
      <c r="H6" s="347">
        <f t="shared" si="0"/>
        <v>164193.63</v>
      </c>
      <c r="I6" s="347">
        <f t="shared" si="1"/>
        <v>176015.57136</v>
      </c>
      <c r="J6" s="347">
        <f t="shared" si="2"/>
        <v>188160.64578383998</v>
      </c>
      <c r="K6" s="348">
        <v>10</v>
      </c>
      <c r="L6" s="345">
        <f t="shared" si="3"/>
        <v>1641936.3</v>
      </c>
      <c r="M6" s="345">
        <f t="shared" si="4"/>
        <v>1760155.7135999999</v>
      </c>
      <c r="N6" s="347">
        <f t="shared" si="5"/>
        <v>1881606.4578383998</v>
      </c>
      <c r="O6" s="347">
        <f t="shared" si="6"/>
        <v>5283698.4714384004</v>
      </c>
      <c r="Q6" s="259"/>
      <c r="R6" s="267"/>
      <c r="S6" s="267"/>
      <c r="T6" s="353"/>
      <c r="U6" s="354"/>
      <c r="V6" s="355"/>
      <c r="W6" s="356"/>
      <c r="X6" s="356"/>
      <c r="Y6" s="356"/>
      <c r="Z6" s="2"/>
      <c r="AA6" s="356"/>
      <c r="AB6" s="356"/>
      <c r="AC6" s="356"/>
      <c r="AD6" s="337"/>
      <c r="AF6" s="259"/>
      <c r="AG6" s="267"/>
      <c r="AH6" s="267"/>
      <c r="AI6" s="269"/>
      <c r="AJ6" s="335"/>
      <c r="AK6" s="344"/>
      <c r="AL6" s="347"/>
      <c r="AM6" s="347"/>
      <c r="AN6" s="333"/>
      <c r="AO6" s="348"/>
      <c r="AP6" s="345"/>
      <c r="AQ6" s="345"/>
      <c r="AR6" s="347"/>
      <c r="AS6" s="341"/>
      <c r="AU6" s="259"/>
      <c r="AV6" s="267"/>
      <c r="AW6" s="267"/>
      <c r="AX6" s="269"/>
      <c r="AY6" s="335"/>
      <c r="AZ6" s="344"/>
      <c r="BA6" s="347"/>
      <c r="BB6" s="347"/>
      <c r="BC6" s="333"/>
      <c r="BD6" s="348"/>
      <c r="BE6" s="345"/>
      <c r="BF6" s="345"/>
      <c r="BG6" s="347"/>
      <c r="BH6" s="341"/>
      <c r="BJ6" s="259"/>
      <c r="BK6" s="267"/>
      <c r="BL6" s="267"/>
      <c r="BM6" s="269"/>
      <c r="BN6" s="335"/>
      <c r="BO6" s="344"/>
      <c r="BP6" s="347"/>
      <c r="BQ6" s="347"/>
      <c r="BR6" s="333"/>
      <c r="BS6" s="348"/>
      <c r="BT6" s="345"/>
      <c r="BU6" s="345"/>
      <c r="BV6" s="347"/>
      <c r="BW6" s="341"/>
      <c r="BY6" s="259"/>
      <c r="BZ6" s="267"/>
      <c r="CA6" s="267"/>
      <c r="CB6" s="269"/>
      <c r="CC6" s="335"/>
      <c r="CD6" s="344"/>
      <c r="CE6" s="347"/>
      <c r="CF6" s="347"/>
      <c r="CG6" s="333"/>
      <c r="CH6" s="348"/>
      <c r="CI6" s="345"/>
      <c r="CJ6" s="345"/>
      <c r="CK6" s="347"/>
      <c r="CL6" s="341"/>
      <c r="CN6" s="259"/>
      <c r="CO6" s="267"/>
      <c r="CP6" s="267"/>
      <c r="CQ6" s="269"/>
      <c r="CR6" s="335"/>
      <c r="CS6" s="344"/>
      <c r="CT6" s="347"/>
      <c r="CU6" s="347"/>
      <c r="CV6" s="333"/>
      <c r="CW6" s="348"/>
      <c r="CX6" s="345"/>
      <c r="CY6" s="345"/>
      <c r="CZ6" s="347"/>
      <c r="DA6" s="341"/>
      <c r="DC6" s="259"/>
      <c r="DD6" s="267"/>
      <c r="DE6" s="267"/>
      <c r="DF6" s="269"/>
      <c r="DG6" s="335"/>
      <c r="DH6" s="344"/>
      <c r="DI6" s="347"/>
      <c r="DJ6" s="347"/>
      <c r="DK6" s="333"/>
      <c r="DL6" s="348"/>
      <c r="DM6" s="345"/>
      <c r="DN6" s="345"/>
      <c r="DO6" s="347"/>
      <c r="DP6" s="341"/>
      <c r="DR6" s="259"/>
      <c r="DS6" s="267"/>
      <c r="DT6" s="267"/>
      <c r="DU6" s="269"/>
      <c r="DV6" s="335"/>
      <c r="DW6" s="344"/>
      <c r="DX6" s="347"/>
      <c r="DY6" s="347"/>
      <c r="DZ6" s="333"/>
      <c r="EA6" s="348"/>
      <c r="EB6" s="345"/>
      <c r="EC6" s="345"/>
      <c r="ED6" s="347"/>
      <c r="EE6" s="341"/>
      <c r="EG6" s="259"/>
      <c r="EH6" s="267"/>
      <c r="EI6" s="267"/>
      <c r="EJ6" s="269"/>
      <c r="EK6" s="335"/>
      <c r="EL6" s="344"/>
      <c r="EM6" s="347"/>
      <c r="EN6" s="347"/>
      <c r="EO6" s="333"/>
      <c r="EP6" s="348"/>
      <c r="EQ6" s="345"/>
      <c r="ER6" s="345"/>
      <c r="ES6" s="347"/>
      <c r="ET6" s="341"/>
      <c r="EV6" s="259"/>
      <c r="EW6" s="267"/>
      <c r="EX6" s="267"/>
      <c r="EY6" s="269"/>
      <c r="EZ6" s="335"/>
      <c r="FA6" s="344"/>
      <c r="FB6" s="347"/>
      <c r="FC6" s="347"/>
      <c r="FD6" s="333"/>
      <c r="FE6" s="348"/>
      <c r="FF6" s="345"/>
      <c r="FG6" s="345"/>
      <c r="FH6" s="347"/>
      <c r="FI6" s="341"/>
      <c r="FK6" s="259"/>
      <c r="FL6" s="267"/>
      <c r="FM6" s="267"/>
      <c r="FN6" s="269"/>
      <c r="FO6" s="335"/>
      <c r="FP6" s="344"/>
      <c r="FQ6" s="347"/>
      <c r="FR6" s="347"/>
      <c r="FS6" s="333"/>
      <c r="FT6" s="348"/>
      <c r="FU6" s="345"/>
      <c r="FV6" s="345"/>
      <c r="FW6" s="347"/>
      <c r="FX6" s="341"/>
      <c r="FZ6" s="259"/>
      <c r="GA6" s="267"/>
      <c r="GB6" s="267"/>
      <c r="GC6" s="269"/>
      <c r="GD6" s="335"/>
      <c r="GE6" s="344"/>
      <c r="GF6" s="347"/>
      <c r="GG6" s="347"/>
      <c r="GH6" s="333"/>
      <c r="GI6" s="348"/>
      <c r="GJ6" s="345"/>
      <c r="GK6" s="345"/>
      <c r="GL6" s="347"/>
      <c r="GM6" s="341"/>
      <c r="GO6" s="259"/>
      <c r="GP6" s="267"/>
      <c r="GQ6" s="267"/>
      <c r="GR6" s="269"/>
      <c r="GS6" s="335"/>
      <c r="GT6" s="344"/>
      <c r="GU6" s="347"/>
      <c r="GV6" s="347"/>
      <c r="GW6" s="333"/>
      <c r="GX6" s="348"/>
      <c r="GY6" s="345"/>
      <c r="GZ6" s="345"/>
      <c r="HA6" s="347"/>
      <c r="HB6" s="341"/>
      <c r="HD6" s="259"/>
      <c r="HE6" s="267"/>
      <c r="HF6" s="267"/>
      <c r="HG6" s="269"/>
      <c r="HH6" s="335"/>
      <c r="HI6" s="344"/>
      <c r="HJ6" s="347"/>
      <c r="HK6" s="347"/>
      <c r="HL6" s="333"/>
      <c r="HM6" s="348"/>
      <c r="HN6" s="345"/>
      <c r="HO6" s="345"/>
      <c r="HP6" s="347"/>
      <c r="HQ6" s="341"/>
      <c r="HS6" s="259"/>
      <c r="HT6" s="267"/>
      <c r="HU6" s="267"/>
      <c r="HV6" s="269"/>
      <c r="HW6" s="335"/>
      <c r="HX6" s="344"/>
      <c r="HY6" s="347"/>
      <c r="HZ6" s="347"/>
      <c r="IA6" s="333"/>
      <c r="IB6" s="348"/>
      <c r="IC6" s="345"/>
      <c r="ID6" s="345"/>
      <c r="IE6" s="347"/>
      <c r="IF6" s="341"/>
      <c r="IH6" s="259"/>
      <c r="II6" s="267"/>
      <c r="IJ6" s="267"/>
      <c r="IK6" s="269"/>
      <c r="IL6" s="335"/>
      <c r="IM6" s="344"/>
      <c r="IN6" s="347"/>
      <c r="IO6" s="347"/>
      <c r="IP6" s="333"/>
      <c r="IQ6" s="348"/>
      <c r="IR6" s="345"/>
      <c r="IS6" s="345"/>
      <c r="IT6" s="347"/>
      <c r="IU6" s="341"/>
      <c r="IW6" s="259"/>
      <c r="IX6" s="267"/>
      <c r="IY6" s="267"/>
      <c r="IZ6" s="269"/>
      <c r="JA6" s="335"/>
      <c r="JB6" s="344"/>
      <c r="JC6" s="347"/>
      <c r="JD6" s="347"/>
      <c r="JE6" s="333"/>
      <c r="JF6" s="348"/>
      <c r="JG6" s="345"/>
      <c r="JH6" s="345"/>
      <c r="JI6" s="347"/>
      <c r="JJ6" s="341"/>
      <c r="JL6" s="259"/>
      <c r="JM6" s="267"/>
      <c r="JN6" s="267"/>
      <c r="JO6" s="269"/>
      <c r="JP6" s="335"/>
      <c r="JQ6" s="344"/>
      <c r="JR6" s="347"/>
      <c r="JS6" s="347"/>
      <c r="JT6" s="333"/>
      <c r="JU6" s="348"/>
      <c r="JV6" s="345"/>
      <c r="JW6" s="345"/>
      <c r="JX6" s="347"/>
      <c r="JY6" s="341"/>
      <c r="KA6" s="259"/>
      <c r="KB6" s="267"/>
      <c r="KC6" s="267"/>
      <c r="KD6" s="269"/>
      <c r="KE6" s="335"/>
      <c r="KF6" s="344"/>
      <c r="KG6" s="347"/>
      <c r="KH6" s="347"/>
      <c r="KI6" s="333"/>
      <c r="KJ6" s="348"/>
      <c r="KK6" s="345"/>
      <c r="KL6" s="345"/>
      <c r="KM6" s="347"/>
      <c r="KN6" s="341"/>
      <c r="KP6" s="259"/>
      <c r="KQ6" s="267"/>
      <c r="KR6" s="267"/>
      <c r="KS6" s="269"/>
      <c r="KT6" s="335"/>
      <c r="KU6" s="344"/>
      <c r="KV6" s="347"/>
      <c r="KW6" s="347"/>
      <c r="KX6" s="333"/>
      <c r="KY6" s="348"/>
      <c r="KZ6" s="345"/>
      <c r="LA6" s="345"/>
      <c r="LB6" s="347"/>
      <c r="LC6" s="341"/>
      <c r="LE6" s="259"/>
      <c r="LF6" s="267"/>
      <c r="LG6" s="267"/>
      <c r="LH6" s="269"/>
      <c r="LI6" s="335"/>
      <c r="LJ6" s="344"/>
      <c r="LK6" s="347"/>
      <c r="LL6" s="347"/>
      <c r="LM6" s="333"/>
      <c r="LN6" s="348"/>
      <c r="LO6" s="345"/>
      <c r="LP6" s="345"/>
      <c r="LQ6" s="347"/>
      <c r="LR6" s="341"/>
      <c r="LT6" s="259"/>
      <c r="LU6" s="267"/>
      <c r="LV6" s="267"/>
      <c r="LW6" s="269"/>
      <c r="LX6" s="335"/>
      <c r="LY6" s="344"/>
      <c r="LZ6" s="347"/>
      <c r="MA6" s="347"/>
      <c r="MB6" s="333"/>
      <c r="MC6" s="348"/>
      <c r="MD6" s="345"/>
      <c r="ME6" s="345"/>
      <c r="MF6" s="347"/>
      <c r="MG6" s="341"/>
      <c r="MI6" s="259"/>
      <c r="MJ6" s="267"/>
      <c r="MK6" s="267"/>
      <c r="ML6" s="269"/>
      <c r="MM6" s="335"/>
      <c r="MN6" s="344"/>
      <c r="MO6" s="347"/>
      <c r="MP6" s="347"/>
      <c r="MQ6" s="333"/>
      <c r="MR6" s="348"/>
      <c r="MS6" s="345"/>
      <c r="MT6" s="345"/>
      <c r="MU6" s="347"/>
      <c r="MV6" s="341"/>
      <c r="MX6" s="259"/>
      <c r="MY6" s="267"/>
      <c r="MZ6" s="267"/>
      <c r="NA6" s="269"/>
      <c r="NB6" s="335"/>
      <c r="NC6" s="344"/>
      <c r="ND6" s="347"/>
      <c r="NE6" s="347"/>
      <c r="NF6" s="333"/>
      <c r="NG6" s="348"/>
      <c r="NH6" s="345"/>
      <c r="NI6" s="345"/>
      <c r="NJ6" s="347"/>
      <c r="NK6" s="341"/>
      <c r="NM6" s="259"/>
      <c r="NN6" s="267"/>
      <c r="NO6" s="267"/>
      <c r="NP6" s="269"/>
      <c r="NQ6" s="335"/>
      <c r="NR6" s="344"/>
      <c r="NS6" s="347"/>
      <c r="NT6" s="347"/>
      <c r="NU6" s="333"/>
      <c r="NV6" s="348"/>
      <c r="NW6" s="345"/>
      <c r="NX6" s="345"/>
      <c r="NY6" s="347"/>
      <c r="NZ6" s="341"/>
      <c r="OB6" s="259"/>
      <c r="OC6" s="267"/>
      <c r="OD6" s="267"/>
      <c r="OE6" s="269"/>
      <c r="OF6" s="335"/>
      <c r="OG6" s="344"/>
      <c r="OH6" s="347"/>
      <c r="OI6" s="347"/>
      <c r="OJ6" s="333"/>
      <c r="OK6" s="348"/>
      <c r="OL6" s="345"/>
      <c r="OM6" s="345"/>
      <c r="ON6" s="347"/>
      <c r="OO6" s="341"/>
      <c r="OQ6" s="259"/>
      <c r="OR6" s="267"/>
      <c r="OS6" s="267"/>
      <c r="OT6" s="269"/>
      <c r="OU6" s="335"/>
      <c r="OV6" s="344"/>
      <c r="OW6" s="347"/>
      <c r="OX6" s="347"/>
      <c r="OY6" s="333"/>
      <c r="OZ6" s="348"/>
      <c r="PA6" s="345"/>
      <c r="PB6" s="345"/>
      <c r="PC6" s="347"/>
      <c r="PD6" s="341"/>
      <c r="PF6" s="259"/>
      <c r="PG6" s="267"/>
      <c r="PH6" s="267"/>
      <c r="PI6" s="269"/>
      <c r="PJ6" s="335"/>
      <c r="PK6" s="344"/>
      <c r="PL6" s="347"/>
      <c r="PM6" s="347"/>
      <c r="PN6" s="333"/>
      <c r="PO6" s="348"/>
      <c r="PP6" s="345"/>
      <c r="PQ6" s="345"/>
      <c r="PR6" s="347"/>
      <c r="PS6" s="341"/>
      <c r="PU6" s="259"/>
      <c r="PV6" s="267"/>
      <c r="PW6" s="267"/>
      <c r="PX6" s="269"/>
      <c r="PY6" s="335"/>
      <c r="PZ6" s="344"/>
      <c r="QA6" s="347"/>
      <c r="QB6" s="347"/>
      <c r="QC6" s="333"/>
      <c r="QD6" s="348"/>
      <c r="QE6" s="345"/>
      <c r="QF6" s="345"/>
      <c r="QG6" s="347"/>
      <c r="QH6" s="341"/>
      <c r="QJ6" s="259"/>
      <c r="QK6" s="267"/>
      <c r="QL6" s="267"/>
      <c r="QM6" s="269"/>
      <c r="QN6" s="335"/>
      <c r="QO6" s="344"/>
      <c r="QP6" s="347"/>
      <c r="QQ6" s="347"/>
      <c r="QR6" s="333"/>
      <c r="QS6" s="348"/>
      <c r="QT6" s="345"/>
      <c r="QU6" s="345"/>
      <c r="QV6" s="347"/>
      <c r="QW6" s="341"/>
      <c r="QY6" s="259"/>
      <c r="QZ6" s="267"/>
      <c r="RA6" s="267"/>
      <c r="RB6" s="269"/>
      <c r="RC6" s="335"/>
      <c r="RD6" s="344"/>
      <c r="RE6" s="347"/>
      <c r="RF6" s="347"/>
      <c r="RG6" s="333"/>
      <c r="RH6" s="348"/>
      <c r="RI6" s="345"/>
      <c r="RJ6" s="345"/>
      <c r="RK6" s="347"/>
      <c r="RL6" s="341"/>
      <c r="RN6" s="259"/>
      <c r="RO6" s="267"/>
      <c r="RP6" s="267"/>
      <c r="RQ6" s="269"/>
      <c r="RR6" s="335"/>
      <c r="RS6" s="344"/>
      <c r="RT6" s="347"/>
      <c r="RU6" s="347"/>
      <c r="RV6" s="333"/>
      <c r="RW6" s="348"/>
      <c r="RX6" s="345"/>
      <c r="RY6" s="345"/>
      <c r="RZ6" s="347"/>
      <c r="SA6" s="341"/>
      <c r="SC6" s="259"/>
      <c r="SD6" s="267"/>
      <c r="SE6" s="267"/>
      <c r="SF6" s="269"/>
      <c r="SG6" s="335"/>
      <c r="SH6" s="344"/>
      <c r="SI6" s="347"/>
      <c r="SJ6" s="347"/>
      <c r="SK6" s="333"/>
      <c r="SL6" s="348"/>
      <c r="SM6" s="345"/>
      <c r="SN6" s="345"/>
      <c r="SO6" s="347"/>
      <c r="SP6" s="341"/>
      <c r="SR6" s="259"/>
      <c r="SS6" s="267"/>
      <c r="ST6" s="267"/>
      <c r="SU6" s="269"/>
      <c r="SV6" s="335"/>
      <c r="SW6" s="344"/>
      <c r="SX6" s="347"/>
      <c r="SY6" s="347"/>
      <c r="SZ6" s="333"/>
      <c r="TA6" s="348"/>
      <c r="TB6" s="345"/>
      <c r="TC6" s="345"/>
      <c r="TD6" s="347"/>
      <c r="TE6" s="341"/>
      <c r="TG6" s="259"/>
      <c r="TH6" s="267"/>
      <c r="TI6" s="267"/>
      <c r="TJ6" s="269"/>
      <c r="TK6" s="335"/>
      <c r="TL6" s="344"/>
      <c r="TM6" s="347"/>
      <c r="TN6" s="347"/>
      <c r="TO6" s="333"/>
      <c r="TP6" s="348"/>
      <c r="TQ6" s="345"/>
      <c r="TR6" s="345"/>
      <c r="TS6" s="347"/>
      <c r="TT6" s="341"/>
      <c r="TV6" s="259"/>
      <c r="TW6" s="267"/>
      <c r="TX6" s="267"/>
      <c r="TY6" s="269"/>
      <c r="TZ6" s="335"/>
      <c r="UA6" s="344"/>
      <c r="UB6" s="347"/>
      <c r="UC6" s="347"/>
      <c r="UD6" s="333"/>
      <c r="UE6" s="348"/>
      <c r="UF6" s="345"/>
      <c r="UG6" s="345"/>
      <c r="UH6" s="347"/>
      <c r="UI6" s="341"/>
      <c r="UK6" s="259"/>
      <c r="UL6" s="267"/>
      <c r="UM6" s="267"/>
      <c r="UN6" s="269"/>
      <c r="UO6" s="335"/>
      <c r="UP6" s="344"/>
      <c r="UQ6" s="347"/>
      <c r="UR6" s="347"/>
      <c r="US6" s="333"/>
      <c r="UT6" s="348"/>
      <c r="UU6" s="345"/>
      <c r="UV6" s="345"/>
      <c r="UW6" s="347"/>
      <c r="UX6" s="341"/>
      <c r="UZ6" s="259"/>
      <c r="VA6" s="267"/>
      <c r="VB6" s="267"/>
      <c r="VC6" s="269"/>
      <c r="VD6" s="335"/>
      <c r="VE6" s="344"/>
      <c r="VF6" s="347"/>
      <c r="VG6" s="347"/>
      <c r="VH6" s="333"/>
      <c r="VI6" s="348"/>
      <c r="VJ6" s="345"/>
      <c r="VK6" s="345"/>
      <c r="VL6" s="347"/>
      <c r="VM6" s="341"/>
      <c r="VO6" s="259"/>
      <c r="VP6" s="267"/>
      <c r="VQ6" s="267"/>
      <c r="VR6" s="269"/>
      <c r="VS6" s="335"/>
      <c r="VT6" s="344"/>
      <c r="VU6" s="347"/>
      <c r="VV6" s="347"/>
      <c r="VW6" s="333"/>
      <c r="VX6" s="348"/>
      <c r="VY6" s="345"/>
      <c r="VZ6" s="345"/>
      <c r="WA6" s="347"/>
      <c r="WB6" s="341"/>
      <c r="WD6" s="259"/>
      <c r="WE6" s="267"/>
      <c r="WF6" s="267"/>
      <c r="WG6" s="269"/>
      <c r="WH6" s="335"/>
      <c r="WI6" s="344"/>
      <c r="WJ6" s="347"/>
      <c r="WK6" s="347"/>
      <c r="WL6" s="333"/>
      <c r="WM6" s="348"/>
      <c r="WN6" s="345"/>
      <c r="WO6" s="345"/>
      <c r="WP6" s="347"/>
      <c r="WQ6" s="341"/>
      <c r="WS6" s="259"/>
      <c r="WT6" s="267"/>
      <c r="WU6" s="267"/>
      <c r="WV6" s="269"/>
      <c r="WW6" s="335"/>
      <c r="WX6" s="344"/>
      <c r="WY6" s="347"/>
      <c r="WZ6" s="347"/>
      <c r="XA6" s="333"/>
      <c r="XB6" s="348"/>
      <c r="XC6" s="345"/>
      <c r="XD6" s="345"/>
      <c r="XE6" s="347"/>
      <c r="XF6" s="341"/>
      <c r="XH6" s="259"/>
      <c r="XI6" s="267"/>
      <c r="XJ6" s="267"/>
      <c r="XK6" s="269"/>
      <c r="XL6" s="335"/>
      <c r="XM6" s="344"/>
      <c r="XN6" s="347"/>
      <c r="XO6" s="347"/>
      <c r="XP6" s="333"/>
      <c r="XQ6" s="348"/>
      <c r="XR6" s="345"/>
      <c r="XS6" s="345"/>
      <c r="XT6" s="347"/>
      <c r="XU6" s="341"/>
      <c r="XW6" s="259"/>
      <c r="XX6" s="267"/>
      <c r="XY6" s="267"/>
      <c r="XZ6" s="269"/>
      <c r="YA6" s="335"/>
      <c r="YB6" s="344"/>
      <c r="YC6" s="347"/>
      <c r="YD6" s="347"/>
      <c r="YE6" s="333"/>
      <c r="YF6" s="348"/>
      <c r="YG6" s="345"/>
      <c r="YH6" s="345"/>
      <c r="YI6" s="347"/>
      <c r="YJ6" s="341"/>
      <c r="YL6" s="259"/>
      <c r="YM6" s="267"/>
      <c r="YN6" s="267"/>
      <c r="YO6" s="269"/>
      <c r="YP6" s="335"/>
      <c r="YQ6" s="344"/>
      <c r="YR6" s="347"/>
      <c r="YS6" s="347"/>
      <c r="YT6" s="333"/>
      <c r="YU6" s="348"/>
      <c r="YV6" s="345"/>
      <c r="YW6" s="345"/>
      <c r="YX6" s="347"/>
      <c r="YY6" s="341"/>
      <c r="ZA6" s="259"/>
      <c r="ZB6" s="267"/>
      <c r="ZC6" s="267"/>
      <c r="ZD6" s="269"/>
      <c r="ZE6" s="335"/>
      <c r="ZF6" s="344"/>
      <c r="ZG6" s="347"/>
      <c r="ZH6" s="347"/>
      <c r="ZI6" s="333"/>
      <c r="ZJ6" s="348"/>
      <c r="ZK6" s="345"/>
      <c r="ZL6" s="345"/>
      <c r="ZM6" s="347"/>
      <c r="ZN6" s="341"/>
      <c r="ZP6" s="259"/>
      <c r="ZQ6" s="267"/>
      <c r="ZR6" s="267"/>
      <c r="ZS6" s="269"/>
      <c r="ZT6" s="335"/>
      <c r="ZU6" s="344"/>
      <c r="ZV6" s="347"/>
      <c r="ZW6" s="347"/>
      <c r="ZX6" s="333"/>
      <c r="ZY6" s="348"/>
      <c r="ZZ6" s="345"/>
      <c r="AAA6" s="345"/>
      <c r="AAB6" s="347"/>
      <c r="AAC6" s="341"/>
      <c r="AAE6" s="259"/>
      <c r="AAF6" s="267"/>
      <c r="AAG6" s="267"/>
      <c r="AAH6" s="269"/>
      <c r="AAI6" s="335"/>
      <c r="AAJ6" s="344"/>
      <c r="AAK6" s="347"/>
      <c r="AAL6" s="347"/>
      <c r="AAM6" s="333"/>
      <c r="AAN6" s="348"/>
      <c r="AAO6" s="345"/>
      <c r="AAP6" s="345"/>
      <c r="AAQ6" s="347"/>
      <c r="AAR6" s="341"/>
      <c r="AAT6" s="259"/>
      <c r="AAU6" s="267"/>
      <c r="AAV6" s="267"/>
      <c r="AAW6" s="269"/>
      <c r="AAX6" s="335"/>
      <c r="AAY6" s="344"/>
      <c r="AAZ6" s="347"/>
      <c r="ABA6" s="347"/>
      <c r="ABB6" s="333"/>
      <c r="ABC6" s="348"/>
      <c r="ABD6" s="345"/>
      <c r="ABE6" s="345"/>
      <c r="ABF6" s="347"/>
      <c r="ABG6" s="341"/>
      <c r="ABI6" s="259"/>
      <c r="ABJ6" s="267"/>
      <c r="ABK6" s="267"/>
      <c r="ABL6" s="269"/>
      <c r="ABM6" s="335"/>
      <c r="ABN6" s="344"/>
      <c r="ABO6" s="347"/>
      <c r="ABP6" s="347"/>
      <c r="ABQ6" s="333"/>
      <c r="ABR6" s="348"/>
      <c r="ABS6" s="345"/>
      <c r="ABT6" s="345"/>
      <c r="ABU6" s="347"/>
      <c r="ABV6" s="341"/>
      <c r="ABX6" s="259"/>
      <c r="ABY6" s="267"/>
      <c r="ABZ6" s="267"/>
      <c r="ACA6" s="269"/>
      <c r="ACB6" s="335"/>
      <c r="ACC6" s="344"/>
      <c r="ACD6" s="347"/>
      <c r="ACE6" s="347"/>
      <c r="ACF6" s="333"/>
      <c r="ACG6" s="348"/>
      <c r="ACH6" s="345"/>
      <c r="ACI6" s="345"/>
      <c r="ACJ6" s="347"/>
      <c r="ACK6" s="341"/>
      <c r="ACM6" s="259"/>
      <c r="ACN6" s="267"/>
      <c r="ACO6" s="267"/>
      <c r="ACP6" s="269"/>
      <c r="ACQ6" s="335"/>
      <c r="ACR6" s="344"/>
      <c r="ACS6" s="347"/>
      <c r="ACT6" s="347"/>
      <c r="ACU6" s="333"/>
      <c r="ACV6" s="348"/>
      <c r="ACW6" s="345"/>
      <c r="ACX6" s="345"/>
      <c r="ACY6" s="347"/>
      <c r="ACZ6" s="341"/>
      <c r="ADB6" s="259"/>
      <c r="ADC6" s="267"/>
      <c r="ADD6" s="267"/>
      <c r="ADE6" s="269"/>
      <c r="ADF6" s="335"/>
      <c r="ADG6" s="344"/>
      <c r="ADH6" s="347"/>
      <c r="ADI6" s="347"/>
      <c r="ADJ6" s="333"/>
      <c r="ADK6" s="348"/>
      <c r="ADL6" s="345"/>
      <c r="ADM6" s="345"/>
      <c r="ADN6" s="347"/>
      <c r="ADO6" s="341"/>
      <c r="ADQ6" s="259"/>
      <c r="ADR6" s="267"/>
      <c r="ADS6" s="267"/>
      <c r="ADT6" s="269"/>
      <c r="ADU6" s="335"/>
      <c r="ADV6" s="344"/>
      <c r="ADW6" s="347"/>
      <c r="ADX6" s="347"/>
      <c r="ADY6" s="333"/>
      <c r="ADZ6" s="348"/>
      <c r="AEA6" s="345"/>
      <c r="AEB6" s="345"/>
      <c r="AEC6" s="347"/>
      <c r="AED6" s="341"/>
      <c r="AEF6" s="259"/>
      <c r="AEG6" s="267"/>
      <c r="AEH6" s="267"/>
      <c r="AEI6" s="269"/>
      <c r="AEJ6" s="335"/>
      <c r="AEK6" s="344"/>
      <c r="AEL6" s="347"/>
      <c r="AEM6" s="347"/>
      <c r="AEN6" s="333"/>
      <c r="AEO6" s="348"/>
      <c r="AEP6" s="345"/>
      <c r="AEQ6" s="345"/>
      <c r="AER6" s="347"/>
      <c r="AES6" s="341"/>
      <c r="AEU6" s="259"/>
      <c r="AEV6" s="267"/>
      <c r="AEW6" s="267"/>
      <c r="AEX6" s="269"/>
      <c r="AEY6" s="335"/>
      <c r="AEZ6" s="344"/>
      <c r="AFA6" s="347"/>
      <c r="AFB6" s="347"/>
      <c r="AFC6" s="333"/>
      <c r="AFD6" s="348"/>
      <c r="AFE6" s="345"/>
      <c r="AFF6" s="345"/>
      <c r="AFG6" s="347"/>
      <c r="AFH6" s="341"/>
      <c r="AFJ6" s="259"/>
      <c r="AFK6" s="267"/>
      <c r="AFL6" s="267"/>
      <c r="AFM6" s="269"/>
      <c r="AFN6" s="335"/>
      <c r="AFO6" s="344"/>
      <c r="AFP6" s="347"/>
      <c r="AFQ6" s="347"/>
      <c r="AFR6" s="333"/>
      <c r="AFS6" s="348"/>
      <c r="AFT6" s="345"/>
      <c r="AFU6" s="345"/>
      <c r="AFV6" s="347"/>
      <c r="AFW6" s="341"/>
      <c r="AFY6" s="259"/>
      <c r="AFZ6" s="267"/>
      <c r="AGA6" s="267"/>
      <c r="AGB6" s="269"/>
      <c r="AGC6" s="335"/>
      <c r="AGD6" s="344"/>
      <c r="AGE6" s="347"/>
      <c r="AGF6" s="347"/>
      <c r="AGG6" s="333"/>
      <c r="AGH6" s="348"/>
      <c r="AGI6" s="345"/>
      <c r="AGJ6" s="345"/>
      <c r="AGK6" s="347"/>
      <c r="AGL6" s="341"/>
      <c r="AGN6" s="259"/>
      <c r="AGO6" s="267"/>
      <c r="AGP6" s="267"/>
      <c r="AGQ6" s="269"/>
      <c r="AGR6" s="335"/>
      <c r="AGS6" s="344"/>
      <c r="AGT6" s="347"/>
      <c r="AGU6" s="347"/>
      <c r="AGV6" s="333"/>
      <c r="AGW6" s="348"/>
      <c r="AGX6" s="345"/>
      <c r="AGY6" s="345"/>
      <c r="AGZ6" s="347"/>
      <c r="AHA6" s="341"/>
      <c r="AHC6" s="259"/>
      <c r="AHD6" s="267"/>
      <c r="AHE6" s="267"/>
      <c r="AHF6" s="269"/>
      <c r="AHG6" s="335"/>
      <c r="AHH6" s="344"/>
      <c r="AHI6" s="347"/>
      <c r="AHJ6" s="347"/>
      <c r="AHK6" s="333"/>
      <c r="AHL6" s="348"/>
      <c r="AHM6" s="345"/>
      <c r="AHN6" s="345"/>
      <c r="AHO6" s="347"/>
      <c r="AHP6" s="341"/>
      <c r="AHR6" s="259"/>
      <c r="AHS6" s="267"/>
      <c r="AHT6" s="267"/>
      <c r="AHU6" s="269"/>
      <c r="AHV6" s="335"/>
      <c r="AHW6" s="344"/>
      <c r="AHX6" s="347"/>
      <c r="AHY6" s="347"/>
      <c r="AHZ6" s="333"/>
      <c r="AIA6" s="348"/>
      <c r="AIB6" s="345"/>
      <c r="AIC6" s="345"/>
      <c r="AID6" s="347"/>
      <c r="AIE6" s="341"/>
      <c r="AIG6" s="259"/>
      <c r="AIH6" s="267"/>
      <c r="AII6" s="267"/>
      <c r="AIJ6" s="269"/>
      <c r="AIK6" s="335"/>
      <c r="AIL6" s="344"/>
      <c r="AIM6" s="347"/>
      <c r="AIN6" s="347"/>
      <c r="AIO6" s="333"/>
      <c r="AIP6" s="348"/>
      <c r="AIQ6" s="345"/>
      <c r="AIR6" s="345"/>
      <c r="AIS6" s="347"/>
      <c r="AIT6" s="341"/>
      <c r="AIV6" s="259"/>
      <c r="AIW6" s="267"/>
      <c r="AIX6" s="267"/>
      <c r="AIY6" s="269"/>
      <c r="AIZ6" s="335"/>
      <c r="AJA6" s="344"/>
      <c r="AJB6" s="347"/>
      <c r="AJC6" s="347"/>
      <c r="AJD6" s="333"/>
      <c r="AJE6" s="348"/>
      <c r="AJF6" s="345"/>
      <c r="AJG6" s="345"/>
      <c r="AJH6" s="347"/>
      <c r="AJI6" s="341"/>
      <c r="AJK6" s="259"/>
      <c r="AJL6" s="267"/>
      <c r="AJM6" s="267"/>
      <c r="AJN6" s="269"/>
      <c r="AJO6" s="335"/>
      <c r="AJP6" s="344"/>
      <c r="AJQ6" s="347"/>
      <c r="AJR6" s="347"/>
      <c r="AJS6" s="333"/>
      <c r="AJT6" s="348"/>
      <c r="AJU6" s="345"/>
      <c r="AJV6" s="345"/>
      <c r="AJW6" s="347"/>
      <c r="AJX6" s="341"/>
      <c r="AJZ6" s="259"/>
      <c r="AKA6" s="267"/>
      <c r="AKB6" s="267"/>
      <c r="AKC6" s="269"/>
      <c r="AKD6" s="335"/>
      <c r="AKE6" s="344"/>
      <c r="AKF6" s="347"/>
      <c r="AKG6" s="347"/>
      <c r="AKH6" s="333"/>
      <c r="AKI6" s="348"/>
      <c r="AKJ6" s="345"/>
      <c r="AKK6" s="345"/>
      <c r="AKL6" s="347"/>
      <c r="AKM6" s="341"/>
      <c r="AKO6" s="259"/>
      <c r="AKP6" s="267"/>
      <c r="AKQ6" s="267"/>
      <c r="AKR6" s="269"/>
      <c r="AKS6" s="335"/>
      <c r="AKT6" s="344"/>
      <c r="AKU6" s="347"/>
      <c r="AKV6" s="347"/>
      <c r="AKW6" s="333"/>
      <c r="AKX6" s="348"/>
      <c r="AKY6" s="345"/>
      <c r="AKZ6" s="345"/>
      <c r="ALA6" s="347"/>
      <c r="ALB6" s="341"/>
      <c r="ALD6" s="259"/>
      <c r="ALE6" s="267"/>
      <c r="ALF6" s="267"/>
      <c r="ALG6" s="269"/>
      <c r="ALH6" s="335"/>
      <c r="ALI6" s="344"/>
      <c r="ALJ6" s="347"/>
      <c r="ALK6" s="347"/>
      <c r="ALL6" s="333"/>
      <c r="ALM6" s="348"/>
      <c r="ALN6" s="345"/>
      <c r="ALO6" s="345"/>
      <c r="ALP6" s="347"/>
      <c r="ALQ6" s="341"/>
      <c r="ALS6" s="259"/>
      <c r="ALT6" s="267"/>
      <c r="ALU6" s="267"/>
      <c r="ALV6" s="269"/>
      <c r="ALW6" s="335"/>
      <c r="ALX6" s="344"/>
      <c r="ALY6" s="347"/>
      <c r="ALZ6" s="347"/>
      <c r="AMA6" s="333"/>
      <c r="AMB6" s="348"/>
      <c r="AMC6" s="345"/>
      <c r="AMD6" s="345"/>
      <c r="AME6" s="347"/>
      <c r="AMF6" s="341"/>
      <c r="AMH6" s="259"/>
      <c r="AMI6" s="267"/>
      <c r="AMJ6" s="267"/>
      <c r="AMK6" s="269"/>
      <c r="AML6" s="335"/>
      <c r="AMM6" s="344"/>
      <c r="AMN6" s="347"/>
      <c r="AMO6" s="347"/>
      <c r="AMP6" s="333"/>
      <c r="AMQ6" s="348"/>
      <c r="AMR6" s="345"/>
      <c r="AMS6" s="345"/>
      <c r="AMT6" s="347"/>
      <c r="AMU6" s="341"/>
      <c r="AMW6" s="259"/>
      <c r="AMX6" s="267"/>
      <c r="AMY6" s="267"/>
      <c r="AMZ6" s="269"/>
      <c r="ANA6" s="335"/>
      <c r="ANB6" s="344"/>
      <c r="ANC6" s="347"/>
      <c r="AND6" s="347"/>
      <c r="ANE6" s="333"/>
      <c r="ANF6" s="348"/>
      <c r="ANG6" s="345"/>
      <c r="ANH6" s="345"/>
      <c r="ANI6" s="347"/>
      <c r="ANJ6" s="341"/>
      <c r="ANL6" s="259"/>
      <c r="ANM6" s="267"/>
      <c r="ANN6" s="267"/>
      <c r="ANO6" s="269"/>
      <c r="ANP6" s="335"/>
      <c r="ANQ6" s="344"/>
      <c r="ANR6" s="347"/>
      <c r="ANS6" s="347"/>
      <c r="ANT6" s="333"/>
      <c r="ANU6" s="348"/>
      <c r="ANV6" s="345"/>
      <c r="ANW6" s="345"/>
      <c r="ANX6" s="347"/>
      <c r="ANY6" s="341"/>
      <c r="AOA6" s="259"/>
      <c r="AOB6" s="267"/>
      <c r="AOC6" s="267"/>
      <c r="AOD6" s="269"/>
      <c r="AOE6" s="335"/>
      <c r="AOF6" s="344"/>
      <c r="AOG6" s="347"/>
      <c r="AOH6" s="347"/>
      <c r="AOI6" s="333"/>
      <c r="AOJ6" s="348"/>
      <c r="AOK6" s="345"/>
      <c r="AOL6" s="345"/>
      <c r="AOM6" s="347"/>
      <c r="AON6" s="341"/>
      <c r="AOP6" s="259"/>
      <c r="AOQ6" s="267"/>
      <c r="AOR6" s="267"/>
      <c r="AOS6" s="269"/>
      <c r="AOT6" s="335"/>
      <c r="AOU6" s="344"/>
      <c r="AOV6" s="347"/>
      <c r="AOW6" s="347"/>
      <c r="AOX6" s="333"/>
      <c r="AOY6" s="348"/>
      <c r="AOZ6" s="345"/>
      <c r="APA6" s="345"/>
      <c r="APB6" s="347"/>
      <c r="APC6" s="341"/>
      <c r="APE6" s="259"/>
      <c r="APF6" s="267"/>
      <c r="APG6" s="267"/>
      <c r="APH6" s="269"/>
      <c r="API6" s="335"/>
      <c r="APJ6" s="344"/>
      <c r="APK6" s="347"/>
      <c r="APL6" s="347"/>
      <c r="APM6" s="333"/>
      <c r="APN6" s="348"/>
      <c r="APO6" s="345"/>
      <c r="APP6" s="345"/>
      <c r="APQ6" s="347"/>
      <c r="APR6" s="341"/>
      <c r="APT6" s="259"/>
      <c r="APU6" s="267"/>
      <c r="APV6" s="267"/>
      <c r="APW6" s="269"/>
      <c r="APX6" s="335"/>
      <c r="APY6" s="344"/>
      <c r="APZ6" s="347"/>
      <c r="AQA6" s="347"/>
      <c r="AQB6" s="333"/>
      <c r="AQC6" s="348"/>
      <c r="AQD6" s="345"/>
      <c r="AQE6" s="345"/>
      <c r="AQF6" s="347"/>
      <c r="AQG6" s="341"/>
      <c r="AQI6" s="259"/>
      <c r="AQJ6" s="267"/>
      <c r="AQK6" s="267"/>
      <c r="AQL6" s="269"/>
      <c r="AQM6" s="335"/>
      <c r="AQN6" s="344"/>
      <c r="AQO6" s="347"/>
      <c r="AQP6" s="347"/>
      <c r="AQQ6" s="333"/>
      <c r="AQR6" s="348"/>
      <c r="AQS6" s="345"/>
      <c r="AQT6" s="345"/>
      <c r="AQU6" s="347"/>
      <c r="AQV6" s="341"/>
      <c r="AQX6" s="259"/>
      <c r="AQY6" s="267"/>
      <c r="AQZ6" s="267"/>
      <c r="ARA6" s="269"/>
      <c r="ARB6" s="335"/>
      <c r="ARC6" s="344"/>
      <c r="ARD6" s="347"/>
      <c r="ARE6" s="347"/>
      <c r="ARF6" s="333"/>
      <c r="ARG6" s="348"/>
      <c r="ARH6" s="345"/>
      <c r="ARI6" s="345"/>
      <c r="ARJ6" s="347"/>
      <c r="ARK6" s="341"/>
      <c r="ARM6" s="259"/>
      <c r="ARN6" s="267"/>
      <c r="ARO6" s="267"/>
      <c r="ARP6" s="269"/>
      <c r="ARQ6" s="335"/>
      <c r="ARR6" s="344"/>
      <c r="ARS6" s="347"/>
      <c r="ART6" s="347"/>
      <c r="ARU6" s="333"/>
      <c r="ARV6" s="348"/>
      <c r="ARW6" s="345"/>
      <c r="ARX6" s="345"/>
      <c r="ARY6" s="347"/>
      <c r="ARZ6" s="341"/>
      <c r="ASB6" s="259"/>
      <c r="ASC6" s="267"/>
      <c r="ASD6" s="267"/>
      <c r="ASE6" s="269"/>
      <c r="ASF6" s="335"/>
      <c r="ASG6" s="344"/>
      <c r="ASH6" s="347"/>
      <c r="ASI6" s="347"/>
      <c r="ASJ6" s="333"/>
      <c r="ASK6" s="348"/>
      <c r="ASL6" s="345"/>
      <c r="ASM6" s="345"/>
      <c r="ASN6" s="347"/>
      <c r="ASO6" s="341"/>
      <c r="ASQ6" s="259"/>
      <c r="ASR6" s="267"/>
      <c r="ASS6" s="267"/>
      <c r="AST6" s="269"/>
      <c r="ASU6" s="335"/>
      <c r="ASV6" s="344"/>
      <c r="ASW6" s="347"/>
      <c r="ASX6" s="347"/>
      <c r="ASY6" s="333"/>
      <c r="ASZ6" s="348"/>
      <c r="ATA6" s="345"/>
      <c r="ATB6" s="345"/>
      <c r="ATC6" s="347"/>
      <c r="ATD6" s="341"/>
      <c r="ATF6" s="259"/>
      <c r="ATG6" s="267"/>
      <c r="ATH6" s="267"/>
      <c r="ATI6" s="269"/>
      <c r="ATJ6" s="335"/>
      <c r="ATK6" s="344"/>
      <c r="ATL6" s="347"/>
      <c r="ATM6" s="347"/>
      <c r="ATN6" s="333"/>
      <c r="ATO6" s="348"/>
      <c r="ATP6" s="345"/>
      <c r="ATQ6" s="345"/>
      <c r="ATR6" s="347"/>
      <c r="ATS6" s="341"/>
      <c r="ATU6" s="259"/>
      <c r="ATV6" s="267"/>
      <c r="ATW6" s="267"/>
      <c r="ATX6" s="269"/>
      <c r="ATY6" s="335"/>
      <c r="ATZ6" s="344"/>
      <c r="AUA6" s="347"/>
      <c r="AUB6" s="347"/>
      <c r="AUC6" s="333"/>
      <c r="AUD6" s="348"/>
      <c r="AUE6" s="345"/>
      <c r="AUF6" s="345"/>
      <c r="AUG6" s="347"/>
      <c r="AUH6" s="341"/>
      <c r="AUJ6" s="259"/>
      <c r="AUK6" s="267"/>
      <c r="AUL6" s="267"/>
      <c r="AUM6" s="269"/>
      <c r="AUN6" s="335"/>
      <c r="AUO6" s="344"/>
      <c r="AUP6" s="347"/>
      <c r="AUQ6" s="347"/>
      <c r="AUR6" s="333"/>
      <c r="AUS6" s="348"/>
      <c r="AUT6" s="345"/>
      <c r="AUU6" s="345"/>
      <c r="AUV6" s="347"/>
      <c r="AUW6" s="341"/>
      <c r="AUY6" s="259"/>
      <c r="AUZ6" s="267"/>
      <c r="AVA6" s="267"/>
      <c r="AVB6" s="269"/>
      <c r="AVC6" s="335"/>
      <c r="AVD6" s="344"/>
      <c r="AVE6" s="347"/>
      <c r="AVF6" s="347"/>
      <c r="AVG6" s="333"/>
      <c r="AVH6" s="348"/>
      <c r="AVI6" s="345"/>
      <c r="AVJ6" s="345"/>
      <c r="AVK6" s="347"/>
      <c r="AVL6" s="341"/>
      <c r="AVN6" s="259"/>
      <c r="AVO6" s="267"/>
      <c r="AVP6" s="267"/>
      <c r="AVQ6" s="269"/>
      <c r="AVR6" s="335"/>
      <c r="AVS6" s="344"/>
      <c r="AVT6" s="347"/>
      <c r="AVU6" s="347"/>
      <c r="AVV6" s="333"/>
      <c r="AVW6" s="348"/>
      <c r="AVX6" s="345"/>
      <c r="AVY6" s="345"/>
      <c r="AVZ6" s="347"/>
      <c r="AWA6" s="341"/>
      <c r="AWC6" s="259"/>
      <c r="AWD6" s="267"/>
      <c r="AWE6" s="267"/>
      <c r="AWF6" s="269"/>
      <c r="AWG6" s="335"/>
      <c r="AWH6" s="344"/>
      <c r="AWI6" s="347"/>
      <c r="AWJ6" s="347"/>
      <c r="AWK6" s="333"/>
      <c r="AWL6" s="348"/>
      <c r="AWM6" s="345"/>
      <c r="AWN6" s="345"/>
      <c r="AWO6" s="347"/>
      <c r="AWP6" s="341"/>
      <c r="AWR6" s="259"/>
      <c r="AWS6" s="267"/>
      <c r="AWT6" s="267"/>
      <c r="AWU6" s="269"/>
      <c r="AWV6" s="335"/>
      <c r="AWW6" s="344"/>
      <c r="AWX6" s="347"/>
      <c r="AWY6" s="347"/>
      <c r="AWZ6" s="333"/>
      <c r="AXA6" s="348"/>
      <c r="AXB6" s="345"/>
      <c r="AXC6" s="345"/>
      <c r="AXD6" s="347"/>
      <c r="AXE6" s="341"/>
      <c r="AXG6" s="259"/>
      <c r="AXH6" s="267"/>
      <c r="AXI6" s="267"/>
      <c r="AXJ6" s="269"/>
      <c r="AXK6" s="335"/>
      <c r="AXL6" s="344"/>
      <c r="AXM6" s="347"/>
      <c r="AXN6" s="347"/>
      <c r="AXO6" s="333"/>
      <c r="AXP6" s="348"/>
      <c r="AXQ6" s="345"/>
      <c r="AXR6" s="345"/>
      <c r="AXS6" s="347"/>
      <c r="AXT6" s="341"/>
      <c r="AXV6" s="259"/>
      <c r="AXW6" s="267"/>
      <c r="AXX6" s="267"/>
      <c r="AXY6" s="269"/>
      <c r="AXZ6" s="335"/>
      <c r="AYA6" s="344"/>
      <c r="AYB6" s="347"/>
      <c r="AYC6" s="347"/>
      <c r="AYD6" s="333"/>
      <c r="AYE6" s="348"/>
      <c r="AYF6" s="345"/>
      <c r="AYG6" s="345"/>
      <c r="AYH6" s="347"/>
      <c r="AYI6" s="341"/>
      <c r="AYK6" s="259"/>
      <c r="AYL6" s="267"/>
      <c r="AYM6" s="267"/>
      <c r="AYN6" s="269"/>
      <c r="AYO6" s="335"/>
      <c r="AYP6" s="344"/>
      <c r="AYQ6" s="347"/>
      <c r="AYR6" s="347"/>
      <c r="AYS6" s="333"/>
      <c r="AYT6" s="348"/>
      <c r="AYU6" s="345"/>
      <c r="AYV6" s="345"/>
      <c r="AYW6" s="347"/>
      <c r="AYX6" s="341"/>
      <c r="AYZ6" s="259"/>
      <c r="AZA6" s="267"/>
      <c r="AZB6" s="267"/>
      <c r="AZC6" s="269"/>
      <c r="AZD6" s="335"/>
      <c r="AZE6" s="344"/>
      <c r="AZF6" s="347"/>
      <c r="AZG6" s="347"/>
      <c r="AZH6" s="333"/>
      <c r="AZI6" s="348"/>
      <c r="AZJ6" s="345"/>
      <c r="AZK6" s="345"/>
      <c r="AZL6" s="347"/>
      <c r="AZM6" s="341"/>
      <c r="AZO6" s="259"/>
      <c r="AZP6" s="267"/>
      <c r="AZQ6" s="267"/>
      <c r="AZR6" s="269"/>
      <c r="AZS6" s="335"/>
      <c r="AZT6" s="344"/>
      <c r="AZU6" s="347"/>
      <c r="AZV6" s="347"/>
      <c r="AZW6" s="333"/>
      <c r="AZX6" s="348"/>
      <c r="AZY6" s="345"/>
      <c r="AZZ6" s="345"/>
      <c r="BAA6" s="347"/>
      <c r="BAB6" s="341"/>
      <c r="BAD6" s="259"/>
      <c r="BAE6" s="267"/>
      <c r="BAF6" s="267"/>
      <c r="BAG6" s="269"/>
      <c r="BAH6" s="335"/>
      <c r="BAI6" s="344"/>
      <c r="BAJ6" s="347"/>
      <c r="BAK6" s="347"/>
      <c r="BAL6" s="333"/>
      <c r="BAM6" s="348"/>
      <c r="BAN6" s="345"/>
      <c r="BAO6" s="345"/>
      <c r="BAP6" s="347"/>
      <c r="BAQ6" s="341"/>
      <c r="BAS6" s="259"/>
      <c r="BAT6" s="267"/>
      <c r="BAU6" s="267"/>
      <c r="BAV6" s="269"/>
      <c r="BAW6" s="335"/>
      <c r="BAX6" s="344"/>
      <c r="BAY6" s="347"/>
      <c r="BAZ6" s="347"/>
      <c r="BBA6" s="333"/>
      <c r="BBB6" s="348"/>
      <c r="BBC6" s="345"/>
      <c r="BBD6" s="345"/>
      <c r="BBE6" s="347"/>
      <c r="BBF6" s="341"/>
      <c r="BBH6" s="259"/>
      <c r="BBI6" s="267"/>
      <c r="BBJ6" s="267"/>
      <c r="BBK6" s="269"/>
      <c r="BBL6" s="335"/>
      <c r="BBM6" s="344"/>
      <c r="BBN6" s="347"/>
      <c r="BBO6" s="347"/>
      <c r="BBP6" s="333"/>
      <c r="BBQ6" s="348"/>
      <c r="BBR6" s="345"/>
      <c r="BBS6" s="345"/>
      <c r="BBT6" s="347"/>
      <c r="BBU6" s="341"/>
      <c r="BBW6" s="259"/>
      <c r="BBX6" s="267"/>
      <c r="BBY6" s="267"/>
      <c r="BBZ6" s="269"/>
      <c r="BCA6" s="335"/>
      <c r="BCB6" s="344"/>
      <c r="BCC6" s="347"/>
      <c r="BCD6" s="347"/>
      <c r="BCE6" s="333"/>
      <c r="BCF6" s="348"/>
      <c r="BCG6" s="345"/>
      <c r="BCH6" s="345"/>
      <c r="BCI6" s="347"/>
      <c r="BCJ6" s="341"/>
      <c r="BCL6" s="259"/>
      <c r="BCM6" s="267"/>
      <c r="BCN6" s="267"/>
      <c r="BCO6" s="269"/>
      <c r="BCP6" s="335"/>
      <c r="BCQ6" s="344"/>
      <c r="BCR6" s="347"/>
      <c r="BCS6" s="347"/>
      <c r="BCT6" s="333"/>
      <c r="BCU6" s="348"/>
      <c r="BCV6" s="345"/>
      <c r="BCW6" s="345"/>
      <c r="BCX6" s="347"/>
      <c r="BCY6" s="341"/>
      <c r="BDA6" s="259"/>
      <c r="BDB6" s="267"/>
      <c r="BDC6" s="267"/>
      <c r="BDD6" s="269"/>
      <c r="BDE6" s="335"/>
      <c r="BDF6" s="344"/>
      <c r="BDG6" s="347"/>
      <c r="BDH6" s="347"/>
      <c r="BDI6" s="333"/>
      <c r="BDJ6" s="348"/>
      <c r="BDK6" s="345"/>
      <c r="BDL6" s="345"/>
      <c r="BDM6" s="347"/>
      <c r="BDN6" s="341"/>
      <c r="BDP6" s="259"/>
      <c r="BDQ6" s="267"/>
      <c r="BDR6" s="267"/>
      <c r="BDS6" s="269"/>
      <c r="BDT6" s="335"/>
      <c r="BDU6" s="344"/>
      <c r="BDV6" s="347"/>
      <c r="BDW6" s="347"/>
      <c r="BDX6" s="333"/>
      <c r="BDY6" s="348"/>
      <c r="BDZ6" s="345"/>
      <c r="BEA6" s="345"/>
      <c r="BEB6" s="347"/>
      <c r="BEC6" s="341"/>
      <c r="BEE6" s="259"/>
      <c r="BEF6" s="267"/>
      <c r="BEG6" s="267"/>
      <c r="BEH6" s="269"/>
      <c r="BEI6" s="335"/>
      <c r="BEJ6" s="344"/>
      <c r="BEK6" s="347"/>
      <c r="BEL6" s="347"/>
      <c r="BEM6" s="333"/>
      <c r="BEN6" s="348"/>
      <c r="BEO6" s="345"/>
      <c r="BEP6" s="345"/>
      <c r="BEQ6" s="347"/>
      <c r="BER6" s="341"/>
      <c r="BET6" s="259"/>
      <c r="BEU6" s="267"/>
      <c r="BEV6" s="267"/>
      <c r="BEW6" s="269"/>
      <c r="BEX6" s="335"/>
      <c r="BEY6" s="344"/>
      <c r="BEZ6" s="347"/>
      <c r="BFA6" s="347"/>
      <c r="BFB6" s="333"/>
      <c r="BFC6" s="348"/>
      <c r="BFD6" s="345"/>
      <c r="BFE6" s="345"/>
      <c r="BFF6" s="347"/>
      <c r="BFG6" s="341"/>
      <c r="BFI6" s="259"/>
      <c r="BFJ6" s="267"/>
      <c r="BFK6" s="267"/>
      <c r="BFL6" s="269"/>
      <c r="BFM6" s="335"/>
      <c r="BFN6" s="344"/>
      <c r="BFO6" s="347"/>
      <c r="BFP6" s="347"/>
      <c r="BFQ6" s="333"/>
      <c r="BFR6" s="348"/>
      <c r="BFS6" s="345"/>
      <c r="BFT6" s="345"/>
      <c r="BFU6" s="347"/>
      <c r="BFV6" s="341"/>
      <c r="BFX6" s="259"/>
      <c r="BFY6" s="267"/>
      <c r="BFZ6" s="267"/>
      <c r="BGA6" s="269"/>
      <c r="BGB6" s="335"/>
      <c r="BGC6" s="344"/>
      <c r="BGD6" s="347"/>
      <c r="BGE6" s="347"/>
      <c r="BGF6" s="333"/>
      <c r="BGG6" s="348"/>
      <c r="BGH6" s="345"/>
      <c r="BGI6" s="345"/>
      <c r="BGJ6" s="347"/>
      <c r="BGK6" s="341"/>
      <c r="BGM6" s="259"/>
      <c r="BGN6" s="267"/>
      <c r="BGO6" s="267"/>
      <c r="BGP6" s="269"/>
      <c r="BGQ6" s="335"/>
      <c r="BGR6" s="344"/>
      <c r="BGS6" s="347"/>
      <c r="BGT6" s="347"/>
      <c r="BGU6" s="333"/>
      <c r="BGV6" s="348"/>
      <c r="BGW6" s="345"/>
      <c r="BGX6" s="345"/>
      <c r="BGY6" s="347"/>
      <c r="BGZ6" s="341"/>
      <c r="BHB6" s="259"/>
      <c r="BHC6" s="267"/>
      <c r="BHD6" s="267"/>
      <c r="BHE6" s="269"/>
      <c r="BHF6" s="335"/>
      <c r="BHG6" s="344"/>
      <c r="BHH6" s="347"/>
      <c r="BHI6" s="347"/>
      <c r="BHJ6" s="333"/>
      <c r="BHK6" s="348"/>
      <c r="BHL6" s="345"/>
      <c r="BHM6" s="345"/>
      <c r="BHN6" s="347"/>
      <c r="BHO6" s="341"/>
      <c r="BHQ6" s="259"/>
      <c r="BHR6" s="267"/>
      <c r="BHS6" s="267"/>
      <c r="BHT6" s="269"/>
      <c r="BHU6" s="335"/>
      <c r="BHV6" s="344"/>
      <c r="BHW6" s="347"/>
      <c r="BHX6" s="347"/>
      <c r="BHY6" s="333"/>
      <c r="BHZ6" s="348"/>
      <c r="BIA6" s="345"/>
      <c r="BIB6" s="345"/>
      <c r="BIC6" s="347"/>
      <c r="BID6" s="341"/>
      <c r="BIF6" s="259"/>
      <c r="BIG6" s="267"/>
      <c r="BIH6" s="267"/>
      <c r="BII6" s="269"/>
      <c r="BIJ6" s="335"/>
      <c r="BIK6" s="344"/>
      <c r="BIL6" s="347"/>
      <c r="BIM6" s="347"/>
      <c r="BIN6" s="333"/>
      <c r="BIO6" s="348"/>
      <c r="BIP6" s="345"/>
      <c r="BIQ6" s="345"/>
      <c r="BIR6" s="347"/>
      <c r="BIS6" s="341"/>
      <c r="BIU6" s="259"/>
      <c r="BIV6" s="267"/>
      <c r="BIW6" s="267"/>
      <c r="BIX6" s="269"/>
      <c r="BIY6" s="335"/>
      <c r="BIZ6" s="344"/>
      <c r="BJA6" s="347"/>
      <c r="BJB6" s="347"/>
      <c r="BJC6" s="333"/>
      <c r="BJD6" s="348"/>
      <c r="BJE6" s="345"/>
      <c r="BJF6" s="345"/>
      <c r="BJG6" s="347"/>
      <c r="BJH6" s="341"/>
      <c r="BJJ6" s="259"/>
      <c r="BJK6" s="267"/>
      <c r="BJL6" s="267"/>
      <c r="BJM6" s="269"/>
      <c r="BJN6" s="335"/>
      <c r="BJO6" s="344"/>
      <c r="BJP6" s="347"/>
      <c r="BJQ6" s="347"/>
      <c r="BJR6" s="333"/>
      <c r="BJS6" s="348"/>
      <c r="BJT6" s="345"/>
      <c r="BJU6" s="345"/>
      <c r="BJV6" s="347"/>
      <c r="BJW6" s="341"/>
      <c r="BJY6" s="259"/>
      <c r="BJZ6" s="267"/>
      <c r="BKA6" s="267"/>
      <c r="BKB6" s="269"/>
      <c r="BKC6" s="335"/>
      <c r="BKD6" s="344"/>
      <c r="BKE6" s="347"/>
      <c r="BKF6" s="347"/>
      <c r="BKG6" s="333"/>
      <c r="BKH6" s="348"/>
      <c r="BKI6" s="345"/>
      <c r="BKJ6" s="345"/>
      <c r="BKK6" s="347"/>
      <c r="BKL6" s="341"/>
      <c r="BKN6" s="259"/>
      <c r="BKO6" s="267"/>
      <c r="BKP6" s="267"/>
      <c r="BKQ6" s="269"/>
      <c r="BKR6" s="335"/>
      <c r="BKS6" s="344"/>
      <c r="BKT6" s="347"/>
      <c r="BKU6" s="347"/>
      <c r="BKV6" s="333"/>
      <c r="BKW6" s="348"/>
      <c r="BKX6" s="345"/>
      <c r="BKY6" s="345"/>
      <c r="BKZ6" s="347"/>
      <c r="BLA6" s="341"/>
      <c r="BLC6" s="259"/>
      <c r="BLD6" s="267"/>
      <c r="BLE6" s="267"/>
      <c r="BLF6" s="269"/>
      <c r="BLG6" s="335"/>
      <c r="BLH6" s="344"/>
      <c r="BLI6" s="347"/>
      <c r="BLJ6" s="347"/>
      <c r="BLK6" s="333"/>
      <c r="BLL6" s="348"/>
      <c r="BLM6" s="345"/>
      <c r="BLN6" s="345"/>
      <c r="BLO6" s="347"/>
      <c r="BLP6" s="341"/>
      <c r="BLR6" s="259"/>
      <c r="BLS6" s="267"/>
      <c r="BLT6" s="267"/>
      <c r="BLU6" s="269"/>
      <c r="BLV6" s="335"/>
      <c r="BLW6" s="344"/>
      <c r="BLX6" s="347"/>
      <c r="BLY6" s="347"/>
      <c r="BLZ6" s="333"/>
      <c r="BMA6" s="348"/>
      <c r="BMB6" s="345"/>
      <c r="BMC6" s="345"/>
      <c r="BMD6" s="347"/>
      <c r="BME6" s="341"/>
      <c r="BMG6" s="259"/>
      <c r="BMH6" s="267"/>
      <c r="BMI6" s="267"/>
      <c r="BMJ6" s="269"/>
      <c r="BMK6" s="335"/>
      <c r="BML6" s="344"/>
      <c r="BMM6" s="347"/>
      <c r="BMN6" s="347"/>
      <c r="BMO6" s="333"/>
      <c r="BMP6" s="348"/>
      <c r="BMQ6" s="345"/>
      <c r="BMR6" s="345"/>
      <c r="BMS6" s="347"/>
      <c r="BMT6" s="341"/>
      <c r="BMV6" s="259"/>
      <c r="BMW6" s="267"/>
      <c r="BMX6" s="267"/>
      <c r="BMY6" s="269"/>
      <c r="BMZ6" s="335"/>
      <c r="BNA6" s="344"/>
      <c r="BNB6" s="347"/>
      <c r="BNC6" s="347"/>
      <c r="BND6" s="333"/>
      <c r="BNE6" s="348"/>
      <c r="BNF6" s="345"/>
      <c r="BNG6" s="345"/>
      <c r="BNH6" s="347"/>
      <c r="BNI6" s="341"/>
      <c r="BNK6" s="259"/>
      <c r="BNL6" s="267"/>
      <c r="BNM6" s="267"/>
      <c r="BNN6" s="269"/>
      <c r="BNO6" s="335"/>
      <c r="BNP6" s="344"/>
      <c r="BNQ6" s="347"/>
      <c r="BNR6" s="347"/>
      <c r="BNS6" s="333"/>
      <c r="BNT6" s="348"/>
      <c r="BNU6" s="345"/>
      <c r="BNV6" s="345"/>
      <c r="BNW6" s="347"/>
      <c r="BNX6" s="341"/>
      <c r="BNZ6" s="259"/>
      <c r="BOA6" s="267"/>
      <c r="BOB6" s="267"/>
      <c r="BOC6" s="269"/>
      <c r="BOD6" s="335"/>
      <c r="BOE6" s="344"/>
      <c r="BOF6" s="347"/>
      <c r="BOG6" s="347"/>
      <c r="BOH6" s="333"/>
      <c r="BOI6" s="348"/>
      <c r="BOJ6" s="345"/>
      <c r="BOK6" s="345"/>
      <c r="BOL6" s="347"/>
      <c r="BOM6" s="341"/>
      <c r="BOO6" s="259"/>
      <c r="BOP6" s="267"/>
      <c r="BOQ6" s="267"/>
      <c r="BOR6" s="269"/>
      <c r="BOS6" s="335"/>
      <c r="BOT6" s="344"/>
      <c r="BOU6" s="347"/>
      <c r="BOV6" s="347"/>
      <c r="BOW6" s="333"/>
      <c r="BOX6" s="348"/>
      <c r="BOY6" s="345"/>
      <c r="BOZ6" s="345"/>
      <c r="BPA6" s="347"/>
      <c r="BPB6" s="341"/>
      <c r="BPD6" s="259"/>
      <c r="BPE6" s="267"/>
      <c r="BPF6" s="267"/>
      <c r="BPG6" s="269"/>
      <c r="BPH6" s="335"/>
      <c r="BPI6" s="344"/>
      <c r="BPJ6" s="347"/>
      <c r="BPK6" s="347"/>
      <c r="BPL6" s="333"/>
      <c r="BPM6" s="348"/>
      <c r="BPN6" s="345"/>
      <c r="BPO6" s="345"/>
      <c r="BPP6" s="347"/>
      <c r="BPQ6" s="341"/>
      <c r="BPS6" s="259"/>
      <c r="BPT6" s="267"/>
      <c r="BPU6" s="267"/>
      <c r="BPV6" s="269"/>
      <c r="BPW6" s="335"/>
      <c r="BPX6" s="344"/>
      <c r="BPY6" s="347"/>
      <c r="BPZ6" s="347"/>
      <c r="BQA6" s="333"/>
      <c r="BQB6" s="348"/>
      <c r="BQC6" s="345"/>
      <c r="BQD6" s="345"/>
      <c r="BQE6" s="347"/>
      <c r="BQF6" s="341"/>
      <c r="BQH6" s="259"/>
      <c r="BQI6" s="267"/>
      <c r="BQJ6" s="267"/>
      <c r="BQK6" s="269"/>
      <c r="BQL6" s="335"/>
      <c r="BQM6" s="344"/>
      <c r="BQN6" s="347"/>
      <c r="BQO6" s="347"/>
      <c r="BQP6" s="333"/>
      <c r="BQQ6" s="348"/>
      <c r="BQR6" s="345"/>
      <c r="BQS6" s="345"/>
      <c r="BQT6" s="347"/>
      <c r="BQU6" s="341"/>
      <c r="BQW6" s="259"/>
      <c r="BQX6" s="267"/>
      <c r="BQY6" s="267"/>
      <c r="BQZ6" s="269"/>
      <c r="BRA6" s="335"/>
      <c r="BRB6" s="344"/>
      <c r="BRC6" s="347"/>
      <c r="BRD6" s="347"/>
      <c r="BRE6" s="333"/>
      <c r="BRF6" s="348"/>
      <c r="BRG6" s="345"/>
      <c r="BRH6" s="345"/>
      <c r="BRI6" s="347"/>
      <c r="BRJ6" s="341"/>
      <c r="BRL6" s="259"/>
      <c r="BRM6" s="267"/>
      <c r="BRN6" s="267"/>
      <c r="BRO6" s="269"/>
      <c r="BRP6" s="335"/>
      <c r="BRQ6" s="344"/>
      <c r="BRR6" s="347"/>
      <c r="BRS6" s="347"/>
      <c r="BRT6" s="333"/>
      <c r="BRU6" s="348"/>
      <c r="BRV6" s="345"/>
      <c r="BRW6" s="345"/>
      <c r="BRX6" s="347"/>
      <c r="BRY6" s="341"/>
      <c r="BSA6" s="259"/>
      <c r="BSB6" s="267"/>
      <c r="BSC6" s="267"/>
      <c r="BSD6" s="269"/>
      <c r="BSE6" s="335"/>
      <c r="BSF6" s="344"/>
      <c r="BSG6" s="347"/>
      <c r="BSH6" s="347"/>
      <c r="BSI6" s="333"/>
      <c r="BSJ6" s="348"/>
      <c r="BSK6" s="345"/>
      <c r="BSL6" s="345"/>
      <c r="BSM6" s="347"/>
      <c r="BSN6" s="341"/>
      <c r="BSP6" s="259"/>
      <c r="BSQ6" s="267"/>
      <c r="BSR6" s="267"/>
      <c r="BSS6" s="269"/>
      <c r="BST6" s="335"/>
      <c r="BSU6" s="344"/>
      <c r="BSV6" s="347"/>
      <c r="BSW6" s="347"/>
      <c r="BSX6" s="333"/>
      <c r="BSY6" s="348"/>
      <c r="BSZ6" s="345"/>
      <c r="BTA6" s="345"/>
      <c r="BTB6" s="347"/>
      <c r="BTC6" s="341"/>
      <c r="BTE6" s="259"/>
      <c r="BTF6" s="267"/>
      <c r="BTG6" s="267"/>
      <c r="BTH6" s="269"/>
      <c r="BTI6" s="335"/>
      <c r="BTJ6" s="344"/>
      <c r="BTK6" s="347"/>
      <c r="BTL6" s="347"/>
      <c r="BTM6" s="333"/>
      <c r="BTN6" s="348"/>
      <c r="BTO6" s="345"/>
      <c r="BTP6" s="345"/>
      <c r="BTQ6" s="347"/>
      <c r="BTR6" s="341"/>
      <c r="BTT6" s="259"/>
      <c r="BTU6" s="267"/>
      <c r="BTV6" s="267"/>
      <c r="BTW6" s="269"/>
      <c r="BTX6" s="335"/>
      <c r="BTY6" s="344"/>
      <c r="BTZ6" s="347"/>
      <c r="BUA6" s="347"/>
      <c r="BUB6" s="333"/>
      <c r="BUC6" s="348"/>
      <c r="BUD6" s="345"/>
      <c r="BUE6" s="345"/>
      <c r="BUF6" s="347"/>
      <c r="BUG6" s="341"/>
      <c r="BUI6" s="259"/>
      <c r="BUJ6" s="267"/>
      <c r="BUK6" s="267"/>
      <c r="BUL6" s="269"/>
      <c r="BUM6" s="335"/>
      <c r="BUN6" s="344"/>
      <c r="BUO6" s="347"/>
      <c r="BUP6" s="347"/>
      <c r="BUQ6" s="333"/>
      <c r="BUR6" s="348"/>
      <c r="BUS6" s="345"/>
      <c r="BUT6" s="345"/>
      <c r="BUU6" s="347"/>
      <c r="BUV6" s="341"/>
      <c r="BUX6" s="259"/>
      <c r="BUY6" s="267"/>
      <c r="BUZ6" s="267"/>
      <c r="BVA6" s="269"/>
      <c r="BVB6" s="335"/>
      <c r="BVC6" s="344"/>
      <c r="BVD6" s="347"/>
      <c r="BVE6" s="347"/>
      <c r="BVF6" s="333"/>
      <c r="BVG6" s="348"/>
      <c r="BVH6" s="345"/>
      <c r="BVI6" s="345"/>
      <c r="BVJ6" s="347"/>
      <c r="BVK6" s="341"/>
      <c r="BVM6" s="259"/>
      <c r="BVN6" s="267"/>
      <c r="BVO6" s="267"/>
      <c r="BVP6" s="269"/>
      <c r="BVQ6" s="335"/>
      <c r="BVR6" s="344"/>
      <c r="BVS6" s="347"/>
      <c r="BVT6" s="347"/>
      <c r="BVU6" s="333"/>
      <c r="BVV6" s="348"/>
      <c r="BVW6" s="345"/>
      <c r="BVX6" s="345"/>
      <c r="BVY6" s="347"/>
      <c r="BVZ6" s="341"/>
      <c r="BWB6" s="259"/>
      <c r="BWC6" s="267"/>
      <c r="BWD6" s="267"/>
      <c r="BWE6" s="269"/>
      <c r="BWF6" s="335"/>
      <c r="BWG6" s="344"/>
      <c r="BWH6" s="347"/>
      <c r="BWI6" s="347"/>
      <c r="BWJ6" s="333"/>
      <c r="BWK6" s="348"/>
      <c r="BWL6" s="345"/>
      <c r="BWM6" s="345"/>
      <c r="BWN6" s="347"/>
      <c r="BWO6" s="341"/>
      <c r="BWQ6" s="259"/>
      <c r="BWR6" s="267"/>
      <c r="BWS6" s="267"/>
      <c r="BWT6" s="269"/>
      <c r="BWU6" s="335"/>
      <c r="BWV6" s="344"/>
      <c r="BWW6" s="347"/>
      <c r="BWX6" s="347"/>
      <c r="BWY6" s="333"/>
      <c r="BWZ6" s="348"/>
      <c r="BXA6" s="345"/>
      <c r="BXB6" s="345"/>
      <c r="BXC6" s="347"/>
      <c r="BXD6" s="341"/>
      <c r="BXF6" s="259"/>
      <c r="BXG6" s="267"/>
      <c r="BXH6" s="267"/>
      <c r="BXI6" s="269"/>
      <c r="BXJ6" s="335"/>
      <c r="BXK6" s="344"/>
      <c r="BXL6" s="347"/>
      <c r="BXM6" s="347"/>
      <c r="BXN6" s="333"/>
      <c r="BXO6" s="348"/>
      <c r="BXP6" s="345"/>
      <c r="BXQ6" s="345"/>
      <c r="BXR6" s="347"/>
      <c r="BXS6" s="341"/>
      <c r="BXU6" s="259"/>
      <c r="BXV6" s="267"/>
      <c r="BXW6" s="267"/>
      <c r="BXX6" s="269"/>
      <c r="BXY6" s="335"/>
      <c r="BXZ6" s="344"/>
      <c r="BYA6" s="347"/>
      <c r="BYB6" s="347"/>
      <c r="BYC6" s="333"/>
      <c r="BYD6" s="348"/>
      <c r="BYE6" s="345"/>
      <c r="BYF6" s="345"/>
      <c r="BYG6" s="347"/>
      <c r="BYH6" s="341"/>
      <c r="BYJ6" s="259"/>
      <c r="BYK6" s="267"/>
      <c r="BYL6" s="267"/>
      <c r="BYM6" s="269"/>
      <c r="BYN6" s="335"/>
      <c r="BYO6" s="344"/>
      <c r="BYP6" s="347"/>
      <c r="BYQ6" s="347"/>
      <c r="BYR6" s="333"/>
      <c r="BYS6" s="348"/>
      <c r="BYT6" s="345"/>
      <c r="BYU6" s="345"/>
      <c r="BYV6" s="347"/>
      <c r="BYW6" s="341"/>
      <c r="BYY6" s="259"/>
      <c r="BYZ6" s="267"/>
      <c r="BZA6" s="267"/>
      <c r="BZB6" s="269"/>
      <c r="BZC6" s="335"/>
      <c r="BZD6" s="344"/>
      <c r="BZE6" s="347"/>
      <c r="BZF6" s="347"/>
      <c r="BZG6" s="333"/>
      <c r="BZH6" s="348"/>
      <c r="BZI6" s="345"/>
      <c r="BZJ6" s="345"/>
      <c r="BZK6" s="347"/>
      <c r="BZL6" s="341"/>
      <c r="BZN6" s="259"/>
      <c r="BZO6" s="267"/>
      <c r="BZP6" s="267"/>
      <c r="BZQ6" s="269"/>
      <c r="BZR6" s="335"/>
      <c r="BZS6" s="344"/>
      <c r="BZT6" s="347"/>
      <c r="BZU6" s="347"/>
      <c r="BZV6" s="333"/>
      <c r="BZW6" s="348"/>
      <c r="BZX6" s="345"/>
      <c r="BZY6" s="345"/>
      <c r="BZZ6" s="347"/>
      <c r="CAA6" s="341"/>
      <c r="CAC6" s="259"/>
      <c r="CAD6" s="267"/>
      <c r="CAE6" s="267"/>
      <c r="CAF6" s="269"/>
      <c r="CAG6" s="335"/>
      <c r="CAH6" s="344"/>
      <c r="CAI6" s="347"/>
      <c r="CAJ6" s="347"/>
      <c r="CAK6" s="333"/>
      <c r="CAL6" s="348"/>
      <c r="CAM6" s="345"/>
      <c r="CAN6" s="345"/>
      <c r="CAO6" s="347"/>
      <c r="CAP6" s="341"/>
      <c r="CAR6" s="259"/>
      <c r="CAS6" s="267"/>
      <c r="CAT6" s="267"/>
      <c r="CAU6" s="269"/>
      <c r="CAV6" s="335"/>
      <c r="CAW6" s="344"/>
      <c r="CAX6" s="347"/>
      <c r="CAY6" s="347"/>
      <c r="CAZ6" s="333"/>
      <c r="CBA6" s="348"/>
      <c r="CBB6" s="345"/>
      <c r="CBC6" s="345"/>
      <c r="CBD6" s="347"/>
      <c r="CBE6" s="341"/>
      <c r="CBG6" s="259"/>
      <c r="CBH6" s="267"/>
      <c r="CBI6" s="267"/>
      <c r="CBJ6" s="269"/>
      <c r="CBK6" s="335"/>
      <c r="CBL6" s="344"/>
      <c r="CBM6" s="347"/>
      <c r="CBN6" s="347"/>
      <c r="CBO6" s="333"/>
      <c r="CBP6" s="348"/>
      <c r="CBQ6" s="345"/>
      <c r="CBR6" s="345"/>
      <c r="CBS6" s="347"/>
      <c r="CBT6" s="341"/>
      <c r="CBV6" s="259"/>
      <c r="CBW6" s="267"/>
      <c r="CBX6" s="267"/>
      <c r="CBY6" s="269"/>
      <c r="CBZ6" s="335"/>
      <c r="CCA6" s="344"/>
      <c r="CCB6" s="347"/>
      <c r="CCC6" s="347"/>
      <c r="CCD6" s="333"/>
      <c r="CCE6" s="348"/>
      <c r="CCF6" s="345"/>
      <c r="CCG6" s="345"/>
      <c r="CCH6" s="347"/>
      <c r="CCI6" s="341"/>
      <c r="CCK6" s="259"/>
      <c r="CCL6" s="267"/>
      <c r="CCM6" s="267"/>
      <c r="CCN6" s="269"/>
      <c r="CCO6" s="335"/>
      <c r="CCP6" s="344"/>
      <c r="CCQ6" s="347"/>
      <c r="CCR6" s="347"/>
      <c r="CCS6" s="333"/>
      <c r="CCT6" s="348"/>
      <c r="CCU6" s="345"/>
      <c r="CCV6" s="345"/>
      <c r="CCW6" s="347"/>
      <c r="CCX6" s="341"/>
      <c r="CCZ6" s="259"/>
      <c r="CDA6" s="267"/>
      <c r="CDB6" s="267"/>
      <c r="CDC6" s="269"/>
      <c r="CDD6" s="335"/>
      <c r="CDE6" s="344"/>
      <c r="CDF6" s="347"/>
      <c r="CDG6" s="347"/>
      <c r="CDH6" s="333"/>
      <c r="CDI6" s="348"/>
      <c r="CDJ6" s="345"/>
      <c r="CDK6" s="345"/>
      <c r="CDL6" s="347"/>
      <c r="CDM6" s="341"/>
      <c r="CDO6" s="259"/>
      <c r="CDP6" s="267"/>
      <c r="CDQ6" s="267"/>
      <c r="CDR6" s="269"/>
      <c r="CDS6" s="335"/>
      <c r="CDT6" s="344"/>
      <c r="CDU6" s="347"/>
      <c r="CDV6" s="347"/>
      <c r="CDW6" s="333"/>
      <c r="CDX6" s="348"/>
      <c r="CDY6" s="345"/>
      <c r="CDZ6" s="345"/>
      <c r="CEA6" s="347"/>
      <c r="CEB6" s="341"/>
      <c r="CED6" s="259"/>
      <c r="CEE6" s="267"/>
      <c r="CEF6" s="267"/>
      <c r="CEG6" s="269"/>
      <c r="CEH6" s="335"/>
      <c r="CEI6" s="344"/>
      <c r="CEJ6" s="347"/>
      <c r="CEK6" s="347"/>
      <c r="CEL6" s="333"/>
      <c r="CEM6" s="348"/>
      <c r="CEN6" s="345"/>
      <c r="CEO6" s="345"/>
      <c r="CEP6" s="347"/>
      <c r="CEQ6" s="341"/>
      <c r="CES6" s="259"/>
      <c r="CET6" s="267"/>
      <c r="CEU6" s="267"/>
      <c r="CEV6" s="269"/>
      <c r="CEW6" s="335"/>
      <c r="CEX6" s="344"/>
      <c r="CEY6" s="347"/>
      <c r="CEZ6" s="347"/>
      <c r="CFA6" s="333"/>
      <c r="CFB6" s="348"/>
      <c r="CFC6" s="345"/>
      <c r="CFD6" s="345"/>
      <c r="CFE6" s="347"/>
      <c r="CFF6" s="341"/>
      <c r="CFH6" s="259"/>
      <c r="CFI6" s="267"/>
      <c r="CFJ6" s="267"/>
      <c r="CFK6" s="269"/>
      <c r="CFL6" s="335"/>
      <c r="CFM6" s="344"/>
      <c r="CFN6" s="347"/>
      <c r="CFO6" s="347"/>
      <c r="CFP6" s="333"/>
      <c r="CFQ6" s="348"/>
      <c r="CFR6" s="345"/>
      <c r="CFS6" s="345"/>
      <c r="CFT6" s="347"/>
      <c r="CFU6" s="341"/>
      <c r="CFW6" s="259"/>
      <c r="CFX6" s="267"/>
      <c r="CFY6" s="267"/>
      <c r="CFZ6" s="269"/>
      <c r="CGA6" s="335"/>
      <c r="CGB6" s="344"/>
      <c r="CGC6" s="347"/>
      <c r="CGD6" s="347"/>
      <c r="CGE6" s="333"/>
      <c r="CGF6" s="348"/>
      <c r="CGG6" s="345"/>
      <c r="CGH6" s="345"/>
      <c r="CGI6" s="347"/>
      <c r="CGJ6" s="341"/>
      <c r="CGL6" s="259"/>
      <c r="CGM6" s="267"/>
      <c r="CGN6" s="267"/>
      <c r="CGO6" s="269"/>
      <c r="CGP6" s="335"/>
      <c r="CGQ6" s="344"/>
      <c r="CGR6" s="347"/>
      <c r="CGS6" s="347"/>
      <c r="CGT6" s="333"/>
      <c r="CGU6" s="348"/>
      <c r="CGV6" s="345"/>
      <c r="CGW6" s="345"/>
      <c r="CGX6" s="347"/>
      <c r="CGY6" s="341"/>
      <c r="CHA6" s="259"/>
      <c r="CHB6" s="267"/>
      <c r="CHC6" s="267"/>
      <c r="CHD6" s="269"/>
      <c r="CHE6" s="335"/>
      <c r="CHF6" s="344"/>
      <c r="CHG6" s="347"/>
      <c r="CHH6" s="347"/>
      <c r="CHI6" s="333"/>
      <c r="CHJ6" s="348"/>
      <c r="CHK6" s="345"/>
      <c r="CHL6" s="345"/>
      <c r="CHM6" s="347"/>
      <c r="CHN6" s="341"/>
      <c r="CHP6" s="259"/>
      <c r="CHQ6" s="267"/>
      <c r="CHR6" s="267"/>
      <c r="CHS6" s="269"/>
      <c r="CHT6" s="335"/>
      <c r="CHU6" s="344"/>
      <c r="CHV6" s="347"/>
      <c r="CHW6" s="347"/>
      <c r="CHX6" s="333"/>
      <c r="CHY6" s="348"/>
      <c r="CHZ6" s="345"/>
      <c r="CIA6" s="345"/>
      <c r="CIB6" s="347"/>
      <c r="CIC6" s="341"/>
      <c r="CIE6" s="259"/>
      <c r="CIF6" s="267"/>
      <c r="CIG6" s="267"/>
      <c r="CIH6" s="269"/>
      <c r="CII6" s="335"/>
      <c r="CIJ6" s="344"/>
      <c r="CIK6" s="347"/>
      <c r="CIL6" s="347"/>
      <c r="CIM6" s="333"/>
      <c r="CIN6" s="348"/>
      <c r="CIO6" s="345"/>
      <c r="CIP6" s="345"/>
      <c r="CIQ6" s="347"/>
      <c r="CIR6" s="341"/>
      <c r="CIT6" s="259"/>
      <c r="CIU6" s="267"/>
      <c r="CIV6" s="267"/>
      <c r="CIW6" s="269"/>
      <c r="CIX6" s="335"/>
      <c r="CIY6" s="344"/>
      <c r="CIZ6" s="347"/>
      <c r="CJA6" s="347"/>
      <c r="CJB6" s="333"/>
      <c r="CJC6" s="348"/>
      <c r="CJD6" s="345"/>
      <c r="CJE6" s="345"/>
      <c r="CJF6" s="347"/>
      <c r="CJG6" s="341"/>
      <c r="CJI6" s="259"/>
      <c r="CJJ6" s="267"/>
      <c r="CJK6" s="267"/>
      <c r="CJL6" s="269"/>
      <c r="CJM6" s="335"/>
      <c r="CJN6" s="344"/>
      <c r="CJO6" s="347"/>
      <c r="CJP6" s="347"/>
      <c r="CJQ6" s="333"/>
      <c r="CJR6" s="348"/>
      <c r="CJS6" s="345"/>
      <c r="CJT6" s="345"/>
      <c r="CJU6" s="347"/>
      <c r="CJV6" s="341"/>
      <c r="CJX6" s="259"/>
      <c r="CJY6" s="267"/>
      <c r="CJZ6" s="267"/>
      <c r="CKA6" s="269"/>
      <c r="CKB6" s="335"/>
      <c r="CKC6" s="344"/>
      <c r="CKD6" s="347"/>
      <c r="CKE6" s="347"/>
      <c r="CKF6" s="333"/>
      <c r="CKG6" s="348"/>
      <c r="CKH6" s="345"/>
      <c r="CKI6" s="345"/>
      <c r="CKJ6" s="347"/>
      <c r="CKK6" s="341"/>
      <c r="CKM6" s="259"/>
      <c r="CKN6" s="267"/>
      <c r="CKO6" s="267"/>
      <c r="CKP6" s="269"/>
      <c r="CKQ6" s="335"/>
      <c r="CKR6" s="344"/>
      <c r="CKS6" s="347"/>
      <c r="CKT6" s="347"/>
      <c r="CKU6" s="333"/>
      <c r="CKV6" s="348"/>
      <c r="CKW6" s="345"/>
      <c r="CKX6" s="345"/>
      <c r="CKY6" s="347"/>
      <c r="CKZ6" s="341"/>
      <c r="CLB6" s="259"/>
      <c r="CLC6" s="267"/>
      <c r="CLD6" s="267"/>
      <c r="CLE6" s="269"/>
      <c r="CLF6" s="335"/>
      <c r="CLG6" s="344"/>
      <c r="CLH6" s="347"/>
      <c r="CLI6" s="347"/>
      <c r="CLJ6" s="333"/>
      <c r="CLK6" s="348"/>
      <c r="CLL6" s="345"/>
      <c r="CLM6" s="345"/>
      <c r="CLN6" s="347"/>
      <c r="CLO6" s="341"/>
      <c r="CLQ6" s="259"/>
      <c r="CLR6" s="267"/>
      <c r="CLS6" s="267"/>
      <c r="CLT6" s="269"/>
      <c r="CLU6" s="335"/>
      <c r="CLV6" s="344"/>
      <c r="CLW6" s="347"/>
      <c r="CLX6" s="347"/>
      <c r="CLY6" s="333"/>
      <c r="CLZ6" s="348"/>
      <c r="CMA6" s="345"/>
      <c r="CMB6" s="345"/>
      <c r="CMC6" s="347"/>
      <c r="CMD6" s="341"/>
      <c r="CMF6" s="259"/>
      <c r="CMG6" s="267"/>
      <c r="CMH6" s="267"/>
      <c r="CMI6" s="269"/>
      <c r="CMJ6" s="335"/>
      <c r="CMK6" s="344"/>
      <c r="CML6" s="347"/>
      <c r="CMM6" s="347"/>
      <c r="CMN6" s="333"/>
      <c r="CMO6" s="348"/>
      <c r="CMP6" s="345"/>
      <c r="CMQ6" s="345"/>
      <c r="CMR6" s="347"/>
      <c r="CMS6" s="341"/>
      <c r="CMU6" s="259"/>
      <c r="CMV6" s="267"/>
      <c r="CMW6" s="267"/>
      <c r="CMX6" s="269"/>
      <c r="CMY6" s="335"/>
      <c r="CMZ6" s="344"/>
      <c r="CNA6" s="347"/>
      <c r="CNB6" s="347"/>
      <c r="CNC6" s="333"/>
      <c r="CND6" s="348"/>
      <c r="CNE6" s="345"/>
      <c r="CNF6" s="345"/>
      <c r="CNG6" s="347"/>
      <c r="CNH6" s="341"/>
      <c r="CNJ6" s="259"/>
      <c r="CNK6" s="267"/>
      <c r="CNL6" s="267"/>
      <c r="CNM6" s="269"/>
      <c r="CNN6" s="335"/>
      <c r="CNO6" s="344"/>
      <c r="CNP6" s="347"/>
      <c r="CNQ6" s="347"/>
      <c r="CNR6" s="333"/>
      <c r="CNS6" s="348"/>
      <c r="CNT6" s="345"/>
      <c r="CNU6" s="345"/>
      <c r="CNV6" s="347"/>
      <c r="CNW6" s="341"/>
      <c r="CNY6" s="259"/>
      <c r="CNZ6" s="267"/>
      <c r="COA6" s="267"/>
      <c r="COB6" s="269"/>
      <c r="COC6" s="335"/>
      <c r="COD6" s="344"/>
      <c r="COE6" s="347"/>
      <c r="COF6" s="347"/>
      <c r="COG6" s="333"/>
      <c r="COH6" s="348"/>
      <c r="COI6" s="345"/>
      <c r="COJ6" s="345"/>
      <c r="COK6" s="347"/>
      <c r="COL6" s="341"/>
      <c r="CON6" s="259"/>
      <c r="COO6" s="267"/>
      <c r="COP6" s="267"/>
      <c r="COQ6" s="269"/>
      <c r="COR6" s="335"/>
      <c r="COS6" s="344"/>
      <c r="COT6" s="347"/>
      <c r="COU6" s="347"/>
      <c r="COV6" s="333"/>
      <c r="COW6" s="348"/>
      <c r="COX6" s="345"/>
      <c r="COY6" s="345"/>
      <c r="COZ6" s="347"/>
      <c r="CPA6" s="341"/>
      <c r="CPC6" s="259"/>
      <c r="CPD6" s="267"/>
      <c r="CPE6" s="267"/>
      <c r="CPF6" s="269"/>
      <c r="CPG6" s="335"/>
      <c r="CPH6" s="344"/>
      <c r="CPI6" s="347"/>
      <c r="CPJ6" s="347"/>
      <c r="CPK6" s="333"/>
      <c r="CPL6" s="348"/>
      <c r="CPM6" s="345"/>
      <c r="CPN6" s="345"/>
      <c r="CPO6" s="347"/>
      <c r="CPP6" s="341"/>
      <c r="CPR6" s="259"/>
      <c r="CPS6" s="267"/>
      <c r="CPT6" s="267"/>
      <c r="CPU6" s="269"/>
      <c r="CPV6" s="335"/>
      <c r="CPW6" s="344"/>
      <c r="CPX6" s="347"/>
      <c r="CPY6" s="347"/>
      <c r="CPZ6" s="333"/>
      <c r="CQA6" s="348"/>
      <c r="CQB6" s="345"/>
      <c r="CQC6" s="345"/>
      <c r="CQD6" s="347"/>
      <c r="CQE6" s="341"/>
      <c r="CQG6" s="259"/>
      <c r="CQH6" s="267"/>
      <c r="CQI6" s="267"/>
      <c r="CQJ6" s="269"/>
      <c r="CQK6" s="335"/>
      <c r="CQL6" s="344"/>
      <c r="CQM6" s="347"/>
      <c r="CQN6" s="347"/>
      <c r="CQO6" s="333"/>
      <c r="CQP6" s="348"/>
      <c r="CQQ6" s="345"/>
      <c r="CQR6" s="345"/>
      <c r="CQS6" s="347"/>
      <c r="CQT6" s="341"/>
      <c r="CQV6" s="259"/>
      <c r="CQW6" s="267"/>
      <c r="CQX6" s="267"/>
      <c r="CQY6" s="269"/>
      <c r="CQZ6" s="335"/>
      <c r="CRA6" s="344"/>
      <c r="CRB6" s="347"/>
      <c r="CRC6" s="347"/>
      <c r="CRD6" s="333"/>
      <c r="CRE6" s="348"/>
      <c r="CRF6" s="345"/>
      <c r="CRG6" s="345"/>
      <c r="CRH6" s="347"/>
      <c r="CRI6" s="341"/>
      <c r="CRK6" s="259"/>
      <c r="CRL6" s="267"/>
      <c r="CRM6" s="267"/>
      <c r="CRN6" s="269"/>
      <c r="CRO6" s="335"/>
      <c r="CRP6" s="344"/>
      <c r="CRQ6" s="347"/>
      <c r="CRR6" s="347"/>
      <c r="CRS6" s="333"/>
      <c r="CRT6" s="348"/>
      <c r="CRU6" s="345"/>
      <c r="CRV6" s="345"/>
      <c r="CRW6" s="347"/>
      <c r="CRX6" s="341"/>
      <c r="CRZ6" s="259"/>
      <c r="CSA6" s="267"/>
      <c r="CSB6" s="267"/>
      <c r="CSC6" s="269"/>
      <c r="CSD6" s="335"/>
      <c r="CSE6" s="344"/>
      <c r="CSF6" s="347"/>
      <c r="CSG6" s="347"/>
      <c r="CSH6" s="333"/>
      <c r="CSI6" s="348"/>
      <c r="CSJ6" s="345"/>
      <c r="CSK6" s="345"/>
      <c r="CSL6" s="347"/>
      <c r="CSM6" s="341"/>
      <c r="CSO6" s="259"/>
      <c r="CSP6" s="267"/>
      <c r="CSQ6" s="267"/>
      <c r="CSR6" s="269"/>
      <c r="CSS6" s="335"/>
      <c r="CST6" s="344"/>
      <c r="CSU6" s="347"/>
      <c r="CSV6" s="347"/>
      <c r="CSW6" s="333"/>
      <c r="CSX6" s="348"/>
      <c r="CSY6" s="345"/>
      <c r="CSZ6" s="345"/>
      <c r="CTA6" s="347"/>
      <c r="CTB6" s="341"/>
      <c r="CTD6" s="259"/>
      <c r="CTE6" s="267"/>
      <c r="CTF6" s="267"/>
      <c r="CTG6" s="269"/>
      <c r="CTH6" s="335"/>
      <c r="CTI6" s="344"/>
      <c r="CTJ6" s="347"/>
      <c r="CTK6" s="347"/>
      <c r="CTL6" s="333"/>
      <c r="CTM6" s="348"/>
      <c r="CTN6" s="345"/>
      <c r="CTO6" s="345"/>
      <c r="CTP6" s="347"/>
      <c r="CTQ6" s="341"/>
      <c r="CTS6" s="259"/>
      <c r="CTT6" s="267"/>
      <c r="CTU6" s="267"/>
      <c r="CTV6" s="269"/>
      <c r="CTW6" s="335"/>
      <c r="CTX6" s="344"/>
      <c r="CTY6" s="347"/>
      <c r="CTZ6" s="347"/>
      <c r="CUA6" s="333"/>
      <c r="CUB6" s="348"/>
      <c r="CUC6" s="345"/>
      <c r="CUD6" s="345"/>
      <c r="CUE6" s="347"/>
      <c r="CUF6" s="341"/>
      <c r="CUH6" s="259"/>
      <c r="CUI6" s="267"/>
      <c r="CUJ6" s="267"/>
      <c r="CUK6" s="269"/>
      <c r="CUL6" s="335"/>
      <c r="CUM6" s="344"/>
      <c r="CUN6" s="347"/>
      <c r="CUO6" s="347"/>
      <c r="CUP6" s="333"/>
      <c r="CUQ6" s="348"/>
      <c r="CUR6" s="345"/>
      <c r="CUS6" s="345"/>
      <c r="CUT6" s="347"/>
      <c r="CUU6" s="341"/>
      <c r="CUW6" s="259"/>
      <c r="CUX6" s="267"/>
      <c r="CUY6" s="267"/>
      <c r="CUZ6" s="269"/>
      <c r="CVA6" s="335"/>
      <c r="CVB6" s="344"/>
      <c r="CVC6" s="347"/>
      <c r="CVD6" s="347"/>
      <c r="CVE6" s="333"/>
      <c r="CVF6" s="348"/>
      <c r="CVG6" s="345"/>
      <c r="CVH6" s="345"/>
      <c r="CVI6" s="347"/>
      <c r="CVJ6" s="341"/>
      <c r="CVL6" s="259"/>
      <c r="CVM6" s="267"/>
      <c r="CVN6" s="267"/>
      <c r="CVO6" s="269"/>
      <c r="CVP6" s="335"/>
      <c r="CVQ6" s="344"/>
      <c r="CVR6" s="347"/>
      <c r="CVS6" s="347"/>
      <c r="CVT6" s="333"/>
      <c r="CVU6" s="348"/>
      <c r="CVV6" s="345"/>
      <c r="CVW6" s="345"/>
      <c r="CVX6" s="347"/>
      <c r="CVY6" s="341"/>
      <c r="CWA6" s="259"/>
      <c r="CWB6" s="267"/>
      <c r="CWC6" s="267"/>
      <c r="CWD6" s="269"/>
      <c r="CWE6" s="335"/>
      <c r="CWF6" s="344"/>
      <c r="CWG6" s="347"/>
      <c r="CWH6" s="347"/>
      <c r="CWI6" s="333"/>
      <c r="CWJ6" s="348"/>
      <c r="CWK6" s="345"/>
      <c r="CWL6" s="345"/>
      <c r="CWM6" s="347"/>
      <c r="CWN6" s="341"/>
      <c r="CWP6" s="259"/>
      <c r="CWQ6" s="267"/>
      <c r="CWR6" s="267"/>
      <c r="CWS6" s="269"/>
      <c r="CWT6" s="335"/>
      <c r="CWU6" s="344"/>
      <c r="CWV6" s="347"/>
      <c r="CWW6" s="347"/>
      <c r="CWX6" s="333"/>
      <c r="CWY6" s="348"/>
      <c r="CWZ6" s="345"/>
      <c r="CXA6" s="345"/>
      <c r="CXB6" s="347"/>
      <c r="CXC6" s="341"/>
      <c r="CXE6" s="259"/>
      <c r="CXF6" s="267"/>
      <c r="CXG6" s="267"/>
      <c r="CXH6" s="269"/>
      <c r="CXI6" s="335"/>
      <c r="CXJ6" s="344"/>
      <c r="CXK6" s="347"/>
      <c r="CXL6" s="347"/>
      <c r="CXM6" s="333"/>
      <c r="CXN6" s="348"/>
      <c r="CXO6" s="345"/>
      <c r="CXP6" s="345"/>
      <c r="CXQ6" s="347"/>
      <c r="CXR6" s="341"/>
      <c r="CXT6" s="259"/>
      <c r="CXU6" s="267"/>
      <c r="CXV6" s="267"/>
      <c r="CXW6" s="269"/>
      <c r="CXX6" s="335"/>
      <c r="CXY6" s="344"/>
      <c r="CXZ6" s="347"/>
      <c r="CYA6" s="347"/>
      <c r="CYB6" s="333"/>
      <c r="CYC6" s="348"/>
      <c r="CYD6" s="345"/>
      <c r="CYE6" s="345"/>
      <c r="CYF6" s="347"/>
      <c r="CYG6" s="341"/>
      <c r="CYI6" s="259"/>
      <c r="CYJ6" s="267"/>
      <c r="CYK6" s="267"/>
      <c r="CYL6" s="269"/>
      <c r="CYM6" s="335"/>
      <c r="CYN6" s="344"/>
      <c r="CYO6" s="347"/>
      <c r="CYP6" s="347"/>
      <c r="CYQ6" s="333"/>
      <c r="CYR6" s="348"/>
      <c r="CYS6" s="345"/>
      <c r="CYT6" s="345"/>
      <c r="CYU6" s="347"/>
      <c r="CYV6" s="341"/>
      <c r="CYX6" s="259"/>
      <c r="CYY6" s="267"/>
      <c r="CYZ6" s="267"/>
      <c r="CZA6" s="269"/>
      <c r="CZB6" s="335"/>
      <c r="CZC6" s="344"/>
      <c r="CZD6" s="347"/>
      <c r="CZE6" s="347"/>
      <c r="CZF6" s="333"/>
      <c r="CZG6" s="348"/>
      <c r="CZH6" s="345"/>
      <c r="CZI6" s="345"/>
      <c r="CZJ6" s="347"/>
      <c r="CZK6" s="341"/>
      <c r="CZM6" s="259"/>
      <c r="CZN6" s="267"/>
      <c r="CZO6" s="267"/>
      <c r="CZP6" s="269"/>
      <c r="CZQ6" s="335"/>
      <c r="CZR6" s="344"/>
      <c r="CZS6" s="347"/>
      <c r="CZT6" s="347"/>
      <c r="CZU6" s="333"/>
      <c r="CZV6" s="348"/>
      <c r="CZW6" s="345"/>
      <c r="CZX6" s="345"/>
      <c r="CZY6" s="347"/>
      <c r="CZZ6" s="341"/>
      <c r="DAB6" s="259"/>
      <c r="DAC6" s="267"/>
      <c r="DAD6" s="267"/>
      <c r="DAE6" s="269"/>
      <c r="DAF6" s="335"/>
      <c r="DAG6" s="344"/>
      <c r="DAH6" s="347"/>
      <c r="DAI6" s="347"/>
      <c r="DAJ6" s="333"/>
      <c r="DAK6" s="348"/>
      <c r="DAL6" s="345"/>
      <c r="DAM6" s="345"/>
      <c r="DAN6" s="347"/>
      <c r="DAO6" s="341"/>
      <c r="DAQ6" s="259"/>
      <c r="DAR6" s="267"/>
      <c r="DAS6" s="267"/>
      <c r="DAT6" s="269"/>
      <c r="DAU6" s="335"/>
      <c r="DAV6" s="344"/>
      <c r="DAW6" s="347"/>
      <c r="DAX6" s="347"/>
      <c r="DAY6" s="333"/>
      <c r="DAZ6" s="348"/>
      <c r="DBA6" s="345"/>
      <c r="DBB6" s="345"/>
      <c r="DBC6" s="347"/>
      <c r="DBD6" s="341"/>
      <c r="DBF6" s="259"/>
      <c r="DBG6" s="267"/>
      <c r="DBH6" s="267"/>
      <c r="DBI6" s="269"/>
      <c r="DBJ6" s="335"/>
      <c r="DBK6" s="344"/>
      <c r="DBL6" s="347"/>
      <c r="DBM6" s="347"/>
      <c r="DBN6" s="333"/>
      <c r="DBO6" s="348"/>
      <c r="DBP6" s="345"/>
      <c r="DBQ6" s="345"/>
      <c r="DBR6" s="347"/>
      <c r="DBS6" s="341"/>
      <c r="DBU6" s="259"/>
      <c r="DBV6" s="267"/>
      <c r="DBW6" s="267"/>
      <c r="DBX6" s="269"/>
      <c r="DBY6" s="335"/>
      <c r="DBZ6" s="344"/>
      <c r="DCA6" s="347"/>
      <c r="DCB6" s="347"/>
      <c r="DCC6" s="333"/>
      <c r="DCD6" s="348"/>
      <c r="DCE6" s="345"/>
      <c r="DCF6" s="345"/>
      <c r="DCG6" s="347"/>
      <c r="DCH6" s="341"/>
      <c r="DCJ6" s="259"/>
      <c r="DCK6" s="267"/>
      <c r="DCL6" s="267"/>
      <c r="DCM6" s="269"/>
      <c r="DCN6" s="335"/>
      <c r="DCO6" s="344"/>
      <c r="DCP6" s="347"/>
      <c r="DCQ6" s="347"/>
      <c r="DCR6" s="333"/>
      <c r="DCS6" s="348"/>
      <c r="DCT6" s="345"/>
      <c r="DCU6" s="345"/>
      <c r="DCV6" s="347"/>
      <c r="DCW6" s="341"/>
      <c r="DCY6" s="259"/>
      <c r="DCZ6" s="267"/>
      <c r="DDA6" s="267"/>
      <c r="DDB6" s="269"/>
      <c r="DDC6" s="335"/>
      <c r="DDD6" s="344"/>
      <c r="DDE6" s="347"/>
      <c r="DDF6" s="347"/>
      <c r="DDG6" s="333"/>
      <c r="DDH6" s="348"/>
      <c r="DDI6" s="345"/>
      <c r="DDJ6" s="345"/>
      <c r="DDK6" s="347"/>
      <c r="DDL6" s="341"/>
      <c r="DDN6" s="259"/>
      <c r="DDO6" s="267"/>
      <c r="DDP6" s="267"/>
      <c r="DDQ6" s="269"/>
      <c r="DDR6" s="335"/>
      <c r="DDS6" s="344"/>
      <c r="DDT6" s="347"/>
      <c r="DDU6" s="347"/>
      <c r="DDV6" s="333"/>
      <c r="DDW6" s="348"/>
      <c r="DDX6" s="345"/>
      <c r="DDY6" s="345"/>
      <c r="DDZ6" s="347"/>
      <c r="DEA6" s="341"/>
      <c r="DEC6" s="259"/>
      <c r="DED6" s="267"/>
      <c r="DEE6" s="267"/>
      <c r="DEF6" s="269"/>
      <c r="DEG6" s="335"/>
      <c r="DEH6" s="344"/>
      <c r="DEI6" s="347"/>
      <c r="DEJ6" s="347"/>
      <c r="DEK6" s="333"/>
      <c r="DEL6" s="348"/>
      <c r="DEM6" s="345"/>
      <c r="DEN6" s="345"/>
      <c r="DEO6" s="347"/>
      <c r="DEP6" s="341"/>
      <c r="DER6" s="259"/>
      <c r="DES6" s="267"/>
      <c r="DET6" s="267"/>
      <c r="DEU6" s="269"/>
      <c r="DEV6" s="335"/>
      <c r="DEW6" s="344"/>
      <c r="DEX6" s="347"/>
      <c r="DEY6" s="347"/>
      <c r="DEZ6" s="333"/>
      <c r="DFA6" s="348"/>
      <c r="DFB6" s="345"/>
      <c r="DFC6" s="345"/>
      <c r="DFD6" s="347"/>
      <c r="DFE6" s="341"/>
      <c r="DFG6" s="259"/>
      <c r="DFH6" s="267"/>
      <c r="DFI6" s="267"/>
      <c r="DFJ6" s="269"/>
      <c r="DFK6" s="335"/>
      <c r="DFL6" s="344"/>
      <c r="DFM6" s="347"/>
      <c r="DFN6" s="347"/>
      <c r="DFO6" s="333"/>
      <c r="DFP6" s="348"/>
      <c r="DFQ6" s="345"/>
      <c r="DFR6" s="345"/>
      <c r="DFS6" s="347"/>
      <c r="DFT6" s="341"/>
      <c r="DFV6" s="259"/>
      <c r="DFW6" s="267"/>
      <c r="DFX6" s="267"/>
      <c r="DFY6" s="269"/>
      <c r="DFZ6" s="335"/>
      <c r="DGA6" s="344"/>
      <c r="DGB6" s="347"/>
      <c r="DGC6" s="347"/>
      <c r="DGD6" s="333"/>
      <c r="DGE6" s="348"/>
      <c r="DGF6" s="345"/>
      <c r="DGG6" s="345"/>
      <c r="DGH6" s="347"/>
      <c r="DGI6" s="341"/>
      <c r="DGK6" s="259"/>
      <c r="DGL6" s="267"/>
      <c r="DGM6" s="267"/>
      <c r="DGN6" s="269"/>
      <c r="DGO6" s="335"/>
      <c r="DGP6" s="344"/>
      <c r="DGQ6" s="347"/>
      <c r="DGR6" s="347"/>
      <c r="DGS6" s="333"/>
      <c r="DGT6" s="348"/>
      <c r="DGU6" s="345"/>
      <c r="DGV6" s="345"/>
      <c r="DGW6" s="347"/>
      <c r="DGX6" s="341"/>
      <c r="DGZ6" s="259"/>
      <c r="DHA6" s="267"/>
      <c r="DHB6" s="267"/>
      <c r="DHC6" s="269"/>
      <c r="DHD6" s="335"/>
      <c r="DHE6" s="344"/>
      <c r="DHF6" s="347"/>
      <c r="DHG6" s="347"/>
      <c r="DHH6" s="333"/>
      <c r="DHI6" s="348"/>
      <c r="DHJ6" s="345"/>
      <c r="DHK6" s="345"/>
      <c r="DHL6" s="347"/>
      <c r="DHM6" s="341"/>
      <c r="DHO6" s="259"/>
      <c r="DHP6" s="267"/>
      <c r="DHQ6" s="267"/>
      <c r="DHR6" s="269"/>
      <c r="DHS6" s="335"/>
      <c r="DHT6" s="344"/>
      <c r="DHU6" s="347"/>
      <c r="DHV6" s="347"/>
      <c r="DHW6" s="333"/>
      <c r="DHX6" s="348"/>
      <c r="DHY6" s="345"/>
      <c r="DHZ6" s="345"/>
      <c r="DIA6" s="347"/>
      <c r="DIB6" s="341"/>
      <c r="DID6" s="259"/>
      <c r="DIE6" s="267"/>
      <c r="DIF6" s="267"/>
      <c r="DIG6" s="269"/>
      <c r="DIH6" s="335"/>
      <c r="DII6" s="344"/>
      <c r="DIJ6" s="347"/>
      <c r="DIK6" s="347"/>
      <c r="DIL6" s="333"/>
      <c r="DIM6" s="348"/>
      <c r="DIN6" s="345"/>
      <c r="DIO6" s="345"/>
      <c r="DIP6" s="347"/>
      <c r="DIQ6" s="341"/>
      <c r="DIS6" s="259"/>
      <c r="DIT6" s="267"/>
      <c r="DIU6" s="267"/>
      <c r="DIV6" s="269"/>
      <c r="DIW6" s="335"/>
      <c r="DIX6" s="344"/>
      <c r="DIY6" s="347"/>
      <c r="DIZ6" s="347"/>
      <c r="DJA6" s="333"/>
      <c r="DJB6" s="348"/>
      <c r="DJC6" s="345"/>
      <c r="DJD6" s="345"/>
      <c r="DJE6" s="347"/>
      <c r="DJF6" s="341"/>
      <c r="DJH6" s="259"/>
      <c r="DJI6" s="267"/>
      <c r="DJJ6" s="267"/>
      <c r="DJK6" s="269"/>
      <c r="DJL6" s="335"/>
      <c r="DJM6" s="344"/>
      <c r="DJN6" s="347"/>
      <c r="DJO6" s="347"/>
      <c r="DJP6" s="333"/>
      <c r="DJQ6" s="348"/>
      <c r="DJR6" s="345"/>
      <c r="DJS6" s="345"/>
      <c r="DJT6" s="347"/>
      <c r="DJU6" s="341"/>
      <c r="DJW6" s="259"/>
      <c r="DJX6" s="267"/>
      <c r="DJY6" s="267"/>
      <c r="DJZ6" s="269"/>
      <c r="DKA6" s="335"/>
      <c r="DKB6" s="344"/>
      <c r="DKC6" s="347"/>
      <c r="DKD6" s="347"/>
      <c r="DKE6" s="333"/>
      <c r="DKF6" s="348"/>
      <c r="DKG6" s="345"/>
      <c r="DKH6" s="345"/>
      <c r="DKI6" s="347"/>
      <c r="DKJ6" s="341"/>
      <c r="DKL6" s="259"/>
      <c r="DKM6" s="267"/>
      <c r="DKN6" s="267"/>
      <c r="DKO6" s="269"/>
      <c r="DKP6" s="335"/>
      <c r="DKQ6" s="344"/>
      <c r="DKR6" s="347"/>
      <c r="DKS6" s="347"/>
      <c r="DKT6" s="333"/>
      <c r="DKU6" s="348"/>
      <c r="DKV6" s="345"/>
      <c r="DKW6" s="345"/>
      <c r="DKX6" s="347"/>
      <c r="DKY6" s="341"/>
      <c r="DLA6" s="259"/>
      <c r="DLB6" s="267"/>
      <c r="DLC6" s="267"/>
      <c r="DLD6" s="269"/>
      <c r="DLE6" s="335"/>
      <c r="DLF6" s="344"/>
      <c r="DLG6" s="347"/>
      <c r="DLH6" s="347"/>
      <c r="DLI6" s="333"/>
      <c r="DLJ6" s="348"/>
      <c r="DLK6" s="345"/>
      <c r="DLL6" s="345"/>
      <c r="DLM6" s="347"/>
      <c r="DLN6" s="341"/>
      <c r="DLP6" s="259"/>
      <c r="DLQ6" s="267"/>
      <c r="DLR6" s="267"/>
      <c r="DLS6" s="269"/>
      <c r="DLT6" s="335"/>
      <c r="DLU6" s="344"/>
      <c r="DLV6" s="347"/>
      <c r="DLW6" s="347"/>
      <c r="DLX6" s="333"/>
      <c r="DLY6" s="348"/>
      <c r="DLZ6" s="345"/>
      <c r="DMA6" s="345"/>
      <c r="DMB6" s="347"/>
      <c r="DMC6" s="341"/>
      <c r="DME6" s="259"/>
      <c r="DMF6" s="267"/>
      <c r="DMG6" s="267"/>
      <c r="DMH6" s="269"/>
      <c r="DMI6" s="335"/>
      <c r="DMJ6" s="344"/>
      <c r="DMK6" s="347"/>
      <c r="DML6" s="347"/>
      <c r="DMM6" s="333"/>
      <c r="DMN6" s="348"/>
      <c r="DMO6" s="345"/>
      <c r="DMP6" s="345"/>
      <c r="DMQ6" s="347"/>
      <c r="DMR6" s="341"/>
      <c r="DMT6" s="259"/>
      <c r="DMU6" s="267"/>
      <c r="DMV6" s="267"/>
      <c r="DMW6" s="269"/>
      <c r="DMX6" s="335"/>
      <c r="DMY6" s="344"/>
      <c r="DMZ6" s="347"/>
      <c r="DNA6" s="347"/>
      <c r="DNB6" s="333"/>
      <c r="DNC6" s="348"/>
      <c r="DND6" s="345"/>
      <c r="DNE6" s="345"/>
      <c r="DNF6" s="347"/>
      <c r="DNG6" s="341"/>
      <c r="DNI6" s="259"/>
      <c r="DNJ6" s="267"/>
      <c r="DNK6" s="267"/>
      <c r="DNL6" s="269"/>
      <c r="DNM6" s="335"/>
      <c r="DNN6" s="344"/>
      <c r="DNO6" s="347"/>
      <c r="DNP6" s="347"/>
      <c r="DNQ6" s="333"/>
      <c r="DNR6" s="348"/>
      <c r="DNS6" s="345"/>
      <c r="DNT6" s="345"/>
      <c r="DNU6" s="347"/>
      <c r="DNV6" s="341"/>
      <c r="DNX6" s="259"/>
      <c r="DNY6" s="267"/>
      <c r="DNZ6" s="267"/>
      <c r="DOA6" s="269"/>
      <c r="DOB6" s="335"/>
      <c r="DOC6" s="344"/>
      <c r="DOD6" s="347"/>
      <c r="DOE6" s="347"/>
      <c r="DOF6" s="333"/>
      <c r="DOG6" s="348"/>
      <c r="DOH6" s="345"/>
      <c r="DOI6" s="345"/>
      <c r="DOJ6" s="347"/>
      <c r="DOK6" s="341"/>
      <c r="DOM6" s="259"/>
      <c r="DON6" s="267"/>
      <c r="DOO6" s="267"/>
      <c r="DOP6" s="269"/>
      <c r="DOQ6" s="335"/>
      <c r="DOR6" s="344"/>
      <c r="DOS6" s="347"/>
      <c r="DOT6" s="347"/>
      <c r="DOU6" s="333"/>
      <c r="DOV6" s="348"/>
      <c r="DOW6" s="345"/>
      <c r="DOX6" s="345"/>
      <c r="DOY6" s="347"/>
      <c r="DOZ6" s="341"/>
      <c r="DPB6" s="259"/>
      <c r="DPC6" s="267"/>
      <c r="DPD6" s="267"/>
      <c r="DPE6" s="269"/>
      <c r="DPF6" s="335"/>
      <c r="DPG6" s="344"/>
      <c r="DPH6" s="347"/>
      <c r="DPI6" s="347"/>
      <c r="DPJ6" s="333"/>
      <c r="DPK6" s="348"/>
      <c r="DPL6" s="345"/>
      <c r="DPM6" s="345"/>
      <c r="DPN6" s="347"/>
      <c r="DPO6" s="341"/>
      <c r="DPQ6" s="259"/>
      <c r="DPR6" s="267"/>
      <c r="DPS6" s="267"/>
      <c r="DPT6" s="269"/>
      <c r="DPU6" s="335"/>
      <c r="DPV6" s="344"/>
      <c r="DPW6" s="347"/>
      <c r="DPX6" s="347"/>
      <c r="DPY6" s="333"/>
      <c r="DPZ6" s="348"/>
      <c r="DQA6" s="345"/>
      <c r="DQB6" s="345"/>
      <c r="DQC6" s="347"/>
      <c r="DQD6" s="341"/>
      <c r="DQF6" s="259"/>
      <c r="DQG6" s="267"/>
      <c r="DQH6" s="267"/>
      <c r="DQI6" s="269"/>
      <c r="DQJ6" s="335"/>
      <c r="DQK6" s="344"/>
      <c r="DQL6" s="347"/>
      <c r="DQM6" s="347"/>
      <c r="DQN6" s="333"/>
      <c r="DQO6" s="348"/>
      <c r="DQP6" s="345"/>
      <c r="DQQ6" s="345"/>
      <c r="DQR6" s="347"/>
      <c r="DQS6" s="341"/>
      <c r="DQU6" s="259"/>
      <c r="DQV6" s="267"/>
      <c r="DQW6" s="267"/>
      <c r="DQX6" s="269"/>
      <c r="DQY6" s="335"/>
      <c r="DQZ6" s="344"/>
      <c r="DRA6" s="347"/>
      <c r="DRB6" s="347"/>
      <c r="DRC6" s="333"/>
      <c r="DRD6" s="348"/>
      <c r="DRE6" s="345"/>
      <c r="DRF6" s="345"/>
      <c r="DRG6" s="347"/>
      <c r="DRH6" s="341"/>
      <c r="DRJ6" s="259"/>
      <c r="DRK6" s="267"/>
      <c r="DRL6" s="267"/>
      <c r="DRM6" s="269"/>
      <c r="DRN6" s="335"/>
      <c r="DRO6" s="344"/>
      <c r="DRP6" s="347"/>
      <c r="DRQ6" s="347"/>
      <c r="DRR6" s="333"/>
      <c r="DRS6" s="348"/>
      <c r="DRT6" s="345"/>
      <c r="DRU6" s="345"/>
      <c r="DRV6" s="347"/>
      <c r="DRW6" s="341"/>
      <c r="DRY6" s="259"/>
      <c r="DRZ6" s="267"/>
      <c r="DSA6" s="267"/>
      <c r="DSB6" s="269"/>
      <c r="DSC6" s="335"/>
      <c r="DSD6" s="344"/>
      <c r="DSE6" s="347"/>
      <c r="DSF6" s="347"/>
      <c r="DSG6" s="333"/>
      <c r="DSH6" s="348"/>
      <c r="DSI6" s="345"/>
      <c r="DSJ6" s="345"/>
      <c r="DSK6" s="347"/>
      <c r="DSL6" s="341"/>
      <c r="DSN6" s="259"/>
      <c r="DSO6" s="267"/>
      <c r="DSP6" s="267"/>
      <c r="DSQ6" s="269"/>
      <c r="DSR6" s="335"/>
      <c r="DSS6" s="344"/>
      <c r="DST6" s="347"/>
      <c r="DSU6" s="347"/>
      <c r="DSV6" s="333"/>
      <c r="DSW6" s="348"/>
      <c r="DSX6" s="345"/>
      <c r="DSY6" s="345"/>
      <c r="DSZ6" s="347"/>
      <c r="DTA6" s="341"/>
      <c r="DTC6" s="259"/>
      <c r="DTD6" s="267"/>
      <c r="DTE6" s="267"/>
      <c r="DTF6" s="269"/>
      <c r="DTG6" s="335"/>
      <c r="DTH6" s="344"/>
      <c r="DTI6" s="347"/>
      <c r="DTJ6" s="347"/>
      <c r="DTK6" s="333"/>
      <c r="DTL6" s="348"/>
      <c r="DTM6" s="345"/>
      <c r="DTN6" s="345"/>
      <c r="DTO6" s="347"/>
      <c r="DTP6" s="341"/>
      <c r="DTR6" s="259"/>
      <c r="DTS6" s="267"/>
      <c r="DTT6" s="267"/>
      <c r="DTU6" s="269"/>
      <c r="DTV6" s="335"/>
      <c r="DTW6" s="344"/>
      <c r="DTX6" s="347"/>
      <c r="DTY6" s="347"/>
      <c r="DTZ6" s="333"/>
      <c r="DUA6" s="348"/>
      <c r="DUB6" s="345"/>
      <c r="DUC6" s="345"/>
      <c r="DUD6" s="347"/>
      <c r="DUE6" s="341"/>
      <c r="DUG6" s="259"/>
      <c r="DUH6" s="267"/>
      <c r="DUI6" s="267"/>
      <c r="DUJ6" s="269"/>
      <c r="DUK6" s="335"/>
      <c r="DUL6" s="344"/>
      <c r="DUM6" s="347"/>
      <c r="DUN6" s="347"/>
      <c r="DUO6" s="333"/>
      <c r="DUP6" s="348"/>
      <c r="DUQ6" s="345"/>
      <c r="DUR6" s="345"/>
      <c r="DUS6" s="347"/>
      <c r="DUT6" s="341"/>
      <c r="DUV6" s="259"/>
      <c r="DUW6" s="267"/>
      <c r="DUX6" s="267"/>
      <c r="DUY6" s="269"/>
      <c r="DUZ6" s="335"/>
      <c r="DVA6" s="344"/>
      <c r="DVB6" s="347"/>
      <c r="DVC6" s="347"/>
      <c r="DVD6" s="333"/>
      <c r="DVE6" s="348"/>
      <c r="DVF6" s="345"/>
      <c r="DVG6" s="345"/>
      <c r="DVH6" s="347"/>
      <c r="DVI6" s="341"/>
      <c r="DVK6" s="259"/>
      <c r="DVL6" s="267"/>
      <c r="DVM6" s="267"/>
      <c r="DVN6" s="269"/>
      <c r="DVO6" s="335"/>
      <c r="DVP6" s="344"/>
      <c r="DVQ6" s="347"/>
      <c r="DVR6" s="347"/>
      <c r="DVS6" s="333"/>
      <c r="DVT6" s="348"/>
      <c r="DVU6" s="345"/>
      <c r="DVV6" s="345"/>
      <c r="DVW6" s="347"/>
      <c r="DVX6" s="341"/>
      <c r="DVZ6" s="259"/>
      <c r="DWA6" s="267"/>
      <c r="DWB6" s="267"/>
      <c r="DWC6" s="269"/>
      <c r="DWD6" s="335"/>
      <c r="DWE6" s="344"/>
      <c r="DWF6" s="347"/>
      <c r="DWG6" s="347"/>
      <c r="DWH6" s="333"/>
      <c r="DWI6" s="348"/>
      <c r="DWJ6" s="345"/>
      <c r="DWK6" s="345"/>
      <c r="DWL6" s="347"/>
      <c r="DWM6" s="341"/>
      <c r="DWO6" s="259"/>
      <c r="DWP6" s="267"/>
      <c r="DWQ6" s="267"/>
      <c r="DWR6" s="269"/>
      <c r="DWS6" s="335"/>
      <c r="DWT6" s="344"/>
      <c r="DWU6" s="347"/>
      <c r="DWV6" s="347"/>
      <c r="DWW6" s="333"/>
      <c r="DWX6" s="348"/>
      <c r="DWY6" s="345"/>
      <c r="DWZ6" s="345"/>
      <c r="DXA6" s="347"/>
      <c r="DXB6" s="341"/>
      <c r="DXD6" s="259"/>
      <c r="DXE6" s="267"/>
      <c r="DXF6" s="267"/>
      <c r="DXG6" s="269"/>
      <c r="DXH6" s="335"/>
      <c r="DXI6" s="344"/>
      <c r="DXJ6" s="347"/>
      <c r="DXK6" s="347"/>
      <c r="DXL6" s="333"/>
      <c r="DXM6" s="348"/>
      <c r="DXN6" s="345"/>
      <c r="DXO6" s="345"/>
      <c r="DXP6" s="347"/>
      <c r="DXQ6" s="341"/>
      <c r="DXS6" s="259"/>
      <c r="DXT6" s="267"/>
      <c r="DXU6" s="267"/>
      <c r="DXV6" s="269"/>
      <c r="DXW6" s="335"/>
      <c r="DXX6" s="344"/>
      <c r="DXY6" s="347"/>
      <c r="DXZ6" s="347"/>
      <c r="DYA6" s="333"/>
      <c r="DYB6" s="348"/>
      <c r="DYC6" s="345"/>
      <c r="DYD6" s="345"/>
      <c r="DYE6" s="347"/>
      <c r="DYF6" s="341"/>
      <c r="DYH6" s="259"/>
      <c r="DYI6" s="267"/>
      <c r="DYJ6" s="267"/>
      <c r="DYK6" s="269"/>
      <c r="DYL6" s="335"/>
      <c r="DYM6" s="344"/>
      <c r="DYN6" s="347"/>
      <c r="DYO6" s="347"/>
      <c r="DYP6" s="333"/>
      <c r="DYQ6" s="348"/>
      <c r="DYR6" s="345"/>
      <c r="DYS6" s="345"/>
      <c r="DYT6" s="347"/>
      <c r="DYU6" s="341"/>
      <c r="DYW6" s="259"/>
      <c r="DYX6" s="267"/>
      <c r="DYY6" s="267"/>
      <c r="DYZ6" s="269"/>
      <c r="DZA6" s="335"/>
      <c r="DZB6" s="344"/>
      <c r="DZC6" s="347"/>
      <c r="DZD6" s="347"/>
      <c r="DZE6" s="333"/>
      <c r="DZF6" s="348"/>
      <c r="DZG6" s="345"/>
      <c r="DZH6" s="345"/>
      <c r="DZI6" s="347"/>
      <c r="DZJ6" s="341"/>
      <c r="DZL6" s="259"/>
      <c r="DZM6" s="267"/>
      <c r="DZN6" s="267"/>
      <c r="DZO6" s="269"/>
      <c r="DZP6" s="335"/>
      <c r="DZQ6" s="344"/>
      <c r="DZR6" s="347"/>
      <c r="DZS6" s="347"/>
      <c r="DZT6" s="333"/>
      <c r="DZU6" s="348"/>
      <c r="DZV6" s="345"/>
      <c r="DZW6" s="345"/>
      <c r="DZX6" s="347"/>
      <c r="DZY6" s="341"/>
      <c r="EAA6" s="259"/>
      <c r="EAB6" s="267"/>
      <c r="EAC6" s="267"/>
      <c r="EAD6" s="269"/>
      <c r="EAE6" s="335"/>
      <c r="EAF6" s="344"/>
      <c r="EAG6" s="347"/>
      <c r="EAH6" s="347"/>
      <c r="EAI6" s="333"/>
      <c r="EAJ6" s="348"/>
      <c r="EAK6" s="345"/>
      <c r="EAL6" s="345"/>
      <c r="EAM6" s="347"/>
      <c r="EAN6" s="341"/>
      <c r="EAP6" s="259"/>
      <c r="EAQ6" s="267"/>
      <c r="EAR6" s="267"/>
      <c r="EAS6" s="269"/>
      <c r="EAT6" s="335"/>
      <c r="EAU6" s="344"/>
      <c r="EAV6" s="347"/>
      <c r="EAW6" s="347"/>
      <c r="EAX6" s="333"/>
      <c r="EAY6" s="348"/>
      <c r="EAZ6" s="345"/>
      <c r="EBA6" s="345"/>
      <c r="EBB6" s="347"/>
      <c r="EBC6" s="341"/>
      <c r="EBE6" s="259"/>
      <c r="EBF6" s="267"/>
      <c r="EBG6" s="267"/>
      <c r="EBH6" s="269"/>
      <c r="EBI6" s="335"/>
      <c r="EBJ6" s="344"/>
      <c r="EBK6" s="347"/>
      <c r="EBL6" s="347"/>
      <c r="EBM6" s="333"/>
      <c r="EBN6" s="348"/>
      <c r="EBO6" s="345"/>
      <c r="EBP6" s="345"/>
      <c r="EBQ6" s="347"/>
      <c r="EBR6" s="341"/>
      <c r="EBT6" s="259"/>
      <c r="EBU6" s="267"/>
      <c r="EBV6" s="267"/>
      <c r="EBW6" s="269"/>
      <c r="EBX6" s="335"/>
      <c r="EBY6" s="344"/>
      <c r="EBZ6" s="347"/>
      <c r="ECA6" s="347"/>
      <c r="ECB6" s="333"/>
      <c r="ECC6" s="348"/>
      <c r="ECD6" s="345"/>
      <c r="ECE6" s="345"/>
      <c r="ECF6" s="347"/>
      <c r="ECG6" s="341"/>
      <c r="ECI6" s="259"/>
      <c r="ECJ6" s="267"/>
      <c r="ECK6" s="267"/>
      <c r="ECL6" s="269"/>
      <c r="ECM6" s="335"/>
      <c r="ECN6" s="344"/>
      <c r="ECO6" s="347"/>
      <c r="ECP6" s="347"/>
      <c r="ECQ6" s="333"/>
      <c r="ECR6" s="348"/>
      <c r="ECS6" s="345"/>
      <c r="ECT6" s="345"/>
      <c r="ECU6" s="347"/>
      <c r="ECV6" s="341"/>
      <c r="ECX6" s="259"/>
      <c r="ECY6" s="267"/>
      <c r="ECZ6" s="267"/>
      <c r="EDA6" s="269"/>
      <c r="EDB6" s="335"/>
      <c r="EDC6" s="344"/>
      <c r="EDD6" s="347"/>
      <c r="EDE6" s="347"/>
      <c r="EDF6" s="333"/>
      <c r="EDG6" s="348"/>
      <c r="EDH6" s="345"/>
      <c r="EDI6" s="345"/>
      <c r="EDJ6" s="347"/>
      <c r="EDK6" s="341"/>
      <c r="EDM6" s="259"/>
      <c r="EDN6" s="267"/>
      <c r="EDO6" s="267"/>
      <c r="EDP6" s="269"/>
      <c r="EDQ6" s="335"/>
      <c r="EDR6" s="344"/>
      <c r="EDS6" s="347"/>
      <c r="EDT6" s="347"/>
      <c r="EDU6" s="333"/>
      <c r="EDV6" s="348"/>
      <c r="EDW6" s="345"/>
      <c r="EDX6" s="345"/>
      <c r="EDY6" s="347"/>
      <c r="EDZ6" s="341"/>
      <c r="EEB6" s="259"/>
      <c r="EEC6" s="267"/>
      <c r="EED6" s="267"/>
      <c r="EEE6" s="269"/>
      <c r="EEF6" s="335"/>
      <c r="EEG6" s="344"/>
      <c r="EEH6" s="347"/>
      <c r="EEI6" s="347"/>
      <c r="EEJ6" s="333"/>
      <c r="EEK6" s="348"/>
      <c r="EEL6" s="345"/>
      <c r="EEM6" s="345"/>
      <c r="EEN6" s="347"/>
      <c r="EEO6" s="341"/>
      <c r="EEQ6" s="259"/>
      <c r="EER6" s="267"/>
      <c r="EES6" s="267"/>
      <c r="EET6" s="269"/>
      <c r="EEU6" s="335"/>
      <c r="EEV6" s="344"/>
      <c r="EEW6" s="347"/>
      <c r="EEX6" s="347"/>
      <c r="EEY6" s="333"/>
      <c r="EEZ6" s="348"/>
      <c r="EFA6" s="345"/>
      <c r="EFB6" s="345"/>
      <c r="EFC6" s="347"/>
      <c r="EFD6" s="341"/>
      <c r="EFF6" s="259"/>
      <c r="EFG6" s="267"/>
      <c r="EFH6" s="267"/>
      <c r="EFI6" s="269"/>
      <c r="EFJ6" s="335"/>
      <c r="EFK6" s="344"/>
      <c r="EFL6" s="347"/>
      <c r="EFM6" s="347"/>
      <c r="EFN6" s="333"/>
      <c r="EFO6" s="348"/>
      <c r="EFP6" s="345"/>
      <c r="EFQ6" s="345"/>
      <c r="EFR6" s="347"/>
      <c r="EFS6" s="341"/>
      <c r="EFU6" s="259"/>
      <c r="EFV6" s="267"/>
      <c r="EFW6" s="267"/>
      <c r="EFX6" s="269"/>
      <c r="EFY6" s="335"/>
      <c r="EFZ6" s="344"/>
      <c r="EGA6" s="347"/>
      <c r="EGB6" s="347"/>
      <c r="EGC6" s="333"/>
      <c r="EGD6" s="348"/>
      <c r="EGE6" s="345"/>
      <c r="EGF6" s="345"/>
      <c r="EGG6" s="347"/>
      <c r="EGH6" s="341"/>
      <c r="EGJ6" s="259"/>
      <c r="EGK6" s="267"/>
      <c r="EGL6" s="267"/>
      <c r="EGM6" s="269"/>
      <c r="EGN6" s="335"/>
      <c r="EGO6" s="344"/>
      <c r="EGP6" s="347"/>
      <c r="EGQ6" s="347"/>
      <c r="EGR6" s="333"/>
      <c r="EGS6" s="348"/>
      <c r="EGT6" s="345"/>
      <c r="EGU6" s="345"/>
      <c r="EGV6" s="347"/>
      <c r="EGW6" s="341"/>
      <c r="EGY6" s="259"/>
      <c r="EGZ6" s="267"/>
      <c r="EHA6" s="267"/>
      <c r="EHB6" s="269"/>
      <c r="EHC6" s="335"/>
      <c r="EHD6" s="344"/>
      <c r="EHE6" s="347"/>
      <c r="EHF6" s="347"/>
      <c r="EHG6" s="333"/>
      <c r="EHH6" s="348"/>
      <c r="EHI6" s="345"/>
      <c r="EHJ6" s="345"/>
      <c r="EHK6" s="347"/>
      <c r="EHL6" s="341"/>
      <c r="EHN6" s="259"/>
      <c r="EHO6" s="267"/>
      <c r="EHP6" s="267"/>
      <c r="EHQ6" s="269"/>
      <c r="EHR6" s="335"/>
      <c r="EHS6" s="344"/>
      <c r="EHT6" s="347"/>
      <c r="EHU6" s="347"/>
      <c r="EHV6" s="333"/>
      <c r="EHW6" s="348"/>
      <c r="EHX6" s="345"/>
      <c r="EHY6" s="345"/>
      <c r="EHZ6" s="347"/>
      <c r="EIA6" s="341"/>
      <c r="EIC6" s="259"/>
      <c r="EID6" s="267"/>
      <c r="EIE6" s="267"/>
      <c r="EIF6" s="269"/>
      <c r="EIG6" s="335"/>
      <c r="EIH6" s="344"/>
      <c r="EII6" s="347"/>
      <c r="EIJ6" s="347"/>
      <c r="EIK6" s="333"/>
      <c r="EIL6" s="348"/>
      <c r="EIM6" s="345"/>
      <c r="EIN6" s="345"/>
      <c r="EIO6" s="347"/>
      <c r="EIP6" s="341"/>
      <c r="EIR6" s="259"/>
      <c r="EIS6" s="267"/>
      <c r="EIT6" s="267"/>
      <c r="EIU6" s="269"/>
      <c r="EIV6" s="335"/>
      <c r="EIW6" s="344"/>
      <c r="EIX6" s="347"/>
      <c r="EIY6" s="347"/>
      <c r="EIZ6" s="333"/>
      <c r="EJA6" s="348"/>
      <c r="EJB6" s="345"/>
      <c r="EJC6" s="345"/>
      <c r="EJD6" s="347"/>
      <c r="EJE6" s="341"/>
      <c r="EJG6" s="259"/>
      <c r="EJH6" s="267"/>
      <c r="EJI6" s="267"/>
      <c r="EJJ6" s="269"/>
      <c r="EJK6" s="335"/>
      <c r="EJL6" s="344"/>
      <c r="EJM6" s="347"/>
      <c r="EJN6" s="347"/>
      <c r="EJO6" s="333"/>
      <c r="EJP6" s="348"/>
      <c r="EJQ6" s="345"/>
      <c r="EJR6" s="345"/>
      <c r="EJS6" s="347"/>
      <c r="EJT6" s="341"/>
      <c r="EJV6" s="259"/>
      <c r="EJW6" s="267"/>
      <c r="EJX6" s="267"/>
      <c r="EJY6" s="269"/>
      <c r="EJZ6" s="335"/>
      <c r="EKA6" s="344"/>
      <c r="EKB6" s="347"/>
      <c r="EKC6" s="347"/>
      <c r="EKD6" s="333"/>
      <c r="EKE6" s="348"/>
      <c r="EKF6" s="345"/>
      <c r="EKG6" s="345"/>
      <c r="EKH6" s="347"/>
      <c r="EKI6" s="341"/>
      <c r="EKK6" s="259"/>
      <c r="EKL6" s="267"/>
      <c r="EKM6" s="267"/>
      <c r="EKN6" s="269"/>
      <c r="EKO6" s="335"/>
      <c r="EKP6" s="344"/>
      <c r="EKQ6" s="347"/>
      <c r="EKR6" s="347"/>
      <c r="EKS6" s="333"/>
      <c r="EKT6" s="348"/>
      <c r="EKU6" s="345"/>
      <c r="EKV6" s="345"/>
      <c r="EKW6" s="347"/>
      <c r="EKX6" s="341"/>
      <c r="EKZ6" s="259"/>
      <c r="ELA6" s="267"/>
      <c r="ELB6" s="267"/>
      <c r="ELC6" s="269"/>
      <c r="ELD6" s="335"/>
      <c r="ELE6" s="344"/>
      <c r="ELF6" s="347"/>
      <c r="ELG6" s="347"/>
      <c r="ELH6" s="333"/>
      <c r="ELI6" s="348"/>
      <c r="ELJ6" s="345"/>
      <c r="ELK6" s="345"/>
      <c r="ELL6" s="347"/>
      <c r="ELM6" s="341"/>
      <c r="ELO6" s="259"/>
      <c r="ELP6" s="267"/>
      <c r="ELQ6" s="267"/>
      <c r="ELR6" s="269"/>
      <c r="ELS6" s="335"/>
      <c r="ELT6" s="344"/>
      <c r="ELU6" s="347"/>
      <c r="ELV6" s="347"/>
      <c r="ELW6" s="333"/>
      <c r="ELX6" s="348"/>
      <c r="ELY6" s="345"/>
      <c r="ELZ6" s="345"/>
      <c r="EMA6" s="347"/>
      <c r="EMB6" s="341"/>
      <c r="EMD6" s="259"/>
      <c r="EME6" s="267"/>
      <c r="EMF6" s="267"/>
      <c r="EMG6" s="269"/>
      <c r="EMH6" s="335"/>
      <c r="EMI6" s="344"/>
      <c r="EMJ6" s="347"/>
      <c r="EMK6" s="347"/>
      <c r="EML6" s="333"/>
      <c r="EMM6" s="348"/>
      <c r="EMN6" s="345"/>
      <c r="EMO6" s="345"/>
      <c r="EMP6" s="347"/>
      <c r="EMQ6" s="341"/>
      <c r="EMS6" s="259"/>
      <c r="EMT6" s="267"/>
      <c r="EMU6" s="267"/>
      <c r="EMV6" s="269"/>
      <c r="EMW6" s="335"/>
      <c r="EMX6" s="344"/>
      <c r="EMY6" s="347"/>
      <c r="EMZ6" s="347"/>
      <c r="ENA6" s="333"/>
      <c r="ENB6" s="348"/>
      <c r="ENC6" s="345"/>
      <c r="END6" s="345"/>
      <c r="ENE6" s="347"/>
      <c r="ENF6" s="341"/>
      <c r="ENH6" s="259"/>
      <c r="ENI6" s="267"/>
      <c r="ENJ6" s="267"/>
      <c r="ENK6" s="269"/>
      <c r="ENL6" s="335"/>
      <c r="ENM6" s="344"/>
      <c r="ENN6" s="347"/>
      <c r="ENO6" s="347"/>
      <c r="ENP6" s="333"/>
      <c r="ENQ6" s="348"/>
      <c r="ENR6" s="345"/>
      <c r="ENS6" s="345"/>
      <c r="ENT6" s="347"/>
      <c r="ENU6" s="341"/>
      <c r="ENW6" s="259"/>
      <c r="ENX6" s="267"/>
      <c r="ENY6" s="267"/>
      <c r="ENZ6" s="269"/>
      <c r="EOA6" s="335"/>
      <c r="EOB6" s="344"/>
      <c r="EOC6" s="347"/>
      <c r="EOD6" s="347"/>
      <c r="EOE6" s="333"/>
      <c r="EOF6" s="348"/>
      <c r="EOG6" s="345"/>
      <c r="EOH6" s="345"/>
      <c r="EOI6" s="347"/>
      <c r="EOJ6" s="341"/>
      <c r="EOL6" s="259"/>
      <c r="EOM6" s="267"/>
      <c r="EON6" s="267"/>
      <c r="EOO6" s="269"/>
      <c r="EOP6" s="335"/>
      <c r="EOQ6" s="344"/>
      <c r="EOR6" s="347"/>
      <c r="EOS6" s="347"/>
      <c r="EOT6" s="333"/>
      <c r="EOU6" s="348"/>
      <c r="EOV6" s="345"/>
      <c r="EOW6" s="345"/>
      <c r="EOX6" s="347"/>
      <c r="EOY6" s="341"/>
      <c r="EPA6" s="259"/>
      <c r="EPB6" s="267"/>
      <c r="EPC6" s="267"/>
      <c r="EPD6" s="269"/>
      <c r="EPE6" s="335"/>
      <c r="EPF6" s="344"/>
      <c r="EPG6" s="347"/>
      <c r="EPH6" s="347"/>
      <c r="EPI6" s="333"/>
      <c r="EPJ6" s="348"/>
      <c r="EPK6" s="345"/>
      <c r="EPL6" s="345"/>
      <c r="EPM6" s="347"/>
      <c r="EPN6" s="341"/>
      <c r="EPP6" s="259"/>
      <c r="EPQ6" s="267"/>
      <c r="EPR6" s="267"/>
      <c r="EPS6" s="269"/>
      <c r="EPT6" s="335"/>
      <c r="EPU6" s="344"/>
      <c r="EPV6" s="347"/>
      <c r="EPW6" s="347"/>
      <c r="EPX6" s="333"/>
      <c r="EPY6" s="348"/>
      <c r="EPZ6" s="345"/>
      <c r="EQA6" s="345"/>
      <c r="EQB6" s="347"/>
      <c r="EQC6" s="341"/>
      <c r="EQE6" s="259"/>
      <c r="EQF6" s="267"/>
      <c r="EQG6" s="267"/>
      <c r="EQH6" s="269"/>
      <c r="EQI6" s="335"/>
      <c r="EQJ6" s="344"/>
      <c r="EQK6" s="347"/>
      <c r="EQL6" s="347"/>
      <c r="EQM6" s="333"/>
      <c r="EQN6" s="348"/>
      <c r="EQO6" s="345"/>
      <c r="EQP6" s="345"/>
      <c r="EQQ6" s="347"/>
      <c r="EQR6" s="341"/>
      <c r="EQT6" s="259"/>
      <c r="EQU6" s="267"/>
      <c r="EQV6" s="267"/>
      <c r="EQW6" s="269"/>
      <c r="EQX6" s="335"/>
      <c r="EQY6" s="344"/>
      <c r="EQZ6" s="347"/>
      <c r="ERA6" s="347"/>
      <c r="ERB6" s="333"/>
      <c r="ERC6" s="348"/>
      <c r="ERD6" s="345"/>
      <c r="ERE6" s="345"/>
      <c r="ERF6" s="347"/>
      <c r="ERG6" s="341"/>
      <c r="ERI6" s="259"/>
      <c r="ERJ6" s="267"/>
      <c r="ERK6" s="267"/>
      <c r="ERL6" s="269"/>
      <c r="ERM6" s="335"/>
      <c r="ERN6" s="344"/>
      <c r="ERO6" s="347"/>
      <c r="ERP6" s="347"/>
      <c r="ERQ6" s="333"/>
      <c r="ERR6" s="348"/>
      <c r="ERS6" s="345"/>
      <c r="ERT6" s="345"/>
      <c r="ERU6" s="347"/>
      <c r="ERV6" s="341"/>
      <c r="ERX6" s="259"/>
      <c r="ERY6" s="267"/>
      <c r="ERZ6" s="267"/>
      <c r="ESA6" s="269"/>
      <c r="ESB6" s="335"/>
      <c r="ESC6" s="344"/>
      <c r="ESD6" s="347"/>
      <c r="ESE6" s="347"/>
      <c r="ESF6" s="333"/>
      <c r="ESG6" s="348"/>
      <c r="ESH6" s="345"/>
      <c r="ESI6" s="345"/>
      <c r="ESJ6" s="347"/>
      <c r="ESK6" s="341"/>
      <c r="ESM6" s="259"/>
      <c r="ESN6" s="267"/>
      <c r="ESO6" s="267"/>
      <c r="ESP6" s="269"/>
      <c r="ESQ6" s="335"/>
      <c r="ESR6" s="344"/>
      <c r="ESS6" s="347"/>
      <c r="EST6" s="347"/>
      <c r="ESU6" s="333"/>
      <c r="ESV6" s="348"/>
      <c r="ESW6" s="345"/>
      <c r="ESX6" s="345"/>
      <c r="ESY6" s="347"/>
      <c r="ESZ6" s="341"/>
      <c r="ETB6" s="259"/>
      <c r="ETC6" s="267"/>
      <c r="ETD6" s="267"/>
      <c r="ETE6" s="269"/>
      <c r="ETF6" s="335"/>
      <c r="ETG6" s="344"/>
      <c r="ETH6" s="347"/>
      <c r="ETI6" s="347"/>
      <c r="ETJ6" s="333"/>
      <c r="ETK6" s="348"/>
      <c r="ETL6" s="345"/>
      <c r="ETM6" s="345"/>
      <c r="ETN6" s="347"/>
      <c r="ETO6" s="341"/>
      <c r="ETQ6" s="259"/>
      <c r="ETR6" s="267"/>
      <c r="ETS6" s="267"/>
      <c r="ETT6" s="269"/>
      <c r="ETU6" s="335"/>
      <c r="ETV6" s="344"/>
      <c r="ETW6" s="347"/>
      <c r="ETX6" s="347"/>
      <c r="ETY6" s="333"/>
      <c r="ETZ6" s="348"/>
      <c r="EUA6" s="345"/>
      <c r="EUB6" s="345"/>
      <c r="EUC6" s="347"/>
      <c r="EUD6" s="341"/>
      <c r="EUF6" s="259"/>
      <c r="EUG6" s="267"/>
      <c r="EUH6" s="267"/>
      <c r="EUI6" s="269"/>
      <c r="EUJ6" s="335"/>
      <c r="EUK6" s="344"/>
      <c r="EUL6" s="347"/>
      <c r="EUM6" s="347"/>
      <c r="EUN6" s="333"/>
      <c r="EUO6" s="348"/>
      <c r="EUP6" s="345"/>
      <c r="EUQ6" s="345"/>
      <c r="EUR6" s="347"/>
      <c r="EUS6" s="341"/>
      <c r="EUU6" s="259"/>
      <c r="EUV6" s="267"/>
      <c r="EUW6" s="267"/>
      <c r="EUX6" s="269"/>
      <c r="EUY6" s="335"/>
      <c r="EUZ6" s="344"/>
      <c r="EVA6" s="347"/>
      <c r="EVB6" s="347"/>
      <c r="EVC6" s="333"/>
      <c r="EVD6" s="348"/>
      <c r="EVE6" s="345"/>
      <c r="EVF6" s="345"/>
      <c r="EVG6" s="347"/>
      <c r="EVH6" s="341"/>
      <c r="EVJ6" s="259"/>
      <c r="EVK6" s="267"/>
      <c r="EVL6" s="267"/>
      <c r="EVM6" s="269"/>
      <c r="EVN6" s="335"/>
      <c r="EVO6" s="344"/>
      <c r="EVP6" s="347"/>
      <c r="EVQ6" s="347"/>
      <c r="EVR6" s="333"/>
      <c r="EVS6" s="348"/>
      <c r="EVT6" s="345"/>
      <c r="EVU6" s="345"/>
      <c r="EVV6" s="347"/>
      <c r="EVW6" s="341"/>
      <c r="EVY6" s="259"/>
      <c r="EVZ6" s="267"/>
      <c r="EWA6" s="267"/>
      <c r="EWB6" s="269"/>
      <c r="EWC6" s="335"/>
      <c r="EWD6" s="344"/>
      <c r="EWE6" s="347"/>
      <c r="EWF6" s="347"/>
      <c r="EWG6" s="333"/>
      <c r="EWH6" s="348"/>
      <c r="EWI6" s="345"/>
      <c r="EWJ6" s="345"/>
      <c r="EWK6" s="347"/>
      <c r="EWL6" s="341"/>
      <c r="EWN6" s="259"/>
      <c r="EWO6" s="267"/>
      <c r="EWP6" s="267"/>
      <c r="EWQ6" s="269"/>
      <c r="EWR6" s="335"/>
      <c r="EWS6" s="344"/>
      <c r="EWT6" s="347"/>
      <c r="EWU6" s="347"/>
      <c r="EWV6" s="333"/>
      <c r="EWW6" s="348"/>
      <c r="EWX6" s="345"/>
      <c r="EWY6" s="345"/>
      <c r="EWZ6" s="347"/>
      <c r="EXA6" s="341"/>
      <c r="EXC6" s="259"/>
      <c r="EXD6" s="267"/>
      <c r="EXE6" s="267"/>
      <c r="EXF6" s="269"/>
      <c r="EXG6" s="335"/>
      <c r="EXH6" s="344"/>
      <c r="EXI6" s="347"/>
      <c r="EXJ6" s="347"/>
      <c r="EXK6" s="333"/>
      <c r="EXL6" s="348"/>
      <c r="EXM6" s="345"/>
      <c r="EXN6" s="345"/>
      <c r="EXO6" s="347"/>
      <c r="EXP6" s="341"/>
      <c r="EXR6" s="259"/>
      <c r="EXS6" s="267"/>
      <c r="EXT6" s="267"/>
      <c r="EXU6" s="269"/>
      <c r="EXV6" s="335"/>
      <c r="EXW6" s="344"/>
      <c r="EXX6" s="347"/>
      <c r="EXY6" s="347"/>
      <c r="EXZ6" s="333"/>
      <c r="EYA6" s="348"/>
      <c r="EYB6" s="345"/>
      <c r="EYC6" s="345"/>
      <c r="EYD6" s="347"/>
      <c r="EYE6" s="341"/>
      <c r="EYG6" s="259"/>
      <c r="EYH6" s="267"/>
      <c r="EYI6" s="267"/>
      <c r="EYJ6" s="269"/>
      <c r="EYK6" s="335"/>
      <c r="EYL6" s="344"/>
      <c r="EYM6" s="347"/>
      <c r="EYN6" s="347"/>
      <c r="EYO6" s="333"/>
      <c r="EYP6" s="348"/>
      <c r="EYQ6" s="345"/>
      <c r="EYR6" s="345"/>
      <c r="EYS6" s="347"/>
      <c r="EYT6" s="341"/>
      <c r="EYV6" s="259"/>
      <c r="EYW6" s="267"/>
      <c r="EYX6" s="267"/>
      <c r="EYY6" s="269"/>
      <c r="EYZ6" s="335"/>
      <c r="EZA6" s="344"/>
      <c r="EZB6" s="347"/>
      <c r="EZC6" s="347"/>
      <c r="EZD6" s="333"/>
      <c r="EZE6" s="348"/>
      <c r="EZF6" s="345"/>
      <c r="EZG6" s="345"/>
      <c r="EZH6" s="347"/>
      <c r="EZI6" s="341"/>
      <c r="EZK6" s="259"/>
      <c r="EZL6" s="267"/>
      <c r="EZM6" s="267"/>
      <c r="EZN6" s="269"/>
      <c r="EZO6" s="335"/>
      <c r="EZP6" s="344"/>
      <c r="EZQ6" s="347"/>
      <c r="EZR6" s="347"/>
      <c r="EZS6" s="333"/>
      <c r="EZT6" s="348"/>
      <c r="EZU6" s="345"/>
      <c r="EZV6" s="345"/>
      <c r="EZW6" s="347"/>
      <c r="EZX6" s="341"/>
      <c r="EZZ6" s="259"/>
      <c r="FAA6" s="267"/>
      <c r="FAB6" s="267"/>
      <c r="FAC6" s="269"/>
      <c r="FAD6" s="335"/>
      <c r="FAE6" s="344"/>
      <c r="FAF6" s="347"/>
      <c r="FAG6" s="347"/>
      <c r="FAH6" s="333"/>
      <c r="FAI6" s="348"/>
      <c r="FAJ6" s="345"/>
      <c r="FAK6" s="345"/>
      <c r="FAL6" s="347"/>
      <c r="FAM6" s="341"/>
      <c r="FAO6" s="259"/>
      <c r="FAP6" s="267"/>
      <c r="FAQ6" s="267"/>
      <c r="FAR6" s="269"/>
      <c r="FAS6" s="335"/>
      <c r="FAT6" s="344"/>
      <c r="FAU6" s="347"/>
      <c r="FAV6" s="347"/>
      <c r="FAW6" s="333"/>
      <c r="FAX6" s="348"/>
      <c r="FAY6" s="345"/>
      <c r="FAZ6" s="345"/>
      <c r="FBA6" s="347"/>
      <c r="FBB6" s="341"/>
      <c r="FBD6" s="259"/>
      <c r="FBE6" s="267"/>
      <c r="FBF6" s="267"/>
      <c r="FBG6" s="269"/>
      <c r="FBH6" s="335"/>
      <c r="FBI6" s="344"/>
      <c r="FBJ6" s="347"/>
      <c r="FBK6" s="347"/>
      <c r="FBL6" s="333"/>
      <c r="FBM6" s="348"/>
      <c r="FBN6" s="345"/>
      <c r="FBO6" s="345"/>
      <c r="FBP6" s="347"/>
      <c r="FBQ6" s="341"/>
      <c r="FBS6" s="259"/>
      <c r="FBT6" s="267"/>
      <c r="FBU6" s="267"/>
      <c r="FBV6" s="269"/>
      <c r="FBW6" s="335"/>
      <c r="FBX6" s="344"/>
      <c r="FBY6" s="347"/>
      <c r="FBZ6" s="347"/>
      <c r="FCA6" s="333"/>
      <c r="FCB6" s="348"/>
      <c r="FCC6" s="345"/>
      <c r="FCD6" s="345"/>
      <c r="FCE6" s="347"/>
      <c r="FCF6" s="341"/>
      <c r="FCH6" s="259"/>
      <c r="FCI6" s="267"/>
      <c r="FCJ6" s="267"/>
      <c r="FCK6" s="269"/>
      <c r="FCL6" s="335"/>
      <c r="FCM6" s="344"/>
      <c r="FCN6" s="347"/>
      <c r="FCO6" s="347"/>
      <c r="FCP6" s="333"/>
      <c r="FCQ6" s="348"/>
      <c r="FCR6" s="345"/>
      <c r="FCS6" s="345"/>
      <c r="FCT6" s="347"/>
      <c r="FCU6" s="341"/>
      <c r="FCW6" s="259"/>
      <c r="FCX6" s="267"/>
      <c r="FCY6" s="267"/>
      <c r="FCZ6" s="269"/>
      <c r="FDA6" s="335"/>
      <c r="FDB6" s="344"/>
      <c r="FDC6" s="347"/>
      <c r="FDD6" s="347"/>
      <c r="FDE6" s="333"/>
      <c r="FDF6" s="348"/>
      <c r="FDG6" s="345"/>
      <c r="FDH6" s="345"/>
      <c r="FDI6" s="347"/>
      <c r="FDJ6" s="341"/>
      <c r="FDL6" s="259"/>
      <c r="FDM6" s="267"/>
      <c r="FDN6" s="267"/>
      <c r="FDO6" s="269"/>
      <c r="FDP6" s="335"/>
      <c r="FDQ6" s="344"/>
      <c r="FDR6" s="347"/>
      <c r="FDS6" s="347"/>
      <c r="FDT6" s="333"/>
      <c r="FDU6" s="348"/>
      <c r="FDV6" s="345"/>
      <c r="FDW6" s="345"/>
      <c r="FDX6" s="347"/>
      <c r="FDY6" s="341"/>
      <c r="FEA6" s="259"/>
      <c r="FEB6" s="267"/>
      <c r="FEC6" s="267"/>
      <c r="FED6" s="269"/>
      <c r="FEE6" s="335"/>
      <c r="FEF6" s="344"/>
      <c r="FEG6" s="347"/>
      <c r="FEH6" s="347"/>
      <c r="FEI6" s="333"/>
      <c r="FEJ6" s="348"/>
      <c r="FEK6" s="345"/>
      <c r="FEL6" s="345"/>
      <c r="FEM6" s="347"/>
      <c r="FEN6" s="341"/>
      <c r="FEP6" s="259"/>
      <c r="FEQ6" s="267"/>
      <c r="FER6" s="267"/>
      <c r="FES6" s="269"/>
      <c r="FET6" s="335"/>
      <c r="FEU6" s="344"/>
      <c r="FEV6" s="347"/>
      <c r="FEW6" s="347"/>
      <c r="FEX6" s="333"/>
      <c r="FEY6" s="348"/>
      <c r="FEZ6" s="345"/>
      <c r="FFA6" s="345"/>
      <c r="FFB6" s="347"/>
      <c r="FFC6" s="341"/>
      <c r="FFE6" s="259"/>
      <c r="FFF6" s="267"/>
      <c r="FFG6" s="267"/>
      <c r="FFH6" s="269"/>
      <c r="FFI6" s="335"/>
      <c r="FFJ6" s="344"/>
      <c r="FFK6" s="347"/>
      <c r="FFL6" s="347"/>
      <c r="FFM6" s="333"/>
      <c r="FFN6" s="348"/>
      <c r="FFO6" s="345"/>
      <c r="FFP6" s="345"/>
      <c r="FFQ6" s="347"/>
      <c r="FFR6" s="341"/>
      <c r="FFT6" s="259"/>
      <c r="FFU6" s="267"/>
      <c r="FFV6" s="267"/>
      <c r="FFW6" s="269"/>
      <c r="FFX6" s="335"/>
      <c r="FFY6" s="344"/>
      <c r="FFZ6" s="347"/>
      <c r="FGA6" s="347"/>
      <c r="FGB6" s="333"/>
      <c r="FGC6" s="348"/>
      <c r="FGD6" s="345"/>
      <c r="FGE6" s="345"/>
      <c r="FGF6" s="347"/>
      <c r="FGG6" s="341"/>
      <c r="FGI6" s="259"/>
      <c r="FGJ6" s="267"/>
      <c r="FGK6" s="267"/>
      <c r="FGL6" s="269"/>
      <c r="FGM6" s="335"/>
      <c r="FGN6" s="344"/>
      <c r="FGO6" s="347"/>
      <c r="FGP6" s="347"/>
      <c r="FGQ6" s="333"/>
      <c r="FGR6" s="348"/>
      <c r="FGS6" s="345"/>
      <c r="FGT6" s="345"/>
      <c r="FGU6" s="347"/>
      <c r="FGV6" s="341"/>
      <c r="FGX6" s="259"/>
      <c r="FGY6" s="267"/>
      <c r="FGZ6" s="267"/>
      <c r="FHA6" s="269"/>
      <c r="FHB6" s="335"/>
      <c r="FHC6" s="344"/>
      <c r="FHD6" s="347"/>
      <c r="FHE6" s="347"/>
      <c r="FHF6" s="333"/>
      <c r="FHG6" s="348"/>
      <c r="FHH6" s="345"/>
      <c r="FHI6" s="345"/>
      <c r="FHJ6" s="347"/>
      <c r="FHK6" s="341"/>
      <c r="FHM6" s="259"/>
      <c r="FHN6" s="267"/>
      <c r="FHO6" s="267"/>
      <c r="FHP6" s="269"/>
      <c r="FHQ6" s="335"/>
      <c r="FHR6" s="344"/>
      <c r="FHS6" s="347"/>
      <c r="FHT6" s="347"/>
      <c r="FHU6" s="333"/>
      <c r="FHV6" s="348"/>
      <c r="FHW6" s="345"/>
      <c r="FHX6" s="345"/>
      <c r="FHY6" s="347"/>
      <c r="FHZ6" s="341"/>
      <c r="FIB6" s="259"/>
      <c r="FIC6" s="267"/>
      <c r="FID6" s="267"/>
      <c r="FIE6" s="269"/>
      <c r="FIF6" s="335"/>
      <c r="FIG6" s="344"/>
      <c r="FIH6" s="347"/>
      <c r="FII6" s="347"/>
      <c r="FIJ6" s="333"/>
      <c r="FIK6" s="348"/>
      <c r="FIL6" s="345"/>
      <c r="FIM6" s="345"/>
      <c r="FIN6" s="347"/>
      <c r="FIO6" s="341"/>
      <c r="FIQ6" s="259"/>
      <c r="FIR6" s="267"/>
      <c r="FIS6" s="267"/>
      <c r="FIT6" s="269"/>
      <c r="FIU6" s="335"/>
      <c r="FIV6" s="344"/>
      <c r="FIW6" s="347"/>
      <c r="FIX6" s="347"/>
      <c r="FIY6" s="333"/>
      <c r="FIZ6" s="348"/>
      <c r="FJA6" s="345"/>
      <c r="FJB6" s="345"/>
      <c r="FJC6" s="347"/>
      <c r="FJD6" s="341"/>
      <c r="FJF6" s="259"/>
      <c r="FJG6" s="267"/>
      <c r="FJH6" s="267"/>
      <c r="FJI6" s="269"/>
      <c r="FJJ6" s="335"/>
      <c r="FJK6" s="344"/>
      <c r="FJL6" s="347"/>
      <c r="FJM6" s="347"/>
      <c r="FJN6" s="333"/>
      <c r="FJO6" s="348"/>
      <c r="FJP6" s="345"/>
      <c r="FJQ6" s="345"/>
      <c r="FJR6" s="347"/>
      <c r="FJS6" s="341"/>
      <c r="FJU6" s="259"/>
      <c r="FJV6" s="267"/>
      <c r="FJW6" s="267"/>
      <c r="FJX6" s="269"/>
      <c r="FJY6" s="335"/>
      <c r="FJZ6" s="344"/>
      <c r="FKA6" s="347"/>
      <c r="FKB6" s="347"/>
      <c r="FKC6" s="333"/>
      <c r="FKD6" s="348"/>
      <c r="FKE6" s="345"/>
      <c r="FKF6" s="345"/>
      <c r="FKG6" s="347"/>
      <c r="FKH6" s="341"/>
      <c r="FKJ6" s="259"/>
      <c r="FKK6" s="267"/>
      <c r="FKL6" s="267"/>
      <c r="FKM6" s="269"/>
      <c r="FKN6" s="335"/>
      <c r="FKO6" s="344"/>
      <c r="FKP6" s="347"/>
      <c r="FKQ6" s="347"/>
      <c r="FKR6" s="333"/>
      <c r="FKS6" s="348"/>
      <c r="FKT6" s="345"/>
      <c r="FKU6" s="345"/>
      <c r="FKV6" s="347"/>
      <c r="FKW6" s="341"/>
      <c r="FKY6" s="259"/>
      <c r="FKZ6" s="267"/>
      <c r="FLA6" s="267"/>
      <c r="FLB6" s="269"/>
      <c r="FLC6" s="335"/>
      <c r="FLD6" s="344"/>
      <c r="FLE6" s="347"/>
      <c r="FLF6" s="347"/>
      <c r="FLG6" s="333"/>
      <c r="FLH6" s="348"/>
      <c r="FLI6" s="345"/>
      <c r="FLJ6" s="345"/>
      <c r="FLK6" s="347"/>
      <c r="FLL6" s="341"/>
      <c r="FLN6" s="259"/>
      <c r="FLO6" s="267"/>
      <c r="FLP6" s="267"/>
      <c r="FLQ6" s="269"/>
      <c r="FLR6" s="335"/>
      <c r="FLS6" s="344"/>
      <c r="FLT6" s="347"/>
      <c r="FLU6" s="347"/>
      <c r="FLV6" s="333"/>
      <c r="FLW6" s="348"/>
      <c r="FLX6" s="345"/>
      <c r="FLY6" s="345"/>
      <c r="FLZ6" s="347"/>
      <c r="FMA6" s="341"/>
      <c r="FMC6" s="259"/>
      <c r="FMD6" s="267"/>
      <c r="FME6" s="267"/>
      <c r="FMF6" s="269"/>
      <c r="FMG6" s="335"/>
      <c r="FMH6" s="344"/>
      <c r="FMI6" s="347"/>
      <c r="FMJ6" s="347"/>
      <c r="FMK6" s="333"/>
      <c r="FML6" s="348"/>
      <c r="FMM6" s="345"/>
      <c r="FMN6" s="345"/>
      <c r="FMO6" s="347"/>
      <c r="FMP6" s="341"/>
      <c r="FMR6" s="259"/>
      <c r="FMS6" s="267"/>
      <c r="FMT6" s="267"/>
      <c r="FMU6" s="269"/>
      <c r="FMV6" s="335"/>
      <c r="FMW6" s="344"/>
      <c r="FMX6" s="347"/>
      <c r="FMY6" s="347"/>
      <c r="FMZ6" s="333"/>
      <c r="FNA6" s="348"/>
      <c r="FNB6" s="345"/>
      <c r="FNC6" s="345"/>
      <c r="FND6" s="347"/>
      <c r="FNE6" s="341"/>
      <c r="FNG6" s="259"/>
      <c r="FNH6" s="267"/>
      <c r="FNI6" s="267"/>
      <c r="FNJ6" s="269"/>
      <c r="FNK6" s="335"/>
      <c r="FNL6" s="344"/>
      <c r="FNM6" s="347"/>
      <c r="FNN6" s="347"/>
      <c r="FNO6" s="333"/>
      <c r="FNP6" s="348"/>
      <c r="FNQ6" s="345"/>
      <c r="FNR6" s="345"/>
      <c r="FNS6" s="347"/>
      <c r="FNT6" s="341"/>
      <c r="FNV6" s="259"/>
      <c r="FNW6" s="267"/>
      <c r="FNX6" s="267"/>
      <c r="FNY6" s="269"/>
      <c r="FNZ6" s="335"/>
      <c r="FOA6" s="344"/>
      <c r="FOB6" s="347"/>
      <c r="FOC6" s="347"/>
      <c r="FOD6" s="333"/>
      <c r="FOE6" s="348"/>
      <c r="FOF6" s="345"/>
      <c r="FOG6" s="345"/>
      <c r="FOH6" s="347"/>
      <c r="FOI6" s="341"/>
      <c r="FOK6" s="259"/>
      <c r="FOL6" s="267"/>
      <c r="FOM6" s="267"/>
      <c r="FON6" s="269"/>
      <c r="FOO6" s="335"/>
      <c r="FOP6" s="344"/>
      <c r="FOQ6" s="347"/>
      <c r="FOR6" s="347"/>
      <c r="FOS6" s="333"/>
      <c r="FOT6" s="348"/>
      <c r="FOU6" s="345"/>
      <c r="FOV6" s="345"/>
      <c r="FOW6" s="347"/>
      <c r="FOX6" s="341"/>
      <c r="FOZ6" s="259"/>
      <c r="FPA6" s="267"/>
      <c r="FPB6" s="267"/>
      <c r="FPC6" s="269"/>
      <c r="FPD6" s="335"/>
      <c r="FPE6" s="344"/>
      <c r="FPF6" s="347"/>
      <c r="FPG6" s="347"/>
      <c r="FPH6" s="333"/>
      <c r="FPI6" s="348"/>
      <c r="FPJ6" s="345"/>
      <c r="FPK6" s="345"/>
      <c r="FPL6" s="347"/>
      <c r="FPM6" s="341"/>
      <c r="FPO6" s="259"/>
      <c r="FPP6" s="267"/>
      <c r="FPQ6" s="267"/>
      <c r="FPR6" s="269"/>
      <c r="FPS6" s="335"/>
      <c r="FPT6" s="344"/>
      <c r="FPU6" s="347"/>
      <c r="FPV6" s="347"/>
      <c r="FPW6" s="333"/>
      <c r="FPX6" s="348"/>
      <c r="FPY6" s="345"/>
      <c r="FPZ6" s="345"/>
      <c r="FQA6" s="347"/>
      <c r="FQB6" s="341"/>
      <c r="FQD6" s="259"/>
      <c r="FQE6" s="267"/>
      <c r="FQF6" s="267"/>
      <c r="FQG6" s="269"/>
      <c r="FQH6" s="335"/>
      <c r="FQI6" s="344"/>
      <c r="FQJ6" s="347"/>
      <c r="FQK6" s="347"/>
      <c r="FQL6" s="333"/>
      <c r="FQM6" s="348"/>
      <c r="FQN6" s="345"/>
      <c r="FQO6" s="345"/>
      <c r="FQP6" s="347"/>
      <c r="FQQ6" s="341"/>
      <c r="FQS6" s="259"/>
      <c r="FQT6" s="267"/>
      <c r="FQU6" s="267"/>
      <c r="FQV6" s="269"/>
      <c r="FQW6" s="335"/>
      <c r="FQX6" s="344"/>
      <c r="FQY6" s="347"/>
      <c r="FQZ6" s="347"/>
      <c r="FRA6" s="333"/>
      <c r="FRB6" s="348"/>
      <c r="FRC6" s="345"/>
      <c r="FRD6" s="345"/>
      <c r="FRE6" s="347"/>
      <c r="FRF6" s="341"/>
      <c r="FRH6" s="259"/>
      <c r="FRI6" s="267"/>
      <c r="FRJ6" s="267"/>
      <c r="FRK6" s="269"/>
      <c r="FRL6" s="335"/>
      <c r="FRM6" s="344"/>
      <c r="FRN6" s="347"/>
      <c r="FRO6" s="347"/>
      <c r="FRP6" s="333"/>
      <c r="FRQ6" s="348"/>
      <c r="FRR6" s="345"/>
      <c r="FRS6" s="345"/>
      <c r="FRT6" s="347"/>
      <c r="FRU6" s="341"/>
      <c r="FRW6" s="259"/>
      <c r="FRX6" s="267"/>
      <c r="FRY6" s="267"/>
      <c r="FRZ6" s="269"/>
      <c r="FSA6" s="335"/>
      <c r="FSB6" s="344"/>
      <c r="FSC6" s="347"/>
      <c r="FSD6" s="347"/>
      <c r="FSE6" s="333"/>
      <c r="FSF6" s="348"/>
      <c r="FSG6" s="345"/>
      <c r="FSH6" s="345"/>
      <c r="FSI6" s="347"/>
      <c r="FSJ6" s="341"/>
      <c r="FSL6" s="259"/>
      <c r="FSM6" s="267"/>
      <c r="FSN6" s="267"/>
      <c r="FSO6" s="269"/>
      <c r="FSP6" s="335"/>
      <c r="FSQ6" s="344"/>
      <c r="FSR6" s="347"/>
      <c r="FSS6" s="347"/>
      <c r="FST6" s="333"/>
      <c r="FSU6" s="348"/>
      <c r="FSV6" s="345"/>
      <c r="FSW6" s="345"/>
      <c r="FSX6" s="347"/>
      <c r="FSY6" s="341"/>
      <c r="FTA6" s="259"/>
      <c r="FTB6" s="267"/>
      <c r="FTC6" s="267"/>
      <c r="FTD6" s="269"/>
      <c r="FTE6" s="335"/>
      <c r="FTF6" s="344"/>
      <c r="FTG6" s="347"/>
      <c r="FTH6" s="347"/>
      <c r="FTI6" s="333"/>
      <c r="FTJ6" s="348"/>
      <c r="FTK6" s="345"/>
      <c r="FTL6" s="345"/>
      <c r="FTM6" s="347"/>
      <c r="FTN6" s="341"/>
      <c r="FTP6" s="259"/>
      <c r="FTQ6" s="267"/>
      <c r="FTR6" s="267"/>
      <c r="FTS6" s="269"/>
      <c r="FTT6" s="335"/>
      <c r="FTU6" s="344"/>
      <c r="FTV6" s="347"/>
      <c r="FTW6" s="347"/>
      <c r="FTX6" s="333"/>
      <c r="FTY6" s="348"/>
      <c r="FTZ6" s="345"/>
      <c r="FUA6" s="345"/>
      <c r="FUB6" s="347"/>
      <c r="FUC6" s="341"/>
      <c r="FUE6" s="259"/>
      <c r="FUF6" s="267"/>
      <c r="FUG6" s="267"/>
      <c r="FUH6" s="269"/>
      <c r="FUI6" s="335"/>
      <c r="FUJ6" s="344"/>
      <c r="FUK6" s="347"/>
      <c r="FUL6" s="347"/>
      <c r="FUM6" s="333"/>
      <c r="FUN6" s="348"/>
      <c r="FUO6" s="345"/>
      <c r="FUP6" s="345"/>
      <c r="FUQ6" s="347"/>
      <c r="FUR6" s="341"/>
      <c r="FUT6" s="259"/>
      <c r="FUU6" s="267"/>
      <c r="FUV6" s="267"/>
      <c r="FUW6" s="269"/>
      <c r="FUX6" s="335"/>
      <c r="FUY6" s="344"/>
      <c r="FUZ6" s="347"/>
      <c r="FVA6" s="347"/>
      <c r="FVB6" s="333"/>
      <c r="FVC6" s="348"/>
      <c r="FVD6" s="345"/>
      <c r="FVE6" s="345"/>
      <c r="FVF6" s="347"/>
      <c r="FVG6" s="341"/>
      <c r="FVI6" s="259"/>
      <c r="FVJ6" s="267"/>
      <c r="FVK6" s="267"/>
      <c r="FVL6" s="269"/>
      <c r="FVM6" s="335"/>
      <c r="FVN6" s="344"/>
      <c r="FVO6" s="347"/>
      <c r="FVP6" s="347"/>
      <c r="FVQ6" s="333"/>
      <c r="FVR6" s="348"/>
      <c r="FVS6" s="345"/>
      <c r="FVT6" s="345"/>
      <c r="FVU6" s="347"/>
      <c r="FVV6" s="341"/>
      <c r="FVX6" s="259"/>
      <c r="FVY6" s="267"/>
      <c r="FVZ6" s="267"/>
      <c r="FWA6" s="269"/>
      <c r="FWB6" s="335"/>
      <c r="FWC6" s="344"/>
      <c r="FWD6" s="347"/>
      <c r="FWE6" s="347"/>
      <c r="FWF6" s="333"/>
      <c r="FWG6" s="348"/>
      <c r="FWH6" s="345"/>
      <c r="FWI6" s="345"/>
      <c r="FWJ6" s="347"/>
      <c r="FWK6" s="341"/>
      <c r="FWM6" s="259"/>
      <c r="FWN6" s="267"/>
      <c r="FWO6" s="267"/>
      <c r="FWP6" s="269"/>
      <c r="FWQ6" s="335"/>
      <c r="FWR6" s="344"/>
      <c r="FWS6" s="347"/>
      <c r="FWT6" s="347"/>
      <c r="FWU6" s="333"/>
      <c r="FWV6" s="348"/>
      <c r="FWW6" s="345"/>
      <c r="FWX6" s="345"/>
      <c r="FWY6" s="347"/>
      <c r="FWZ6" s="341"/>
      <c r="FXB6" s="259"/>
      <c r="FXC6" s="267"/>
      <c r="FXD6" s="267"/>
      <c r="FXE6" s="269"/>
      <c r="FXF6" s="335"/>
      <c r="FXG6" s="344"/>
      <c r="FXH6" s="347"/>
      <c r="FXI6" s="347"/>
      <c r="FXJ6" s="333"/>
      <c r="FXK6" s="348"/>
      <c r="FXL6" s="345"/>
      <c r="FXM6" s="345"/>
      <c r="FXN6" s="347"/>
      <c r="FXO6" s="341"/>
      <c r="FXQ6" s="259"/>
      <c r="FXR6" s="267"/>
      <c r="FXS6" s="267"/>
      <c r="FXT6" s="269"/>
      <c r="FXU6" s="335"/>
      <c r="FXV6" s="344"/>
      <c r="FXW6" s="347"/>
      <c r="FXX6" s="347"/>
      <c r="FXY6" s="333"/>
      <c r="FXZ6" s="348"/>
      <c r="FYA6" s="345"/>
      <c r="FYB6" s="345"/>
      <c r="FYC6" s="347"/>
      <c r="FYD6" s="341"/>
      <c r="FYF6" s="259"/>
      <c r="FYG6" s="267"/>
      <c r="FYH6" s="267"/>
      <c r="FYI6" s="269"/>
      <c r="FYJ6" s="335"/>
      <c r="FYK6" s="344"/>
      <c r="FYL6" s="347"/>
      <c r="FYM6" s="347"/>
      <c r="FYN6" s="333"/>
      <c r="FYO6" s="348"/>
      <c r="FYP6" s="345"/>
      <c r="FYQ6" s="345"/>
      <c r="FYR6" s="347"/>
      <c r="FYS6" s="341"/>
      <c r="FYU6" s="259"/>
      <c r="FYV6" s="267"/>
      <c r="FYW6" s="267"/>
      <c r="FYX6" s="269"/>
      <c r="FYY6" s="335"/>
      <c r="FYZ6" s="344"/>
      <c r="FZA6" s="347"/>
      <c r="FZB6" s="347"/>
      <c r="FZC6" s="333"/>
      <c r="FZD6" s="348"/>
      <c r="FZE6" s="345"/>
      <c r="FZF6" s="345"/>
      <c r="FZG6" s="347"/>
      <c r="FZH6" s="341"/>
      <c r="FZJ6" s="259"/>
      <c r="FZK6" s="267"/>
      <c r="FZL6" s="267"/>
      <c r="FZM6" s="269"/>
      <c r="FZN6" s="335"/>
      <c r="FZO6" s="344"/>
      <c r="FZP6" s="347"/>
      <c r="FZQ6" s="347"/>
      <c r="FZR6" s="333"/>
      <c r="FZS6" s="348"/>
      <c r="FZT6" s="345"/>
      <c r="FZU6" s="345"/>
      <c r="FZV6" s="347"/>
      <c r="FZW6" s="341"/>
      <c r="FZY6" s="259"/>
      <c r="FZZ6" s="267"/>
      <c r="GAA6" s="267"/>
      <c r="GAB6" s="269"/>
      <c r="GAC6" s="335"/>
      <c r="GAD6" s="344"/>
      <c r="GAE6" s="347"/>
      <c r="GAF6" s="347"/>
      <c r="GAG6" s="333"/>
      <c r="GAH6" s="348"/>
      <c r="GAI6" s="345"/>
      <c r="GAJ6" s="345"/>
      <c r="GAK6" s="347"/>
      <c r="GAL6" s="341"/>
      <c r="GAN6" s="259"/>
      <c r="GAO6" s="267"/>
      <c r="GAP6" s="267"/>
      <c r="GAQ6" s="269"/>
      <c r="GAR6" s="335"/>
      <c r="GAS6" s="344"/>
      <c r="GAT6" s="347"/>
      <c r="GAU6" s="347"/>
      <c r="GAV6" s="333"/>
      <c r="GAW6" s="348"/>
      <c r="GAX6" s="345"/>
      <c r="GAY6" s="345"/>
      <c r="GAZ6" s="347"/>
      <c r="GBA6" s="341"/>
      <c r="GBC6" s="259"/>
      <c r="GBD6" s="267"/>
      <c r="GBE6" s="267"/>
      <c r="GBF6" s="269"/>
      <c r="GBG6" s="335"/>
      <c r="GBH6" s="344"/>
      <c r="GBI6" s="347"/>
      <c r="GBJ6" s="347"/>
      <c r="GBK6" s="333"/>
      <c r="GBL6" s="348"/>
      <c r="GBM6" s="345"/>
      <c r="GBN6" s="345"/>
      <c r="GBO6" s="347"/>
      <c r="GBP6" s="341"/>
      <c r="GBR6" s="259"/>
      <c r="GBS6" s="267"/>
      <c r="GBT6" s="267"/>
      <c r="GBU6" s="269"/>
      <c r="GBV6" s="335"/>
      <c r="GBW6" s="344"/>
      <c r="GBX6" s="347"/>
      <c r="GBY6" s="347"/>
      <c r="GBZ6" s="333"/>
      <c r="GCA6" s="348"/>
      <c r="GCB6" s="345"/>
      <c r="GCC6" s="345"/>
      <c r="GCD6" s="347"/>
      <c r="GCE6" s="341"/>
      <c r="GCG6" s="259"/>
      <c r="GCH6" s="267"/>
      <c r="GCI6" s="267"/>
      <c r="GCJ6" s="269"/>
      <c r="GCK6" s="335"/>
      <c r="GCL6" s="344"/>
      <c r="GCM6" s="347"/>
      <c r="GCN6" s="347"/>
      <c r="GCO6" s="333"/>
      <c r="GCP6" s="348"/>
      <c r="GCQ6" s="345"/>
      <c r="GCR6" s="345"/>
      <c r="GCS6" s="347"/>
      <c r="GCT6" s="341"/>
      <c r="GCV6" s="259"/>
      <c r="GCW6" s="267"/>
      <c r="GCX6" s="267"/>
      <c r="GCY6" s="269"/>
      <c r="GCZ6" s="335"/>
      <c r="GDA6" s="344"/>
      <c r="GDB6" s="347"/>
      <c r="GDC6" s="347"/>
      <c r="GDD6" s="333"/>
      <c r="GDE6" s="348"/>
      <c r="GDF6" s="345"/>
      <c r="GDG6" s="345"/>
      <c r="GDH6" s="347"/>
      <c r="GDI6" s="341"/>
      <c r="GDK6" s="259"/>
      <c r="GDL6" s="267"/>
      <c r="GDM6" s="267"/>
      <c r="GDN6" s="269"/>
      <c r="GDO6" s="335"/>
      <c r="GDP6" s="344"/>
      <c r="GDQ6" s="347"/>
      <c r="GDR6" s="347"/>
      <c r="GDS6" s="333"/>
      <c r="GDT6" s="348"/>
      <c r="GDU6" s="345"/>
      <c r="GDV6" s="345"/>
      <c r="GDW6" s="347"/>
      <c r="GDX6" s="341"/>
      <c r="GDZ6" s="259"/>
      <c r="GEA6" s="267"/>
      <c r="GEB6" s="267"/>
      <c r="GEC6" s="269"/>
      <c r="GED6" s="335"/>
      <c r="GEE6" s="344"/>
      <c r="GEF6" s="347"/>
      <c r="GEG6" s="347"/>
      <c r="GEH6" s="333"/>
      <c r="GEI6" s="348"/>
      <c r="GEJ6" s="345"/>
      <c r="GEK6" s="345"/>
      <c r="GEL6" s="347"/>
      <c r="GEM6" s="341"/>
      <c r="GEO6" s="259"/>
      <c r="GEP6" s="267"/>
      <c r="GEQ6" s="267"/>
      <c r="GER6" s="269"/>
      <c r="GES6" s="335"/>
      <c r="GET6" s="344"/>
      <c r="GEU6" s="347"/>
      <c r="GEV6" s="347"/>
      <c r="GEW6" s="333"/>
      <c r="GEX6" s="348"/>
      <c r="GEY6" s="345"/>
      <c r="GEZ6" s="345"/>
      <c r="GFA6" s="347"/>
      <c r="GFB6" s="341"/>
      <c r="GFD6" s="259"/>
      <c r="GFE6" s="267"/>
      <c r="GFF6" s="267"/>
      <c r="GFG6" s="269"/>
      <c r="GFH6" s="335"/>
      <c r="GFI6" s="344"/>
      <c r="GFJ6" s="347"/>
      <c r="GFK6" s="347"/>
      <c r="GFL6" s="333"/>
      <c r="GFM6" s="348"/>
      <c r="GFN6" s="345"/>
      <c r="GFO6" s="345"/>
      <c r="GFP6" s="347"/>
      <c r="GFQ6" s="341"/>
      <c r="GFS6" s="259"/>
      <c r="GFT6" s="267"/>
      <c r="GFU6" s="267"/>
      <c r="GFV6" s="269"/>
      <c r="GFW6" s="335"/>
      <c r="GFX6" s="344"/>
      <c r="GFY6" s="347"/>
      <c r="GFZ6" s="347"/>
      <c r="GGA6" s="333"/>
      <c r="GGB6" s="348"/>
      <c r="GGC6" s="345"/>
      <c r="GGD6" s="345"/>
      <c r="GGE6" s="347"/>
      <c r="GGF6" s="341"/>
      <c r="GGH6" s="259"/>
      <c r="GGI6" s="267"/>
      <c r="GGJ6" s="267"/>
      <c r="GGK6" s="269"/>
      <c r="GGL6" s="335"/>
      <c r="GGM6" s="344"/>
      <c r="GGN6" s="347"/>
      <c r="GGO6" s="347"/>
      <c r="GGP6" s="333"/>
      <c r="GGQ6" s="348"/>
      <c r="GGR6" s="345"/>
      <c r="GGS6" s="345"/>
      <c r="GGT6" s="347"/>
      <c r="GGU6" s="341"/>
      <c r="GGW6" s="259"/>
      <c r="GGX6" s="267"/>
      <c r="GGY6" s="267"/>
      <c r="GGZ6" s="269"/>
      <c r="GHA6" s="335"/>
      <c r="GHB6" s="344"/>
      <c r="GHC6" s="347"/>
      <c r="GHD6" s="347"/>
      <c r="GHE6" s="333"/>
      <c r="GHF6" s="348"/>
      <c r="GHG6" s="345"/>
      <c r="GHH6" s="345"/>
      <c r="GHI6" s="347"/>
      <c r="GHJ6" s="341"/>
      <c r="GHL6" s="259"/>
      <c r="GHM6" s="267"/>
      <c r="GHN6" s="267"/>
      <c r="GHO6" s="269"/>
      <c r="GHP6" s="335"/>
      <c r="GHQ6" s="344"/>
      <c r="GHR6" s="347"/>
      <c r="GHS6" s="347"/>
      <c r="GHT6" s="333"/>
      <c r="GHU6" s="348"/>
      <c r="GHV6" s="345"/>
      <c r="GHW6" s="345"/>
      <c r="GHX6" s="347"/>
      <c r="GHY6" s="341"/>
      <c r="GIA6" s="259"/>
      <c r="GIB6" s="267"/>
      <c r="GIC6" s="267"/>
      <c r="GID6" s="269"/>
      <c r="GIE6" s="335"/>
      <c r="GIF6" s="344"/>
      <c r="GIG6" s="347"/>
      <c r="GIH6" s="347"/>
      <c r="GII6" s="333"/>
      <c r="GIJ6" s="348"/>
      <c r="GIK6" s="345"/>
      <c r="GIL6" s="345"/>
      <c r="GIM6" s="347"/>
      <c r="GIN6" s="341"/>
      <c r="GIP6" s="259"/>
      <c r="GIQ6" s="267"/>
      <c r="GIR6" s="267"/>
      <c r="GIS6" s="269"/>
      <c r="GIT6" s="335"/>
      <c r="GIU6" s="344"/>
      <c r="GIV6" s="347"/>
      <c r="GIW6" s="347"/>
      <c r="GIX6" s="333"/>
      <c r="GIY6" s="348"/>
      <c r="GIZ6" s="345"/>
      <c r="GJA6" s="345"/>
      <c r="GJB6" s="347"/>
      <c r="GJC6" s="341"/>
      <c r="GJE6" s="259"/>
      <c r="GJF6" s="267"/>
      <c r="GJG6" s="267"/>
      <c r="GJH6" s="269"/>
      <c r="GJI6" s="335"/>
      <c r="GJJ6" s="344"/>
      <c r="GJK6" s="347"/>
      <c r="GJL6" s="347"/>
      <c r="GJM6" s="333"/>
      <c r="GJN6" s="348"/>
      <c r="GJO6" s="345"/>
      <c r="GJP6" s="345"/>
      <c r="GJQ6" s="347"/>
      <c r="GJR6" s="341"/>
      <c r="GJT6" s="259"/>
      <c r="GJU6" s="267"/>
      <c r="GJV6" s="267"/>
      <c r="GJW6" s="269"/>
      <c r="GJX6" s="335"/>
      <c r="GJY6" s="344"/>
      <c r="GJZ6" s="347"/>
      <c r="GKA6" s="347"/>
      <c r="GKB6" s="333"/>
      <c r="GKC6" s="348"/>
      <c r="GKD6" s="345"/>
      <c r="GKE6" s="345"/>
      <c r="GKF6" s="347"/>
      <c r="GKG6" s="341"/>
      <c r="GKI6" s="259"/>
      <c r="GKJ6" s="267"/>
      <c r="GKK6" s="267"/>
      <c r="GKL6" s="269"/>
      <c r="GKM6" s="335"/>
      <c r="GKN6" s="344"/>
      <c r="GKO6" s="347"/>
      <c r="GKP6" s="347"/>
      <c r="GKQ6" s="333"/>
      <c r="GKR6" s="348"/>
      <c r="GKS6" s="345"/>
      <c r="GKT6" s="345"/>
      <c r="GKU6" s="347"/>
      <c r="GKV6" s="341"/>
      <c r="GKX6" s="259"/>
      <c r="GKY6" s="267"/>
      <c r="GKZ6" s="267"/>
      <c r="GLA6" s="269"/>
      <c r="GLB6" s="335"/>
      <c r="GLC6" s="344"/>
      <c r="GLD6" s="347"/>
      <c r="GLE6" s="347"/>
      <c r="GLF6" s="333"/>
      <c r="GLG6" s="348"/>
      <c r="GLH6" s="345"/>
      <c r="GLI6" s="345"/>
      <c r="GLJ6" s="347"/>
      <c r="GLK6" s="341"/>
      <c r="GLM6" s="259"/>
      <c r="GLN6" s="267"/>
      <c r="GLO6" s="267"/>
      <c r="GLP6" s="269"/>
      <c r="GLQ6" s="335"/>
      <c r="GLR6" s="344"/>
      <c r="GLS6" s="347"/>
      <c r="GLT6" s="347"/>
      <c r="GLU6" s="333"/>
      <c r="GLV6" s="348"/>
      <c r="GLW6" s="345"/>
      <c r="GLX6" s="345"/>
      <c r="GLY6" s="347"/>
      <c r="GLZ6" s="341"/>
      <c r="GMB6" s="259"/>
      <c r="GMC6" s="267"/>
      <c r="GMD6" s="267"/>
      <c r="GME6" s="269"/>
      <c r="GMF6" s="335"/>
      <c r="GMG6" s="344"/>
      <c r="GMH6" s="347"/>
      <c r="GMI6" s="347"/>
      <c r="GMJ6" s="333"/>
      <c r="GMK6" s="348"/>
      <c r="GML6" s="345"/>
      <c r="GMM6" s="345"/>
      <c r="GMN6" s="347"/>
      <c r="GMO6" s="341"/>
      <c r="GMQ6" s="259"/>
      <c r="GMR6" s="267"/>
      <c r="GMS6" s="267"/>
      <c r="GMT6" s="269"/>
      <c r="GMU6" s="335"/>
      <c r="GMV6" s="344"/>
      <c r="GMW6" s="347"/>
      <c r="GMX6" s="347"/>
      <c r="GMY6" s="333"/>
      <c r="GMZ6" s="348"/>
      <c r="GNA6" s="345"/>
      <c r="GNB6" s="345"/>
      <c r="GNC6" s="347"/>
      <c r="GND6" s="341"/>
      <c r="GNF6" s="259"/>
      <c r="GNG6" s="267"/>
      <c r="GNH6" s="267"/>
      <c r="GNI6" s="269"/>
      <c r="GNJ6" s="335"/>
      <c r="GNK6" s="344"/>
      <c r="GNL6" s="347"/>
      <c r="GNM6" s="347"/>
      <c r="GNN6" s="333"/>
      <c r="GNO6" s="348"/>
      <c r="GNP6" s="345"/>
      <c r="GNQ6" s="345"/>
      <c r="GNR6" s="347"/>
      <c r="GNS6" s="341"/>
      <c r="GNU6" s="259"/>
      <c r="GNV6" s="267"/>
      <c r="GNW6" s="267"/>
      <c r="GNX6" s="269"/>
      <c r="GNY6" s="335"/>
      <c r="GNZ6" s="344"/>
      <c r="GOA6" s="347"/>
      <c r="GOB6" s="347"/>
      <c r="GOC6" s="333"/>
      <c r="GOD6" s="348"/>
      <c r="GOE6" s="345"/>
      <c r="GOF6" s="345"/>
      <c r="GOG6" s="347"/>
      <c r="GOH6" s="341"/>
      <c r="GOJ6" s="259"/>
      <c r="GOK6" s="267"/>
      <c r="GOL6" s="267"/>
      <c r="GOM6" s="269"/>
      <c r="GON6" s="335"/>
      <c r="GOO6" s="344"/>
      <c r="GOP6" s="347"/>
      <c r="GOQ6" s="347"/>
      <c r="GOR6" s="333"/>
      <c r="GOS6" s="348"/>
      <c r="GOT6" s="345"/>
      <c r="GOU6" s="345"/>
      <c r="GOV6" s="347"/>
      <c r="GOW6" s="341"/>
      <c r="GOY6" s="259"/>
      <c r="GOZ6" s="267"/>
      <c r="GPA6" s="267"/>
      <c r="GPB6" s="269"/>
      <c r="GPC6" s="335"/>
      <c r="GPD6" s="344"/>
      <c r="GPE6" s="347"/>
      <c r="GPF6" s="347"/>
      <c r="GPG6" s="333"/>
      <c r="GPH6" s="348"/>
      <c r="GPI6" s="345"/>
      <c r="GPJ6" s="345"/>
      <c r="GPK6" s="347"/>
      <c r="GPL6" s="341"/>
      <c r="GPN6" s="259"/>
      <c r="GPO6" s="267"/>
      <c r="GPP6" s="267"/>
      <c r="GPQ6" s="269"/>
      <c r="GPR6" s="335"/>
      <c r="GPS6" s="344"/>
      <c r="GPT6" s="347"/>
      <c r="GPU6" s="347"/>
      <c r="GPV6" s="333"/>
      <c r="GPW6" s="348"/>
      <c r="GPX6" s="345"/>
      <c r="GPY6" s="345"/>
      <c r="GPZ6" s="347"/>
      <c r="GQA6" s="341"/>
      <c r="GQC6" s="259"/>
      <c r="GQD6" s="267"/>
      <c r="GQE6" s="267"/>
      <c r="GQF6" s="269"/>
      <c r="GQG6" s="335"/>
      <c r="GQH6" s="344"/>
      <c r="GQI6" s="347"/>
      <c r="GQJ6" s="347"/>
      <c r="GQK6" s="333"/>
      <c r="GQL6" s="348"/>
      <c r="GQM6" s="345"/>
      <c r="GQN6" s="345"/>
      <c r="GQO6" s="347"/>
      <c r="GQP6" s="341"/>
      <c r="GQR6" s="259"/>
      <c r="GQS6" s="267"/>
      <c r="GQT6" s="267"/>
      <c r="GQU6" s="269"/>
      <c r="GQV6" s="335"/>
      <c r="GQW6" s="344"/>
      <c r="GQX6" s="347"/>
      <c r="GQY6" s="347"/>
      <c r="GQZ6" s="333"/>
      <c r="GRA6" s="348"/>
      <c r="GRB6" s="345"/>
      <c r="GRC6" s="345"/>
      <c r="GRD6" s="347"/>
      <c r="GRE6" s="341"/>
      <c r="GRG6" s="259"/>
      <c r="GRH6" s="267"/>
      <c r="GRI6" s="267"/>
      <c r="GRJ6" s="269"/>
      <c r="GRK6" s="335"/>
      <c r="GRL6" s="344"/>
      <c r="GRM6" s="347"/>
      <c r="GRN6" s="347"/>
      <c r="GRO6" s="333"/>
      <c r="GRP6" s="348"/>
      <c r="GRQ6" s="345"/>
      <c r="GRR6" s="345"/>
      <c r="GRS6" s="347"/>
      <c r="GRT6" s="341"/>
      <c r="GRV6" s="259"/>
      <c r="GRW6" s="267"/>
      <c r="GRX6" s="267"/>
      <c r="GRY6" s="269"/>
      <c r="GRZ6" s="335"/>
      <c r="GSA6" s="344"/>
      <c r="GSB6" s="347"/>
      <c r="GSC6" s="347"/>
      <c r="GSD6" s="333"/>
      <c r="GSE6" s="348"/>
      <c r="GSF6" s="345"/>
      <c r="GSG6" s="345"/>
      <c r="GSH6" s="347"/>
      <c r="GSI6" s="341"/>
      <c r="GSK6" s="259"/>
      <c r="GSL6" s="267"/>
      <c r="GSM6" s="267"/>
      <c r="GSN6" s="269"/>
      <c r="GSO6" s="335"/>
      <c r="GSP6" s="344"/>
      <c r="GSQ6" s="347"/>
      <c r="GSR6" s="347"/>
      <c r="GSS6" s="333"/>
      <c r="GST6" s="348"/>
      <c r="GSU6" s="345"/>
      <c r="GSV6" s="345"/>
      <c r="GSW6" s="347"/>
      <c r="GSX6" s="341"/>
      <c r="GSZ6" s="259"/>
      <c r="GTA6" s="267"/>
      <c r="GTB6" s="267"/>
      <c r="GTC6" s="269"/>
      <c r="GTD6" s="335"/>
      <c r="GTE6" s="344"/>
      <c r="GTF6" s="347"/>
      <c r="GTG6" s="347"/>
      <c r="GTH6" s="333"/>
      <c r="GTI6" s="348"/>
      <c r="GTJ6" s="345"/>
      <c r="GTK6" s="345"/>
      <c r="GTL6" s="347"/>
      <c r="GTM6" s="341"/>
      <c r="GTO6" s="259"/>
      <c r="GTP6" s="267"/>
      <c r="GTQ6" s="267"/>
      <c r="GTR6" s="269"/>
      <c r="GTS6" s="335"/>
      <c r="GTT6" s="344"/>
      <c r="GTU6" s="347"/>
      <c r="GTV6" s="347"/>
      <c r="GTW6" s="333"/>
      <c r="GTX6" s="348"/>
      <c r="GTY6" s="345"/>
      <c r="GTZ6" s="345"/>
      <c r="GUA6" s="347"/>
      <c r="GUB6" s="341"/>
      <c r="GUD6" s="259"/>
      <c r="GUE6" s="267"/>
      <c r="GUF6" s="267"/>
      <c r="GUG6" s="269"/>
      <c r="GUH6" s="335"/>
      <c r="GUI6" s="344"/>
      <c r="GUJ6" s="347"/>
      <c r="GUK6" s="347"/>
      <c r="GUL6" s="333"/>
      <c r="GUM6" s="348"/>
      <c r="GUN6" s="345"/>
      <c r="GUO6" s="345"/>
      <c r="GUP6" s="347"/>
      <c r="GUQ6" s="341"/>
      <c r="GUS6" s="259"/>
      <c r="GUT6" s="267"/>
      <c r="GUU6" s="267"/>
      <c r="GUV6" s="269"/>
      <c r="GUW6" s="335"/>
      <c r="GUX6" s="344"/>
      <c r="GUY6" s="347"/>
      <c r="GUZ6" s="347"/>
      <c r="GVA6" s="333"/>
      <c r="GVB6" s="348"/>
      <c r="GVC6" s="345"/>
      <c r="GVD6" s="345"/>
      <c r="GVE6" s="347"/>
      <c r="GVF6" s="341"/>
      <c r="GVH6" s="259"/>
      <c r="GVI6" s="267"/>
      <c r="GVJ6" s="267"/>
      <c r="GVK6" s="269"/>
      <c r="GVL6" s="335"/>
      <c r="GVM6" s="344"/>
      <c r="GVN6" s="347"/>
      <c r="GVO6" s="347"/>
      <c r="GVP6" s="333"/>
      <c r="GVQ6" s="348"/>
      <c r="GVR6" s="345"/>
      <c r="GVS6" s="345"/>
      <c r="GVT6" s="347"/>
      <c r="GVU6" s="341"/>
      <c r="GVW6" s="259"/>
      <c r="GVX6" s="267"/>
      <c r="GVY6" s="267"/>
      <c r="GVZ6" s="269"/>
      <c r="GWA6" s="335"/>
      <c r="GWB6" s="344"/>
      <c r="GWC6" s="347"/>
      <c r="GWD6" s="347"/>
      <c r="GWE6" s="333"/>
      <c r="GWF6" s="348"/>
      <c r="GWG6" s="345"/>
      <c r="GWH6" s="345"/>
      <c r="GWI6" s="347"/>
      <c r="GWJ6" s="341"/>
      <c r="GWL6" s="259"/>
      <c r="GWM6" s="267"/>
      <c r="GWN6" s="267"/>
      <c r="GWO6" s="269"/>
      <c r="GWP6" s="335"/>
      <c r="GWQ6" s="344"/>
      <c r="GWR6" s="347"/>
      <c r="GWS6" s="347"/>
      <c r="GWT6" s="333"/>
      <c r="GWU6" s="348"/>
      <c r="GWV6" s="345"/>
      <c r="GWW6" s="345"/>
      <c r="GWX6" s="347"/>
      <c r="GWY6" s="341"/>
      <c r="GXA6" s="259"/>
      <c r="GXB6" s="267"/>
      <c r="GXC6" s="267"/>
      <c r="GXD6" s="269"/>
      <c r="GXE6" s="335"/>
      <c r="GXF6" s="344"/>
      <c r="GXG6" s="347"/>
      <c r="GXH6" s="347"/>
      <c r="GXI6" s="333"/>
      <c r="GXJ6" s="348"/>
      <c r="GXK6" s="345"/>
      <c r="GXL6" s="345"/>
      <c r="GXM6" s="347"/>
      <c r="GXN6" s="341"/>
      <c r="GXP6" s="259"/>
      <c r="GXQ6" s="267"/>
      <c r="GXR6" s="267"/>
      <c r="GXS6" s="269"/>
      <c r="GXT6" s="335"/>
      <c r="GXU6" s="344"/>
      <c r="GXV6" s="347"/>
      <c r="GXW6" s="347"/>
      <c r="GXX6" s="333"/>
      <c r="GXY6" s="348"/>
      <c r="GXZ6" s="345"/>
      <c r="GYA6" s="345"/>
      <c r="GYB6" s="347"/>
      <c r="GYC6" s="341"/>
      <c r="GYE6" s="259"/>
      <c r="GYF6" s="267"/>
      <c r="GYG6" s="267"/>
      <c r="GYH6" s="269"/>
      <c r="GYI6" s="335"/>
      <c r="GYJ6" s="344"/>
      <c r="GYK6" s="347"/>
      <c r="GYL6" s="347"/>
      <c r="GYM6" s="333"/>
      <c r="GYN6" s="348"/>
      <c r="GYO6" s="345"/>
      <c r="GYP6" s="345"/>
      <c r="GYQ6" s="347"/>
      <c r="GYR6" s="341"/>
      <c r="GYT6" s="259"/>
      <c r="GYU6" s="267"/>
      <c r="GYV6" s="267"/>
      <c r="GYW6" s="269"/>
      <c r="GYX6" s="335"/>
      <c r="GYY6" s="344"/>
      <c r="GYZ6" s="347"/>
      <c r="GZA6" s="347"/>
      <c r="GZB6" s="333"/>
      <c r="GZC6" s="348"/>
      <c r="GZD6" s="345"/>
      <c r="GZE6" s="345"/>
      <c r="GZF6" s="347"/>
      <c r="GZG6" s="341"/>
      <c r="GZI6" s="259"/>
      <c r="GZJ6" s="267"/>
      <c r="GZK6" s="267"/>
      <c r="GZL6" s="269"/>
      <c r="GZM6" s="335"/>
      <c r="GZN6" s="344"/>
      <c r="GZO6" s="347"/>
      <c r="GZP6" s="347"/>
      <c r="GZQ6" s="333"/>
      <c r="GZR6" s="348"/>
      <c r="GZS6" s="345"/>
      <c r="GZT6" s="345"/>
      <c r="GZU6" s="347"/>
      <c r="GZV6" s="341"/>
      <c r="GZX6" s="259"/>
      <c r="GZY6" s="267"/>
      <c r="GZZ6" s="267"/>
      <c r="HAA6" s="269"/>
      <c r="HAB6" s="335"/>
      <c r="HAC6" s="344"/>
      <c r="HAD6" s="347"/>
      <c r="HAE6" s="347"/>
      <c r="HAF6" s="333"/>
      <c r="HAG6" s="348"/>
      <c r="HAH6" s="345"/>
      <c r="HAI6" s="345"/>
      <c r="HAJ6" s="347"/>
      <c r="HAK6" s="341"/>
      <c r="HAM6" s="259"/>
      <c r="HAN6" s="267"/>
      <c r="HAO6" s="267"/>
      <c r="HAP6" s="269"/>
      <c r="HAQ6" s="335"/>
      <c r="HAR6" s="344"/>
      <c r="HAS6" s="347"/>
      <c r="HAT6" s="347"/>
      <c r="HAU6" s="333"/>
      <c r="HAV6" s="348"/>
      <c r="HAW6" s="345"/>
      <c r="HAX6" s="345"/>
      <c r="HAY6" s="347"/>
      <c r="HAZ6" s="341"/>
      <c r="HBB6" s="259"/>
      <c r="HBC6" s="267"/>
      <c r="HBD6" s="267"/>
      <c r="HBE6" s="269"/>
      <c r="HBF6" s="335"/>
      <c r="HBG6" s="344"/>
      <c r="HBH6" s="347"/>
      <c r="HBI6" s="347"/>
      <c r="HBJ6" s="333"/>
      <c r="HBK6" s="348"/>
      <c r="HBL6" s="345"/>
      <c r="HBM6" s="345"/>
      <c r="HBN6" s="347"/>
      <c r="HBO6" s="341"/>
      <c r="HBQ6" s="259"/>
      <c r="HBR6" s="267"/>
      <c r="HBS6" s="267"/>
      <c r="HBT6" s="269"/>
      <c r="HBU6" s="335"/>
      <c r="HBV6" s="344"/>
      <c r="HBW6" s="347"/>
      <c r="HBX6" s="347"/>
      <c r="HBY6" s="333"/>
      <c r="HBZ6" s="348"/>
      <c r="HCA6" s="345"/>
      <c r="HCB6" s="345"/>
      <c r="HCC6" s="347"/>
      <c r="HCD6" s="341"/>
      <c r="HCF6" s="259"/>
      <c r="HCG6" s="267"/>
      <c r="HCH6" s="267"/>
      <c r="HCI6" s="269"/>
      <c r="HCJ6" s="335"/>
      <c r="HCK6" s="344"/>
      <c r="HCL6" s="347"/>
      <c r="HCM6" s="347"/>
      <c r="HCN6" s="333"/>
      <c r="HCO6" s="348"/>
      <c r="HCP6" s="345"/>
      <c r="HCQ6" s="345"/>
      <c r="HCR6" s="347"/>
      <c r="HCS6" s="341"/>
      <c r="HCU6" s="259"/>
      <c r="HCV6" s="267"/>
      <c r="HCW6" s="267"/>
      <c r="HCX6" s="269"/>
      <c r="HCY6" s="335"/>
      <c r="HCZ6" s="344"/>
      <c r="HDA6" s="347"/>
      <c r="HDB6" s="347"/>
      <c r="HDC6" s="333"/>
      <c r="HDD6" s="348"/>
      <c r="HDE6" s="345"/>
      <c r="HDF6" s="345"/>
      <c r="HDG6" s="347"/>
      <c r="HDH6" s="341"/>
      <c r="HDJ6" s="259"/>
      <c r="HDK6" s="267"/>
      <c r="HDL6" s="267"/>
      <c r="HDM6" s="269"/>
      <c r="HDN6" s="335"/>
      <c r="HDO6" s="344"/>
      <c r="HDP6" s="347"/>
      <c r="HDQ6" s="347"/>
      <c r="HDR6" s="333"/>
      <c r="HDS6" s="348"/>
      <c r="HDT6" s="345"/>
      <c r="HDU6" s="345"/>
      <c r="HDV6" s="347"/>
      <c r="HDW6" s="341"/>
      <c r="HDY6" s="259"/>
      <c r="HDZ6" s="267"/>
      <c r="HEA6" s="267"/>
      <c r="HEB6" s="269"/>
      <c r="HEC6" s="335"/>
      <c r="HED6" s="344"/>
      <c r="HEE6" s="347"/>
      <c r="HEF6" s="347"/>
      <c r="HEG6" s="333"/>
      <c r="HEH6" s="348"/>
      <c r="HEI6" s="345"/>
      <c r="HEJ6" s="345"/>
      <c r="HEK6" s="347"/>
      <c r="HEL6" s="341"/>
      <c r="HEN6" s="259"/>
      <c r="HEO6" s="267"/>
      <c r="HEP6" s="267"/>
      <c r="HEQ6" s="269"/>
      <c r="HER6" s="335"/>
      <c r="HES6" s="344"/>
      <c r="HET6" s="347"/>
      <c r="HEU6" s="347"/>
      <c r="HEV6" s="333"/>
      <c r="HEW6" s="348"/>
      <c r="HEX6" s="345"/>
      <c r="HEY6" s="345"/>
      <c r="HEZ6" s="347"/>
      <c r="HFA6" s="341"/>
      <c r="HFC6" s="259"/>
      <c r="HFD6" s="267"/>
      <c r="HFE6" s="267"/>
      <c r="HFF6" s="269"/>
      <c r="HFG6" s="335"/>
      <c r="HFH6" s="344"/>
      <c r="HFI6" s="347"/>
      <c r="HFJ6" s="347"/>
      <c r="HFK6" s="333"/>
      <c r="HFL6" s="348"/>
      <c r="HFM6" s="345"/>
      <c r="HFN6" s="345"/>
      <c r="HFO6" s="347"/>
      <c r="HFP6" s="341"/>
      <c r="HFR6" s="259"/>
      <c r="HFS6" s="267"/>
      <c r="HFT6" s="267"/>
      <c r="HFU6" s="269"/>
      <c r="HFV6" s="335"/>
      <c r="HFW6" s="344"/>
      <c r="HFX6" s="347"/>
      <c r="HFY6" s="347"/>
      <c r="HFZ6" s="333"/>
      <c r="HGA6" s="348"/>
      <c r="HGB6" s="345"/>
      <c r="HGC6" s="345"/>
      <c r="HGD6" s="347"/>
      <c r="HGE6" s="341"/>
      <c r="HGG6" s="259"/>
      <c r="HGH6" s="267"/>
      <c r="HGI6" s="267"/>
      <c r="HGJ6" s="269"/>
      <c r="HGK6" s="335"/>
      <c r="HGL6" s="344"/>
      <c r="HGM6" s="347"/>
      <c r="HGN6" s="347"/>
      <c r="HGO6" s="333"/>
      <c r="HGP6" s="348"/>
      <c r="HGQ6" s="345"/>
      <c r="HGR6" s="345"/>
      <c r="HGS6" s="347"/>
      <c r="HGT6" s="341"/>
      <c r="HGV6" s="259"/>
      <c r="HGW6" s="267"/>
      <c r="HGX6" s="267"/>
      <c r="HGY6" s="269"/>
      <c r="HGZ6" s="335"/>
      <c r="HHA6" s="344"/>
      <c r="HHB6" s="347"/>
      <c r="HHC6" s="347"/>
      <c r="HHD6" s="333"/>
      <c r="HHE6" s="348"/>
      <c r="HHF6" s="345"/>
      <c r="HHG6" s="345"/>
      <c r="HHH6" s="347"/>
      <c r="HHI6" s="341"/>
      <c r="HHK6" s="259"/>
      <c r="HHL6" s="267"/>
      <c r="HHM6" s="267"/>
      <c r="HHN6" s="269"/>
      <c r="HHO6" s="335"/>
      <c r="HHP6" s="344"/>
      <c r="HHQ6" s="347"/>
      <c r="HHR6" s="347"/>
      <c r="HHS6" s="333"/>
      <c r="HHT6" s="348"/>
      <c r="HHU6" s="345"/>
      <c r="HHV6" s="345"/>
      <c r="HHW6" s="347"/>
      <c r="HHX6" s="341"/>
      <c r="HHZ6" s="259"/>
      <c r="HIA6" s="267"/>
      <c r="HIB6" s="267"/>
      <c r="HIC6" s="269"/>
      <c r="HID6" s="335"/>
      <c r="HIE6" s="344"/>
      <c r="HIF6" s="347"/>
      <c r="HIG6" s="347"/>
      <c r="HIH6" s="333"/>
      <c r="HII6" s="348"/>
      <c r="HIJ6" s="345"/>
      <c r="HIK6" s="345"/>
      <c r="HIL6" s="347"/>
      <c r="HIM6" s="341"/>
      <c r="HIO6" s="259"/>
      <c r="HIP6" s="267"/>
      <c r="HIQ6" s="267"/>
      <c r="HIR6" s="269"/>
      <c r="HIS6" s="335"/>
      <c r="HIT6" s="344"/>
      <c r="HIU6" s="347"/>
      <c r="HIV6" s="347"/>
      <c r="HIW6" s="333"/>
      <c r="HIX6" s="348"/>
      <c r="HIY6" s="345"/>
      <c r="HIZ6" s="345"/>
      <c r="HJA6" s="347"/>
      <c r="HJB6" s="341"/>
      <c r="HJD6" s="259"/>
      <c r="HJE6" s="267"/>
      <c r="HJF6" s="267"/>
      <c r="HJG6" s="269"/>
      <c r="HJH6" s="335"/>
      <c r="HJI6" s="344"/>
      <c r="HJJ6" s="347"/>
      <c r="HJK6" s="347"/>
      <c r="HJL6" s="333"/>
      <c r="HJM6" s="348"/>
      <c r="HJN6" s="345"/>
      <c r="HJO6" s="345"/>
      <c r="HJP6" s="347"/>
      <c r="HJQ6" s="341"/>
      <c r="HJS6" s="259"/>
      <c r="HJT6" s="267"/>
      <c r="HJU6" s="267"/>
      <c r="HJV6" s="269"/>
      <c r="HJW6" s="335"/>
      <c r="HJX6" s="344"/>
      <c r="HJY6" s="347"/>
      <c r="HJZ6" s="347"/>
      <c r="HKA6" s="333"/>
      <c r="HKB6" s="348"/>
      <c r="HKC6" s="345"/>
      <c r="HKD6" s="345"/>
      <c r="HKE6" s="347"/>
      <c r="HKF6" s="341"/>
      <c r="HKH6" s="259"/>
      <c r="HKI6" s="267"/>
      <c r="HKJ6" s="267"/>
      <c r="HKK6" s="269"/>
      <c r="HKL6" s="335"/>
      <c r="HKM6" s="344"/>
      <c r="HKN6" s="347"/>
      <c r="HKO6" s="347"/>
      <c r="HKP6" s="333"/>
      <c r="HKQ6" s="348"/>
      <c r="HKR6" s="345"/>
      <c r="HKS6" s="345"/>
      <c r="HKT6" s="347"/>
      <c r="HKU6" s="341"/>
      <c r="HKW6" s="259"/>
      <c r="HKX6" s="267"/>
      <c r="HKY6" s="267"/>
      <c r="HKZ6" s="269"/>
      <c r="HLA6" s="335"/>
      <c r="HLB6" s="344"/>
      <c r="HLC6" s="347"/>
      <c r="HLD6" s="347"/>
      <c r="HLE6" s="333"/>
      <c r="HLF6" s="348"/>
      <c r="HLG6" s="345"/>
      <c r="HLH6" s="345"/>
      <c r="HLI6" s="347"/>
      <c r="HLJ6" s="341"/>
      <c r="HLL6" s="259"/>
      <c r="HLM6" s="267"/>
      <c r="HLN6" s="267"/>
      <c r="HLO6" s="269"/>
      <c r="HLP6" s="335"/>
      <c r="HLQ6" s="344"/>
      <c r="HLR6" s="347"/>
      <c r="HLS6" s="347"/>
      <c r="HLT6" s="333"/>
      <c r="HLU6" s="348"/>
      <c r="HLV6" s="345"/>
      <c r="HLW6" s="345"/>
      <c r="HLX6" s="347"/>
      <c r="HLY6" s="341"/>
      <c r="HMA6" s="259"/>
      <c r="HMB6" s="267"/>
      <c r="HMC6" s="267"/>
      <c r="HMD6" s="269"/>
      <c r="HME6" s="335"/>
      <c r="HMF6" s="344"/>
      <c r="HMG6" s="347"/>
      <c r="HMH6" s="347"/>
      <c r="HMI6" s="333"/>
      <c r="HMJ6" s="348"/>
      <c r="HMK6" s="345"/>
      <c r="HML6" s="345"/>
      <c r="HMM6" s="347"/>
      <c r="HMN6" s="341"/>
      <c r="HMP6" s="259"/>
      <c r="HMQ6" s="267"/>
      <c r="HMR6" s="267"/>
      <c r="HMS6" s="269"/>
      <c r="HMT6" s="335"/>
      <c r="HMU6" s="344"/>
      <c r="HMV6" s="347"/>
      <c r="HMW6" s="347"/>
      <c r="HMX6" s="333"/>
      <c r="HMY6" s="348"/>
      <c r="HMZ6" s="345"/>
      <c r="HNA6" s="345"/>
      <c r="HNB6" s="347"/>
      <c r="HNC6" s="341"/>
      <c r="HNE6" s="259"/>
      <c r="HNF6" s="267"/>
      <c r="HNG6" s="267"/>
      <c r="HNH6" s="269"/>
      <c r="HNI6" s="335"/>
      <c r="HNJ6" s="344"/>
      <c r="HNK6" s="347"/>
      <c r="HNL6" s="347"/>
      <c r="HNM6" s="333"/>
      <c r="HNN6" s="348"/>
      <c r="HNO6" s="345"/>
      <c r="HNP6" s="345"/>
      <c r="HNQ6" s="347"/>
      <c r="HNR6" s="341"/>
      <c r="HNT6" s="259"/>
      <c r="HNU6" s="267"/>
      <c r="HNV6" s="267"/>
      <c r="HNW6" s="269"/>
      <c r="HNX6" s="335"/>
      <c r="HNY6" s="344"/>
      <c r="HNZ6" s="347"/>
      <c r="HOA6" s="347"/>
      <c r="HOB6" s="333"/>
      <c r="HOC6" s="348"/>
      <c r="HOD6" s="345"/>
      <c r="HOE6" s="345"/>
      <c r="HOF6" s="347"/>
      <c r="HOG6" s="341"/>
      <c r="HOI6" s="259"/>
      <c r="HOJ6" s="267"/>
      <c r="HOK6" s="267"/>
      <c r="HOL6" s="269"/>
      <c r="HOM6" s="335"/>
      <c r="HON6" s="344"/>
      <c r="HOO6" s="347"/>
      <c r="HOP6" s="347"/>
      <c r="HOQ6" s="333"/>
      <c r="HOR6" s="348"/>
      <c r="HOS6" s="345"/>
      <c r="HOT6" s="345"/>
      <c r="HOU6" s="347"/>
      <c r="HOV6" s="341"/>
      <c r="HOX6" s="259"/>
      <c r="HOY6" s="267"/>
      <c r="HOZ6" s="267"/>
      <c r="HPA6" s="269"/>
      <c r="HPB6" s="335"/>
      <c r="HPC6" s="344"/>
      <c r="HPD6" s="347"/>
      <c r="HPE6" s="347"/>
      <c r="HPF6" s="333"/>
      <c r="HPG6" s="348"/>
      <c r="HPH6" s="345"/>
      <c r="HPI6" s="345"/>
      <c r="HPJ6" s="347"/>
      <c r="HPK6" s="341"/>
      <c r="HPM6" s="259"/>
      <c r="HPN6" s="267"/>
      <c r="HPO6" s="267"/>
      <c r="HPP6" s="269"/>
      <c r="HPQ6" s="335"/>
      <c r="HPR6" s="344"/>
      <c r="HPS6" s="347"/>
      <c r="HPT6" s="347"/>
      <c r="HPU6" s="333"/>
      <c r="HPV6" s="348"/>
      <c r="HPW6" s="345"/>
      <c r="HPX6" s="345"/>
      <c r="HPY6" s="347"/>
      <c r="HPZ6" s="341"/>
      <c r="HQB6" s="259"/>
      <c r="HQC6" s="267"/>
      <c r="HQD6" s="267"/>
      <c r="HQE6" s="269"/>
      <c r="HQF6" s="335"/>
      <c r="HQG6" s="344"/>
      <c r="HQH6" s="347"/>
      <c r="HQI6" s="347"/>
      <c r="HQJ6" s="333"/>
      <c r="HQK6" s="348"/>
      <c r="HQL6" s="345"/>
      <c r="HQM6" s="345"/>
      <c r="HQN6" s="347"/>
      <c r="HQO6" s="341"/>
      <c r="HQQ6" s="259"/>
      <c r="HQR6" s="267"/>
      <c r="HQS6" s="267"/>
      <c r="HQT6" s="269"/>
      <c r="HQU6" s="335"/>
      <c r="HQV6" s="344"/>
      <c r="HQW6" s="347"/>
      <c r="HQX6" s="347"/>
      <c r="HQY6" s="333"/>
      <c r="HQZ6" s="348"/>
      <c r="HRA6" s="345"/>
      <c r="HRB6" s="345"/>
      <c r="HRC6" s="347"/>
      <c r="HRD6" s="341"/>
      <c r="HRF6" s="259"/>
      <c r="HRG6" s="267"/>
      <c r="HRH6" s="267"/>
      <c r="HRI6" s="269"/>
      <c r="HRJ6" s="335"/>
      <c r="HRK6" s="344"/>
      <c r="HRL6" s="347"/>
      <c r="HRM6" s="347"/>
      <c r="HRN6" s="333"/>
      <c r="HRO6" s="348"/>
      <c r="HRP6" s="345"/>
      <c r="HRQ6" s="345"/>
      <c r="HRR6" s="347"/>
      <c r="HRS6" s="341"/>
      <c r="HRU6" s="259"/>
      <c r="HRV6" s="267"/>
      <c r="HRW6" s="267"/>
      <c r="HRX6" s="269"/>
      <c r="HRY6" s="335"/>
      <c r="HRZ6" s="344"/>
      <c r="HSA6" s="347"/>
      <c r="HSB6" s="347"/>
      <c r="HSC6" s="333"/>
      <c r="HSD6" s="348"/>
      <c r="HSE6" s="345"/>
      <c r="HSF6" s="345"/>
      <c r="HSG6" s="347"/>
      <c r="HSH6" s="341"/>
      <c r="HSJ6" s="259"/>
      <c r="HSK6" s="267"/>
      <c r="HSL6" s="267"/>
      <c r="HSM6" s="269"/>
      <c r="HSN6" s="335"/>
      <c r="HSO6" s="344"/>
      <c r="HSP6" s="347"/>
      <c r="HSQ6" s="347"/>
      <c r="HSR6" s="333"/>
      <c r="HSS6" s="348"/>
      <c r="HST6" s="345"/>
      <c r="HSU6" s="345"/>
      <c r="HSV6" s="347"/>
      <c r="HSW6" s="341"/>
      <c r="HSY6" s="259"/>
      <c r="HSZ6" s="267"/>
      <c r="HTA6" s="267"/>
      <c r="HTB6" s="269"/>
      <c r="HTC6" s="335"/>
      <c r="HTD6" s="344"/>
      <c r="HTE6" s="347"/>
      <c r="HTF6" s="347"/>
      <c r="HTG6" s="333"/>
      <c r="HTH6" s="348"/>
      <c r="HTI6" s="345"/>
      <c r="HTJ6" s="345"/>
      <c r="HTK6" s="347"/>
      <c r="HTL6" s="341"/>
      <c r="HTN6" s="259"/>
      <c r="HTO6" s="267"/>
      <c r="HTP6" s="267"/>
      <c r="HTQ6" s="269"/>
      <c r="HTR6" s="335"/>
      <c r="HTS6" s="344"/>
      <c r="HTT6" s="347"/>
      <c r="HTU6" s="347"/>
      <c r="HTV6" s="333"/>
      <c r="HTW6" s="348"/>
      <c r="HTX6" s="345"/>
      <c r="HTY6" s="345"/>
      <c r="HTZ6" s="347"/>
      <c r="HUA6" s="341"/>
      <c r="HUC6" s="259"/>
      <c r="HUD6" s="267"/>
      <c r="HUE6" s="267"/>
      <c r="HUF6" s="269"/>
      <c r="HUG6" s="335"/>
      <c r="HUH6" s="344"/>
      <c r="HUI6" s="347"/>
      <c r="HUJ6" s="347"/>
      <c r="HUK6" s="333"/>
      <c r="HUL6" s="348"/>
      <c r="HUM6" s="345"/>
      <c r="HUN6" s="345"/>
      <c r="HUO6" s="347"/>
      <c r="HUP6" s="341"/>
      <c r="HUR6" s="259"/>
      <c r="HUS6" s="267"/>
      <c r="HUT6" s="267"/>
      <c r="HUU6" s="269"/>
      <c r="HUV6" s="335"/>
      <c r="HUW6" s="344"/>
      <c r="HUX6" s="347"/>
      <c r="HUY6" s="347"/>
      <c r="HUZ6" s="333"/>
      <c r="HVA6" s="348"/>
      <c r="HVB6" s="345"/>
      <c r="HVC6" s="345"/>
      <c r="HVD6" s="347"/>
      <c r="HVE6" s="341"/>
      <c r="HVG6" s="259"/>
      <c r="HVH6" s="267"/>
      <c r="HVI6" s="267"/>
      <c r="HVJ6" s="269"/>
      <c r="HVK6" s="335"/>
      <c r="HVL6" s="344"/>
      <c r="HVM6" s="347"/>
      <c r="HVN6" s="347"/>
      <c r="HVO6" s="333"/>
      <c r="HVP6" s="348"/>
      <c r="HVQ6" s="345"/>
      <c r="HVR6" s="345"/>
      <c r="HVS6" s="347"/>
      <c r="HVT6" s="341"/>
      <c r="HVV6" s="259"/>
      <c r="HVW6" s="267"/>
      <c r="HVX6" s="267"/>
      <c r="HVY6" s="269"/>
      <c r="HVZ6" s="335"/>
      <c r="HWA6" s="344"/>
      <c r="HWB6" s="347"/>
      <c r="HWC6" s="347"/>
      <c r="HWD6" s="333"/>
      <c r="HWE6" s="348"/>
      <c r="HWF6" s="345"/>
      <c r="HWG6" s="345"/>
      <c r="HWH6" s="347"/>
      <c r="HWI6" s="341"/>
      <c r="HWK6" s="259"/>
      <c r="HWL6" s="267"/>
      <c r="HWM6" s="267"/>
      <c r="HWN6" s="269"/>
      <c r="HWO6" s="335"/>
      <c r="HWP6" s="344"/>
      <c r="HWQ6" s="347"/>
      <c r="HWR6" s="347"/>
      <c r="HWS6" s="333"/>
      <c r="HWT6" s="348"/>
      <c r="HWU6" s="345"/>
      <c r="HWV6" s="345"/>
      <c r="HWW6" s="347"/>
      <c r="HWX6" s="341"/>
      <c r="HWZ6" s="259"/>
      <c r="HXA6" s="267"/>
      <c r="HXB6" s="267"/>
      <c r="HXC6" s="269"/>
      <c r="HXD6" s="335"/>
      <c r="HXE6" s="344"/>
      <c r="HXF6" s="347"/>
      <c r="HXG6" s="347"/>
      <c r="HXH6" s="333"/>
      <c r="HXI6" s="348"/>
      <c r="HXJ6" s="345"/>
      <c r="HXK6" s="345"/>
      <c r="HXL6" s="347"/>
      <c r="HXM6" s="341"/>
      <c r="HXO6" s="259"/>
      <c r="HXP6" s="267"/>
      <c r="HXQ6" s="267"/>
      <c r="HXR6" s="269"/>
      <c r="HXS6" s="335"/>
      <c r="HXT6" s="344"/>
      <c r="HXU6" s="347"/>
      <c r="HXV6" s="347"/>
      <c r="HXW6" s="333"/>
      <c r="HXX6" s="348"/>
      <c r="HXY6" s="345"/>
      <c r="HXZ6" s="345"/>
      <c r="HYA6" s="347"/>
      <c r="HYB6" s="341"/>
      <c r="HYD6" s="259"/>
      <c r="HYE6" s="267"/>
      <c r="HYF6" s="267"/>
      <c r="HYG6" s="269"/>
      <c r="HYH6" s="335"/>
      <c r="HYI6" s="344"/>
      <c r="HYJ6" s="347"/>
      <c r="HYK6" s="347"/>
      <c r="HYL6" s="333"/>
      <c r="HYM6" s="348"/>
      <c r="HYN6" s="345"/>
      <c r="HYO6" s="345"/>
      <c r="HYP6" s="347"/>
      <c r="HYQ6" s="341"/>
      <c r="HYS6" s="259"/>
      <c r="HYT6" s="267"/>
      <c r="HYU6" s="267"/>
      <c r="HYV6" s="269"/>
      <c r="HYW6" s="335"/>
      <c r="HYX6" s="344"/>
      <c r="HYY6" s="347"/>
      <c r="HYZ6" s="347"/>
      <c r="HZA6" s="333"/>
      <c r="HZB6" s="348"/>
      <c r="HZC6" s="345"/>
      <c r="HZD6" s="345"/>
      <c r="HZE6" s="347"/>
      <c r="HZF6" s="341"/>
      <c r="HZH6" s="259"/>
      <c r="HZI6" s="267"/>
      <c r="HZJ6" s="267"/>
      <c r="HZK6" s="269"/>
      <c r="HZL6" s="335"/>
      <c r="HZM6" s="344"/>
      <c r="HZN6" s="347"/>
      <c r="HZO6" s="347"/>
      <c r="HZP6" s="333"/>
      <c r="HZQ6" s="348"/>
      <c r="HZR6" s="345"/>
      <c r="HZS6" s="345"/>
      <c r="HZT6" s="347"/>
      <c r="HZU6" s="341"/>
      <c r="HZW6" s="259"/>
      <c r="HZX6" s="267"/>
      <c r="HZY6" s="267"/>
      <c r="HZZ6" s="269"/>
      <c r="IAA6" s="335"/>
      <c r="IAB6" s="344"/>
      <c r="IAC6" s="347"/>
      <c r="IAD6" s="347"/>
      <c r="IAE6" s="333"/>
      <c r="IAF6" s="348"/>
      <c r="IAG6" s="345"/>
      <c r="IAH6" s="345"/>
      <c r="IAI6" s="347"/>
      <c r="IAJ6" s="341"/>
      <c r="IAL6" s="259"/>
      <c r="IAM6" s="267"/>
      <c r="IAN6" s="267"/>
      <c r="IAO6" s="269"/>
      <c r="IAP6" s="335"/>
      <c r="IAQ6" s="344"/>
      <c r="IAR6" s="347"/>
      <c r="IAS6" s="347"/>
      <c r="IAT6" s="333"/>
      <c r="IAU6" s="348"/>
      <c r="IAV6" s="345"/>
      <c r="IAW6" s="345"/>
      <c r="IAX6" s="347"/>
      <c r="IAY6" s="341"/>
      <c r="IBA6" s="259"/>
      <c r="IBB6" s="267"/>
      <c r="IBC6" s="267"/>
      <c r="IBD6" s="269"/>
      <c r="IBE6" s="335"/>
      <c r="IBF6" s="344"/>
      <c r="IBG6" s="347"/>
      <c r="IBH6" s="347"/>
      <c r="IBI6" s="333"/>
      <c r="IBJ6" s="348"/>
      <c r="IBK6" s="345"/>
      <c r="IBL6" s="345"/>
      <c r="IBM6" s="347"/>
      <c r="IBN6" s="341"/>
      <c r="IBP6" s="259"/>
      <c r="IBQ6" s="267"/>
      <c r="IBR6" s="267"/>
      <c r="IBS6" s="269"/>
      <c r="IBT6" s="335"/>
      <c r="IBU6" s="344"/>
      <c r="IBV6" s="347"/>
      <c r="IBW6" s="347"/>
      <c r="IBX6" s="333"/>
      <c r="IBY6" s="348"/>
      <c r="IBZ6" s="345"/>
      <c r="ICA6" s="345"/>
      <c r="ICB6" s="347"/>
      <c r="ICC6" s="341"/>
      <c r="ICE6" s="259"/>
      <c r="ICF6" s="267"/>
      <c r="ICG6" s="267"/>
      <c r="ICH6" s="269"/>
      <c r="ICI6" s="335"/>
      <c r="ICJ6" s="344"/>
      <c r="ICK6" s="347"/>
      <c r="ICL6" s="347"/>
      <c r="ICM6" s="333"/>
      <c r="ICN6" s="348"/>
      <c r="ICO6" s="345"/>
      <c r="ICP6" s="345"/>
      <c r="ICQ6" s="347"/>
      <c r="ICR6" s="341"/>
      <c r="ICT6" s="259"/>
      <c r="ICU6" s="267"/>
      <c r="ICV6" s="267"/>
      <c r="ICW6" s="269"/>
      <c r="ICX6" s="335"/>
      <c r="ICY6" s="344"/>
      <c r="ICZ6" s="347"/>
      <c r="IDA6" s="347"/>
      <c r="IDB6" s="333"/>
      <c r="IDC6" s="348"/>
      <c r="IDD6" s="345"/>
      <c r="IDE6" s="345"/>
      <c r="IDF6" s="347"/>
      <c r="IDG6" s="341"/>
      <c r="IDI6" s="259"/>
      <c r="IDJ6" s="267"/>
      <c r="IDK6" s="267"/>
      <c r="IDL6" s="269"/>
      <c r="IDM6" s="335"/>
      <c r="IDN6" s="344"/>
      <c r="IDO6" s="347"/>
      <c r="IDP6" s="347"/>
      <c r="IDQ6" s="333"/>
      <c r="IDR6" s="348"/>
      <c r="IDS6" s="345"/>
      <c r="IDT6" s="345"/>
      <c r="IDU6" s="347"/>
      <c r="IDV6" s="341"/>
      <c r="IDX6" s="259"/>
      <c r="IDY6" s="267"/>
      <c r="IDZ6" s="267"/>
      <c r="IEA6" s="269"/>
      <c r="IEB6" s="335"/>
      <c r="IEC6" s="344"/>
      <c r="IED6" s="347"/>
      <c r="IEE6" s="347"/>
      <c r="IEF6" s="333"/>
      <c r="IEG6" s="348"/>
      <c r="IEH6" s="345"/>
      <c r="IEI6" s="345"/>
      <c r="IEJ6" s="347"/>
      <c r="IEK6" s="341"/>
      <c r="IEM6" s="259"/>
      <c r="IEN6" s="267"/>
      <c r="IEO6" s="267"/>
      <c r="IEP6" s="269"/>
      <c r="IEQ6" s="335"/>
      <c r="IER6" s="344"/>
      <c r="IES6" s="347"/>
      <c r="IET6" s="347"/>
      <c r="IEU6" s="333"/>
      <c r="IEV6" s="348"/>
      <c r="IEW6" s="345"/>
      <c r="IEX6" s="345"/>
      <c r="IEY6" s="347"/>
      <c r="IEZ6" s="341"/>
      <c r="IFB6" s="259"/>
      <c r="IFC6" s="267"/>
      <c r="IFD6" s="267"/>
      <c r="IFE6" s="269"/>
      <c r="IFF6" s="335"/>
      <c r="IFG6" s="344"/>
      <c r="IFH6" s="347"/>
      <c r="IFI6" s="347"/>
      <c r="IFJ6" s="333"/>
      <c r="IFK6" s="348"/>
      <c r="IFL6" s="345"/>
      <c r="IFM6" s="345"/>
      <c r="IFN6" s="347"/>
      <c r="IFO6" s="341"/>
      <c r="IFQ6" s="259"/>
      <c r="IFR6" s="267"/>
      <c r="IFS6" s="267"/>
      <c r="IFT6" s="269"/>
      <c r="IFU6" s="335"/>
      <c r="IFV6" s="344"/>
      <c r="IFW6" s="347"/>
      <c r="IFX6" s="347"/>
      <c r="IFY6" s="333"/>
      <c r="IFZ6" s="348"/>
      <c r="IGA6" s="345"/>
      <c r="IGB6" s="345"/>
      <c r="IGC6" s="347"/>
      <c r="IGD6" s="341"/>
      <c r="IGF6" s="259"/>
      <c r="IGG6" s="267"/>
      <c r="IGH6" s="267"/>
      <c r="IGI6" s="269"/>
      <c r="IGJ6" s="335"/>
      <c r="IGK6" s="344"/>
      <c r="IGL6" s="347"/>
      <c r="IGM6" s="347"/>
      <c r="IGN6" s="333"/>
      <c r="IGO6" s="348"/>
      <c r="IGP6" s="345"/>
      <c r="IGQ6" s="345"/>
      <c r="IGR6" s="347"/>
      <c r="IGS6" s="341"/>
      <c r="IGU6" s="259"/>
      <c r="IGV6" s="267"/>
      <c r="IGW6" s="267"/>
      <c r="IGX6" s="269"/>
      <c r="IGY6" s="335"/>
      <c r="IGZ6" s="344"/>
      <c r="IHA6" s="347"/>
      <c r="IHB6" s="347"/>
      <c r="IHC6" s="333"/>
      <c r="IHD6" s="348"/>
      <c r="IHE6" s="345"/>
      <c r="IHF6" s="345"/>
      <c r="IHG6" s="347"/>
      <c r="IHH6" s="341"/>
      <c r="IHJ6" s="259"/>
      <c r="IHK6" s="267"/>
      <c r="IHL6" s="267"/>
      <c r="IHM6" s="269"/>
      <c r="IHN6" s="335"/>
      <c r="IHO6" s="344"/>
      <c r="IHP6" s="347"/>
      <c r="IHQ6" s="347"/>
      <c r="IHR6" s="333"/>
      <c r="IHS6" s="348"/>
      <c r="IHT6" s="345"/>
      <c r="IHU6" s="345"/>
      <c r="IHV6" s="347"/>
      <c r="IHW6" s="341"/>
      <c r="IHY6" s="259"/>
      <c r="IHZ6" s="267"/>
      <c r="IIA6" s="267"/>
      <c r="IIB6" s="269"/>
      <c r="IIC6" s="335"/>
      <c r="IID6" s="344"/>
      <c r="IIE6" s="347"/>
      <c r="IIF6" s="347"/>
      <c r="IIG6" s="333"/>
      <c r="IIH6" s="348"/>
      <c r="III6" s="345"/>
      <c r="IIJ6" s="345"/>
      <c r="IIK6" s="347"/>
      <c r="IIL6" s="341"/>
      <c r="IIN6" s="259"/>
      <c r="IIO6" s="267"/>
      <c r="IIP6" s="267"/>
      <c r="IIQ6" s="269"/>
      <c r="IIR6" s="335"/>
      <c r="IIS6" s="344"/>
      <c r="IIT6" s="347"/>
      <c r="IIU6" s="347"/>
      <c r="IIV6" s="333"/>
      <c r="IIW6" s="348"/>
      <c r="IIX6" s="345"/>
      <c r="IIY6" s="345"/>
      <c r="IIZ6" s="347"/>
      <c r="IJA6" s="341"/>
      <c r="IJC6" s="259"/>
      <c r="IJD6" s="267"/>
      <c r="IJE6" s="267"/>
      <c r="IJF6" s="269"/>
      <c r="IJG6" s="335"/>
      <c r="IJH6" s="344"/>
      <c r="IJI6" s="347"/>
      <c r="IJJ6" s="347"/>
      <c r="IJK6" s="333"/>
      <c r="IJL6" s="348"/>
      <c r="IJM6" s="345"/>
      <c r="IJN6" s="345"/>
      <c r="IJO6" s="347"/>
      <c r="IJP6" s="341"/>
      <c r="IJR6" s="259"/>
      <c r="IJS6" s="267"/>
      <c r="IJT6" s="267"/>
      <c r="IJU6" s="269"/>
      <c r="IJV6" s="335"/>
      <c r="IJW6" s="344"/>
      <c r="IJX6" s="347"/>
      <c r="IJY6" s="347"/>
      <c r="IJZ6" s="333"/>
      <c r="IKA6" s="348"/>
      <c r="IKB6" s="345"/>
      <c r="IKC6" s="345"/>
      <c r="IKD6" s="347"/>
      <c r="IKE6" s="341"/>
      <c r="IKG6" s="259"/>
      <c r="IKH6" s="267"/>
      <c r="IKI6" s="267"/>
      <c r="IKJ6" s="269"/>
      <c r="IKK6" s="335"/>
      <c r="IKL6" s="344"/>
      <c r="IKM6" s="347"/>
      <c r="IKN6" s="347"/>
      <c r="IKO6" s="333"/>
      <c r="IKP6" s="348"/>
      <c r="IKQ6" s="345"/>
      <c r="IKR6" s="345"/>
      <c r="IKS6" s="347"/>
      <c r="IKT6" s="341"/>
      <c r="IKV6" s="259"/>
      <c r="IKW6" s="267"/>
      <c r="IKX6" s="267"/>
      <c r="IKY6" s="269"/>
      <c r="IKZ6" s="335"/>
      <c r="ILA6" s="344"/>
      <c r="ILB6" s="347"/>
      <c r="ILC6" s="347"/>
      <c r="ILD6" s="333"/>
      <c r="ILE6" s="348"/>
      <c r="ILF6" s="345"/>
      <c r="ILG6" s="345"/>
      <c r="ILH6" s="347"/>
      <c r="ILI6" s="341"/>
      <c r="ILK6" s="259"/>
      <c r="ILL6" s="267"/>
      <c r="ILM6" s="267"/>
      <c r="ILN6" s="269"/>
      <c r="ILO6" s="335"/>
      <c r="ILP6" s="344"/>
      <c r="ILQ6" s="347"/>
      <c r="ILR6" s="347"/>
      <c r="ILS6" s="333"/>
      <c r="ILT6" s="348"/>
      <c r="ILU6" s="345"/>
      <c r="ILV6" s="345"/>
      <c r="ILW6" s="347"/>
      <c r="ILX6" s="341"/>
      <c r="ILZ6" s="259"/>
      <c r="IMA6" s="267"/>
      <c r="IMB6" s="267"/>
      <c r="IMC6" s="269"/>
      <c r="IMD6" s="335"/>
      <c r="IME6" s="344"/>
      <c r="IMF6" s="347"/>
      <c r="IMG6" s="347"/>
      <c r="IMH6" s="333"/>
      <c r="IMI6" s="348"/>
      <c r="IMJ6" s="345"/>
      <c r="IMK6" s="345"/>
      <c r="IML6" s="347"/>
      <c r="IMM6" s="341"/>
      <c r="IMO6" s="259"/>
      <c r="IMP6" s="267"/>
      <c r="IMQ6" s="267"/>
      <c r="IMR6" s="269"/>
      <c r="IMS6" s="335"/>
      <c r="IMT6" s="344"/>
      <c r="IMU6" s="347"/>
      <c r="IMV6" s="347"/>
      <c r="IMW6" s="333"/>
      <c r="IMX6" s="348"/>
      <c r="IMY6" s="345"/>
      <c r="IMZ6" s="345"/>
      <c r="INA6" s="347"/>
      <c r="INB6" s="341"/>
      <c r="IND6" s="259"/>
      <c r="INE6" s="267"/>
      <c r="INF6" s="267"/>
      <c r="ING6" s="269"/>
      <c r="INH6" s="335"/>
      <c r="INI6" s="344"/>
      <c r="INJ6" s="347"/>
      <c r="INK6" s="347"/>
      <c r="INL6" s="333"/>
      <c r="INM6" s="348"/>
      <c r="INN6" s="345"/>
      <c r="INO6" s="345"/>
      <c r="INP6" s="347"/>
      <c r="INQ6" s="341"/>
      <c r="INS6" s="259"/>
      <c r="INT6" s="267"/>
      <c r="INU6" s="267"/>
      <c r="INV6" s="269"/>
      <c r="INW6" s="335"/>
      <c r="INX6" s="344"/>
      <c r="INY6" s="347"/>
      <c r="INZ6" s="347"/>
      <c r="IOA6" s="333"/>
      <c r="IOB6" s="348"/>
      <c r="IOC6" s="345"/>
      <c r="IOD6" s="345"/>
      <c r="IOE6" s="347"/>
      <c r="IOF6" s="341"/>
      <c r="IOH6" s="259"/>
      <c r="IOI6" s="267"/>
      <c r="IOJ6" s="267"/>
      <c r="IOK6" s="269"/>
      <c r="IOL6" s="335"/>
      <c r="IOM6" s="344"/>
      <c r="ION6" s="347"/>
      <c r="IOO6" s="347"/>
      <c r="IOP6" s="333"/>
      <c r="IOQ6" s="348"/>
      <c r="IOR6" s="345"/>
      <c r="IOS6" s="345"/>
      <c r="IOT6" s="347"/>
      <c r="IOU6" s="341"/>
      <c r="IOW6" s="259"/>
      <c r="IOX6" s="267"/>
      <c r="IOY6" s="267"/>
      <c r="IOZ6" s="269"/>
      <c r="IPA6" s="335"/>
      <c r="IPB6" s="344"/>
      <c r="IPC6" s="347"/>
      <c r="IPD6" s="347"/>
      <c r="IPE6" s="333"/>
      <c r="IPF6" s="348"/>
      <c r="IPG6" s="345"/>
      <c r="IPH6" s="345"/>
      <c r="IPI6" s="347"/>
      <c r="IPJ6" s="341"/>
      <c r="IPL6" s="259"/>
      <c r="IPM6" s="267"/>
      <c r="IPN6" s="267"/>
      <c r="IPO6" s="269"/>
      <c r="IPP6" s="335"/>
      <c r="IPQ6" s="344"/>
      <c r="IPR6" s="347"/>
      <c r="IPS6" s="347"/>
      <c r="IPT6" s="333"/>
      <c r="IPU6" s="348"/>
      <c r="IPV6" s="345"/>
      <c r="IPW6" s="345"/>
      <c r="IPX6" s="347"/>
      <c r="IPY6" s="341"/>
      <c r="IQA6" s="259"/>
      <c r="IQB6" s="267"/>
      <c r="IQC6" s="267"/>
      <c r="IQD6" s="269"/>
      <c r="IQE6" s="335"/>
      <c r="IQF6" s="344"/>
      <c r="IQG6" s="347"/>
      <c r="IQH6" s="347"/>
      <c r="IQI6" s="333"/>
      <c r="IQJ6" s="348"/>
      <c r="IQK6" s="345"/>
      <c r="IQL6" s="345"/>
      <c r="IQM6" s="347"/>
      <c r="IQN6" s="341"/>
      <c r="IQP6" s="259"/>
      <c r="IQQ6" s="267"/>
      <c r="IQR6" s="267"/>
      <c r="IQS6" s="269"/>
      <c r="IQT6" s="335"/>
      <c r="IQU6" s="344"/>
      <c r="IQV6" s="347"/>
      <c r="IQW6" s="347"/>
      <c r="IQX6" s="333"/>
      <c r="IQY6" s="348"/>
      <c r="IQZ6" s="345"/>
      <c r="IRA6" s="345"/>
      <c r="IRB6" s="347"/>
      <c r="IRC6" s="341"/>
      <c r="IRE6" s="259"/>
      <c r="IRF6" s="267"/>
      <c r="IRG6" s="267"/>
      <c r="IRH6" s="269"/>
      <c r="IRI6" s="335"/>
      <c r="IRJ6" s="344"/>
      <c r="IRK6" s="347"/>
      <c r="IRL6" s="347"/>
      <c r="IRM6" s="333"/>
      <c r="IRN6" s="348"/>
      <c r="IRO6" s="345"/>
      <c r="IRP6" s="345"/>
      <c r="IRQ6" s="347"/>
      <c r="IRR6" s="341"/>
      <c r="IRT6" s="259"/>
      <c r="IRU6" s="267"/>
      <c r="IRV6" s="267"/>
      <c r="IRW6" s="269"/>
      <c r="IRX6" s="335"/>
      <c r="IRY6" s="344"/>
      <c r="IRZ6" s="347"/>
      <c r="ISA6" s="347"/>
      <c r="ISB6" s="333"/>
      <c r="ISC6" s="348"/>
      <c r="ISD6" s="345"/>
      <c r="ISE6" s="345"/>
      <c r="ISF6" s="347"/>
      <c r="ISG6" s="341"/>
      <c r="ISI6" s="259"/>
      <c r="ISJ6" s="267"/>
      <c r="ISK6" s="267"/>
      <c r="ISL6" s="269"/>
      <c r="ISM6" s="335"/>
      <c r="ISN6" s="344"/>
      <c r="ISO6" s="347"/>
      <c r="ISP6" s="347"/>
      <c r="ISQ6" s="333"/>
      <c r="ISR6" s="348"/>
      <c r="ISS6" s="345"/>
      <c r="IST6" s="345"/>
      <c r="ISU6" s="347"/>
      <c r="ISV6" s="341"/>
      <c r="ISX6" s="259"/>
      <c r="ISY6" s="267"/>
      <c r="ISZ6" s="267"/>
      <c r="ITA6" s="269"/>
      <c r="ITB6" s="335"/>
      <c r="ITC6" s="344"/>
      <c r="ITD6" s="347"/>
      <c r="ITE6" s="347"/>
      <c r="ITF6" s="333"/>
      <c r="ITG6" s="348"/>
      <c r="ITH6" s="345"/>
      <c r="ITI6" s="345"/>
      <c r="ITJ6" s="347"/>
      <c r="ITK6" s="341"/>
      <c r="ITM6" s="259"/>
      <c r="ITN6" s="267"/>
      <c r="ITO6" s="267"/>
      <c r="ITP6" s="269"/>
      <c r="ITQ6" s="335"/>
      <c r="ITR6" s="344"/>
      <c r="ITS6" s="347"/>
      <c r="ITT6" s="347"/>
      <c r="ITU6" s="333"/>
      <c r="ITV6" s="348"/>
      <c r="ITW6" s="345"/>
      <c r="ITX6" s="345"/>
      <c r="ITY6" s="347"/>
      <c r="ITZ6" s="341"/>
      <c r="IUB6" s="259"/>
      <c r="IUC6" s="267"/>
      <c r="IUD6" s="267"/>
      <c r="IUE6" s="269"/>
      <c r="IUF6" s="335"/>
      <c r="IUG6" s="344"/>
      <c r="IUH6" s="347"/>
      <c r="IUI6" s="347"/>
      <c r="IUJ6" s="333"/>
      <c r="IUK6" s="348"/>
      <c r="IUL6" s="345"/>
      <c r="IUM6" s="345"/>
      <c r="IUN6" s="347"/>
      <c r="IUO6" s="341"/>
      <c r="IUQ6" s="259"/>
      <c r="IUR6" s="267"/>
      <c r="IUS6" s="267"/>
      <c r="IUT6" s="269"/>
      <c r="IUU6" s="335"/>
      <c r="IUV6" s="344"/>
      <c r="IUW6" s="347"/>
      <c r="IUX6" s="347"/>
      <c r="IUY6" s="333"/>
      <c r="IUZ6" s="348"/>
      <c r="IVA6" s="345"/>
      <c r="IVB6" s="345"/>
      <c r="IVC6" s="347"/>
      <c r="IVD6" s="341"/>
      <c r="IVF6" s="259"/>
      <c r="IVG6" s="267"/>
      <c r="IVH6" s="267"/>
      <c r="IVI6" s="269"/>
      <c r="IVJ6" s="335"/>
      <c r="IVK6" s="344"/>
      <c r="IVL6" s="347"/>
      <c r="IVM6" s="347"/>
      <c r="IVN6" s="333"/>
      <c r="IVO6" s="348"/>
      <c r="IVP6" s="345"/>
      <c r="IVQ6" s="345"/>
      <c r="IVR6" s="347"/>
      <c r="IVS6" s="341"/>
      <c r="IVU6" s="259"/>
      <c r="IVV6" s="267"/>
      <c r="IVW6" s="267"/>
      <c r="IVX6" s="269"/>
      <c r="IVY6" s="335"/>
      <c r="IVZ6" s="344"/>
      <c r="IWA6" s="347"/>
      <c r="IWB6" s="347"/>
      <c r="IWC6" s="333"/>
      <c r="IWD6" s="348"/>
      <c r="IWE6" s="345"/>
      <c r="IWF6" s="345"/>
      <c r="IWG6" s="347"/>
      <c r="IWH6" s="341"/>
      <c r="IWJ6" s="259"/>
      <c r="IWK6" s="267"/>
      <c r="IWL6" s="267"/>
      <c r="IWM6" s="269"/>
      <c r="IWN6" s="335"/>
      <c r="IWO6" s="344"/>
      <c r="IWP6" s="347"/>
      <c r="IWQ6" s="347"/>
      <c r="IWR6" s="333"/>
      <c r="IWS6" s="348"/>
      <c r="IWT6" s="345"/>
      <c r="IWU6" s="345"/>
      <c r="IWV6" s="347"/>
      <c r="IWW6" s="341"/>
      <c r="IWY6" s="259"/>
      <c r="IWZ6" s="267"/>
      <c r="IXA6" s="267"/>
      <c r="IXB6" s="269"/>
      <c r="IXC6" s="335"/>
      <c r="IXD6" s="344"/>
      <c r="IXE6" s="347"/>
      <c r="IXF6" s="347"/>
      <c r="IXG6" s="333"/>
      <c r="IXH6" s="348"/>
      <c r="IXI6" s="345"/>
      <c r="IXJ6" s="345"/>
      <c r="IXK6" s="347"/>
      <c r="IXL6" s="341"/>
      <c r="IXN6" s="259"/>
      <c r="IXO6" s="267"/>
      <c r="IXP6" s="267"/>
      <c r="IXQ6" s="269"/>
      <c r="IXR6" s="335"/>
      <c r="IXS6" s="344"/>
      <c r="IXT6" s="347"/>
      <c r="IXU6" s="347"/>
      <c r="IXV6" s="333"/>
      <c r="IXW6" s="348"/>
      <c r="IXX6" s="345"/>
      <c r="IXY6" s="345"/>
      <c r="IXZ6" s="347"/>
      <c r="IYA6" s="341"/>
      <c r="IYC6" s="259"/>
      <c r="IYD6" s="267"/>
      <c r="IYE6" s="267"/>
      <c r="IYF6" s="269"/>
      <c r="IYG6" s="335"/>
      <c r="IYH6" s="344"/>
      <c r="IYI6" s="347"/>
      <c r="IYJ6" s="347"/>
      <c r="IYK6" s="333"/>
      <c r="IYL6" s="348"/>
      <c r="IYM6" s="345"/>
      <c r="IYN6" s="345"/>
      <c r="IYO6" s="347"/>
      <c r="IYP6" s="341"/>
      <c r="IYR6" s="259"/>
      <c r="IYS6" s="267"/>
      <c r="IYT6" s="267"/>
      <c r="IYU6" s="269"/>
      <c r="IYV6" s="335"/>
      <c r="IYW6" s="344"/>
      <c r="IYX6" s="347"/>
      <c r="IYY6" s="347"/>
      <c r="IYZ6" s="333"/>
      <c r="IZA6" s="348"/>
      <c r="IZB6" s="345"/>
      <c r="IZC6" s="345"/>
      <c r="IZD6" s="347"/>
      <c r="IZE6" s="341"/>
      <c r="IZG6" s="259"/>
      <c r="IZH6" s="267"/>
      <c r="IZI6" s="267"/>
      <c r="IZJ6" s="269"/>
      <c r="IZK6" s="335"/>
      <c r="IZL6" s="344"/>
      <c r="IZM6" s="347"/>
      <c r="IZN6" s="347"/>
      <c r="IZO6" s="333"/>
      <c r="IZP6" s="348"/>
      <c r="IZQ6" s="345"/>
      <c r="IZR6" s="345"/>
      <c r="IZS6" s="347"/>
      <c r="IZT6" s="341"/>
      <c r="IZV6" s="259"/>
      <c r="IZW6" s="267"/>
      <c r="IZX6" s="267"/>
      <c r="IZY6" s="269"/>
      <c r="IZZ6" s="335"/>
      <c r="JAA6" s="344"/>
      <c r="JAB6" s="347"/>
      <c r="JAC6" s="347"/>
      <c r="JAD6" s="333"/>
      <c r="JAE6" s="348"/>
      <c r="JAF6" s="345"/>
      <c r="JAG6" s="345"/>
      <c r="JAH6" s="347"/>
      <c r="JAI6" s="341"/>
      <c r="JAK6" s="259"/>
      <c r="JAL6" s="267"/>
      <c r="JAM6" s="267"/>
      <c r="JAN6" s="269"/>
      <c r="JAO6" s="335"/>
      <c r="JAP6" s="344"/>
      <c r="JAQ6" s="347"/>
      <c r="JAR6" s="347"/>
      <c r="JAS6" s="333"/>
      <c r="JAT6" s="348"/>
      <c r="JAU6" s="345"/>
      <c r="JAV6" s="345"/>
      <c r="JAW6" s="347"/>
      <c r="JAX6" s="341"/>
      <c r="JAZ6" s="259"/>
      <c r="JBA6" s="267"/>
      <c r="JBB6" s="267"/>
      <c r="JBC6" s="269"/>
      <c r="JBD6" s="335"/>
      <c r="JBE6" s="344"/>
      <c r="JBF6" s="347"/>
      <c r="JBG6" s="347"/>
      <c r="JBH6" s="333"/>
      <c r="JBI6" s="348"/>
      <c r="JBJ6" s="345"/>
      <c r="JBK6" s="345"/>
      <c r="JBL6" s="347"/>
      <c r="JBM6" s="341"/>
      <c r="JBO6" s="259"/>
      <c r="JBP6" s="267"/>
      <c r="JBQ6" s="267"/>
      <c r="JBR6" s="269"/>
      <c r="JBS6" s="335"/>
      <c r="JBT6" s="344"/>
      <c r="JBU6" s="347"/>
      <c r="JBV6" s="347"/>
      <c r="JBW6" s="333"/>
      <c r="JBX6" s="348"/>
      <c r="JBY6" s="345"/>
      <c r="JBZ6" s="345"/>
      <c r="JCA6" s="347"/>
      <c r="JCB6" s="341"/>
      <c r="JCD6" s="259"/>
      <c r="JCE6" s="267"/>
      <c r="JCF6" s="267"/>
      <c r="JCG6" s="269"/>
      <c r="JCH6" s="335"/>
      <c r="JCI6" s="344"/>
      <c r="JCJ6" s="347"/>
      <c r="JCK6" s="347"/>
      <c r="JCL6" s="333"/>
      <c r="JCM6" s="348"/>
      <c r="JCN6" s="345"/>
      <c r="JCO6" s="345"/>
      <c r="JCP6" s="347"/>
      <c r="JCQ6" s="341"/>
      <c r="JCS6" s="259"/>
      <c r="JCT6" s="267"/>
      <c r="JCU6" s="267"/>
      <c r="JCV6" s="269"/>
      <c r="JCW6" s="335"/>
      <c r="JCX6" s="344"/>
      <c r="JCY6" s="347"/>
      <c r="JCZ6" s="347"/>
      <c r="JDA6" s="333"/>
      <c r="JDB6" s="348"/>
      <c r="JDC6" s="345"/>
      <c r="JDD6" s="345"/>
      <c r="JDE6" s="347"/>
      <c r="JDF6" s="341"/>
      <c r="JDH6" s="259"/>
      <c r="JDI6" s="267"/>
      <c r="JDJ6" s="267"/>
      <c r="JDK6" s="269"/>
      <c r="JDL6" s="335"/>
      <c r="JDM6" s="344"/>
      <c r="JDN6" s="347"/>
      <c r="JDO6" s="347"/>
      <c r="JDP6" s="333"/>
      <c r="JDQ6" s="348"/>
      <c r="JDR6" s="345"/>
      <c r="JDS6" s="345"/>
      <c r="JDT6" s="347"/>
      <c r="JDU6" s="341"/>
      <c r="JDW6" s="259"/>
      <c r="JDX6" s="267"/>
      <c r="JDY6" s="267"/>
      <c r="JDZ6" s="269"/>
      <c r="JEA6" s="335"/>
      <c r="JEB6" s="344"/>
      <c r="JEC6" s="347"/>
      <c r="JED6" s="347"/>
      <c r="JEE6" s="333"/>
      <c r="JEF6" s="348"/>
      <c r="JEG6" s="345"/>
      <c r="JEH6" s="345"/>
      <c r="JEI6" s="347"/>
      <c r="JEJ6" s="341"/>
      <c r="JEL6" s="259"/>
      <c r="JEM6" s="267"/>
      <c r="JEN6" s="267"/>
      <c r="JEO6" s="269"/>
      <c r="JEP6" s="335"/>
      <c r="JEQ6" s="344"/>
      <c r="JER6" s="347"/>
      <c r="JES6" s="347"/>
      <c r="JET6" s="333"/>
      <c r="JEU6" s="348"/>
      <c r="JEV6" s="345"/>
      <c r="JEW6" s="345"/>
      <c r="JEX6" s="347"/>
      <c r="JEY6" s="341"/>
      <c r="JFA6" s="259"/>
      <c r="JFB6" s="267"/>
      <c r="JFC6" s="267"/>
      <c r="JFD6" s="269"/>
      <c r="JFE6" s="335"/>
      <c r="JFF6" s="344"/>
      <c r="JFG6" s="347"/>
      <c r="JFH6" s="347"/>
      <c r="JFI6" s="333"/>
      <c r="JFJ6" s="348"/>
      <c r="JFK6" s="345"/>
      <c r="JFL6" s="345"/>
      <c r="JFM6" s="347"/>
      <c r="JFN6" s="341"/>
      <c r="JFP6" s="259"/>
      <c r="JFQ6" s="267"/>
      <c r="JFR6" s="267"/>
      <c r="JFS6" s="269"/>
      <c r="JFT6" s="335"/>
      <c r="JFU6" s="344"/>
      <c r="JFV6" s="347"/>
      <c r="JFW6" s="347"/>
      <c r="JFX6" s="333"/>
      <c r="JFY6" s="348"/>
      <c r="JFZ6" s="345"/>
      <c r="JGA6" s="345"/>
      <c r="JGB6" s="347"/>
      <c r="JGC6" s="341"/>
      <c r="JGE6" s="259"/>
      <c r="JGF6" s="267"/>
      <c r="JGG6" s="267"/>
      <c r="JGH6" s="269"/>
      <c r="JGI6" s="335"/>
      <c r="JGJ6" s="344"/>
      <c r="JGK6" s="347"/>
      <c r="JGL6" s="347"/>
      <c r="JGM6" s="333"/>
      <c r="JGN6" s="348"/>
      <c r="JGO6" s="345"/>
      <c r="JGP6" s="345"/>
      <c r="JGQ6" s="347"/>
      <c r="JGR6" s="341"/>
      <c r="JGT6" s="259"/>
      <c r="JGU6" s="267"/>
      <c r="JGV6" s="267"/>
      <c r="JGW6" s="269"/>
      <c r="JGX6" s="335"/>
      <c r="JGY6" s="344"/>
      <c r="JGZ6" s="347"/>
      <c r="JHA6" s="347"/>
      <c r="JHB6" s="333"/>
      <c r="JHC6" s="348"/>
      <c r="JHD6" s="345"/>
      <c r="JHE6" s="345"/>
      <c r="JHF6" s="347"/>
      <c r="JHG6" s="341"/>
      <c r="JHI6" s="259"/>
      <c r="JHJ6" s="267"/>
      <c r="JHK6" s="267"/>
      <c r="JHL6" s="269"/>
      <c r="JHM6" s="335"/>
      <c r="JHN6" s="344"/>
      <c r="JHO6" s="347"/>
      <c r="JHP6" s="347"/>
      <c r="JHQ6" s="333"/>
      <c r="JHR6" s="348"/>
      <c r="JHS6" s="345"/>
      <c r="JHT6" s="345"/>
      <c r="JHU6" s="347"/>
      <c r="JHV6" s="341"/>
      <c r="JHX6" s="259"/>
      <c r="JHY6" s="267"/>
      <c r="JHZ6" s="267"/>
      <c r="JIA6" s="269"/>
      <c r="JIB6" s="335"/>
      <c r="JIC6" s="344"/>
      <c r="JID6" s="347"/>
      <c r="JIE6" s="347"/>
      <c r="JIF6" s="333"/>
      <c r="JIG6" s="348"/>
      <c r="JIH6" s="345"/>
      <c r="JII6" s="345"/>
      <c r="JIJ6" s="347"/>
      <c r="JIK6" s="341"/>
      <c r="JIM6" s="259"/>
      <c r="JIN6" s="267"/>
      <c r="JIO6" s="267"/>
      <c r="JIP6" s="269"/>
      <c r="JIQ6" s="335"/>
      <c r="JIR6" s="344"/>
      <c r="JIS6" s="347"/>
      <c r="JIT6" s="347"/>
      <c r="JIU6" s="333"/>
      <c r="JIV6" s="348"/>
      <c r="JIW6" s="345"/>
      <c r="JIX6" s="345"/>
      <c r="JIY6" s="347"/>
      <c r="JIZ6" s="341"/>
      <c r="JJB6" s="259"/>
      <c r="JJC6" s="267"/>
      <c r="JJD6" s="267"/>
      <c r="JJE6" s="269"/>
      <c r="JJF6" s="335"/>
      <c r="JJG6" s="344"/>
      <c r="JJH6" s="347"/>
      <c r="JJI6" s="347"/>
      <c r="JJJ6" s="333"/>
      <c r="JJK6" s="348"/>
      <c r="JJL6" s="345"/>
      <c r="JJM6" s="345"/>
      <c r="JJN6" s="347"/>
      <c r="JJO6" s="341"/>
      <c r="JJQ6" s="259"/>
      <c r="JJR6" s="267"/>
      <c r="JJS6" s="267"/>
      <c r="JJT6" s="269"/>
      <c r="JJU6" s="335"/>
      <c r="JJV6" s="344"/>
      <c r="JJW6" s="347"/>
      <c r="JJX6" s="347"/>
      <c r="JJY6" s="333"/>
      <c r="JJZ6" s="348"/>
      <c r="JKA6" s="345"/>
      <c r="JKB6" s="345"/>
      <c r="JKC6" s="347"/>
      <c r="JKD6" s="341"/>
      <c r="JKF6" s="259"/>
      <c r="JKG6" s="267"/>
      <c r="JKH6" s="267"/>
      <c r="JKI6" s="269"/>
      <c r="JKJ6" s="335"/>
      <c r="JKK6" s="344"/>
      <c r="JKL6" s="347"/>
      <c r="JKM6" s="347"/>
      <c r="JKN6" s="333"/>
      <c r="JKO6" s="348"/>
      <c r="JKP6" s="345"/>
      <c r="JKQ6" s="345"/>
      <c r="JKR6" s="347"/>
      <c r="JKS6" s="341"/>
      <c r="JKU6" s="259"/>
      <c r="JKV6" s="267"/>
      <c r="JKW6" s="267"/>
      <c r="JKX6" s="269"/>
      <c r="JKY6" s="335"/>
      <c r="JKZ6" s="344"/>
      <c r="JLA6" s="347"/>
      <c r="JLB6" s="347"/>
      <c r="JLC6" s="333"/>
      <c r="JLD6" s="348"/>
      <c r="JLE6" s="345"/>
      <c r="JLF6" s="345"/>
      <c r="JLG6" s="347"/>
      <c r="JLH6" s="341"/>
      <c r="JLJ6" s="259"/>
      <c r="JLK6" s="267"/>
      <c r="JLL6" s="267"/>
      <c r="JLM6" s="269"/>
      <c r="JLN6" s="335"/>
      <c r="JLO6" s="344"/>
      <c r="JLP6" s="347"/>
      <c r="JLQ6" s="347"/>
      <c r="JLR6" s="333"/>
      <c r="JLS6" s="348"/>
      <c r="JLT6" s="345"/>
      <c r="JLU6" s="345"/>
      <c r="JLV6" s="347"/>
      <c r="JLW6" s="341"/>
      <c r="JLY6" s="259"/>
      <c r="JLZ6" s="267"/>
      <c r="JMA6" s="267"/>
      <c r="JMB6" s="269"/>
      <c r="JMC6" s="335"/>
      <c r="JMD6" s="344"/>
      <c r="JME6" s="347"/>
      <c r="JMF6" s="347"/>
      <c r="JMG6" s="333"/>
      <c r="JMH6" s="348"/>
      <c r="JMI6" s="345"/>
      <c r="JMJ6" s="345"/>
      <c r="JMK6" s="347"/>
      <c r="JML6" s="341"/>
      <c r="JMN6" s="259"/>
      <c r="JMO6" s="267"/>
      <c r="JMP6" s="267"/>
      <c r="JMQ6" s="269"/>
      <c r="JMR6" s="335"/>
      <c r="JMS6" s="344"/>
      <c r="JMT6" s="347"/>
      <c r="JMU6" s="347"/>
      <c r="JMV6" s="333"/>
      <c r="JMW6" s="348"/>
      <c r="JMX6" s="345"/>
      <c r="JMY6" s="345"/>
      <c r="JMZ6" s="347"/>
      <c r="JNA6" s="341"/>
      <c r="JNC6" s="259"/>
      <c r="JND6" s="267"/>
      <c r="JNE6" s="267"/>
      <c r="JNF6" s="269"/>
      <c r="JNG6" s="335"/>
      <c r="JNH6" s="344"/>
      <c r="JNI6" s="347"/>
      <c r="JNJ6" s="347"/>
      <c r="JNK6" s="333"/>
      <c r="JNL6" s="348"/>
      <c r="JNM6" s="345"/>
      <c r="JNN6" s="345"/>
      <c r="JNO6" s="347"/>
      <c r="JNP6" s="341"/>
      <c r="JNR6" s="259"/>
      <c r="JNS6" s="267"/>
      <c r="JNT6" s="267"/>
      <c r="JNU6" s="269"/>
      <c r="JNV6" s="335"/>
      <c r="JNW6" s="344"/>
      <c r="JNX6" s="347"/>
      <c r="JNY6" s="347"/>
      <c r="JNZ6" s="333"/>
      <c r="JOA6" s="348"/>
      <c r="JOB6" s="345"/>
      <c r="JOC6" s="345"/>
      <c r="JOD6" s="347"/>
      <c r="JOE6" s="341"/>
      <c r="JOG6" s="259"/>
      <c r="JOH6" s="267"/>
      <c r="JOI6" s="267"/>
      <c r="JOJ6" s="269"/>
      <c r="JOK6" s="335"/>
      <c r="JOL6" s="344"/>
      <c r="JOM6" s="347"/>
      <c r="JON6" s="347"/>
      <c r="JOO6" s="333"/>
      <c r="JOP6" s="348"/>
      <c r="JOQ6" s="345"/>
      <c r="JOR6" s="345"/>
      <c r="JOS6" s="347"/>
      <c r="JOT6" s="341"/>
      <c r="JOV6" s="259"/>
      <c r="JOW6" s="267"/>
      <c r="JOX6" s="267"/>
      <c r="JOY6" s="269"/>
      <c r="JOZ6" s="335"/>
      <c r="JPA6" s="344"/>
      <c r="JPB6" s="347"/>
      <c r="JPC6" s="347"/>
      <c r="JPD6" s="333"/>
      <c r="JPE6" s="348"/>
      <c r="JPF6" s="345"/>
      <c r="JPG6" s="345"/>
      <c r="JPH6" s="347"/>
      <c r="JPI6" s="341"/>
      <c r="JPK6" s="259"/>
      <c r="JPL6" s="267"/>
      <c r="JPM6" s="267"/>
      <c r="JPN6" s="269"/>
      <c r="JPO6" s="335"/>
      <c r="JPP6" s="344"/>
      <c r="JPQ6" s="347"/>
      <c r="JPR6" s="347"/>
      <c r="JPS6" s="333"/>
      <c r="JPT6" s="348"/>
      <c r="JPU6" s="345"/>
      <c r="JPV6" s="345"/>
      <c r="JPW6" s="347"/>
      <c r="JPX6" s="341"/>
      <c r="JPZ6" s="259"/>
      <c r="JQA6" s="267"/>
      <c r="JQB6" s="267"/>
      <c r="JQC6" s="269"/>
      <c r="JQD6" s="335"/>
      <c r="JQE6" s="344"/>
      <c r="JQF6" s="347"/>
      <c r="JQG6" s="347"/>
      <c r="JQH6" s="333"/>
      <c r="JQI6" s="348"/>
      <c r="JQJ6" s="345"/>
      <c r="JQK6" s="345"/>
      <c r="JQL6" s="347"/>
      <c r="JQM6" s="341"/>
      <c r="JQO6" s="259"/>
      <c r="JQP6" s="267"/>
      <c r="JQQ6" s="267"/>
      <c r="JQR6" s="269"/>
      <c r="JQS6" s="335"/>
      <c r="JQT6" s="344"/>
      <c r="JQU6" s="347"/>
      <c r="JQV6" s="347"/>
      <c r="JQW6" s="333"/>
      <c r="JQX6" s="348"/>
      <c r="JQY6" s="345"/>
      <c r="JQZ6" s="345"/>
      <c r="JRA6" s="347"/>
      <c r="JRB6" s="341"/>
      <c r="JRD6" s="259"/>
      <c r="JRE6" s="267"/>
      <c r="JRF6" s="267"/>
      <c r="JRG6" s="269"/>
      <c r="JRH6" s="335"/>
      <c r="JRI6" s="344"/>
      <c r="JRJ6" s="347"/>
      <c r="JRK6" s="347"/>
      <c r="JRL6" s="333"/>
      <c r="JRM6" s="348"/>
      <c r="JRN6" s="345"/>
      <c r="JRO6" s="345"/>
      <c r="JRP6" s="347"/>
      <c r="JRQ6" s="341"/>
      <c r="JRS6" s="259"/>
      <c r="JRT6" s="267"/>
      <c r="JRU6" s="267"/>
      <c r="JRV6" s="269"/>
      <c r="JRW6" s="335"/>
      <c r="JRX6" s="344"/>
      <c r="JRY6" s="347"/>
      <c r="JRZ6" s="347"/>
      <c r="JSA6" s="333"/>
      <c r="JSB6" s="348"/>
      <c r="JSC6" s="345"/>
      <c r="JSD6" s="345"/>
      <c r="JSE6" s="347"/>
      <c r="JSF6" s="341"/>
      <c r="JSH6" s="259"/>
      <c r="JSI6" s="267"/>
      <c r="JSJ6" s="267"/>
      <c r="JSK6" s="269"/>
      <c r="JSL6" s="335"/>
      <c r="JSM6" s="344"/>
      <c r="JSN6" s="347"/>
      <c r="JSO6" s="347"/>
      <c r="JSP6" s="333"/>
      <c r="JSQ6" s="348"/>
      <c r="JSR6" s="345"/>
      <c r="JSS6" s="345"/>
      <c r="JST6" s="347"/>
      <c r="JSU6" s="341"/>
      <c r="JSW6" s="259"/>
      <c r="JSX6" s="267"/>
      <c r="JSY6" s="267"/>
      <c r="JSZ6" s="269"/>
      <c r="JTA6" s="335"/>
      <c r="JTB6" s="344"/>
      <c r="JTC6" s="347"/>
      <c r="JTD6" s="347"/>
      <c r="JTE6" s="333"/>
      <c r="JTF6" s="348"/>
      <c r="JTG6" s="345"/>
      <c r="JTH6" s="345"/>
      <c r="JTI6" s="347"/>
      <c r="JTJ6" s="341"/>
      <c r="JTL6" s="259"/>
      <c r="JTM6" s="267"/>
      <c r="JTN6" s="267"/>
      <c r="JTO6" s="269"/>
      <c r="JTP6" s="335"/>
      <c r="JTQ6" s="344"/>
      <c r="JTR6" s="347"/>
      <c r="JTS6" s="347"/>
      <c r="JTT6" s="333"/>
      <c r="JTU6" s="348"/>
      <c r="JTV6" s="345"/>
      <c r="JTW6" s="345"/>
      <c r="JTX6" s="347"/>
      <c r="JTY6" s="341"/>
      <c r="JUA6" s="259"/>
      <c r="JUB6" s="267"/>
      <c r="JUC6" s="267"/>
      <c r="JUD6" s="269"/>
      <c r="JUE6" s="335"/>
      <c r="JUF6" s="344"/>
      <c r="JUG6" s="347"/>
      <c r="JUH6" s="347"/>
      <c r="JUI6" s="333"/>
      <c r="JUJ6" s="348"/>
      <c r="JUK6" s="345"/>
      <c r="JUL6" s="345"/>
      <c r="JUM6" s="347"/>
      <c r="JUN6" s="341"/>
      <c r="JUP6" s="259"/>
      <c r="JUQ6" s="267"/>
      <c r="JUR6" s="267"/>
      <c r="JUS6" s="269"/>
      <c r="JUT6" s="335"/>
      <c r="JUU6" s="344"/>
      <c r="JUV6" s="347"/>
      <c r="JUW6" s="347"/>
      <c r="JUX6" s="333"/>
      <c r="JUY6" s="348"/>
      <c r="JUZ6" s="345"/>
      <c r="JVA6" s="345"/>
      <c r="JVB6" s="347"/>
      <c r="JVC6" s="341"/>
      <c r="JVE6" s="259"/>
      <c r="JVF6" s="267"/>
      <c r="JVG6" s="267"/>
      <c r="JVH6" s="269"/>
      <c r="JVI6" s="335"/>
      <c r="JVJ6" s="344"/>
      <c r="JVK6" s="347"/>
      <c r="JVL6" s="347"/>
      <c r="JVM6" s="333"/>
      <c r="JVN6" s="348"/>
      <c r="JVO6" s="345"/>
      <c r="JVP6" s="345"/>
      <c r="JVQ6" s="347"/>
      <c r="JVR6" s="341"/>
      <c r="JVT6" s="259"/>
      <c r="JVU6" s="267"/>
      <c r="JVV6" s="267"/>
      <c r="JVW6" s="269"/>
      <c r="JVX6" s="335"/>
      <c r="JVY6" s="344"/>
      <c r="JVZ6" s="347"/>
      <c r="JWA6" s="347"/>
      <c r="JWB6" s="333"/>
      <c r="JWC6" s="348"/>
      <c r="JWD6" s="345"/>
      <c r="JWE6" s="345"/>
      <c r="JWF6" s="347"/>
      <c r="JWG6" s="341"/>
      <c r="JWI6" s="259"/>
      <c r="JWJ6" s="267"/>
      <c r="JWK6" s="267"/>
      <c r="JWL6" s="269"/>
      <c r="JWM6" s="335"/>
      <c r="JWN6" s="344"/>
      <c r="JWO6" s="347"/>
      <c r="JWP6" s="347"/>
      <c r="JWQ6" s="333"/>
      <c r="JWR6" s="348"/>
      <c r="JWS6" s="345"/>
      <c r="JWT6" s="345"/>
      <c r="JWU6" s="347"/>
      <c r="JWV6" s="341"/>
      <c r="JWX6" s="259"/>
      <c r="JWY6" s="267"/>
      <c r="JWZ6" s="267"/>
      <c r="JXA6" s="269"/>
      <c r="JXB6" s="335"/>
      <c r="JXC6" s="344"/>
      <c r="JXD6" s="347"/>
      <c r="JXE6" s="347"/>
      <c r="JXF6" s="333"/>
      <c r="JXG6" s="348"/>
      <c r="JXH6" s="345"/>
      <c r="JXI6" s="345"/>
      <c r="JXJ6" s="347"/>
      <c r="JXK6" s="341"/>
      <c r="JXM6" s="259"/>
      <c r="JXN6" s="267"/>
      <c r="JXO6" s="267"/>
      <c r="JXP6" s="269"/>
      <c r="JXQ6" s="335"/>
      <c r="JXR6" s="344"/>
      <c r="JXS6" s="347"/>
      <c r="JXT6" s="347"/>
      <c r="JXU6" s="333"/>
      <c r="JXV6" s="348"/>
      <c r="JXW6" s="345"/>
      <c r="JXX6" s="345"/>
      <c r="JXY6" s="347"/>
      <c r="JXZ6" s="341"/>
      <c r="JYB6" s="259"/>
      <c r="JYC6" s="267"/>
      <c r="JYD6" s="267"/>
      <c r="JYE6" s="269"/>
      <c r="JYF6" s="335"/>
      <c r="JYG6" s="344"/>
      <c r="JYH6" s="347"/>
      <c r="JYI6" s="347"/>
      <c r="JYJ6" s="333"/>
      <c r="JYK6" s="348"/>
      <c r="JYL6" s="345"/>
      <c r="JYM6" s="345"/>
      <c r="JYN6" s="347"/>
      <c r="JYO6" s="341"/>
      <c r="JYQ6" s="259"/>
      <c r="JYR6" s="267"/>
      <c r="JYS6" s="267"/>
      <c r="JYT6" s="269"/>
      <c r="JYU6" s="335"/>
      <c r="JYV6" s="344"/>
      <c r="JYW6" s="347"/>
      <c r="JYX6" s="347"/>
      <c r="JYY6" s="333"/>
      <c r="JYZ6" s="348"/>
      <c r="JZA6" s="345"/>
      <c r="JZB6" s="345"/>
      <c r="JZC6" s="347"/>
      <c r="JZD6" s="341"/>
      <c r="JZF6" s="259"/>
      <c r="JZG6" s="267"/>
      <c r="JZH6" s="267"/>
      <c r="JZI6" s="269"/>
      <c r="JZJ6" s="335"/>
      <c r="JZK6" s="344"/>
      <c r="JZL6" s="347"/>
      <c r="JZM6" s="347"/>
      <c r="JZN6" s="333"/>
      <c r="JZO6" s="348"/>
      <c r="JZP6" s="345"/>
      <c r="JZQ6" s="345"/>
      <c r="JZR6" s="347"/>
      <c r="JZS6" s="341"/>
      <c r="JZU6" s="259"/>
      <c r="JZV6" s="267"/>
      <c r="JZW6" s="267"/>
      <c r="JZX6" s="269"/>
      <c r="JZY6" s="335"/>
      <c r="JZZ6" s="344"/>
      <c r="KAA6" s="347"/>
      <c r="KAB6" s="347"/>
      <c r="KAC6" s="333"/>
      <c r="KAD6" s="348"/>
      <c r="KAE6" s="345"/>
      <c r="KAF6" s="345"/>
      <c r="KAG6" s="347"/>
      <c r="KAH6" s="341"/>
      <c r="KAJ6" s="259"/>
      <c r="KAK6" s="267"/>
      <c r="KAL6" s="267"/>
      <c r="KAM6" s="269"/>
      <c r="KAN6" s="335"/>
      <c r="KAO6" s="344"/>
      <c r="KAP6" s="347"/>
      <c r="KAQ6" s="347"/>
      <c r="KAR6" s="333"/>
      <c r="KAS6" s="348"/>
      <c r="KAT6" s="345"/>
      <c r="KAU6" s="345"/>
      <c r="KAV6" s="347"/>
      <c r="KAW6" s="341"/>
      <c r="KAY6" s="259"/>
      <c r="KAZ6" s="267"/>
      <c r="KBA6" s="267"/>
      <c r="KBB6" s="269"/>
      <c r="KBC6" s="335"/>
      <c r="KBD6" s="344"/>
      <c r="KBE6" s="347"/>
      <c r="KBF6" s="347"/>
      <c r="KBG6" s="333"/>
      <c r="KBH6" s="348"/>
      <c r="KBI6" s="345"/>
      <c r="KBJ6" s="345"/>
      <c r="KBK6" s="347"/>
      <c r="KBL6" s="341"/>
      <c r="KBN6" s="259"/>
      <c r="KBO6" s="267"/>
      <c r="KBP6" s="267"/>
      <c r="KBQ6" s="269"/>
      <c r="KBR6" s="335"/>
      <c r="KBS6" s="344"/>
      <c r="KBT6" s="347"/>
      <c r="KBU6" s="347"/>
      <c r="KBV6" s="333"/>
      <c r="KBW6" s="348"/>
      <c r="KBX6" s="345"/>
      <c r="KBY6" s="345"/>
      <c r="KBZ6" s="347"/>
      <c r="KCA6" s="341"/>
      <c r="KCC6" s="259"/>
      <c r="KCD6" s="267"/>
      <c r="KCE6" s="267"/>
      <c r="KCF6" s="269"/>
      <c r="KCG6" s="335"/>
      <c r="KCH6" s="344"/>
      <c r="KCI6" s="347"/>
      <c r="KCJ6" s="347"/>
      <c r="KCK6" s="333"/>
      <c r="KCL6" s="348"/>
      <c r="KCM6" s="345"/>
      <c r="KCN6" s="345"/>
      <c r="KCO6" s="347"/>
      <c r="KCP6" s="341"/>
      <c r="KCR6" s="259"/>
      <c r="KCS6" s="267"/>
      <c r="KCT6" s="267"/>
      <c r="KCU6" s="269"/>
      <c r="KCV6" s="335"/>
      <c r="KCW6" s="344"/>
      <c r="KCX6" s="347"/>
      <c r="KCY6" s="347"/>
      <c r="KCZ6" s="333"/>
      <c r="KDA6" s="348"/>
      <c r="KDB6" s="345"/>
      <c r="KDC6" s="345"/>
      <c r="KDD6" s="347"/>
      <c r="KDE6" s="341"/>
      <c r="KDG6" s="259"/>
      <c r="KDH6" s="267"/>
      <c r="KDI6" s="267"/>
      <c r="KDJ6" s="269"/>
      <c r="KDK6" s="335"/>
      <c r="KDL6" s="344"/>
      <c r="KDM6" s="347"/>
      <c r="KDN6" s="347"/>
      <c r="KDO6" s="333"/>
      <c r="KDP6" s="348"/>
      <c r="KDQ6" s="345"/>
      <c r="KDR6" s="345"/>
      <c r="KDS6" s="347"/>
      <c r="KDT6" s="341"/>
      <c r="KDV6" s="259"/>
      <c r="KDW6" s="267"/>
      <c r="KDX6" s="267"/>
      <c r="KDY6" s="269"/>
      <c r="KDZ6" s="335"/>
      <c r="KEA6" s="344"/>
      <c r="KEB6" s="347"/>
      <c r="KEC6" s="347"/>
      <c r="KED6" s="333"/>
      <c r="KEE6" s="348"/>
      <c r="KEF6" s="345"/>
      <c r="KEG6" s="345"/>
      <c r="KEH6" s="347"/>
      <c r="KEI6" s="341"/>
      <c r="KEK6" s="259"/>
      <c r="KEL6" s="267"/>
      <c r="KEM6" s="267"/>
      <c r="KEN6" s="269"/>
      <c r="KEO6" s="335"/>
      <c r="KEP6" s="344"/>
      <c r="KEQ6" s="347"/>
      <c r="KER6" s="347"/>
      <c r="KES6" s="333"/>
      <c r="KET6" s="348"/>
      <c r="KEU6" s="345"/>
      <c r="KEV6" s="345"/>
      <c r="KEW6" s="347"/>
      <c r="KEX6" s="341"/>
      <c r="KEZ6" s="259"/>
      <c r="KFA6" s="267"/>
      <c r="KFB6" s="267"/>
      <c r="KFC6" s="269"/>
      <c r="KFD6" s="335"/>
      <c r="KFE6" s="344"/>
      <c r="KFF6" s="347"/>
      <c r="KFG6" s="347"/>
      <c r="KFH6" s="333"/>
      <c r="KFI6" s="348"/>
      <c r="KFJ6" s="345"/>
      <c r="KFK6" s="345"/>
      <c r="KFL6" s="347"/>
      <c r="KFM6" s="341"/>
      <c r="KFO6" s="259"/>
      <c r="KFP6" s="267"/>
      <c r="KFQ6" s="267"/>
      <c r="KFR6" s="269"/>
      <c r="KFS6" s="335"/>
      <c r="KFT6" s="344"/>
      <c r="KFU6" s="347"/>
      <c r="KFV6" s="347"/>
      <c r="KFW6" s="333"/>
      <c r="KFX6" s="348"/>
      <c r="KFY6" s="345"/>
      <c r="KFZ6" s="345"/>
      <c r="KGA6" s="347"/>
      <c r="KGB6" s="341"/>
      <c r="KGD6" s="259"/>
      <c r="KGE6" s="267"/>
      <c r="KGF6" s="267"/>
      <c r="KGG6" s="269"/>
      <c r="KGH6" s="335"/>
      <c r="KGI6" s="344"/>
      <c r="KGJ6" s="347"/>
      <c r="KGK6" s="347"/>
      <c r="KGL6" s="333"/>
      <c r="KGM6" s="348"/>
      <c r="KGN6" s="345"/>
      <c r="KGO6" s="345"/>
      <c r="KGP6" s="347"/>
      <c r="KGQ6" s="341"/>
      <c r="KGS6" s="259"/>
      <c r="KGT6" s="267"/>
      <c r="KGU6" s="267"/>
      <c r="KGV6" s="269"/>
      <c r="KGW6" s="335"/>
      <c r="KGX6" s="344"/>
      <c r="KGY6" s="347"/>
      <c r="KGZ6" s="347"/>
      <c r="KHA6" s="333"/>
      <c r="KHB6" s="348"/>
      <c r="KHC6" s="345"/>
      <c r="KHD6" s="345"/>
      <c r="KHE6" s="347"/>
      <c r="KHF6" s="341"/>
      <c r="KHH6" s="259"/>
      <c r="KHI6" s="267"/>
      <c r="KHJ6" s="267"/>
      <c r="KHK6" s="269"/>
      <c r="KHL6" s="335"/>
      <c r="KHM6" s="344"/>
      <c r="KHN6" s="347"/>
      <c r="KHO6" s="347"/>
      <c r="KHP6" s="333"/>
      <c r="KHQ6" s="348"/>
      <c r="KHR6" s="345"/>
      <c r="KHS6" s="345"/>
      <c r="KHT6" s="347"/>
      <c r="KHU6" s="341"/>
      <c r="KHW6" s="259"/>
      <c r="KHX6" s="267"/>
      <c r="KHY6" s="267"/>
      <c r="KHZ6" s="269"/>
      <c r="KIA6" s="335"/>
      <c r="KIB6" s="344"/>
      <c r="KIC6" s="347"/>
      <c r="KID6" s="347"/>
      <c r="KIE6" s="333"/>
      <c r="KIF6" s="348"/>
      <c r="KIG6" s="345"/>
      <c r="KIH6" s="345"/>
      <c r="KII6" s="347"/>
      <c r="KIJ6" s="341"/>
      <c r="KIL6" s="259"/>
      <c r="KIM6" s="267"/>
      <c r="KIN6" s="267"/>
      <c r="KIO6" s="269"/>
      <c r="KIP6" s="335"/>
      <c r="KIQ6" s="344"/>
      <c r="KIR6" s="347"/>
      <c r="KIS6" s="347"/>
      <c r="KIT6" s="333"/>
      <c r="KIU6" s="348"/>
      <c r="KIV6" s="345"/>
      <c r="KIW6" s="345"/>
      <c r="KIX6" s="347"/>
      <c r="KIY6" s="341"/>
      <c r="KJA6" s="259"/>
      <c r="KJB6" s="267"/>
      <c r="KJC6" s="267"/>
      <c r="KJD6" s="269"/>
      <c r="KJE6" s="335"/>
      <c r="KJF6" s="344"/>
      <c r="KJG6" s="347"/>
      <c r="KJH6" s="347"/>
      <c r="KJI6" s="333"/>
      <c r="KJJ6" s="348"/>
      <c r="KJK6" s="345"/>
      <c r="KJL6" s="345"/>
      <c r="KJM6" s="347"/>
      <c r="KJN6" s="341"/>
      <c r="KJP6" s="259"/>
      <c r="KJQ6" s="267"/>
      <c r="KJR6" s="267"/>
      <c r="KJS6" s="269"/>
      <c r="KJT6" s="335"/>
      <c r="KJU6" s="344"/>
      <c r="KJV6" s="347"/>
      <c r="KJW6" s="347"/>
      <c r="KJX6" s="333"/>
      <c r="KJY6" s="348"/>
      <c r="KJZ6" s="345"/>
      <c r="KKA6" s="345"/>
      <c r="KKB6" s="347"/>
      <c r="KKC6" s="341"/>
      <c r="KKE6" s="259"/>
      <c r="KKF6" s="267"/>
      <c r="KKG6" s="267"/>
      <c r="KKH6" s="269"/>
      <c r="KKI6" s="335"/>
      <c r="KKJ6" s="344"/>
      <c r="KKK6" s="347"/>
      <c r="KKL6" s="347"/>
      <c r="KKM6" s="333"/>
      <c r="KKN6" s="348"/>
      <c r="KKO6" s="345"/>
      <c r="KKP6" s="345"/>
      <c r="KKQ6" s="347"/>
      <c r="KKR6" s="341"/>
      <c r="KKT6" s="259"/>
      <c r="KKU6" s="267"/>
      <c r="KKV6" s="267"/>
      <c r="KKW6" s="269"/>
      <c r="KKX6" s="335"/>
      <c r="KKY6" s="344"/>
      <c r="KKZ6" s="347"/>
      <c r="KLA6" s="347"/>
      <c r="KLB6" s="333"/>
      <c r="KLC6" s="348"/>
      <c r="KLD6" s="345"/>
      <c r="KLE6" s="345"/>
      <c r="KLF6" s="347"/>
      <c r="KLG6" s="341"/>
      <c r="KLI6" s="259"/>
      <c r="KLJ6" s="267"/>
      <c r="KLK6" s="267"/>
      <c r="KLL6" s="269"/>
      <c r="KLM6" s="335"/>
      <c r="KLN6" s="344"/>
      <c r="KLO6" s="347"/>
      <c r="KLP6" s="347"/>
      <c r="KLQ6" s="333"/>
      <c r="KLR6" s="348"/>
      <c r="KLS6" s="345"/>
      <c r="KLT6" s="345"/>
      <c r="KLU6" s="347"/>
      <c r="KLV6" s="341"/>
      <c r="KLX6" s="259"/>
      <c r="KLY6" s="267"/>
      <c r="KLZ6" s="267"/>
      <c r="KMA6" s="269"/>
      <c r="KMB6" s="335"/>
      <c r="KMC6" s="344"/>
      <c r="KMD6" s="347"/>
      <c r="KME6" s="347"/>
      <c r="KMF6" s="333"/>
      <c r="KMG6" s="348"/>
      <c r="KMH6" s="345"/>
      <c r="KMI6" s="345"/>
      <c r="KMJ6" s="347"/>
      <c r="KMK6" s="341"/>
      <c r="KMM6" s="259"/>
      <c r="KMN6" s="267"/>
      <c r="KMO6" s="267"/>
      <c r="KMP6" s="269"/>
      <c r="KMQ6" s="335"/>
      <c r="KMR6" s="344"/>
      <c r="KMS6" s="347"/>
      <c r="KMT6" s="347"/>
      <c r="KMU6" s="333"/>
      <c r="KMV6" s="348"/>
      <c r="KMW6" s="345"/>
      <c r="KMX6" s="345"/>
      <c r="KMY6" s="347"/>
      <c r="KMZ6" s="341"/>
      <c r="KNB6" s="259"/>
      <c r="KNC6" s="267"/>
      <c r="KND6" s="267"/>
      <c r="KNE6" s="269"/>
      <c r="KNF6" s="335"/>
      <c r="KNG6" s="344"/>
      <c r="KNH6" s="347"/>
      <c r="KNI6" s="347"/>
      <c r="KNJ6" s="333"/>
      <c r="KNK6" s="348"/>
      <c r="KNL6" s="345"/>
      <c r="KNM6" s="345"/>
      <c r="KNN6" s="347"/>
      <c r="KNO6" s="341"/>
      <c r="KNQ6" s="259"/>
      <c r="KNR6" s="267"/>
      <c r="KNS6" s="267"/>
      <c r="KNT6" s="269"/>
      <c r="KNU6" s="335"/>
      <c r="KNV6" s="344"/>
      <c r="KNW6" s="347"/>
      <c r="KNX6" s="347"/>
      <c r="KNY6" s="333"/>
      <c r="KNZ6" s="348"/>
      <c r="KOA6" s="345"/>
      <c r="KOB6" s="345"/>
      <c r="KOC6" s="347"/>
      <c r="KOD6" s="341"/>
      <c r="KOF6" s="259"/>
      <c r="KOG6" s="267"/>
      <c r="KOH6" s="267"/>
      <c r="KOI6" s="269"/>
      <c r="KOJ6" s="335"/>
      <c r="KOK6" s="344"/>
      <c r="KOL6" s="347"/>
      <c r="KOM6" s="347"/>
      <c r="KON6" s="333"/>
      <c r="KOO6" s="348"/>
      <c r="KOP6" s="345"/>
      <c r="KOQ6" s="345"/>
      <c r="KOR6" s="347"/>
      <c r="KOS6" s="341"/>
      <c r="KOU6" s="259"/>
      <c r="KOV6" s="267"/>
      <c r="KOW6" s="267"/>
      <c r="KOX6" s="269"/>
      <c r="KOY6" s="335"/>
      <c r="KOZ6" s="344"/>
      <c r="KPA6" s="347"/>
      <c r="KPB6" s="347"/>
      <c r="KPC6" s="333"/>
      <c r="KPD6" s="348"/>
      <c r="KPE6" s="345"/>
      <c r="KPF6" s="345"/>
      <c r="KPG6" s="347"/>
      <c r="KPH6" s="341"/>
      <c r="KPJ6" s="259"/>
      <c r="KPK6" s="267"/>
      <c r="KPL6" s="267"/>
      <c r="KPM6" s="269"/>
      <c r="KPN6" s="335"/>
      <c r="KPO6" s="344"/>
      <c r="KPP6" s="347"/>
      <c r="KPQ6" s="347"/>
      <c r="KPR6" s="333"/>
      <c r="KPS6" s="348"/>
      <c r="KPT6" s="345"/>
      <c r="KPU6" s="345"/>
      <c r="KPV6" s="347"/>
      <c r="KPW6" s="341"/>
      <c r="KPY6" s="259"/>
      <c r="KPZ6" s="267"/>
      <c r="KQA6" s="267"/>
      <c r="KQB6" s="269"/>
      <c r="KQC6" s="335"/>
      <c r="KQD6" s="344"/>
      <c r="KQE6" s="347"/>
      <c r="KQF6" s="347"/>
      <c r="KQG6" s="333"/>
      <c r="KQH6" s="348"/>
      <c r="KQI6" s="345"/>
      <c r="KQJ6" s="345"/>
      <c r="KQK6" s="347"/>
      <c r="KQL6" s="341"/>
      <c r="KQN6" s="259"/>
      <c r="KQO6" s="267"/>
      <c r="KQP6" s="267"/>
      <c r="KQQ6" s="269"/>
      <c r="KQR6" s="335"/>
      <c r="KQS6" s="344"/>
      <c r="KQT6" s="347"/>
      <c r="KQU6" s="347"/>
      <c r="KQV6" s="333"/>
      <c r="KQW6" s="348"/>
      <c r="KQX6" s="345"/>
      <c r="KQY6" s="345"/>
      <c r="KQZ6" s="347"/>
      <c r="KRA6" s="341"/>
      <c r="KRC6" s="259"/>
      <c r="KRD6" s="267"/>
      <c r="KRE6" s="267"/>
      <c r="KRF6" s="269"/>
      <c r="KRG6" s="335"/>
      <c r="KRH6" s="344"/>
      <c r="KRI6" s="347"/>
      <c r="KRJ6" s="347"/>
      <c r="KRK6" s="333"/>
      <c r="KRL6" s="348"/>
      <c r="KRM6" s="345"/>
      <c r="KRN6" s="345"/>
      <c r="KRO6" s="347"/>
      <c r="KRP6" s="341"/>
      <c r="KRR6" s="259"/>
      <c r="KRS6" s="267"/>
      <c r="KRT6" s="267"/>
      <c r="KRU6" s="269"/>
      <c r="KRV6" s="335"/>
      <c r="KRW6" s="344"/>
      <c r="KRX6" s="347"/>
      <c r="KRY6" s="347"/>
      <c r="KRZ6" s="333"/>
      <c r="KSA6" s="348"/>
      <c r="KSB6" s="345"/>
      <c r="KSC6" s="345"/>
      <c r="KSD6" s="347"/>
      <c r="KSE6" s="341"/>
      <c r="KSG6" s="259"/>
      <c r="KSH6" s="267"/>
      <c r="KSI6" s="267"/>
      <c r="KSJ6" s="269"/>
      <c r="KSK6" s="335"/>
      <c r="KSL6" s="344"/>
      <c r="KSM6" s="347"/>
      <c r="KSN6" s="347"/>
      <c r="KSO6" s="333"/>
      <c r="KSP6" s="348"/>
      <c r="KSQ6" s="345"/>
      <c r="KSR6" s="345"/>
      <c r="KSS6" s="347"/>
      <c r="KST6" s="341"/>
      <c r="KSV6" s="259"/>
      <c r="KSW6" s="267"/>
      <c r="KSX6" s="267"/>
      <c r="KSY6" s="269"/>
      <c r="KSZ6" s="335"/>
      <c r="KTA6" s="344"/>
      <c r="KTB6" s="347"/>
      <c r="KTC6" s="347"/>
      <c r="KTD6" s="333"/>
      <c r="KTE6" s="348"/>
      <c r="KTF6" s="345"/>
      <c r="KTG6" s="345"/>
      <c r="KTH6" s="347"/>
      <c r="KTI6" s="341"/>
      <c r="KTK6" s="259"/>
      <c r="KTL6" s="267"/>
      <c r="KTM6" s="267"/>
      <c r="KTN6" s="269"/>
      <c r="KTO6" s="335"/>
      <c r="KTP6" s="344"/>
      <c r="KTQ6" s="347"/>
      <c r="KTR6" s="347"/>
      <c r="KTS6" s="333"/>
      <c r="KTT6" s="348"/>
      <c r="KTU6" s="345"/>
      <c r="KTV6" s="345"/>
      <c r="KTW6" s="347"/>
      <c r="KTX6" s="341"/>
      <c r="KTZ6" s="259"/>
      <c r="KUA6" s="267"/>
      <c r="KUB6" s="267"/>
      <c r="KUC6" s="269"/>
      <c r="KUD6" s="335"/>
      <c r="KUE6" s="344"/>
      <c r="KUF6" s="347"/>
      <c r="KUG6" s="347"/>
      <c r="KUH6" s="333"/>
      <c r="KUI6" s="348"/>
      <c r="KUJ6" s="345"/>
      <c r="KUK6" s="345"/>
      <c r="KUL6" s="347"/>
      <c r="KUM6" s="341"/>
      <c r="KUO6" s="259"/>
      <c r="KUP6" s="267"/>
      <c r="KUQ6" s="267"/>
      <c r="KUR6" s="269"/>
      <c r="KUS6" s="335"/>
      <c r="KUT6" s="344"/>
      <c r="KUU6" s="347"/>
      <c r="KUV6" s="347"/>
      <c r="KUW6" s="333"/>
      <c r="KUX6" s="348"/>
      <c r="KUY6" s="345"/>
      <c r="KUZ6" s="345"/>
      <c r="KVA6" s="347"/>
      <c r="KVB6" s="341"/>
      <c r="KVD6" s="259"/>
      <c r="KVE6" s="267"/>
      <c r="KVF6" s="267"/>
      <c r="KVG6" s="269"/>
      <c r="KVH6" s="335"/>
      <c r="KVI6" s="344"/>
      <c r="KVJ6" s="347"/>
      <c r="KVK6" s="347"/>
      <c r="KVL6" s="333"/>
      <c r="KVM6" s="348"/>
      <c r="KVN6" s="345"/>
      <c r="KVO6" s="345"/>
      <c r="KVP6" s="347"/>
      <c r="KVQ6" s="341"/>
      <c r="KVS6" s="259"/>
      <c r="KVT6" s="267"/>
      <c r="KVU6" s="267"/>
      <c r="KVV6" s="269"/>
      <c r="KVW6" s="335"/>
      <c r="KVX6" s="344"/>
      <c r="KVY6" s="347"/>
      <c r="KVZ6" s="347"/>
      <c r="KWA6" s="333"/>
      <c r="KWB6" s="348"/>
      <c r="KWC6" s="345"/>
      <c r="KWD6" s="345"/>
      <c r="KWE6" s="347"/>
      <c r="KWF6" s="341"/>
      <c r="KWH6" s="259"/>
      <c r="KWI6" s="267"/>
      <c r="KWJ6" s="267"/>
      <c r="KWK6" s="269"/>
      <c r="KWL6" s="335"/>
      <c r="KWM6" s="344"/>
      <c r="KWN6" s="347"/>
      <c r="KWO6" s="347"/>
      <c r="KWP6" s="333"/>
      <c r="KWQ6" s="348"/>
      <c r="KWR6" s="345"/>
      <c r="KWS6" s="345"/>
      <c r="KWT6" s="347"/>
      <c r="KWU6" s="341"/>
      <c r="KWW6" s="259"/>
      <c r="KWX6" s="267"/>
      <c r="KWY6" s="267"/>
      <c r="KWZ6" s="269"/>
      <c r="KXA6" s="335"/>
      <c r="KXB6" s="344"/>
      <c r="KXC6" s="347"/>
      <c r="KXD6" s="347"/>
      <c r="KXE6" s="333"/>
      <c r="KXF6" s="348"/>
      <c r="KXG6" s="345"/>
      <c r="KXH6" s="345"/>
      <c r="KXI6" s="347"/>
      <c r="KXJ6" s="341"/>
      <c r="KXL6" s="259"/>
      <c r="KXM6" s="267"/>
      <c r="KXN6" s="267"/>
      <c r="KXO6" s="269"/>
      <c r="KXP6" s="335"/>
      <c r="KXQ6" s="344"/>
      <c r="KXR6" s="347"/>
      <c r="KXS6" s="347"/>
      <c r="KXT6" s="333"/>
      <c r="KXU6" s="348"/>
      <c r="KXV6" s="345"/>
      <c r="KXW6" s="345"/>
      <c r="KXX6" s="347"/>
      <c r="KXY6" s="341"/>
      <c r="KYA6" s="259"/>
      <c r="KYB6" s="267"/>
      <c r="KYC6" s="267"/>
      <c r="KYD6" s="269"/>
      <c r="KYE6" s="335"/>
      <c r="KYF6" s="344"/>
      <c r="KYG6" s="347"/>
      <c r="KYH6" s="347"/>
      <c r="KYI6" s="333"/>
      <c r="KYJ6" s="348"/>
      <c r="KYK6" s="345"/>
      <c r="KYL6" s="345"/>
      <c r="KYM6" s="347"/>
      <c r="KYN6" s="341"/>
      <c r="KYP6" s="259"/>
      <c r="KYQ6" s="267"/>
      <c r="KYR6" s="267"/>
      <c r="KYS6" s="269"/>
      <c r="KYT6" s="335"/>
      <c r="KYU6" s="344"/>
      <c r="KYV6" s="347"/>
      <c r="KYW6" s="347"/>
      <c r="KYX6" s="333"/>
      <c r="KYY6" s="348"/>
      <c r="KYZ6" s="345"/>
      <c r="KZA6" s="345"/>
      <c r="KZB6" s="347"/>
      <c r="KZC6" s="341"/>
      <c r="KZE6" s="259"/>
      <c r="KZF6" s="267"/>
      <c r="KZG6" s="267"/>
      <c r="KZH6" s="269"/>
      <c r="KZI6" s="335"/>
      <c r="KZJ6" s="344"/>
      <c r="KZK6" s="347"/>
      <c r="KZL6" s="347"/>
      <c r="KZM6" s="333"/>
      <c r="KZN6" s="348"/>
      <c r="KZO6" s="345"/>
      <c r="KZP6" s="345"/>
      <c r="KZQ6" s="347"/>
      <c r="KZR6" s="341"/>
      <c r="KZT6" s="259"/>
      <c r="KZU6" s="267"/>
      <c r="KZV6" s="267"/>
      <c r="KZW6" s="269"/>
      <c r="KZX6" s="335"/>
      <c r="KZY6" s="344"/>
      <c r="KZZ6" s="347"/>
      <c r="LAA6" s="347"/>
      <c r="LAB6" s="333"/>
      <c r="LAC6" s="348"/>
      <c r="LAD6" s="345"/>
      <c r="LAE6" s="345"/>
      <c r="LAF6" s="347"/>
      <c r="LAG6" s="341"/>
      <c r="LAI6" s="259"/>
      <c r="LAJ6" s="267"/>
      <c r="LAK6" s="267"/>
      <c r="LAL6" s="269"/>
      <c r="LAM6" s="335"/>
      <c r="LAN6" s="344"/>
      <c r="LAO6" s="347"/>
      <c r="LAP6" s="347"/>
      <c r="LAQ6" s="333"/>
      <c r="LAR6" s="348"/>
      <c r="LAS6" s="345"/>
      <c r="LAT6" s="345"/>
      <c r="LAU6" s="347"/>
      <c r="LAV6" s="341"/>
      <c r="LAX6" s="259"/>
      <c r="LAY6" s="267"/>
      <c r="LAZ6" s="267"/>
      <c r="LBA6" s="269"/>
      <c r="LBB6" s="335"/>
      <c r="LBC6" s="344"/>
      <c r="LBD6" s="347"/>
      <c r="LBE6" s="347"/>
      <c r="LBF6" s="333"/>
      <c r="LBG6" s="348"/>
      <c r="LBH6" s="345"/>
      <c r="LBI6" s="345"/>
      <c r="LBJ6" s="347"/>
      <c r="LBK6" s="341"/>
      <c r="LBM6" s="259"/>
      <c r="LBN6" s="267"/>
      <c r="LBO6" s="267"/>
      <c r="LBP6" s="269"/>
      <c r="LBQ6" s="335"/>
      <c r="LBR6" s="344"/>
      <c r="LBS6" s="347"/>
      <c r="LBT6" s="347"/>
      <c r="LBU6" s="333"/>
      <c r="LBV6" s="348"/>
      <c r="LBW6" s="345"/>
      <c r="LBX6" s="345"/>
      <c r="LBY6" s="347"/>
      <c r="LBZ6" s="341"/>
      <c r="LCB6" s="259"/>
      <c r="LCC6" s="267"/>
      <c r="LCD6" s="267"/>
      <c r="LCE6" s="269"/>
      <c r="LCF6" s="335"/>
      <c r="LCG6" s="344"/>
      <c r="LCH6" s="347"/>
      <c r="LCI6" s="347"/>
      <c r="LCJ6" s="333"/>
      <c r="LCK6" s="348"/>
      <c r="LCL6" s="345"/>
      <c r="LCM6" s="345"/>
      <c r="LCN6" s="347"/>
      <c r="LCO6" s="341"/>
      <c r="LCQ6" s="259"/>
      <c r="LCR6" s="267"/>
      <c r="LCS6" s="267"/>
      <c r="LCT6" s="269"/>
      <c r="LCU6" s="335"/>
      <c r="LCV6" s="344"/>
      <c r="LCW6" s="347"/>
      <c r="LCX6" s="347"/>
      <c r="LCY6" s="333"/>
      <c r="LCZ6" s="348"/>
      <c r="LDA6" s="345"/>
      <c r="LDB6" s="345"/>
      <c r="LDC6" s="347"/>
      <c r="LDD6" s="341"/>
      <c r="LDF6" s="259"/>
      <c r="LDG6" s="267"/>
      <c r="LDH6" s="267"/>
      <c r="LDI6" s="269"/>
      <c r="LDJ6" s="335"/>
      <c r="LDK6" s="344"/>
      <c r="LDL6" s="347"/>
      <c r="LDM6" s="347"/>
      <c r="LDN6" s="333"/>
      <c r="LDO6" s="348"/>
      <c r="LDP6" s="345"/>
      <c r="LDQ6" s="345"/>
      <c r="LDR6" s="347"/>
      <c r="LDS6" s="341"/>
      <c r="LDU6" s="259"/>
      <c r="LDV6" s="267"/>
      <c r="LDW6" s="267"/>
      <c r="LDX6" s="269"/>
      <c r="LDY6" s="335"/>
      <c r="LDZ6" s="344"/>
      <c r="LEA6" s="347"/>
      <c r="LEB6" s="347"/>
      <c r="LEC6" s="333"/>
      <c r="LED6" s="348"/>
      <c r="LEE6" s="345"/>
      <c r="LEF6" s="345"/>
      <c r="LEG6" s="347"/>
      <c r="LEH6" s="341"/>
      <c r="LEJ6" s="259"/>
      <c r="LEK6" s="267"/>
      <c r="LEL6" s="267"/>
      <c r="LEM6" s="269"/>
      <c r="LEN6" s="335"/>
      <c r="LEO6" s="344"/>
      <c r="LEP6" s="347"/>
      <c r="LEQ6" s="347"/>
      <c r="LER6" s="333"/>
      <c r="LES6" s="348"/>
      <c r="LET6" s="345"/>
      <c r="LEU6" s="345"/>
      <c r="LEV6" s="347"/>
      <c r="LEW6" s="341"/>
      <c r="LEY6" s="259"/>
      <c r="LEZ6" s="267"/>
      <c r="LFA6" s="267"/>
      <c r="LFB6" s="269"/>
      <c r="LFC6" s="335"/>
      <c r="LFD6" s="344"/>
      <c r="LFE6" s="347"/>
      <c r="LFF6" s="347"/>
      <c r="LFG6" s="333"/>
      <c r="LFH6" s="348"/>
      <c r="LFI6" s="345"/>
      <c r="LFJ6" s="345"/>
      <c r="LFK6" s="347"/>
      <c r="LFL6" s="341"/>
      <c r="LFN6" s="259"/>
      <c r="LFO6" s="267"/>
      <c r="LFP6" s="267"/>
      <c r="LFQ6" s="269"/>
      <c r="LFR6" s="335"/>
      <c r="LFS6" s="344"/>
      <c r="LFT6" s="347"/>
      <c r="LFU6" s="347"/>
      <c r="LFV6" s="333"/>
      <c r="LFW6" s="348"/>
      <c r="LFX6" s="345"/>
      <c r="LFY6" s="345"/>
      <c r="LFZ6" s="347"/>
      <c r="LGA6" s="341"/>
      <c r="LGC6" s="259"/>
      <c r="LGD6" s="267"/>
      <c r="LGE6" s="267"/>
      <c r="LGF6" s="269"/>
      <c r="LGG6" s="335"/>
      <c r="LGH6" s="344"/>
      <c r="LGI6" s="347"/>
      <c r="LGJ6" s="347"/>
      <c r="LGK6" s="333"/>
      <c r="LGL6" s="348"/>
      <c r="LGM6" s="345"/>
      <c r="LGN6" s="345"/>
      <c r="LGO6" s="347"/>
      <c r="LGP6" s="341"/>
      <c r="LGR6" s="259"/>
      <c r="LGS6" s="267"/>
      <c r="LGT6" s="267"/>
      <c r="LGU6" s="269"/>
      <c r="LGV6" s="335"/>
      <c r="LGW6" s="344"/>
      <c r="LGX6" s="347"/>
      <c r="LGY6" s="347"/>
      <c r="LGZ6" s="333"/>
      <c r="LHA6" s="348"/>
      <c r="LHB6" s="345"/>
      <c r="LHC6" s="345"/>
      <c r="LHD6" s="347"/>
      <c r="LHE6" s="341"/>
      <c r="LHG6" s="259"/>
      <c r="LHH6" s="267"/>
      <c r="LHI6" s="267"/>
      <c r="LHJ6" s="269"/>
      <c r="LHK6" s="335"/>
      <c r="LHL6" s="344"/>
      <c r="LHM6" s="347"/>
      <c r="LHN6" s="347"/>
      <c r="LHO6" s="333"/>
      <c r="LHP6" s="348"/>
      <c r="LHQ6" s="345"/>
      <c r="LHR6" s="345"/>
      <c r="LHS6" s="347"/>
      <c r="LHT6" s="341"/>
      <c r="LHV6" s="259"/>
      <c r="LHW6" s="267"/>
      <c r="LHX6" s="267"/>
      <c r="LHY6" s="269"/>
      <c r="LHZ6" s="335"/>
      <c r="LIA6" s="344"/>
      <c r="LIB6" s="347"/>
      <c r="LIC6" s="347"/>
      <c r="LID6" s="333"/>
      <c r="LIE6" s="348"/>
      <c r="LIF6" s="345"/>
      <c r="LIG6" s="345"/>
      <c r="LIH6" s="347"/>
      <c r="LII6" s="341"/>
      <c r="LIK6" s="259"/>
      <c r="LIL6" s="267"/>
      <c r="LIM6" s="267"/>
      <c r="LIN6" s="269"/>
      <c r="LIO6" s="335"/>
      <c r="LIP6" s="344"/>
      <c r="LIQ6" s="347"/>
      <c r="LIR6" s="347"/>
      <c r="LIS6" s="333"/>
      <c r="LIT6" s="348"/>
      <c r="LIU6" s="345"/>
      <c r="LIV6" s="345"/>
      <c r="LIW6" s="347"/>
      <c r="LIX6" s="341"/>
      <c r="LIZ6" s="259"/>
      <c r="LJA6" s="267"/>
      <c r="LJB6" s="267"/>
      <c r="LJC6" s="269"/>
      <c r="LJD6" s="335"/>
      <c r="LJE6" s="344"/>
      <c r="LJF6" s="347"/>
      <c r="LJG6" s="347"/>
      <c r="LJH6" s="333"/>
      <c r="LJI6" s="348"/>
      <c r="LJJ6" s="345"/>
      <c r="LJK6" s="345"/>
      <c r="LJL6" s="347"/>
      <c r="LJM6" s="341"/>
      <c r="LJO6" s="259"/>
      <c r="LJP6" s="267"/>
      <c r="LJQ6" s="267"/>
      <c r="LJR6" s="269"/>
      <c r="LJS6" s="335"/>
      <c r="LJT6" s="344"/>
      <c r="LJU6" s="347"/>
      <c r="LJV6" s="347"/>
      <c r="LJW6" s="333"/>
      <c r="LJX6" s="348"/>
      <c r="LJY6" s="345"/>
      <c r="LJZ6" s="345"/>
      <c r="LKA6" s="347"/>
      <c r="LKB6" s="341"/>
      <c r="LKD6" s="259"/>
      <c r="LKE6" s="267"/>
      <c r="LKF6" s="267"/>
      <c r="LKG6" s="269"/>
      <c r="LKH6" s="335"/>
      <c r="LKI6" s="344"/>
      <c r="LKJ6" s="347"/>
      <c r="LKK6" s="347"/>
      <c r="LKL6" s="333"/>
      <c r="LKM6" s="348"/>
      <c r="LKN6" s="345"/>
      <c r="LKO6" s="345"/>
      <c r="LKP6" s="347"/>
      <c r="LKQ6" s="341"/>
      <c r="LKS6" s="259"/>
      <c r="LKT6" s="267"/>
      <c r="LKU6" s="267"/>
      <c r="LKV6" s="269"/>
      <c r="LKW6" s="335"/>
      <c r="LKX6" s="344"/>
      <c r="LKY6" s="347"/>
      <c r="LKZ6" s="347"/>
      <c r="LLA6" s="333"/>
      <c r="LLB6" s="348"/>
      <c r="LLC6" s="345"/>
      <c r="LLD6" s="345"/>
      <c r="LLE6" s="347"/>
      <c r="LLF6" s="341"/>
      <c r="LLH6" s="259"/>
      <c r="LLI6" s="267"/>
      <c r="LLJ6" s="267"/>
      <c r="LLK6" s="269"/>
      <c r="LLL6" s="335"/>
      <c r="LLM6" s="344"/>
      <c r="LLN6" s="347"/>
      <c r="LLO6" s="347"/>
      <c r="LLP6" s="333"/>
      <c r="LLQ6" s="348"/>
      <c r="LLR6" s="345"/>
      <c r="LLS6" s="345"/>
      <c r="LLT6" s="347"/>
      <c r="LLU6" s="341"/>
      <c r="LLW6" s="259"/>
      <c r="LLX6" s="267"/>
      <c r="LLY6" s="267"/>
      <c r="LLZ6" s="269"/>
      <c r="LMA6" s="335"/>
      <c r="LMB6" s="344"/>
      <c r="LMC6" s="347"/>
      <c r="LMD6" s="347"/>
      <c r="LME6" s="333"/>
      <c r="LMF6" s="348"/>
      <c r="LMG6" s="345"/>
      <c r="LMH6" s="345"/>
      <c r="LMI6" s="347"/>
      <c r="LMJ6" s="341"/>
      <c r="LML6" s="259"/>
      <c r="LMM6" s="267"/>
      <c r="LMN6" s="267"/>
      <c r="LMO6" s="269"/>
      <c r="LMP6" s="335"/>
      <c r="LMQ6" s="344"/>
      <c r="LMR6" s="347"/>
      <c r="LMS6" s="347"/>
      <c r="LMT6" s="333"/>
      <c r="LMU6" s="348"/>
      <c r="LMV6" s="345"/>
      <c r="LMW6" s="345"/>
      <c r="LMX6" s="347"/>
      <c r="LMY6" s="341"/>
      <c r="LNA6" s="259"/>
      <c r="LNB6" s="267"/>
      <c r="LNC6" s="267"/>
      <c r="LND6" s="269"/>
      <c r="LNE6" s="335"/>
      <c r="LNF6" s="344"/>
      <c r="LNG6" s="347"/>
      <c r="LNH6" s="347"/>
      <c r="LNI6" s="333"/>
      <c r="LNJ6" s="348"/>
      <c r="LNK6" s="345"/>
      <c r="LNL6" s="345"/>
      <c r="LNM6" s="347"/>
      <c r="LNN6" s="341"/>
      <c r="LNP6" s="259"/>
      <c r="LNQ6" s="267"/>
      <c r="LNR6" s="267"/>
      <c r="LNS6" s="269"/>
      <c r="LNT6" s="335"/>
      <c r="LNU6" s="344"/>
      <c r="LNV6" s="347"/>
      <c r="LNW6" s="347"/>
      <c r="LNX6" s="333"/>
      <c r="LNY6" s="348"/>
      <c r="LNZ6" s="345"/>
      <c r="LOA6" s="345"/>
      <c r="LOB6" s="347"/>
      <c r="LOC6" s="341"/>
      <c r="LOE6" s="259"/>
      <c r="LOF6" s="267"/>
      <c r="LOG6" s="267"/>
      <c r="LOH6" s="269"/>
      <c r="LOI6" s="335"/>
      <c r="LOJ6" s="344"/>
      <c r="LOK6" s="347"/>
      <c r="LOL6" s="347"/>
      <c r="LOM6" s="333"/>
      <c r="LON6" s="348"/>
      <c r="LOO6" s="345"/>
      <c r="LOP6" s="345"/>
      <c r="LOQ6" s="347"/>
      <c r="LOR6" s="341"/>
      <c r="LOT6" s="259"/>
      <c r="LOU6" s="267"/>
      <c r="LOV6" s="267"/>
      <c r="LOW6" s="269"/>
      <c r="LOX6" s="335"/>
      <c r="LOY6" s="344"/>
      <c r="LOZ6" s="347"/>
      <c r="LPA6" s="347"/>
      <c r="LPB6" s="333"/>
      <c r="LPC6" s="348"/>
      <c r="LPD6" s="345"/>
      <c r="LPE6" s="345"/>
      <c r="LPF6" s="347"/>
      <c r="LPG6" s="341"/>
      <c r="LPI6" s="259"/>
      <c r="LPJ6" s="267"/>
      <c r="LPK6" s="267"/>
      <c r="LPL6" s="269"/>
      <c r="LPM6" s="335"/>
      <c r="LPN6" s="344"/>
      <c r="LPO6" s="347"/>
      <c r="LPP6" s="347"/>
      <c r="LPQ6" s="333"/>
      <c r="LPR6" s="348"/>
      <c r="LPS6" s="345"/>
      <c r="LPT6" s="345"/>
      <c r="LPU6" s="347"/>
      <c r="LPV6" s="341"/>
      <c r="LPX6" s="259"/>
      <c r="LPY6" s="267"/>
      <c r="LPZ6" s="267"/>
      <c r="LQA6" s="269"/>
      <c r="LQB6" s="335"/>
      <c r="LQC6" s="344"/>
      <c r="LQD6" s="347"/>
      <c r="LQE6" s="347"/>
      <c r="LQF6" s="333"/>
      <c r="LQG6" s="348"/>
      <c r="LQH6" s="345"/>
      <c r="LQI6" s="345"/>
      <c r="LQJ6" s="347"/>
      <c r="LQK6" s="341"/>
      <c r="LQM6" s="259"/>
      <c r="LQN6" s="267"/>
      <c r="LQO6" s="267"/>
      <c r="LQP6" s="269"/>
      <c r="LQQ6" s="335"/>
      <c r="LQR6" s="344"/>
      <c r="LQS6" s="347"/>
      <c r="LQT6" s="347"/>
      <c r="LQU6" s="333"/>
      <c r="LQV6" s="348"/>
      <c r="LQW6" s="345"/>
      <c r="LQX6" s="345"/>
      <c r="LQY6" s="347"/>
      <c r="LQZ6" s="341"/>
      <c r="LRB6" s="259"/>
      <c r="LRC6" s="267"/>
      <c r="LRD6" s="267"/>
      <c r="LRE6" s="269"/>
      <c r="LRF6" s="335"/>
      <c r="LRG6" s="344"/>
      <c r="LRH6" s="347"/>
      <c r="LRI6" s="347"/>
      <c r="LRJ6" s="333"/>
      <c r="LRK6" s="348"/>
      <c r="LRL6" s="345"/>
      <c r="LRM6" s="345"/>
      <c r="LRN6" s="347"/>
      <c r="LRO6" s="341"/>
      <c r="LRQ6" s="259"/>
      <c r="LRR6" s="267"/>
      <c r="LRS6" s="267"/>
      <c r="LRT6" s="269"/>
      <c r="LRU6" s="335"/>
      <c r="LRV6" s="344"/>
      <c r="LRW6" s="347"/>
      <c r="LRX6" s="347"/>
      <c r="LRY6" s="333"/>
      <c r="LRZ6" s="348"/>
      <c r="LSA6" s="345"/>
      <c r="LSB6" s="345"/>
      <c r="LSC6" s="347"/>
      <c r="LSD6" s="341"/>
      <c r="LSF6" s="259"/>
      <c r="LSG6" s="267"/>
      <c r="LSH6" s="267"/>
      <c r="LSI6" s="269"/>
      <c r="LSJ6" s="335"/>
      <c r="LSK6" s="344"/>
      <c r="LSL6" s="347"/>
      <c r="LSM6" s="347"/>
      <c r="LSN6" s="333"/>
      <c r="LSO6" s="348"/>
      <c r="LSP6" s="345"/>
      <c r="LSQ6" s="345"/>
      <c r="LSR6" s="347"/>
      <c r="LSS6" s="341"/>
      <c r="LSU6" s="259"/>
      <c r="LSV6" s="267"/>
      <c r="LSW6" s="267"/>
      <c r="LSX6" s="269"/>
      <c r="LSY6" s="335"/>
      <c r="LSZ6" s="344"/>
      <c r="LTA6" s="347"/>
      <c r="LTB6" s="347"/>
      <c r="LTC6" s="333"/>
      <c r="LTD6" s="348"/>
      <c r="LTE6" s="345"/>
      <c r="LTF6" s="345"/>
      <c r="LTG6" s="347"/>
      <c r="LTH6" s="341"/>
      <c r="LTJ6" s="259"/>
      <c r="LTK6" s="267"/>
      <c r="LTL6" s="267"/>
      <c r="LTM6" s="269"/>
      <c r="LTN6" s="335"/>
      <c r="LTO6" s="344"/>
      <c r="LTP6" s="347"/>
      <c r="LTQ6" s="347"/>
      <c r="LTR6" s="333"/>
      <c r="LTS6" s="348"/>
      <c r="LTT6" s="345"/>
      <c r="LTU6" s="345"/>
      <c r="LTV6" s="347"/>
      <c r="LTW6" s="341"/>
      <c r="LTY6" s="259"/>
      <c r="LTZ6" s="267"/>
      <c r="LUA6" s="267"/>
      <c r="LUB6" s="269"/>
      <c r="LUC6" s="335"/>
      <c r="LUD6" s="344"/>
      <c r="LUE6" s="347"/>
      <c r="LUF6" s="347"/>
      <c r="LUG6" s="333"/>
      <c r="LUH6" s="348"/>
      <c r="LUI6" s="345"/>
      <c r="LUJ6" s="345"/>
      <c r="LUK6" s="347"/>
      <c r="LUL6" s="341"/>
      <c r="LUN6" s="259"/>
      <c r="LUO6" s="267"/>
      <c r="LUP6" s="267"/>
      <c r="LUQ6" s="269"/>
      <c r="LUR6" s="335"/>
      <c r="LUS6" s="344"/>
      <c r="LUT6" s="347"/>
      <c r="LUU6" s="347"/>
      <c r="LUV6" s="333"/>
      <c r="LUW6" s="348"/>
      <c r="LUX6" s="345"/>
      <c r="LUY6" s="345"/>
      <c r="LUZ6" s="347"/>
      <c r="LVA6" s="341"/>
      <c r="LVC6" s="259"/>
      <c r="LVD6" s="267"/>
      <c r="LVE6" s="267"/>
      <c r="LVF6" s="269"/>
      <c r="LVG6" s="335"/>
      <c r="LVH6" s="344"/>
      <c r="LVI6" s="347"/>
      <c r="LVJ6" s="347"/>
      <c r="LVK6" s="333"/>
      <c r="LVL6" s="348"/>
      <c r="LVM6" s="345"/>
      <c r="LVN6" s="345"/>
      <c r="LVO6" s="347"/>
      <c r="LVP6" s="341"/>
      <c r="LVR6" s="259"/>
      <c r="LVS6" s="267"/>
      <c r="LVT6" s="267"/>
      <c r="LVU6" s="269"/>
      <c r="LVV6" s="335"/>
      <c r="LVW6" s="344"/>
      <c r="LVX6" s="347"/>
      <c r="LVY6" s="347"/>
      <c r="LVZ6" s="333"/>
      <c r="LWA6" s="348"/>
      <c r="LWB6" s="345"/>
      <c r="LWC6" s="345"/>
      <c r="LWD6" s="347"/>
      <c r="LWE6" s="341"/>
      <c r="LWG6" s="259"/>
      <c r="LWH6" s="267"/>
      <c r="LWI6" s="267"/>
      <c r="LWJ6" s="269"/>
      <c r="LWK6" s="335"/>
      <c r="LWL6" s="344"/>
      <c r="LWM6" s="347"/>
      <c r="LWN6" s="347"/>
      <c r="LWO6" s="333"/>
      <c r="LWP6" s="348"/>
      <c r="LWQ6" s="345"/>
      <c r="LWR6" s="345"/>
      <c r="LWS6" s="347"/>
      <c r="LWT6" s="341"/>
      <c r="LWV6" s="259"/>
      <c r="LWW6" s="267"/>
      <c r="LWX6" s="267"/>
      <c r="LWY6" s="269"/>
      <c r="LWZ6" s="335"/>
      <c r="LXA6" s="344"/>
      <c r="LXB6" s="347"/>
      <c r="LXC6" s="347"/>
      <c r="LXD6" s="333"/>
      <c r="LXE6" s="348"/>
      <c r="LXF6" s="345"/>
      <c r="LXG6" s="345"/>
      <c r="LXH6" s="347"/>
      <c r="LXI6" s="341"/>
      <c r="LXK6" s="259"/>
      <c r="LXL6" s="267"/>
      <c r="LXM6" s="267"/>
      <c r="LXN6" s="269"/>
      <c r="LXO6" s="335"/>
      <c r="LXP6" s="344"/>
      <c r="LXQ6" s="347"/>
      <c r="LXR6" s="347"/>
      <c r="LXS6" s="333"/>
      <c r="LXT6" s="348"/>
      <c r="LXU6" s="345"/>
      <c r="LXV6" s="345"/>
      <c r="LXW6" s="347"/>
      <c r="LXX6" s="341"/>
      <c r="LXZ6" s="259"/>
      <c r="LYA6" s="267"/>
      <c r="LYB6" s="267"/>
      <c r="LYC6" s="269"/>
      <c r="LYD6" s="335"/>
      <c r="LYE6" s="344"/>
      <c r="LYF6" s="347"/>
      <c r="LYG6" s="347"/>
      <c r="LYH6" s="333"/>
      <c r="LYI6" s="348"/>
      <c r="LYJ6" s="345"/>
      <c r="LYK6" s="345"/>
      <c r="LYL6" s="347"/>
      <c r="LYM6" s="341"/>
      <c r="LYO6" s="259"/>
      <c r="LYP6" s="267"/>
      <c r="LYQ6" s="267"/>
      <c r="LYR6" s="269"/>
      <c r="LYS6" s="335"/>
      <c r="LYT6" s="344"/>
      <c r="LYU6" s="347"/>
      <c r="LYV6" s="347"/>
      <c r="LYW6" s="333"/>
      <c r="LYX6" s="348"/>
      <c r="LYY6" s="345"/>
      <c r="LYZ6" s="345"/>
      <c r="LZA6" s="347"/>
      <c r="LZB6" s="341"/>
      <c r="LZD6" s="259"/>
      <c r="LZE6" s="267"/>
      <c r="LZF6" s="267"/>
      <c r="LZG6" s="269"/>
      <c r="LZH6" s="335"/>
      <c r="LZI6" s="344"/>
      <c r="LZJ6" s="347"/>
      <c r="LZK6" s="347"/>
      <c r="LZL6" s="333"/>
      <c r="LZM6" s="348"/>
      <c r="LZN6" s="345"/>
      <c r="LZO6" s="345"/>
      <c r="LZP6" s="347"/>
      <c r="LZQ6" s="341"/>
      <c r="LZS6" s="259"/>
      <c r="LZT6" s="267"/>
      <c r="LZU6" s="267"/>
      <c r="LZV6" s="269"/>
      <c r="LZW6" s="335"/>
      <c r="LZX6" s="344"/>
      <c r="LZY6" s="347"/>
      <c r="LZZ6" s="347"/>
      <c r="MAA6" s="333"/>
      <c r="MAB6" s="348"/>
      <c r="MAC6" s="345"/>
      <c r="MAD6" s="345"/>
      <c r="MAE6" s="347"/>
      <c r="MAF6" s="341"/>
      <c r="MAH6" s="259"/>
      <c r="MAI6" s="267"/>
      <c r="MAJ6" s="267"/>
      <c r="MAK6" s="269"/>
      <c r="MAL6" s="335"/>
      <c r="MAM6" s="344"/>
      <c r="MAN6" s="347"/>
      <c r="MAO6" s="347"/>
      <c r="MAP6" s="333"/>
      <c r="MAQ6" s="348"/>
      <c r="MAR6" s="345"/>
      <c r="MAS6" s="345"/>
      <c r="MAT6" s="347"/>
      <c r="MAU6" s="341"/>
      <c r="MAW6" s="259"/>
      <c r="MAX6" s="267"/>
      <c r="MAY6" s="267"/>
      <c r="MAZ6" s="269"/>
      <c r="MBA6" s="335"/>
      <c r="MBB6" s="344"/>
      <c r="MBC6" s="347"/>
      <c r="MBD6" s="347"/>
      <c r="MBE6" s="333"/>
      <c r="MBF6" s="348"/>
      <c r="MBG6" s="345"/>
      <c r="MBH6" s="345"/>
      <c r="MBI6" s="347"/>
      <c r="MBJ6" s="341"/>
      <c r="MBL6" s="259"/>
      <c r="MBM6" s="267"/>
      <c r="MBN6" s="267"/>
      <c r="MBO6" s="269"/>
      <c r="MBP6" s="335"/>
      <c r="MBQ6" s="344"/>
      <c r="MBR6" s="347"/>
      <c r="MBS6" s="347"/>
      <c r="MBT6" s="333"/>
      <c r="MBU6" s="348"/>
      <c r="MBV6" s="345"/>
      <c r="MBW6" s="345"/>
      <c r="MBX6" s="347"/>
      <c r="MBY6" s="341"/>
      <c r="MCA6" s="259"/>
      <c r="MCB6" s="267"/>
      <c r="MCC6" s="267"/>
      <c r="MCD6" s="269"/>
      <c r="MCE6" s="335"/>
      <c r="MCF6" s="344"/>
      <c r="MCG6" s="347"/>
      <c r="MCH6" s="347"/>
      <c r="MCI6" s="333"/>
      <c r="MCJ6" s="348"/>
      <c r="MCK6" s="345"/>
      <c r="MCL6" s="345"/>
      <c r="MCM6" s="347"/>
      <c r="MCN6" s="341"/>
      <c r="MCP6" s="259"/>
      <c r="MCQ6" s="267"/>
      <c r="MCR6" s="267"/>
      <c r="MCS6" s="269"/>
      <c r="MCT6" s="335"/>
      <c r="MCU6" s="344"/>
      <c r="MCV6" s="347"/>
      <c r="MCW6" s="347"/>
      <c r="MCX6" s="333"/>
      <c r="MCY6" s="348"/>
      <c r="MCZ6" s="345"/>
      <c r="MDA6" s="345"/>
      <c r="MDB6" s="347"/>
      <c r="MDC6" s="341"/>
      <c r="MDE6" s="259"/>
      <c r="MDF6" s="267"/>
      <c r="MDG6" s="267"/>
      <c r="MDH6" s="269"/>
      <c r="MDI6" s="335"/>
      <c r="MDJ6" s="344"/>
      <c r="MDK6" s="347"/>
      <c r="MDL6" s="347"/>
      <c r="MDM6" s="333"/>
      <c r="MDN6" s="348"/>
      <c r="MDO6" s="345"/>
      <c r="MDP6" s="345"/>
      <c r="MDQ6" s="347"/>
      <c r="MDR6" s="341"/>
      <c r="MDT6" s="259"/>
      <c r="MDU6" s="267"/>
      <c r="MDV6" s="267"/>
      <c r="MDW6" s="269"/>
      <c r="MDX6" s="335"/>
      <c r="MDY6" s="344"/>
      <c r="MDZ6" s="347"/>
      <c r="MEA6" s="347"/>
      <c r="MEB6" s="333"/>
      <c r="MEC6" s="348"/>
      <c r="MED6" s="345"/>
      <c r="MEE6" s="345"/>
      <c r="MEF6" s="347"/>
      <c r="MEG6" s="341"/>
      <c r="MEI6" s="259"/>
      <c r="MEJ6" s="267"/>
      <c r="MEK6" s="267"/>
      <c r="MEL6" s="269"/>
      <c r="MEM6" s="335"/>
      <c r="MEN6" s="344"/>
      <c r="MEO6" s="347"/>
      <c r="MEP6" s="347"/>
      <c r="MEQ6" s="333"/>
      <c r="MER6" s="348"/>
      <c r="MES6" s="345"/>
      <c r="MET6" s="345"/>
      <c r="MEU6" s="347"/>
      <c r="MEV6" s="341"/>
      <c r="MEX6" s="259"/>
      <c r="MEY6" s="267"/>
      <c r="MEZ6" s="267"/>
      <c r="MFA6" s="269"/>
      <c r="MFB6" s="335"/>
      <c r="MFC6" s="344"/>
      <c r="MFD6" s="347"/>
      <c r="MFE6" s="347"/>
      <c r="MFF6" s="333"/>
      <c r="MFG6" s="348"/>
      <c r="MFH6" s="345"/>
      <c r="MFI6" s="345"/>
      <c r="MFJ6" s="347"/>
      <c r="MFK6" s="341"/>
      <c r="MFM6" s="259"/>
      <c r="MFN6" s="267"/>
      <c r="MFO6" s="267"/>
      <c r="MFP6" s="269"/>
      <c r="MFQ6" s="335"/>
      <c r="MFR6" s="344"/>
      <c r="MFS6" s="347"/>
      <c r="MFT6" s="347"/>
      <c r="MFU6" s="333"/>
      <c r="MFV6" s="348"/>
      <c r="MFW6" s="345"/>
      <c r="MFX6" s="345"/>
      <c r="MFY6" s="347"/>
      <c r="MFZ6" s="341"/>
      <c r="MGB6" s="259"/>
      <c r="MGC6" s="267"/>
      <c r="MGD6" s="267"/>
      <c r="MGE6" s="269"/>
      <c r="MGF6" s="335"/>
      <c r="MGG6" s="344"/>
      <c r="MGH6" s="347"/>
      <c r="MGI6" s="347"/>
      <c r="MGJ6" s="333"/>
      <c r="MGK6" s="348"/>
      <c r="MGL6" s="345"/>
      <c r="MGM6" s="345"/>
      <c r="MGN6" s="347"/>
      <c r="MGO6" s="341"/>
      <c r="MGQ6" s="259"/>
      <c r="MGR6" s="267"/>
      <c r="MGS6" s="267"/>
      <c r="MGT6" s="269"/>
      <c r="MGU6" s="335"/>
      <c r="MGV6" s="344"/>
      <c r="MGW6" s="347"/>
      <c r="MGX6" s="347"/>
      <c r="MGY6" s="333"/>
      <c r="MGZ6" s="348"/>
      <c r="MHA6" s="345"/>
      <c r="MHB6" s="345"/>
      <c r="MHC6" s="347"/>
      <c r="MHD6" s="341"/>
      <c r="MHF6" s="259"/>
      <c r="MHG6" s="267"/>
      <c r="MHH6" s="267"/>
      <c r="MHI6" s="269"/>
      <c r="MHJ6" s="335"/>
      <c r="MHK6" s="344"/>
      <c r="MHL6" s="347"/>
      <c r="MHM6" s="347"/>
      <c r="MHN6" s="333"/>
      <c r="MHO6" s="348"/>
      <c r="MHP6" s="345"/>
      <c r="MHQ6" s="345"/>
      <c r="MHR6" s="347"/>
      <c r="MHS6" s="341"/>
      <c r="MHU6" s="259"/>
      <c r="MHV6" s="267"/>
      <c r="MHW6" s="267"/>
      <c r="MHX6" s="269"/>
      <c r="MHY6" s="335"/>
      <c r="MHZ6" s="344"/>
      <c r="MIA6" s="347"/>
      <c r="MIB6" s="347"/>
      <c r="MIC6" s="333"/>
      <c r="MID6" s="348"/>
      <c r="MIE6" s="345"/>
      <c r="MIF6" s="345"/>
      <c r="MIG6" s="347"/>
      <c r="MIH6" s="341"/>
      <c r="MIJ6" s="259"/>
      <c r="MIK6" s="267"/>
      <c r="MIL6" s="267"/>
      <c r="MIM6" s="269"/>
      <c r="MIN6" s="335"/>
      <c r="MIO6" s="344"/>
      <c r="MIP6" s="347"/>
      <c r="MIQ6" s="347"/>
      <c r="MIR6" s="333"/>
      <c r="MIS6" s="348"/>
      <c r="MIT6" s="345"/>
      <c r="MIU6" s="345"/>
      <c r="MIV6" s="347"/>
      <c r="MIW6" s="341"/>
      <c r="MIY6" s="259"/>
      <c r="MIZ6" s="267"/>
      <c r="MJA6" s="267"/>
      <c r="MJB6" s="269"/>
      <c r="MJC6" s="335"/>
      <c r="MJD6" s="344"/>
      <c r="MJE6" s="347"/>
      <c r="MJF6" s="347"/>
      <c r="MJG6" s="333"/>
      <c r="MJH6" s="348"/>
      <c r="MJI6" s="345"/>
      <c r="MJJ6" s="345"/>
      <c r="MJK6" s="347"/>
      <c r="MJL6" s="341"/>
      <c r="MJN6" s="259"/>
      <c r="MJO6" s="267"/>
      <c r="MJP6" s="267"/>
      <c r="MJQ6" s="269"/>
      <c r="MJR6" s="335"/>
      <c r="MJS6" s="344"/>
      <c r="MJT6" s="347"/>
      <c r="MJU6" s="347"/>
      <c r="MJV6" s="333"/>
      <c r="MJW6" s="348"/>
      <c r="MJX6" s="345"/>
      <c r="MJY6" s="345"/>
      <c r="MJZ6" s="347"/>
      <c r="MKA6" s="341"/>
      <c r="MKC6" s="259"/>
      <c r="MKD6" s="267"/>
      <c r="MKE6" s="267"/>
      <c r="MKF6" s="269"/>
      <c r="MKG6" s="335"/>
      <c r="MKH6" s="344"/>
      <c r="MKI6" s="347"/>
      <c r="MKJ6" s="347"/>
      <c r="MKK6" s="333"/>
      <c r="MKL6" s="348"/>
      <c r="MKM6" s="345"/>
      <c r="MKN6" s="345"/>
      <c r="MKO6" s="347"/>
      <c r="MKP6" s="341"/>
      <c r="MKR6" s="259"/>
      <c r="MKS6" s="267"/>
      <c r="MKT6" s="267"/>
      <c r="MKU6" s="269"/>
      <c r="MKV6" s="335"/>
      <c r="MKW6" s="344"/>
      <c r="MKX6" s="347"/>
      <c r="MKY6" s="347"/>
      <c r="MKZ6" s="333"/>
      <c r="MLA6" s="348"/>
      <c r="MLB6" s="345"/>
      <c r="MLC6" s="345"/>
      <c r="MLD6" s="347"/>
      <c r="MLE6" s="341"/>
      <c r="MLG6" s="259"/>
      <c r="MLH6" s="267"/>
      <c r="MLI6" s="267"/>
      <c r="MLJ6" s="269"/>
      <c r="MLK6" s="335"/>
      <c r="MLL6" s="344"/>
      <c r="MLM6" s="347"/>
      <c r="MLN6" s="347"/>
      <c r="MLO6" s="333"/>
      <c r="MLP6" s="348"/>
      <c r="MLQ6" s="345"/>
      <c r="MLR6" s="345"/>
      <c r="MLS6" s="347"/>
      <c r="MLT6" s="341"/>
      <c r="MLV6" s="259"/>
      <c r="MLW6" s="267"/>
      <c r="MLX6" s="267"/>
      <c r="MLY6" s="269"/>
      <c r="MLZ6" s="335"/>
      <c r="MMA6" s="344"/>
      <c r="MMB6" s="347"/>
      <c r="MMC6" s="347"/>
      <c r="MMD6" s="333"/>
      <c r="MME6" s="348"/>
      <c r="MMF6" s="345"/>
      <c r="MMG6" s="345"/>
      <c r="MMH6" s="347"/>
      <c r="MMI6" s="341"/>
      <c r="MMK6" s="259"/>
      <c r="MML6" s="267"/>
      <c r="MMM6" s="267"/>
      <c r="MMN6" s="269"/>
      <c r="MMO6" s="335"/>
      <c r="MMP6" s="344"/>
      <c r="MMQ6" s="347"/>
      <c r="MMR6" s="347"/>
      <c r="MMS6" s="333"/>
      <c r="MMT6" s="348"/>
      <c r="MMU6" s="345"/>
      <c r="MMV6" s="345"/>
      <c r="MMW6" s="347"/>
      <c r="MMX6" s="341"/>
      <c r="MMZ6" s="259"/>
      <c r="MNA6" s="267"/>
      <c r="MNB6" s="267"/>
      <c r="MNC6" s="269"/>
      <c r="MND6" s="335"/>
      <c r="MNE6" s="344"/>
      <c r="MNF6" s="347"/>
      <c r="MNG6" s="347"/>
      <c r="MNH6" s="333"/>
      <c r="MNI6" s="348"/>
      <c r="MNJ6" s="345"/>
      <c r="MNK6" s="345"/>
      <c r="MNL6" s="347"/>
      <c r="MNM6" s="341"/>
      <c r="MNO6" s="259"/>
      <c r="MNP6" s="267"/>
      <c r="MNQ6" s="267"/>
      <c r="MNR6" s="269"/>
      <c r="MNS6" s="335"/>
      <c r="MNT6" s="344"/>
      <c r="MNU6" s="347"/>
      <c r="MNV6" s="347"/>
      <c r="MNW6" s="333"/>
      <c r="MNX6" s="348"/>
      <c r="MNY6" s="345"/>
      <c r="MNZ6" s="345"/>
      <c r="MOA6" s="347"/>
      <c r="MOB6" s="341"/>
      <c r="MOD6" s="259"/>
      <c r="MOE6" s="267"/>
      <c r="MOF6" s="267"/>
      <c r="MOG6" s="269"/>
      <c r="MOH6" s="335"/>
      <c r="MOI6" s="344"/>
      <c r="MOJ6" s="347"/>
      <c r="MOK6" s="347"/>
      <c r="MOL6" s="333"/>
      <c r="MOM6" s="348"/>
      <c r="MON6" s="345"/>
      <c r="MOO6" s="345"/>
      <c r="MOP6" s="347"/>
      <c r="MOQ6" s="341"/>
      <c r="MOS6" s="259"/>
      <c r="MOT6" s="267"/>
      <c r="MOU6" s="267"/>
      <c r="MOV6" s="269"/>
      <c r="MOW6" s="335"/>
      <c r="MOX6" s="344"/>
      <c r="MOY6" s="347"/>
      <c r="MOZ6" s="347"/>
      <c r="MPA6" s="333"/>
      <c r="MPB6" s="348"/>
      <c r="MPC6" s="345"/>
      <c r="MPD6" s="345"/>
      <c r="MPE6" s="347"/>
      <c r="MPF6" s="341"/>
      <c r="MPH6" s="259"/>
      <c r="MPI6" s="267"/>
      <c r="MPJ6" s="267"/>
      <c r="MPK6" s="269"/>
      <c r="MPL6" s="335"/>
      <c r="MPM6" s="344"/>
      <c r="MPN6" s="347"/>
      <c r="MPO6" s="347"/>
      <c r="MPP6" s="333"/>
      <c r="MPQ6" s="348"/>
      <c r="MPR6" s="345"/>
      <c r="MPS6" s="345"/>
      <c r="MPT6" s="347"/>
      <c r="MPU6" s="341"/>
      <c r="MPW6" s="259"/>
      <c r="MPX6" s="267"/>
      <c r="MPY6" s="267"/>
      <c r="MPZ6" s="269"/>
      <c r="MQA6" s="335"/>
      <c r="MQB6" s="344"/>
      <c r="MQC6" s="347"/>
      <c r="MQD6" s="347"/>
      <c r="MQE6" s="333"/>
      <c r="MQF6" s="348"/>
      <c r="MQG6" s="345"/>
      <c r="MQH6" s="345"/>
      <c r="MQI6" s="347"/>
      <c r="MQJ6" s="341"/>
      <c r="MQL6" s="259"/>
      <c r="MQM6" s="267"/>
      <c r="MQN6" s="267"/>
      <c r="MQO6" s="269"/>
      <c r="MQP6" s="335"/>
      <c r="MQQ6" s="344"/>
      <c r="MQR6" s="347"/>
      <c r="MQS6" s="347"/>
      <c r="MQT6" s="333"/>
      <c r="MQU6" s="348"/>
      <c r="MQV6" s="345"/>
      <c r="MQW6" s="345"/>
      <c r="MQX6" s="347"/>
      <c r="MQY6" s="341"/>
      <c r="MRA6" s="259"/>
      <c r="MRB6" s="267"/>
      <c r="MRC6" s="267"/>
      <c r="MRD6" s="269"/>
      <c r="MRE6" s="335"/>
      <c r="MRF6" s="344"/>
      <c r="MRG6" s="347"/>
      <c r="MRH6" s="347"/>
      <c r="MRI6" s="333"/>
      <c r="MRJ6" s="348"/>
      <c r="MRK6" s="345"/>
      <c r="MRL6" s="345"/>
      <c r="MRM6" s="347"/>
      <c r="MRN6" s="341"/>
      <c r="MRP6" s="259"/>
      <c r="MRQ6" s="267"/>
      <c r="MRR6" s="267"/>
      <c r="MRS6" s="269"/>
      <c r="MRT6" s="335"/>
      <c r="MRU6" s="344"/>
      <c r="MRV6" s="347"/>
      <c r="MRW6" s="347"/>
      <c r="MRX6" s="333"/>
      <c r="MRY6" s="348"/>
      <c r="MRZ6" s="345"/>
      <c r="MSA6" s="345"/>
      <c r="MSB6" s="347"/>
      <c r="MSC6" s="341"/>
      <c r="MSE6" s="259"/>
      <c r="MSF6" s="267"/>
      <c r="MSG6" s="267"/>
      <c r="MSH6" s="269"/>
      <c r="MSI6" s="335"/>
      <c r="MSJ6" s="344"/>
      <c r="MSK6" s="347"/>
      <c r="MSL6" s="347"/>
      <c r="MSM6" s="333"/>
      <c r="MSN6" s="348"/>
      <c r="MSO6" s="345"/>
      <c r="MSP6" s="345"/>
      <c r="MSQ6" s="347"/>
      <c r="MSR6" s="341"/>
      <c r="MST6" s="259"/>
      <c r="MSU6" s="267"/>
      <c r="MSV6" s="267"/>
      <c r="MSW6" s="269"/>
      <c r="MSX6" s="335"/>
      <c r="MSY6" s="344"/>
      <c r="MSZ6" s="347"/>
      <c r="MTA6" s="347"/>
      <c r="MTB6" s="333"/>
      <c r="MTC6" s="348"/>
      <c r="MTD6" s="345"/>
      <c r="MTE6" s="345"/>
      <c r="MTF6" s="347"/>
      <c r="MTG6" s="341"/>
      <c r="MTI6" s="259"/>
      <c r="MTJ6" s="267"/>
      <c r="MTK6" s="267"/>
      <c r="MTL6" s="269"/>
      <c r="MTM6" s="335"/>
      <c r="MTN6" s="344"/>
      <c r="MTO6" s="347"/>
      <c r="MTP6" s="347"/>
      <c r="MTQ6" s="333"/>
      <c r="MTR6" s="348"/>
      <c r="MTS6" s="345"/>
      <c r="MTT6" s="345"/>
      <c r="MTU6" s="347"/>
      <c r="MTV6" s="341"/>
      <c r="MTX6" s="259"/>
      <c r="MTY6" s="267"/>
      <c r="MTZ6" s="267"/>
      <c r="MUA6" s="269"/>
      <c r="MUB6" s="335"/>
      <c r="MUC6" s="344"/>
      <c r="MUD6" s="347"/>
      <c r="MUE6" s="347"/>
      <c r="MUF6" s="333"/>
      <c r="MUG6" s="348"/>
      <c r="MUH6" s="345"/>
      <c r="MUI6" s="345"/>
      <c r="MUJ6" s="347"/>
      <c r="MUK6" s="341"/>
      <c r="MUM6" s="259"/>
      <c r="MUN6" s="267"/>
      <c r="MUO6" s="267"/>
      <c r="MUP6" s="269"/>
      <c r="MUQ6" s="335"/>
      <c r="MUR6" s="344"/>
      <c r="MUS6" s="347"/>
      <c r="MUT6" s="347"/>
      <c r="MUU6" s="333"/>
      <c r="MUV6" s="348"/>
      <c r="MUW6" s="345"/>
      <c r="MUX6" s="345"/>
      <c r="MUY6" s="347"/>
      <c r="MUZ6" s="341"/>
      <c r="MVB6" s="259"/>
      <c r="MVC6" s="267"/>
      <c r="MVD6" s="267"/>
      <c r="MVE6" s="269"/>
      <c r="MVF6" s="335"/>
      <c r="MVG6" s="344"/>
      <c r="MVH6" s="347"/>
      <c r="MVI6" s="347"/>
      <c r="MVJ6" s="333"/>
      <c r="MVK6" s="348"/>
      <c r="MVL6" s="345"/>
      <c r="MVM6" s="345"/>
      <c r="MVN6" s="347"/>
      <c r="MVO6" s="341"/>
      <c r="MVQ6" s="259"/>
      <c r="MVR6" s="267"/>
      <c r="MVS6" s="267"/>
      <c r="MVT6" s="269"/>
      <c r="MVU6" s="335"/>
      <c r="MVV6" s="344"/>
      <c r="MVW6" s="347"/>
      <c r="MVX6" s="347"/>
      <c r="MVY6" s="333"/>
      <c r="MVZ6" s="348"/>
      <c r="MWA6" s="345"/>
      <c r="MWB6" s="345"/>
      <c r="MWC6" s="347"/>
      <c r="MWD6" s="341"/>
      <c r="MWF6" s="259"/>
      <c r="MWG6" s="267"/>
      <c r="MWH6" s="267"/>
      <c r="MWI6" s="269"/>
      <c r="MWJ6" s="335"/>
      <c r="MWK6" s="344"/>
      <c r="MWL6" s="347"/>
      <c r="MWM6" s="347"/>
      <c r="MWN6" s="333"/>
      <c r="MWO6" s="348"/>
      <c r="MWP6" s="345"/>
      <c r="MWQ6" s="345"/>
      <c r="MWR6" s="347"/>
      <c r="MWS6" s="341"/>
      <c r="MWU6" s="259"/>
      <c r="MWV6" s="267"/>
      <c r="MWW6" s="267"/>
      <c r="MWX6" s="269"/>
      <c r="MWY6" s="335"/>
      <c r="MWZ6" s="344"/>
      <c r="MXA6" s="347"/>
      <c r="MXB6" s="347"/>
      <c r="MXC6" s="333"/>
      <c r="MXD6" s="348"/>
      <c r="MXE6" s="345"/>
      <c r="MXF6" s="345"/>
      <c r="MXG6" s="347"/>
      <c r="MXH6" s="341"/>
      <c r="MXJ6" s="259"/>
      <c r="MXK6" s="267"/>
      <c r="MXL6" s="267"/>
      <c r="MXM6" s="269"/>
      <c r="MXN6" s="335"/>
      <c r="MXO6" s="344"/>
      <c r="MXP6" s="347"/>
      <c r="MXQ6" s="347"/>
      <c r="MXR6" s="333"/>
      <c r="MXS6" s="348"/>
      <c r="MXT6" s="345"/>
      <c r="MXU6" s="345"/>
      <c r="MXV6" s="347"/>
      <c r="MXW6" s="341"/>
      <c r="MXY6" s="259"/>
      <c r="MXZ6" s="267"/>
      <c r="MYA6" s="267"/>
      <c r="MYB6" s="269"/>
      <c r="MYC6" s="335"/>
      <c r="MYD6" s="344"/>
      <c r="MYE6" s="347"/>
      <c r="MYF6" s="347"/>
      <c r="MYG6" s="333"/>
      <c r="MYH6" s="348"/>
      <c r="MYI6" s="345"/>
      <c r="MYJ6" s="345"/>
      <c r="MYK6" s="347"/>
      <c r="MYL6" s="341"/>
      <c r="MYN6" s="259"/>
      <c r="MYO6" s="267"/>
      <c r="MYP6" s="267"/>
      <c r="MYQ6" s="269"/>
      <c r="MYR6" s="335"/>
      <c r="MYS6" s="344"/>
      <c r="MYT6" s="347"/>
      <c r="MYU6" s="347"/>
      <c r="MYV6" s="333"/>
      <c r="MYW6" s="348"/>
      <c r="MYX6" s="345"/>
      <c r="MYY6" s="345"/>
      <c r="MYZ6" s="347"/>
      <c r="MZA6" s="341"/>
      <c r="MZC6" s="259"/>
      <c r="MZD6" s="267"/>
      <c r="MZE6" s="267"/>
      <c r="MZF6" s="269"/>
      <c r="MZG6" s="335"/>
      <c r="MZH6" s="344"/>
      <c r="MZI6" s="347"/>
      <c r="MZJ6" s="347"/>
      <c r="MZK6" s="333"/>
      <c r="MZL6" s="348"/>
      <c r="MZM6" s="345"/>
      <c r="MZN6" s="345"/>
      <c r="MZO6" s="347"/>
      <c r="MZP6" s="341"/>
      <c r="MZR6" s="259"/>
      <c r="MZS6" s="267"/>
      <c r="MZT6" s="267"/>
      <c r="MZU6" s="269"/>
      <c r="MZV6" s="335"/>
      <c r="MZW6" s="344"/>
      <c r="MZX6" s="347"/>
      <c r="MZY6" s="347"/>
      <c r="MZZ6" s="333"/>
      <c r="NAA6" s="348"/>
      <c r="NAB6" s="345"/>
      <c r="NAC6" s="345"/>
      <c r="NAD6" s="347"/>
      <c r="NAE6" s="341"/>
      <c r="NAG6" s="259"/>
      <c r="NAH6" s="267"/>
      <c r="NAI6" s="267"/>
      <c r="NAJ6" s="269"/>
      <c r="NAK6" s="335"/>
      <c r="NAL6" s="344"/>
      <c r="NAM6" s="347"/>
      <c r="NAN6" s="347"/>
      <c r="NAO6" s="333"/>
      <c r="NAP6" s="348"/>
      <c r="NAQ6" s="345"/>
      <c r="NAR6" s="345"/>
      <c r="NAS6" s="347"/>
      <c r="NAT6" s="341"/>
      <c r="NAV6" s="259"/>
      <c r="NAW6" s="267"/>
      <c r="NAX6" s="267"/>
      <c r="NAY6" s="269"/>
      <c r="NAZ6" s="335"/>
      <c r="NBA6" s="344"/>
      <c r="NBB6" s="347"/>
      <c r="NBC6" s="347"/>
      <c r="NBD6" s="333"/>
      <c r="NBE6" s="348"/>
      <c r="NBF6" s="345"/>
      <c r="NBG6" s="345"/>
      <c r="NBH6" s="347"/>
      <c r="NBI6" s="341"/>
      <c r="NBK6" s="259"/>
      <c r="NBL6" s="267"/>
      <c r="NBM6" s="267"/>
      <c r="NBN6" s="269"/>
      <c r="NBO6" s="335"/>
      <c r="NBP6" s="344"/>
      <c r="NBQ6" s="347"/>
      <c r="NBR6" s="347"/>
      <c r="NBS6" s="333"/>
      <c r="NBT6" s="348"/>
      <c r="NBU6" s="345"/>
      <c r="NBV6" s="345"/>
      <c r="NBW6" s="347"/>
      <c r="NBX6" s="341"/>
      <c r="NBZ6" s="259"/>
      <c r="NCA6" s="267"/>
      <c r="NCB6" s="267"/>
      <c r="NCC6" s="269"/>
      <c r="NCD6" s="335"/>
      <c r="NCE6" s="344"/>
      <c r="NCF6" s="347"/>
      <c r="NCG6" s="347"/>
      <c r="NCH6" s="333"/>
      <c r="NCI6" s="348"/>
      <c r="NCJ6" s="345"/>
      <c r="NCK6" s="345"/>
      <c r="NCL6" s="347"/>
      <c r="NCM6" s="341"/>
      <c r="NCO6" s="259"/>
      <c r="NCP6" s="267"/>
      <c r="NCQ6" s="267"/>
      <c r="NCR6" s="269"/>
      <c r="NCS6" s="335"/>
      <c r="NCT6" s="344"/>
      <c r="NCU6" s="347"/>
      <c r="NCV6" s="347"/>
      <c r="NCW6" s="333"/>
      <c r="NCX6" s="348"/>
      <c r="NCY6" s="345"/>
      <c r="NCZ6" s="345"/>
      <c r="NDA6" s="347"/>
      <c r="NDB6" s="341"/>
      <c r="NDD6" s="259"/>
      <c r="NDE6" s="267"/>
      <c r="NDF6" s="267"/>
      <c r="NDG6" s="269"/>
      <c r="NDH6" s="335"/>
      <c r="NDI6" s="344"/>
      <c r="NDJ6" s="347"/>
      <c r="NDK6" s="347"/>
      <c r="NDL6" s="333"/>
      <c r="NDM6" s="348"/>
      <c r="NDN6" s="345"/>
      <c r="NDO6" s="345"/>
      <c r="NDP6" s="347"/>
      <c r="NDQ6" s="341"/>
      <c r="NDS6" s="259"/>
      <c r="NDT6" s="267"/>
      <c r="NDU6" s="267"/>
      <c r="NDV6" s="269"/>
      <c r="NDW6" s="335"/>
      <c r="NDX6" s="344"/>
      <c r="NDY6" s="347"/>
      <c r="NDZ6" s="347"/>
      <c r="NEA6" s="333"/>
      <c r="NEB6" s="348"/>
      <c r="NEC6" s="345"/>
      <c r="NED6" s="345"/>
      <c r="NEE6" s="347"/>
      <c r="NEF6" s="341"/>
      <c r="NEH6" s="259"/>
      <c r="NEI6" s="267"/>
      <c r="NEJ6" s="267"/>
      <c r="NEK6" s="269"/>
      <c r="NEL6" s="335"/>
      <c r="NEM6" s="344"/>
      <c r="NEN6" s="347"/>
      <c r="NEO6" s="347"/>
      <c r="NEP6" s="333"/>
      <c r="NEQ6" s="348"/>
      <c r="NER6" s="345"/>
      <c r="NES6" s="345"/>
      <c r="NET6" s="347"/>
      <c r="NEU6" s="341"/>
      <c r="NEW6" s="259"/>
      <c r="NEX6" s="267"/>
      <c r="NEY6" s="267"/>
      <c r="NEZ6" s="269"/>
      <c r="NFA6" s="335"/>
      <c r="NFB6" s="344"/>
      <c r="NFC6" s="347"/>
      <c r="NFD6" s="347"/>
      <c r="NFE6" s="333"/>
      <c r="NFF6" s="348"/>
      <c r="NFG6" s="345"/>
      <c r="NFH6" s="345"/>
      <c r="NFI6" s="347"/>
      <c r="NFJ6" s="341"/>
      <c r="NFL6" s="259"/>
      <c r="NFM6" s="267"/>
      <c r="NFN6" s="267"/>
      <c r="NFO6" s="269"/>
      <c r="NFP6" s="335"/>
      <c r="NFQ6" s="344"/>
      <c r="NFR6" s="347"/>
      <c r="NFS6" s="347"/>
      <c r="NFT6" s="333"/>
      <c r="NFU6" s="348"/>
      <c r="NFV6" s="345"/>
      <c r="NFW6" s="345"/>
      <c r="NFX6" s="347"/>
      <c r="NFY6" s="341"/>
      <c r="NGA6" s="259"/>
      <c r="NGB6" s="267"/>
      <c r="NGC6" s="267"/>
      <c r="NGD6" s="269"/>
      <c r="NGE6" s="335"/>
      <c r="NGF6" s="344"/>
      <c r="NGG6" s="347"/>
      <c r="NGH6" s="347"/>
      <c r="NGI6" s="333"/>
      <c r="NGJ6" s="348"/>
      <c r="NGK6" s="345"/>
      <c r="NGL6" s="345"/>
      <c r="NGM6" s="347"/>
      <c r="NGN6" s="341"/>
      <c r="NGP6" s="259"/>
      <c r="NGQ6" s="267"/>
      <c r="NGR6" s="267"/>
      <c r="NGS6" s="269"/>
      <c r="NGT6" s="335"/>
      <c r="NGU6" s="344"/>
      <c r="NGV6" s="347"/>
      <c r="NGW6" s="347"/>
      <c r="NGX6" s="333"/>
      <c r="NGY6" s="348"/>
      <c r="NGZ6" s="345"/>
      <c r="NHA6" s="345"/>
      <c r="NHB6" s="347"/>
      <c r="NHC6" s="341"/>
      <c r="NHE6" s="259"/>
      <c r="NHF6" s="267"/>
      <c r="NHG6" s="267"/>
      <c r="NHH6" s="269"/>
      <c r="NHI6" s="335"/>
      <c r="NHJ6" s="344"/>
      <c r="NHK6" s="347"/>
      <c r="NHL6" s="347"/>
      <c r="NHM6" s="333"/>
      <c r="NHN6" s="348"/>
      <c r="NHO6" s="345"/>
      <c r="NHP6" s="345"/>
      <c r="NHQ6" s="347"/>
      <c r="NHR6" s="341"/>
      <c r="NHT6" s="259"/>
      <c r="NHU6" s="267"/>
      <c r="NHV6" s="267"/>
      <c r="NHW6" s="269"/>
      <c r="NHX6" s="335"/>
      <c r="NHY6" s="344"/>
      <c r="NHZ6" s="347"/>
      <c r="NIA6" s="347"/>
      <c r="NIB6" s="333"/>
      <c r="NIC6" s="348"/>
      <c r="NID6" s="345"/>
      <c r="NIE6" s="345"/>
      <c r="NIF6" s="347"/>
      <c r="NIG6" s="341"/>
      <c r="NII6" s="259"/>
      <c r="NIJ6" s="267"/>
      <c r="NIK6" s="267"/>
      <c r="NIL6" s="269"/>
      <c r="NIM6" s="335"/>
      <c r="NIN6" s="344"/>
      <c r="NIO6" s="347"/>
      <c r="NIP6" s="347"/>
      <c r="NIQ6" s="333"/>
      <c r="NIR6" s="348"/>
      <c r="NIS6" s="345"/>
      <c r="NIT6" s="345"/>
      <c r="NIU6" s="347"/>
      <c r="NIV6" s="341"/>
      <c r="NIX6" s="259"/>
      <c r="NIY6" s="267"/>
      <c r="NIZ6" s="267"/>
      <c r="NJA6" s="269"/>
      <c r="NJB6" s="335"/>
      <c r="NJC6" s="344"/>
      <c r="NJD6" s="347"/>
      <c r="NJE6" s="347"/>
      <c r="NJF6" s="333"/>
      <c r="NJG6" s="348"/>
      <c r="NJH6" s="345"/>
      <c r="NJI6" s="345"/>
      <c r="NJJ6" s="347"/>
      <c r="NJK6" s="341"/>
      <c r="NJM6" s="259"/>
      <c r="NJN6" s="267"/>
      <c r="NJO6" s="267"/>
      <c r="NJP6" s="269"/>
      <c r="NJQ6" s="335"/>
      <c r="NJR6" s="344"/>
      <c r="NJS6" s="347"/>
      <c r="NJT6" s="347"/>
      <c r="NJU6" s="333"/>
      <c r="NJV6" s="348"/>
      <c r="NJW6" s="345"/>
      <c r="NJX6" s="345"/>
      <c r="NJY6" s="347"/>
      <c r="NJZ6" s="341"/>
      <c r="NKB6" s="259"/>
      <c r="NKC6" s="267"/>
      <c r="NKD6" s="267"/>
      <c r="NKE6" s="269"/>
      <c r="NKF6" s="335"/>
      <c r="NKG6" s="344"/>
      <c r="NKH6" s="347"/>
      <c r="NKI6" s="347"/>
      <c r="NKJ6" s="333"/>
      <c r="NKK6" s="348"/>
      <c r="NKL6" s="345"/>
      <c r="NKM6" s="345"/>
      <c r="NKN6" s="347"/>
      <c r="NKO6" s="341"/>
      <c r="NKQ6" s="259"/>
      <c r="NKR6" s="267"/>
      <c r="NKS6" s="267"/>
      <c r="NKT6" s="269"/>
      <c r="NKU6" s="335"/>
      <c r="NKV6" s="344"/>
      <c r="NKW6" s="347"/>
      <c r="NKX6" s="347"/>
      <c r="NKY6" s="333"/>
      <c r="NKZ6" s="348"/>
      <c r="NLA6" s="345"/>
      <c r="NLB6" s="345"/>
      <c r="NLC6" s="347"/>
      <c r="NLD6" s="341"/>
      <c r="NLF6" s="259"/>
      <c r="NLG6" s="267"/>
      <c r="NLH6" s="267"/>
      <c r="NLI6" s="269"/>
      <c r="NLJ6" s="335"/>
      <c r="NLK6" s="344"/>
      <c r="NLL6" s="347"/>
      <c r="NLM6" s="347"/>
      <c r="NLN6" s="333"/>
      <c r="NLO6" s="348"/>
      <c r="NLP6" s="345"/>
      <c r="NLQ6" s="345"/>
      <c r="NLR6" s="347"/>
      <c r="NLS6" s="341"/>
      <c r="NLU6" s="259"/>
      <c r="NLV6" s="267"/>
      <c r="NLW6" s="267"/>
      <c r="NLX6" s="269"/>
      <c r="NLY6" s="335"/>
      <c r="NLZ6" s="344"/>
      <c r="NMA6" s="347"/>
      <c r="NMB6" s="347"/>
      <c r="NMC6" s="333"/>
      <c r="NMD6" s="348"/>
      <c r="NME6" s="345"/>
      <c r="NMF6" s="345"/>
      <c r="NMG6" s="347"/>
      <c r="NMH6" s="341"/>
      <c r="NMJ6" s="259"/>
      <c r="NMK6" s="267"/>
      <c r="NML6" s="267"/>
      <c r="NMM6" s="269"/>
      <c r="NMN6" s="335"/>
      <c r="NMO6" s="344"/>
      <c r="NMP6" s="347"/>
      <c r="NMQ6" s="347"/>
      <c r="NMR6" s="333"/>
      <c r="NMS6" s="348"/>
      <c r="NMT6" s="345"/>
      <c r="NMU6" s="345"/>
      <c r="NMV6" s="347"/>
      <c r="NMW6" s="341"/>
      <c r="NMY6" s="259"/>
      <c r="NMZ6" s="267"/>
      <c r="NNA6" s="267"/>
      <c r="NNB6" s="269"/>
      <c r="NNC6" s="335"/>
      <c r="NND6" s="344"/>
      <c r="NNE6" s="347"/>
      <c r="NNF6" s="347"/>
      <c r="NNG6" s="333"/>
      <c r="NNH6" s="348"/>
      <c r="NNI6" s="345"/>
      <c r="NNJ6" s="345"/>
      <c r="NNK6" s="347"/>
      <c r="NNL6" s="341"/>
      <c r="NNN6" s="259"/>
      <c r="NNO6" s="267"/>
      <c r="NNP6" s="267"/>
      <c r="NNQ6" s="269"/>
      <c r="NNR6" s="335"/>
      <c r="NNS6" s="344"/>
      <c r="NNT6" s="347"/>
      <c r="NNU6" s="347"/>
      <c r="NNV6" s="333"/>
      <c r="NNW6" s="348"/>
      <c r="NNX6" s="345"/>
      <c r="NNY6" s="345"/>
      <c r="NNZ6" s="347"/>
      <c r="NOA6" s="341"/>
      <c r="NOC6" s="259"/>
      <c r="NOD6" s="267"/>
      <c r="NOE6" s="267"/>
      <c r="NOF6" s="269"/>
      <c r="NOG6" s="335"/>
      <c r="NOH6" s="344"/>
      <c r="NOI6" s="347"/>
      <c r="NOJ6" s="347"/>
      <c r="NOK6" s="333"/>
      <c r="NOL6" s="348"/>
      <c r="NOM6" s="345"/>
      <c r="NON6" s="345"/>
      <c r="NOO6" s="347"/>
      <c r="NOP6" s="341"/>
      <c r="NOR6" s="259"/>
      <c r="NOS6" s="267"/>
      <c r="NOT6" s="267"/>
      <c r="NOU6" s="269"/>
      <c r="NOV6" s="335"/>
      <c r="NOW6" s="344"/>
      <c r="NOX6" s="347"/>
      <c r="NOY6" s="347"/>
      <c r="NOZ6" s="333"/>
      <c r="NPA6" s="348"/>
      <c r="NPB6" s="345"/>
      <c r="NPC6" s="345"/>
      <c r="NPD6" s="347"/>
      <c r="NPE6" s="341"/>
      <c r="NPG6" s="259"/>
      <c r="NPH6" s="267"/>
      <c r="NPI6" s="267"/>
      <c r="NPJ6" s="269"/>
      <c r="NPK6" s="335"/>
      <c r="NPL6" s="344"/>
      <c r="NPM6" s="347"/>
      <c r="NPN6" s="347"/>
      <c r="NPO6" s="333"/>
      <c r="NPP6" s="348"/>
      <c r="NPQ6" s="345"/>
      <c r="NPR6" s="345"/>
      <c r="NPS6" s="347"/>
      <c r="NPT6" s="341"/>
      <c r="NPV6" s="259"/>
      <c r="NPW6" s="267"/>
      <c r="NPX6" s="267"/>
      <c r="NPY6" s="269"/>
      <c r="NPZ6" s="335"/>
      <c r="NQA6" s="344"/>
      <c r="NQB6" s="347"/>
      <c r="NQC6" s="347"/>
      <c r="NQD6" s="333"/>
      <c r="NQE6" s="348"/>
      <c r="NQF6" s="345"/>
      <c r="NQG6" s="345"/>
      <c r="NQH6" s="347"/>
      <c r="NQI6" s="341"/>
      <c r="NQK6" s="259"/>
      <c r="NQL6" s="267"/>
      <c r="NQM6" s="267"/>
      <c r="NQN6" s="269"/>
      <c r="NQO6" s="335"/>
      <c r="NQP6" s="344"/>
      <c r="NQQ6" s="347"/>
      <c r="NQR6" s="347"/>
      <c r="NQS6" s="333"/>
      <c r="NQT6" s="348"/>
      <c r="NQU6" s="345"/>
      <c r="NQV6" s="345"/>
      <c r="NQW6" s="347"/>
      <c r="NQX6" s="341"/>
      <c r="NQZ6" s="259"/>
      <c r="NRA6" s="267"/>
      <c r="NRB6" s="267"/>
      <c r="NRC6" s="269"/>
      <c r="NRD6" s="335"/>
      <c r="NRE6" s="344"/>
      <c r="NRF6" s="347"/>
      <c r="NRG6" s="347"/>
      <c r="NRH6" s="333"/>
      <c r="NRI6" s="348"/>
      <c r="NRJ6" s="345"/>
      <c r="NRK6" s="345"/>
      <c r="NRL6" s="347"/>
      <c r="NRM6" s="341"/>
      <c r="NRO6" s="259"/>
      <c r="NRP6" s="267"/>
      <c r="NRQ6" s="267"/>
      <c r="NRR6" s="269"/>
      <c r="NRS6" s="335"/>
      <c r="NRT6" s="344"/>
      <c r="NRU6" s="347"/>
      <c r="NRV6" s="347"/>
      <c r="NRW6" s="333"/>
      <c r="NRX6" s="348"/>
      <c r="NRY6" s="345"/>
      <c r="NRZ6" s="345"/>
      <c r="NSA6" s="347"/>
      <c r="NSB6" s="341"/>
      <c r="NSD6" s="259"/>
      <c r="NSE6" s="267"/>
      <c r="NSF6" s="267"/>
      <c r="NSG6" s="269"/>
      <c r="NSH6" s="335"/>
      <c r="NSI6" s="344"/>
      <c r="NSJ6" s="347"/>
      <c r="NSK6" s="347"/>
      <c r="NSL6" s="333"/>
      <c r="NSM6" s="348"/>
      <c r="NSN6" s="345"/>
      <c r="NSO6" s="345"/>
      <c r="NSP6" s="347"/>
      <c r="NSQ6" s="341"/>
      <c r="NSS6" s="259"/>
      <c r="NST6" s="267"/>
      <c r="NSU6" s="267"/>
      <c r="NSV6" s="269"/>
      <c r="NSW6" s="335"/>
      <c r="NSX6" s="344"/>
      <c r="NSY6" s="347"/>
      <c r="NSZ6" s="347"/>
      <c r="NTA6" s="333"/>
      <c r="NTB6" s="348"/>
      <c r="NTC6" s="345"/>
      <c r="NTD6" s="345"/>
      <c r="NTE6" s="347"/>
      <c r="NTF6" s="341"/>
      <c r="NTH6" s="259"/>
      <c r="NTI6" s="267"/>
      <c r="NTJ6" s="267"/>
      <c r="NTK6" s="269"/>
      <c r="NTL6" s="335"/>
      <c r="NTM6" s="344"/>
      <c r="NTN6" s="347"/>
      <c r="NTO6" s="347"/>
      <c r="NTP6" s="333"/>
      <c r="NTQ6" s="348"/>
      <c r="NTR6" s="345"/>
      <c r="NTS6" s="345"/>
      <c r="NTT6" s="347"/>
      <c r="NTU6" s="341"/>
      <c r="NTW6" s="259"/>
      <c r="NTX6" s="267"/>
      <c r="NTY6" s="267"/>
      <c r="NTZ6" s="269"/>
      <c r="NUA6" s="335"/>
      <c r="NUB6" s="344"/>
      <c r="NUC6" s="347"/>
      <c r="NUD6" s="347"/>
      <c r="NUE6" s="333"/>
      <c r="NUF6" s="348"/>
      <c r="NUG6" s="345"/>
      <c r="NUH6" s="345"/>
      <c r="NUI6" s="347"/>
      <c r="NUJ6" s="341"/>
      <c r="NUL6" s="259"/>
      <c r="NUM6" s="267"/>
      <c r="NUN6" s="267"/>
      <c r="NUO6" s="269"/>
      <c r="NUP6" s="335"/>
      <c r="NUQ6" s="344"/>
      <c r="NUR6" s="347"/>
      <c r="NUS6" s="347"/>
      <c r="NUT6" s="333"/>
      <c r="NUU6" s="348"/>
      <c r="NUV6" s="345"/>
      <c r="NUW6" s="345"/>
      <c r="NUX6" s="347"/>
      <c r="NUY6" s="341"/>
      <c r="NVA6" s="259"/>
      <c r="NVB6" s="267"/>
      <c r="NVC6" s="267"/>
      <c r="NVD6" s="269"/>
      <c r="NVE6" s="335"/>
      <c r="NVF6" s="344"/>
      <c r="NVG6" s="347"/>
      <c r="NVH6" s="347"/>
      <c r="NVI6" s="333"/>
      <c r="NVJ6" s="348"/>
      <c r="NVK6" s="345"/>
      <c r="NVL6" s="345"/>
      <c r="NVM6" s="347"/>
      <c r="NVN6" s="341"/>
      <c r="NVP6" s="259"/>
      <c r="NVQ6" s="267"/>
      <c r="NVR6" s="267"/>
      <c r="NVS6" s="269"/>
      <c r="NVT6" s="335"/>
      <c r="NVU6" s="344"/>
      <c r="NVV6" s="347"/>
      <c r="NVW6" s="347"/>
      <c r="NVX6" s="333"/>
      <c r="NVY6" s="348"/>
      <c r="NVZ6" s="345"/>
      <c r="NWA6" s="345"/>
      <c r="NWB6" s="347"/>
      <c r="NWC6" s="341"/>
      <c r="NWE6" s="259"/>
      <c r="NWF6" s="267"/>
      <c r="NWG6" s="267"/>
      <c r="NWH6" s="269"/>
      <c r="NWI6" s="335"/>
      <c r="NWJ6" s="344"/>
      <c r="NWK6" s="347"/>
      <c r="NWL6" s="347"/>
      <c r="NWM6" s="333"/>
      <c r="NWN6" s="348"/>
      <c r="NWO6" s="345"/>
      <c r="NWP6" s="345"/>
      <c r="NWQ6" s="347"/>
      <c r="NWR6" s="341"/>
      <c r="NWT6" s="259"/>
      <c r="NWU6" s="267"/>
      <c r="NWV6" s="267"/>
      <c r="NWW6" s="269"/>
      <c r="NWX6" s="335"/>
      <c r="NWY6" s="344"/>
      <c r="NWZ6" s="347"/>
      <c r="NXA6" s="347"/>
      <c r="NXB6" s="333"/>
      <c r="NXC6" s="348"/>
      <c r="NXD6" s="345"/>
      <c r="NXE6" s="345"/>
      <c r="NXF6" s="347"/>
      <c r="NXG6" s="341"/>
      <c r="NXI6" s="259"/>
      <c r="NXJ6" s="267"/>
      <c r="NXK6" s="267"/>
      <c r="NXL6" s="269"/>
      <c r="NXM6" s="335"/>
      <c r="NXN6" s="344"/>
      <c r="NXO6" s="347"/>
      <c r="NXP6" s="347"/>
      <c r="NXQ6" s="333"/>
      <c r="NXR6" s="348"/>
      <c r="NXS6" s="345"/>
      <c r="NXT6" s="345"/>
      <c r="NXU6" s="347"/>
      <c r="NXV6" s="341"/>
      <c r="NXX6" s="259"/>
      <c r="NXY6" s="267"/>
      <c r="NXZ6" s="267"/>
      <c r="NYA6" s="269"/>
      <c r="NYB6" s="335"/>
      <c r="NYC6" s="344"/>
      <c r="NYD6" s="347"/>
      <c r="NYE6" s="347"/>
      <c r="NYF6" s="333"/>
      <c r="NYG6" s="348"/>
      <c r="NYH6" s="345"/>
      <c r="NYI6" s="345"/>
      <c r="NYJ6" s="347"/>
      <c r="NYK6" s="341"/>
      <c r="NYM6" s="259"/>
      <c r="NYN6" s="267"/>
      <c r="NYO6" s="267"/>
      <c r="NYP6" s="269"/>
      <c r="NYQ6" s="335"/>
      <c r="NYR6" s="344"/>
      <c r="NYS6" s="347"/>
      <c r="NYT6" s="347"/>
      <c r="NYU6" s="333"/>
      <c r="NYV6" s="348"/>
      <c r="NYW6" s="345"/>
      <c r="NYX6" s="345"/>
      <c r="NYY6" s="347"/>
      <c r="NYZ6" s="341"/>
      <c r="NZB6" s="259"/>
      <c r="NZC6" s="267"/>
      <c r="NZD6" s="267"/>
      <c r="NZE6" s="269"/>
      <c r="NZF6" s="335"/>
      <c r="NZG6" s="344"/>
      <c r="NZH6" s="347"/>
      <c r="NZI6" s="347"/>
      <c r="NZJ6" s="333"/>
      <c r="NZK6" s="348"/>
      <c r="NZL6" s="345"/>
      <c r="NZM6" s="345"/>
      <c r="NZN6" s="347"/>
      <c r="NZO6" s="341"/>
      <c r="NZQ6" s="259"/>
      <c r="NZR6" s="267"/>
      <c r="NZS6" s="267"/>
      <c r="NZT6" s="269"/>
      <c r="NZU6" s="335"/>
      <c r="NZV6" s="344"/>
      <c r="NZW6" s="347"/>
      <c r="NZX6" s="347"/>
      <c r="NZY6" s="333"/>
      <c r="NZZ6" s="348"/>
      <c r="OAA6" s="345"/>
      <c r="OAB6" s="345"/>
      <c r="OAC6" s="347"/>
      <c r="OAD6" s="341"/>
      <c r="OAF6" s="259"/>
      <c r="OAG6" s="267"/>
      <c r="OAH6" s="267"/>
      <c r="OAI6" s="269"/>
      <c r="OAJ6" s="335"/>
      <c r="OAK6" s="344"/>
      <c r="OAL6" s="347"/>
      <c r="OAM6" s="347"/>
      <c r="OAN6" s="333"/>
      <c r="OAO6" s="348"/>
      <c r="OAP6" s="345"/>
      <c r="OAQ6" s="345"/>
      <c r="OAR6" s="347"/>
      <c r="OAS6" s="341"/>
      <c r="OAU6" s="259"/>
      <c r="OAV6" s="267"/>
      <c r="OAW6" s="267"/>
      <c r="OAX6" s="269"/>
      <c r="OAY6" s="335"/>
      <c r="OAZ6" s="344"/>
      <c r="OBA6" s="347"/>
      <c r="OBB6" s="347"/>
      <c r="OBC6" s="333"/>
      <c r="OBD6" s="348"/>
      <c r="OBE6" s="345"/>
      <c r="OBF6" s="345"/>
      <c r="OBG6" s="347"/>
      <c r="OBH6" s="341"/>
      <c r="OBJ6" s="259"/>
      <c r="OBK6" s="267"/>
      <c r="OBL6" s="267"/>
      <c r="OBM6" s="269"/>
      <c r="OBN6" s="335"/>
      <c r="OBO6" s="344"/>
      <c r="OBP6" s="347"/>
      <c r="OBQ6" s="347"/>
      <c r="OBR6" s="333"/>
      <c r="OBS6" s="348"/>
      <c r="OBT6" s="345"/>
      <c r="OBU6" s="345"/>
      <c r="OBV6" s="347"/>
      <c r="OBW6" s="341"/>
      <c r="OBY6" s="259"/>
      <c r="OBZ6" s="267"/>
      <c r="OCA6" s="267"/>
      <c r="OCB6" s="269"/>
      <c r="OCC6" s="335"/>
      <c r="OCD6" s="344"/>
      <c r="OCE6" s="347"/>
      <c r="OCF6" s="347"/>
      <c r="OCG6" s="333"/>
      <c r="OCH6" s="348"/>
      <c r="OCI6" s="345"/>
      <c r="OCJ6" s="345"/>
      <c r="OCK6" s="347"/>
      <c r="OCL6" s="341"/>
      <c r="OCN6" s="259"/>
      <c r="OCO6" s="267"/>
      <c r="OCP6" s="267"/>
      <c r="OCQ6" s="269"/>
      <c r="OCR6" s="335"/>
      <c r="OCS6" s="344"/>
      <c r="OCT6" s="347"/>
      <c r="OCU6" s="347"/>
      <c r="OCV6" s="333"/>
      <c r="OCW6" s="348"/>
      <c r="OCX6" s="345"/>
      <c r="OCY6" s="345"/>
      <c r="OCZ6" s="347"/>
      <c r="ODA6" s="341"/>
      <c r="ODC6" s="259"/>
      <c r="ODD6" s="267"/>
      <c r="ODE6" s="267"/>
      <c r="ODF6" s="269"/>
      <c r="ODG6" s="335"/>
      <c r="ODH6" s="344"/>
      <c r="ODI6" s="347"/>
      <c r="ODJ6" s="347"/>
      <c r="ODK6" s="333"/>
      <c r="ODL6" s="348"/>
      <c r="ODM6" s="345"/>
      <c r="ODN6" s="345"/>
      <c r="ODO6" s="347"/>
      <c r="ODP6" s="341"/>
      <c r="ODR6" s="259"/>
      <c r="ODS6" s="267"/>
      <c r="ODT6" s="267"/>
      <c r="ODU6" s="269"/>
      <c r="ODV6" s="335"/>
      <c r="ODW6" s="344"/>
      <c r="ODX6" s="347"/>
      <c r="ODY6" s="347"/>
      <c r="ODZ6" s="333"/>
      <c r="OEA6" s="348"/>
      <c r="OEB6" s="345"/>
      <c r="OEC6" s="345"/>
      <c r="OED6" s="347"/>
      <c r="OEE6" s="341"/>
      <c r="OEG6" s="259"/>
      <c r="OEH6" s="267"/>
      <c r="OEI6" s="267"/>
      <c r="OEJ6" s="269"/>
      <c r="OEK6" s="335"/>
      <c r="OEL6" s="344"/>
      <c r="OEM6" s="347"/>
      <c r="OEN6" s="347"/>
      <c r="OEO6" s="333"/>
      <c r="OEP6" s="348"/>
      <c r="OEQ6" s="345"/>
      <c r="OER6" s="345"/>
      <c r="OES6" s="347"/>
      <c r="OET6" s="341"/>
      <c r="OEV6" s="259"/>
      <c r="OEW6" s="267"/>
      <c r="OEX6" s="267"/>
      <c r="OEY6" s="269"/>
      <c r="OEZ6" s="335"/>
      <c r="OFA6" s="344"/>
      <c r="OFB6" s="347"/>
      <c r="OFC6" s="347"/>
      <c r="OFD6" s="333"/>
      <c r="OFE6" s="348"/>
      <c r="OFF6" s="345"/>
      <c r="OFG6" s="345"/>
      <c r="OFH6" s="347"/>
      <c r="OFI6" s="341"/>
      <c r="OFK6" s="259"/>
      <c r="OFL6" s="267"/>
      <c r="OFM6" s="267"/>
      <c r="OFN6" s="269"/>
      <c r="OFO6" s="335"/>
      <c r="OFP6" s="344"/>
      <c r="OFQ6" s="347"/>
      <c r="OFR6" s="347"/>
      <c r="OFS6" s="333"/>
      <c r="OFT6" s="348"/>
      <c r="OFU6" s="345"/>
      <c r="OFV6" s="345"/>
      <c r="OFW6" s="347"/>
      <c r="OFX6" s="341"/>
      <c r="OFZ6" s="259"/>
      <c r="OGA6" s="267"/>
      <c r="OGB6" s="267"/>
      <c r="OGC6" s="269"/>
      <c r="OGD6" s="335"/>
      <c r="OGE6" s="344"/>
      <c r="OGF6" s="347"/>
      <c r="OGG6" s="347"/>
      <c r="OGH6" s="333"/>
      <c r="OGI6" s="348"/>
      <c r="OGJ6" s="345"/>
      <c r="OGK6" s="345"/>
      <c r="OGL6" s="347"/>
      <c r="OGM6" s="341"/>
      <c r="OGO6" s="259"/>
      <c r="OGP6" s="267"/>
      <c r="OGQ6" s="267"/>
      <c r="OGR6" s="269"/>
      <c r="OGS6" s="335"/>
      <c r="OGT6" s="344"/>
      <c r="OGU6" s="347"/>
      <c r="OGV6" s="347"/>
      <c r="OGW6" s="333"/>
      <c r="OGX6" s="348"/>
      <c r="OGY6" s="345"/>
      <c r="OGZ6" s="345"/>
      <c r="OHA6" s="347"/>
      <c r="OHB6" s="341"/>
      <c r="OHD6" s="259"/>
      <c r="OHE6" s="267"/>
      <c r="OHF6" s="267"/>
      <c r="OHG6" s="269"/>
      <c r="OHH6" s="335"/>
      <c r="OHI6" s="344"/>
      <c r="OHJ6" s="347"/>
      <c r="OHK6" s="347"/>
      <c r="OHL6" s="333"/>
      <c r="OHM6" s="348"/>
      <c r="OHN6" s="345"/>
      <c r="OHO6" s="345"/>
      <c r="OHP6" s="347"/>
      <c r="OHQ6" s="341"/>
      <c r="OHS6" s="259"/>
      <c r="OHT6" s="267"/>
      <c r="OHU6" s="267"/>
      <c r="OHV6" s="269"/>
      <c r="OHW6" s="335"/>
      <c r="OHX6" s="344"/>
      <c r="OHY6" s="347"/>
      <c r="OHZ6" s="347"/>
      <c r="OIA6" s="333"/>
      <c r="OIB6" s="348"/>
      <c r="OIC6" s="345"/>
      <c r="OID6" s="345"/>
      <c r="OIE6" s="347"/>
      <c r="OIF6" s="341"/>
      <c r="OIH6" s="259"/>
      <c r="OII6" s="267"/>
      <c r="OIJ6" s="267"/>
      <c r="OIK6" s="269"/>
      <c r="OIL6" s="335"/>
      <c r="OIM6" s="344"/>
      <c r="OIN6" s="347"/>
      <c r="OIO6" s="347"/>
      <c r="OIP6" s="333"/>
      <c r="OIQ6" s="348"/>
      <c r="OIR6" s="345"/>
      <c r="OIS6" s="345"/>
      <c r="OIT6" s="347"/>
      <c r="OIU6" s="341"/>
      <c r="OIW6" s="259"/>
      <c r="OIX6" s="267"/>
      <c r="OIY6" s="267"/>
      <c r="OIZ6" s="269"/>
      <c r="OJA6" s="335"/>
      <c r="OJB6" s="344"/>
      <c r="OJC6" s="347"/>
      <c r="OJD6" s="347"/>
      <c r="OJE6" s="333"/>
      <c r="OJF6" s="348"/>
      <c r="OJG6" s="345"/>
      <c r="OJH6" s="345"/>
      <c r="OJI6" s="347"/>
      <c r="OJJ6" s="341"/>
      <c r="OJL6" s="259"/>
      <c r="OJM6" s="267"/>
      <c r="OJN6" s="267"/>
      <c r="OJO6" s="269"/>
      <c r="OJP6" s="335"/>
      <c r="OJQ6" s="344"/>
      <c r="OJR6" s="347"/>
      <c r="OJS6" s="347"/>
      <c r="OJT6" s="333"/>
      <c r="OJU6" s="348"/>
      <c r="OJV6" s="345"/>
      <c r="OJW6" s="345"/>
      <c r="OJX6" s="347"/>
      <c r="OJY6" s="341"/>
      <c r="OKA6" s="259"/>
      <c r="OKB6" s="267"/>
      <c r="OKC6" s="267"/>
      <c r="OKD6" s="269"/>
      <c r="OKE6" s="335"/>
      <c r="OKF6" s="344"/>
      <c r="OKG6" s="347"/>
      <c r="OKH6" s="347"/>
      <c r="OKI6" s="333"/>
      <c r="OKJ6" s="348"/>
      <c r="OKK6" s="345"/>
      <c r="OKL6" s="345"/>
      <c r="OKM6" s="347"/>
      <c r="OKN6" s="341"/>
      <c r="OKP6" s="259"/>
      <c r="OKQ6" s="267"/>
      <c r="OKR6" s="267"/>
      <c r="OKS6" s="269"/>
      <c r="OKT6" s="335"/>
      <c r="OKU6" s="344"/>
      <c r="OKV6" s="347"/>
      <c r="OKW6" s="347"/>
      <c r="OKX6" s="333"/>
      <c r="OKY6" s="348"/>
      <c r="OKZ6" s="345"/>
      <c r="OLA6" s="345"/>
      <c r="OLB6" s="347"/>
      <c r="OLC6" s="341"/>
      <c r="OLE6" s="259"/>
      <c r="OLF6" s="267"/>
      <c r="OLG6" s="267"/>
      <c r="OLH6" s="269"/>
      <c r="OLI6" s="335"/>
      <c r="OLJ6" s="344"/>
      <c r="OLK6" s="347"/>
      <c r="OLL6" s="347"/>
      <c r="OLM6" s="333"/>
      <c r="OLN6" s="348"/>
      <c r="OLO6" s="345"/>
      <c r="OLP6" s="345"/>
      <c r="OLQ6" s="347"/>
      <c r="OLR6" s="341"/>
      <c r="OLT6" s="259"/>
      <c r="OLU6" s="267"/>
      <c r="OLV6" s="267"/>
      <c r="OLW6" s="269"/>
      <c r="OLX6" s="335"/>
      <c r="OLY6" s="344"/>
      <c r="OLZ6" s="347"/>
      <c r="OMA6" s="347"/>
      <c r="OMB6" s="333"/>
      <c r="OMC6" s="348"/>
      <c r="OMD6" s="345"/>
      <c r="OME6" s="345"/>
      <c r="OMF6" s="347"/>
      <c r="OMG6" s="341"/>
      <c r="OMI6" s="259"/>
      <c r="OMJ6" s="267"/>
      <c r="OMK6" s="267"/>
      <c r="OML6" s="269"/>
      <c r="OMM6" s="335"/>
      <c r="OMN6" s="344"/>
      <c r="OMO6" s="347"/>
      <c r="OMP6" s="347"/>
      <c r="OMQ6" s="333"/>
      <c r="OMR6" s="348"/>
      <c r="OMS6" s="345"/>
      <c r="OMT6" s="345"/>
      <c r="OMU6" s="347"/>
      <c r="OMV6" s="341"/>
      <c r="OMX6" s="259"/>
      <c r="OMY6" s="267"/>
      <c r="OMZ6" s="267"/>
      <c r="ONA6" s="269"/>
      <c r="ONB6" s="335"/>
      <c r="ONC6" s="344"/>
      <c r="OND6" s="347"/>
      <c r="ONE6" s="347"/>
      <c r="ONF6" s="333"/>
      <c r="ONG6" s="348"/>
      <c r="ONH6" s="345"/>
      <c r="ONI6" s="345"/>
      <c r="ONJ6" s="347"/>
      <c r="ONK6" s="341"/>
      <c r="ONM6" s="259"/>
      <c r="ONN6" s="267"/>
      <c r="ONO6" s="267"/>
      <c r="ONP6" s="269"/>
      <c r="ONQ6" s="335"/>
      <c r="ONR6" s="344"/>
      <c r="ONS6" s="347"/>
      <c r="ONT6" s="347"/>
      <c r="ONU6" s="333"/>
      <c r="ONV6" s="348"/>
      <c r="ONW6" s="345"/>
      <c r="ONX6" s="345"/>
      <c r="ONY6" s="347"/>
      <c r="ONZ6" s="341"/>
      <c r="OOB6" s="259"/>
      <c r="OOC6" s="267"/>
      <c r="OOD6" s="267"/>
      <c r="OOE6" s="269"/>
      <c r="OOF6" s="335"/>
      <c r="OOG6" s="344"/>
      <c r="OOH6" s="347"/>
      <c r="OOI6" s="347"/>
      <c r="OOJ6" s="333"/>
      <c r="OOK6" s="348"/>
      <c r="OOL6" s="345"/>
      <c r="OOM6" s="345"/>
      <c r="OON6" s="347"/>
      <c r="OOO6" s="341"/>
      <c r="OOQ6" s="259"/>
      <c r="OOR6" s="267"/>
      <c r="OOS6" s="267"/>
      <c r="OOT6" s="269"/>
      <c r="OOU6" s="335"/>
      <c r="OOV6" s="344"/>
      <c r="OOW6" s="347"/>
      <c r="OOX6" s="347"/>
      <c r="OOY6" s="333"/>
      <c r="OOZ6" s="348"/>
      <c r="OPA6" s="345"/>
      <c r="OPB6" s="345"/>
      <c r="OPC6" s="347"/>
      <c r="OPD6" s="341"/>
      <c r="OPF6" s="259"/>
      <c r="OPG6" s="267"/>
      <c r="OPH6" s="267"/>
      <c r="OPI6" s="269"/>
      <c r="OPJ6" s="335"/>
      <c r="OPK6" s="344"/>
      <c r="OPL6" s="347"/>
      <c r="OPM6" s="347"/>
      <c r="OPN6" s="333"/>
      <c r="OPO6" s="348"/>
      <c r="OPP6" s="345"/>
      <c r="OPQ6" s="345"/>
      <c r="OPR6" s="347"/>
      <c r="OPS6" s="341"/>
      <c r="OPU6" s="259"/>
      <c r="OPV6" s="267"/>
      <c r="OPW6" s="267"/>
      <c r="OPX6" s="269"/>
      <c r="OPY6" s="335"/>
      <c r="OPZ6" s="344"/>
      <c r="OQA6" s="347"/>
      <c r="OQB6" s="347"/>
      <c r="OQC6" s="333"/>
      <c r="OQD6" s="348"/>
      <c r="OQE6" s="345"/>
      <c r="OQF6" s="345"/>
      <c r="OQG6" s="347"/>
      <c r="OQH6" s="341"/>
      <c r="OQJ6" s="259"/>
      <c r="OQK6" s="267"/>
      <c r="OQL6" s="267"/>
      <c r="OQM6" s="269"/>
      <c r="OQN6" s="335"/>
      <c r="OQO6" s="344"/>
      <c r="OQP6" s="347"/>
      <c r="OQQ6" s="347"/>
      <c r="OQR6" s="333"/>
      <c r="OQS6" s="348"/>
      <c r="OQT6" s="345"/>
      <c r="OQU6" s="345"/>
      <c r="OQV6" s="347"/>
      <c r="OQW6" s="341"/>
      <c r="OQY6" s="259"/>
      <c r="OQZ6" s="267"/>
      <c r="ORA6" s="267"/>
      <c r="ORB6" s="269"/>
      <c r="ORC6" s="335"/>
      <c r="ORD6" s="344"/>
      <c r="ORE6" s="347"/>
      <c r="ORF6" s="347"/>
      <c r="ORG6" s="333"/>
      <c r="ORH6" s="348"/>
      <c r="ORI6" s="345"/>
      <c r="ORJ6" s="345"/>
      <c r="ORK6" s="347"/>
      <c r="ORL6" s="341"/>
      <c r="ORN6" s="259"/>
      <c r="ORO6" s="267"/>
      <c r="ORP6" s="267"/>
      <c r="ORQ6" s="269"/>
      <c r="ORR6" s="335"/>
      <c r="ORS6" s="344"/>
      <c r="ORT6" s="347"/>
      <c r="ORU6" s="347"/>
      <c r="ORV6" s="333"/>
      <c r="ORW6" s="348"/>
      <c r="ORX6" s="345"/>
      <c r="ORY6" s="345"/>
      <c r="ORZ6" s="347"/>
      <c r="OSA6" s="341"/>
      <c r="OSC6" s="259"/>
      <c r="OSD6" s="267"/>
      <c r="OSE6" s="267"/>
      <c r="OSF6" s="269"/>
      <c r="OSG6" s="335"/>
      <c r="OSH6" s="344"/>
      <c r="OSI6" s="347"/>
      <c r="OSJ6" s="347"/>
      <c r="OSK6" s="333"/>
      <c r="OSL6" s="348"/>
      <c r="OSM6" s="345"/>
      <c r="OSN6" s="345"/>
      <c r="OSO6" s="347"/>
      <c r="OSP6" s="341"/>
      <c r="OSR6" s="259"/>
      <c r="OSS6" s="267"/>
      <c r="OST6" s="267"/>
      <c r="OSU6" s="269"/>
      <c r="OSV6" s="335"/>
      <c r="OSW6" s="344"/>
      <c r="OSX6" s="347"/>
      <c r="OSY6" s="347"/>
      <c r="OSZ6" s="333"/>
      <c r="OTA6" s="348"/>
      <c r="OTB6" s="345"/>
      <c r="OTC6" s="345"/>
      <c r="OTD6" s="347"/>
      <c r="OTE6" s="341"/>
      <c r="OTG6" s="259"/>
      <c r="OTH6" s="267"/>
      <c r="OTI6" s="267"/>
      <c r="OTJ6" s="269"/>
      <c r="OTK6" s="335"/>
      <c r="OTL6" s="344"/>
      <c r="OTM6" s="347"/>
      <c r="OTN6" s="347"/>
      <c r="OTO6" s="333"/>
      <c r="OTP6" s="348"/>
      <c r="OTQ6" s="345"/>
      <c r="OTR6" s="345"/>
      <c r="OTS6" s="347"/>
      <c r="OTT6" s="341"/>
      <c r="OTV6" s="259"/>
      <c r="OTW6" s="267"/>
      <c r="OTX6" s="267"/>
      <c r="OTY6" s="269"/>
      <c r="OTZ6" s="335"/>
      <c r="OUA6" s="344"/>
      <c r="OUB6" s="347"/>
      <c r="OUC6" s="347"/>
      <c r="OUD6" s="333"/>
      <c r="OUE6" s="348"/>
      <c r="OUF6" s="345"/>
      <c r="OUG6" s="345"/>
      <c r="OUH6" s="347"/>
      <c r="OUI6" s="341"/>
      <c r="OUK6" s="259"/>
      <c r="OUL6" s="267"/>
      <c r="OUM6" s="267"/>
      <c r="OUN6" s="269"/>
      <c r="OUO6" s="335"/>
      <c r="OUP6" s="344"/>
      <c r="OUQ6" s="347"/>
      <c r="OUR6" s="347"/>
      <c r="OUS6" s="333"/>
      <c r="OUT6" s="348"/>
      <c r="OUU6" s="345"/>
      <c r="OUV6" s="345"/>
      <c r="OUW6" s="347"/>
      <c r="OUX6" s="341"/>
      <c r="OUZ6" s="259"/>
      <c r="OVA6" s="267"/>
      <c r="OVB6" s="267"/>
      <c r="OVC6" s="269"/>
      <c r="OVD6" s="335"/>
      <c r="OVE6" s="344"/>
      <c r="OVF6" s="347"/>
      <c r="OVG6" s="347"/>
      <c r="OVH6" s="333"/>
      <c r="OVI6" s="348"/>
      <c r="OVJ6" s="345"/>
      <c r="OVK6" s="345"/>
      <c r="OVL6" s="347"/>
      <c r="OVM6" s="341"/>
      <c r="OVO6" s="259"/>
      <c r="OVP6" s="267"/>
      <c r="OVQ6" s="267"/>
      <c r="OVR6" s="269"/>
      <c r="OVS6" s="335"/>
      <c r="OVT6" s="344"/>
      <c r="OVU6" s="347"/>
      <c r="OVV6" s="347"/>
      <c r="OVW6" s="333"/>
      <c r="OVX6" s="348"/>
      <c r="OVY6" s="345"/>
      <c r="OVZ6" s="345"/>
      <c r="OWA6" s="347"/>
      <c r="OWB6" s="341"/>
      <c r="OWD6" s="259"/>
      <c r="OWE6" s="267"/>
      <c r="OWF6" s="267"/>
      <c r="OWG6" s="269"/>
      <c r="OWH6" s="335"/>
      <c r="OWI6" s="344"/>
      <c r="OWJ6" s="347"/>
      <c r="OWK6" s="347"/>
      <c r="OWL6" s="333"/>
      <c r="OWM6" s="348"/>
      <c r="OWN6" s="345"/>
      <c r="OWO6" s="345"/>
      <c r="OWP6" s="347"/>
      <c r="OWQ6" s="341"/>
      <c r="OWS6" s="259"/>
      <c r="OWT6" s="267"/>
      <c r="OWU6" s="267"/>
      <c r="OWV6" s="269"/>
      <c r="OWW6" s="335"/>
      <c r="OWX6" s="344"/>
      <c r="OWY6" s="347"/>
      <c r="OWZ6" s="347"/>
      <c r="OXA6" s="333"/>
      <c r="OXB6" s="348"/>
      <c r="OXC6" s="345"/>
      <c r="OXD6" s="345"/>
      <c r="OXE6" s="347"/>
      <c r="OXF6" s="341"/>
      <c r="OXH6" s="259"/>
      <c r="OXI6" s="267"/>
      <c r="OXJ6" s="267"/>
      <c r="OXK6" s="269"/>
      <c r="OXL6" s="335"/>
      <c r="OXM6" s="344"/>
      <c r="OXN6" s="347"/>
      <c r="OXO6" s="347"/>
      <c r="OXP6" s="333"/>
      <c r="OXQ6" s="348"/>
      <c r="OXR6" s="345"/>
      <c r="OXS6" s="345"/>
      <c r="OXT6" s="347"/>
      <c r="OXU6" s="341"/>
      <c r="OXW6" s="259"/>
      <c r="OXX6" s="267"/>
      <c r="OXY6" s="267"/>
      <c r="OXZ6" s="269"/>
      <c r="OYA6" s="335"/>
      <c r="OYB6" s="344"/>
      <c r="OYC6" s="347"/>
      <c r="OYD6" s="347"/>
      <c r="OYE6" s="333"/>
      <c r="OYF6" s="348"/>
      <c r="OYG6" s="345"/>
      <c r="OYH6" s="345"/>
      <c r="OYI6" s="347"/>
      <c r="OYJ6" s="341"/>
      <c r="OYL6" s="259"/>
      <c r="OYM6" s="267"/>
      <c r="OYN6" s="267"/>
      <c r="OYO6" s="269"/>
      <c r="OYP6" s="335"/>
      <c r="OYQ6" s="344"/>
      <c r="OYR6" s="347"/>
      <c r="OYS6" s="347"/>
      <c r="OYT6" s="333"/>
      <c r="OYU6" s="348"/>
      <c r="OYV6" s="345"/>
      <c r="OYW6" s="345"/>
      <c r="OYX6" s="347"/>
      <c r="OYY6" s="341"/>
      <c r="OZA6" s="259"/>
      <c r="OZB6" s="267"/>
      <c r="OZC6" s="267"/>
      <c r="OZD6" s="269"/>
      <c r="OZE6" s="335"/>
      <c r="OZF6" s="344"/>
      <c r="OZG6" s="347"/>
      <c r="OZH6" s="347"/>
      <c r="OZI6" s="333"/>
      <c r="OZJ6" s="348"/>
      <c r="OZK6" s="345"/>
      <c r="OZL6" s="345"/>
      <c r="OZM6" s="347"/>
      <c r="OZN6" s="341"/>
      <c r="OZP6" s="259"/>
      <c r="OZQ6" s="267"/>
      <c r="OZR6" s="267"/>
      <c r="OZS6" s="269"/>
      <c r="OZT6" s="335"/>
      <c r="OZU6" s="344"/>
      <c r="OZV6" s="347"/>
      <c r="OZW6" s="347"/>
      <c r="OZX6" s="333"/>
      <c r="OZY6" s="348"/>
      <c r="OZZ6" s="345"/>
      <c r="PAA6" s="345"/>
      <c r="PAB6" s="347"/>
      <c r="PAC6" s="341"/>
      <c r="PAE6" s="259"/>
      <c r="PAF6" s="267"/>
      <c r="PAG6" s="267"/>
      <c r="PAH6" s="269"/>
      <c r="PAI6" s="335"/>
      <c r="PAJ6" s="344"/>
      <c r="PAK6" s="347"/>
      <c r="PAL6" s="347"/>
      <c r="PAM6" s="333"/>
      <c r="PAN6" s="348"/>
      <c r="PAO6" s="345"/>
      <c r="PAP6" s="345"/>
      <c r="PAQ6" s="347"/>
      <c r="PAR6" s="341"/>
      <c r="PAT6" s="259"/>
      <c r="PAU6" s="267"/>
      <c r="PAV6" s="267"/>
      <c r="PAW6" s="269"/>
      <c r="PAX6" s="335"/>
      <c r="PAY6" s="344"/>
      <c r="PAZ6" s="347"/>
      <c r="PBA6" s="347"/>
      <c r="PBB6" s="333"/>
      <c r="PBC6" s="348"/>
      <c r="PBD6" s="345"/>
      <c r="PBE6" s="345"/>
      <c r="PBF6" s="347"/>
      <c r="PBG6" s="341"/>
      <c r="PBI6" s="259"/>
      <c r="PBJ6" s="267"/>
      <c r="PBK6" s="267"/>
      <c r="PBL6" s="269"/>
      <c r="PBM6" s="335"/>
      <c r="PBN6" s="344"/>
      <c r="PBO6" s="347"/>
      <c r="PBP6" s="347"/>
      <c r="PBQ6" s="333"/>
      <c r="PBR6" s="348"/>
      <c r="PBS6" s="345"/>
      <c r="PBT6" s="345"/>
      <c r="PBU6" s="347"/>
      <c r="PBV6" s="341"/>
      <c r="PBX6" s="259"/>
      <c r="PBY6" s="267"/>
      <c r="PBZ6" s="267"/>
      <c r="PCA6" s="269"/>
      <c r="PCB6" s="335"/>
      <c r="PCC6" s="344"/>
      <c r="PCD6" s="347"/>
      <c r="PCE6" s="347"/>
      <c r="PCF6" s="333"/>
      <c r="PCG6" s="348"/>
      <c r="PCH6" s="345"/>
      <c r="PCI6" s="345"/>
      <c r="PCJ6" s="347"/>
      <c r="PCK6" s="341"/>
      <c r="PCM6" s="259"/>
      <c r="PCN6" s="267"/>
      <c r="PCO6" s="267"/>
      <c r="PCP6" s="269"/>
      <c r="PCQ6" s="335"/>
      <c r="PCR6" s="344"/>
      <c r="PCS6" s="347"/>
      <c r="PCT6" s="347"/>
      <c r="PCU6" s="333"/>
      <c r="PCV6" s="348"/>
      <c r="PCW6" s="345"/>
      <c r="PCX6" s="345"/>
      <c r="PCY6" s="347"/>
      <c r="PCZ6" s="341"/>
      <c r="PDB6" s="259"/>
      <c r="PDC6" s="267"/>
      <c r="PDD6" s="267"/>
      <c r="PDE6" s="269"/>
      <c r="PDF6" s="335"/>
      <c r="PDG6" s="344"/>
      <c r="PDH6" s="347"/>
      <c r="PDI6" s="347"/>
      <c r="PDJ6" s="333"/>
      <c r="PDK6" s="348"/>
      <c r="PDL6" s="345"/>
      <c r="PDM6" s="345"/>
      <c r="PDN6" s="347"/>
      <c r="PDO6" s="341"/>
      <c r="PDQ6" s="259"/>
      <c r="PDR6" s="267"/>
      <c r="PDS6" s="267"/>
      <c r="PDT6" s="269"/>
      <c r="PDU6" s="335"/>
      <c r="PDV6" s="344"/>
      <c r="PDW6" s="347"/>
      <c r="PDX6" s="347"/>
      <c r="PDY6" s="333"/>
      <c r="PDZ6" s="348"/>
      <c r="PEA6" s="345"/>
      <c r="PEB6" s="345"/>
      <c r="PEC6" s="347"/>
      <c r="PED6" s="341"/>
      <c r="PEF6" s="259"/>
      <c r="PEG6" s="267"/>
      <c r="PEH6" s="267"/>
      <c r="PEI6" s="269"/>
      <c r="PEJ6" s="335"/>
      <c r="PEK6" s="344"/>
      <c r="PEL6" s="347"/>
      <c r="PEM6" s="347"/>
      <c r="PEN6" s="333"/>
      <c r="PEO6" s="348"/>
      <c r="PEP6" s="345"/>
      <c r="PEQ6" s="345"/>
      <c r="PER6" s="347"/>
      <c r="PES6" s="341"/>
      <c r="PEU6" s="259"/>
      <c r="PEV6" s="267"/>
      <c r="PEW6" s="267"/>
      <c r="PEX6" s="269"/>
      <c r="PEY6" s="335"/>
      <c r="PEZ6" s="344"/>
      <c r="PFA6" s="347"/>
      <c r="PFB6" s="347"/>
      <c r="PFC6" s="333"/>
      <c r="PFD6" s="348"/>
      <c r="PFE6" s="345"/>
      <c r="PFF6" s="345"/>
      <c r="PFG6" s="347"/>
      <c r="PFH6" s="341"/>
      <c r="PFJ6" s="259"/>
      <c r="PFK6" s="267"/>
      <c r="PFL6" s="267"/>
      <c r="PFM6" s="269"/>
      <c r="PFN6" s="335"/>
      <c r="PFO6" s="344"/>
      <c r="PFP6" s="347"/>
      <c r="PFQ6" s="347"/>
      <c r="PFR6" s="333"/>
      <c r="PFS6" s="348"/>
      <c r="PFT6" s="345"/>
      <c r="PFU6" s="345"/>
      <c r="PFV6" s="347"/>
      <c r="PFW6" s="341"/>
      <c r="PFY6" s="259"/>
      <c r="PFZ6" s="267"/>
      <c r="PGA6" s="267"/>
      <c r="PGB6" s="269"/>
      <c r="PGC6" s="335"/>
      <c r="PGD6" s="344"/>
      <c r="PGE6" s="347"/>
      <c r="PGF6" s="347"/>
      <c r="PGG6" s="333"/>
      <c r="PGH6" s="348"/>
      <c r="PGI6" s="345"/>
      <c r="PGJ6" s="345"/>
      <c r="PGK6" s="347"/>
      <c r="PGL6" s="341"/>
      <c r="PGN6" s="259"/>
      <c r="PGO6" s="267"/>
      <c r="PGP6" s="267"/>
      <c r="PGQ6" s="269"/>
      <c r="PGR6" s="335"/>
      <c r="PGS6" s="344"/>
      <c r="PGT6" s="347"/>
      <c r="PGU6" s="347"/>
      <c r="PGV6" s="333"/>
      <c r="PGW6" s="348"/>
      <c r="PGX6" s="345"/>
      <c r="PGY6" s="345"/>
      <c r="PGZ6" s="347"/>
      <c r="PHA6" s="341"/>
      <c r="PHC6" s="259"/>
      <c r="PHD6" s="267"/>
      <c r="PHE6" s="267"/>
      <c r="PHF6" s="269"/>
      <c r="PHG6" s="335"/>
      <c r="PHH6" s="344"/>
      <c r="PHI6" s="347"/>
      <c r="PHJ6" s="347"/>
      <c r="PHK6" s="333"/>
      <c r="PHL6" s="348"/>
      <c r="PHM6" s="345"/>
      <c r="PHN6" s="345"/>
      <c r="PHO6" s="347"/>
      <c r="PHP6" s="341"/>
      <c r="PHR6" s="259"/>
      <c r="PHS6" s="267"/>
      <c r="PHT6" s="267"/>
      <c r="PHU6" s="269"/>
      <c r="PHV6" s="335"/>
      <c r="PHW6" s="344"/>
      <c r="PHX6" s="347"/>
      <c r="PHY6" s="347"/>
      <c r="PHZ6" s="333"/>
      <c r="PIA6" s="348"/>
      <c r="PIB6" s="345"/>
      <c r="PIC6" s="345"/>
      <c r="PID6" s="347"/>
      <c r="PIE6" s="341"/>
      <c r="PIG6" s="259"/>
      <c r="PIH6" s="267"/>
      <c r="PII6" s="267"/>
      <c r="PIJ6" s="269"/>
      <c r="PIK6" s="335"/>
      <c r="PIL6" s="344"/>
      <c r="PIM6" s="347"/>
      <c r="PIN6" s="347"/>
      <c r="PIO6" s="333"/>
      <c r="PIP6" s="348"/>
      <c r="PIQ6" s="345"/>
      <c r="PIR6" s="345"/>
      <c r="PIS6" s="347"/>
      <c r="PIT6" s="341"/>
      <c r="PIV6" s="259"/>
      <c r="PIW6" s="267"/>
      <c r="PIX6" s="267"/>
      <c r="PIY6" s="269"/>
      <c r="PIZ6" s="335"/>
      <c r="PJA6" s="344"/>
      <c r="PJB6" s="347"/>
      <c r="PJC6" s="347"/>
      <c r="PJD6" s="333"/>
      <c r="PJE6" s="348"/>
      <c r="PJF6" s="345"/>
      <c r="PJG6" s="345"/>
      <c r="PJH6" s="347"/>
      <c r="PJI6" s="341"/>
      <c r="PJK6" s="259"/>
      <c r="PJL6" s="267"/>
      <c r="PJM6" s="267"/>
      <c r="PJN6" s="269"/>
      <c r="PJO6" s="335"/>
      <c r="PJP6" s="344"/>
      <c r="PJQ6" s="347"/>
      <c r="PJR6" s="347"/>
      <c r="PJS6" s="333"/>
      <c r="PJT6" s="348"/>
      <c r="PJU6" s="345"/>
      <c r="PJV6" s="345"/>
      <c r="PJW6" s="347"/>
      <c r="PJX6" s="341"/>
      <c r="PJZ6" s="259"/>
      <c r="PKA6" s="267"/>
      <c r="PKB6" s="267"/>
      <c r="PKC6" s="269"/>
      <c r="PKD6" s="335"/>
      <c r="PKE6" s="344"/>
      <c r="PKF6" s="347"/>
      <c r="PKG6" s="347"/>
      <c r="PKH6" s="333"/>
      <c r="PKI6" s="348"/>
      <c r="PKJ6" s="345"/>
      <c r="PKK6" s="345"/>
      <c r="PKL6" s="347"/>
      <c r="PKM6" s="341"/>
      <c r="PKO6" s="259"/>
      <c r="PKP6" s="267"/>
      <c r="PKQ6" s="267"/>
      <c r="PKR6" s="269"/>
      <c r="PKS6" s="335"/>
      <c r="PKT6" s="344"/>
      <c r="PKU6" s="347"/>
      <c r="PKV6" s="347"/>
      <c r="PKW6" s="333"/>
      <c r="PKX6" s="348"/>
      <c r="PKY6" s="345"/>
      <c r="PKZ6" s="345"/>
      <c r="PLA6" s="347"/>
      <c r="PLB6" s="341"/>
      <c r="PLD6" s="259"/>
      <c r="PLE6" s="267"/>
      <c r="PLF6" s="267"/>
      <c r="PLG6" s="269"/>
      <c r="PLH6" s="335"/>
      <c r="PLI6" s="344"/>
      <c r="PLJ6" s="347"/>
      <c r="PLK6" s="347"/>
      <c r="PLL6" s="333"/>
      <c r="PLM6" s="348"/>
      <c r="PLN6" s="345"/>
      <c r="PLO6" s="345"/>
      <c r="PLP6" s="347"/>
      <c r="PLQ6" s="341"/>
      <c r="PLS6" s="259"/>
      <c r="PLT6" s="267"/>
      <c r="PLU6" s="267"/>
      <c r="PLV6" s="269"/>
      <c r="PLW6" s="335"/>
      <c r="PLX6" s="344"/>
      <c r="PLY6" s="347"/>
      <c r="PLZ6" s="347"/>
      <c r="PMA6" s="333"/>
      <c r="PMB6" s="348"/>
      <c r="PMC6" s="345"/>
      <c r="PMD6" s="345"/>
      <c r="PME6" s="347"/>
      <c r="PMF6" s="341"/>
      <c r="PMH6" s="259"/>
      <c r="PMI6" s="267"/>
      <c r="PMJ6" s="267"/>
      <c r="PMK6" s="269"/>
      <c r="PML6" s="335"/>
      <c r="PMM6" s="344"/>
      <c r="PMN6" s="347"/>
      <c r="PMO6" s="347"/>
      <c r="PMP6" s="333"/>
      <c r="PMQ6" s="348"/>
      <c r="PMR6" s="345"/>
      <c r="PMS6" s="345"/>
      <c r="PMT6" s="347"/>
      <c r="PMU6" s="341"/>
      <c r="PMW6" s="259"/>
      <c r="PMX6" s="267"/>
      <c r="PMY6" s="267"/>
      <c r="PMZ6" s="269"/>
      <c r="PNA6" s="335"/>
      <c r="PNB6" s="344"/>
      <c r="PNC6" s="347"/>
      <c r="PND6" s="347"/>
      <c r="PNE6" s="333"/>
      <c r="PNF6" s="348"/>
      <c r="PNG6" s="345"/>
      <c r="PNH6" s="345"/>
      <c r="PNI6" s="347"/>
      <c r="PNJ6" s="341"/>
      <c r="PNL6" s="259"/>
      <c r="PNM6" s="267"/>
      <c r="PNN6" s="267"/>
      <c r="PNO6" s="269"/>
      <c r="PNP6" s="335"/>
      <c r="PNQ6" s="344"/>
      <c r="PNR6" s="347"/>
      <c r="PNS6" s="347"/>
      <c r="PNT6" s="333"/>
      <c r="PNU6" s="348"/>
      <c r="PNV6" s="345"/>
      <c r="PNW6" s="345"/>
      <c r="PNX6" s="347"/>
      <c r="PNY6" s="341"/>
      <c r="POA6" s="259"/>
      <c r="POB6" s="267"/>
      <c r="POC6" s="267"/>
      <c r="POD6" s="269"/>
      <c r="POE6" s="335"/>
      <c r="POF6" s="344"/>
      <c r="POG6" s="347"/>
      <c r="POH6" s="347"/>
      <c r="POI6" s="333"/>
      <c r="POJ6" s="348"/>
      <c r="POK6" s="345"/>
      <c r="POL6" s="345"/>
      <c r="POM6" s="347"/>
      <c r="PON6" s="341"/>
      <c r="POP6" s="259"/>
      <c r="POQ6" s="267"/>
      <c r="POR6" s="267"/>
      <c r="POS6" s="269"/>
      <c r="POT6" s="335"/>
      <c r="POU6" s="344"/>
      <c r="POV6" s="347"/>
      <c r="POW6" s="347"/>
      <c r="POX6" s="333"/>
      <c r="POY6" s="348"/>
      <c r="POZ6" s="345"/>
      <c r="PPA6" s="345"/>
      <c r="PPB6" s="347"/>
      <c r="PPC6" s="341"/>
      <c r="PPE6" s="259"/>
      <c r="PPF6" s="267"/>
      <c r="PPG6" s="267"/>
      <c r="PPH6" s="269"/>
      <c r="PPI6" s="335"/>
      <c r="PPJ6" s="344"/>
      <c r="PPK6" s="347"/>
      <c r="PPL6" s="347"/>
      <c r="PPM6" s="333"/>
      <c r="PPN6" s="348"/>
      <c r="PPO6" s="345"/>
      <c r="PPP6" s="345"/>
      <c r="PPQ6" s="347"/>
      <c r="PPR6" s="341"/>
      <c r="PPT6" s="259"/>
      <c r="PPU6" s="267"/>
      <c r="PPV6" s="267"/>
      <c r="PPW6" s="269"/>
      <c r="PPX6" s="335"/>
      <c r="PPY6" s="344"/>
      <c r="PPZ6" s="347"/>
      <c r="PQA6" s="347"/>
      <c r="PQB6" s="333"/>
      <c r="PQC6" s="348"/>
      <c r="PQD6" s="345"/>
      <c r="PQE6" s="345"/>
      <c r="PQF6" s="347"/>
      <c r="PQG6" s="341"/>
      <c r="PQI6" s="259"/>
      <c r="PQJ6" s="267"/>
      <c r="PQK6" s="267"/>
      <c r="PQL6" s="269"/>
      <c r="PQM6" s="335"/>
      <c r="PQN6" s="344"/>
      <c r="PQO6" s="347"/>
      <c r="PQP6" s="347"/>
      <c r="PQQ6" s="333"/>
      <c r="PQR6" s="348"/>
      <c r="PQS6" s="345"/>
      <c r="PQT6" s="345"/>
      <c r="PQU6" s="347"/>
      <c r="PQV6" s="341"/>
      <c r="PQX6" s="259"/>
      <c r="PQY6" s="267"/>
      <c r="PQZ6" s="267"/>
      <c r="PRA6" s="269"/>
      <c r="PRB6" s="335"/>
      <c r="PRC6" s="344"/>
      <c r="PRD6" s="347"/>
      <c r="PRE6" s="347"/>
      <c r="PRF6" s="333"/>
      <c r="PRG6" s="348"/>
      <c r="PRH6" s="345"/>
      <c r="PRI6" s="345"/>
      <c r="PRJ6" s="347"/>
      <c r="PRK6" s="341"/>
      <c r="PRM6" s="259"/>
      <c r="PRN6" s="267"/>
      <c r="PRO6" s="267"/>
      <c r="PRP6" s="269"/>
      <c r="PRQ6" s="335"/>
      <c r="PRR6" s="344"/>
      <c r="PRS6" s="347"/>
      <c r="PRT6" s="347"/>
      <c r="PRU6" s="333"/>
      <c r="PRV6" s="348"/>
      <c r="PRW6" s="345"/>
      <c r="PRX6" s="345"/>
      <c r="PRY6" s="347"/>
      <c r="PRZ6" s="341"/>
      <c r="PSB6" s="259"/>
      <c r="PSC6" s="267"/>
      <c r="PSD6" s="267"/>
      <c r="PSE6" s="269"/>
      <c r="PSF6" s="335"/>
      <c r="PSG6" s="344"/>
      <c r="PSH6" s="347"/>
      <c r="PSI6" s="347"/>
      <c r="PSJ6" s="333"/>
      <c r="PSK6" s="348"/>
      <c r="PSL6" s="345"/>
      <c r="PSM6" s="345"/>
      <c r="PSN6" s="347"/>
      <c r="PSO6" s="341"/>
      <c r="PSQ6" s="259"/>
      <c r="PSR6" s="267"/>
      <c r="PSS6" s="267"/>
      <c r="PST6" s="269"/>
      <c r="PSU6" s="335"/>
      <c r="PSV6" s="344"/>
      <c r="PSW6" s="347"/>
      <c r="PSX6" s="347"/>
      <c r="PSY6" s="333"/>
      <c r="PSZ6" s="348"/>
      <c r="PTA6" s="345"/>
      <c r="PTB6" s="345"/>
      <c r="PTC6" s="347"/>
      <c r="PTD6" s="341"/>
      <c r="PTF6" s="259"/>
      <c r="PTG6" s="267"/>
      <c r="PTH6" s="267"/>
      <c r="PTI6" s="269"/>
      <c r="PTJ6" s="335"/>
      <c r="PTK6" s="344"/>
      <c r="PTL6" s="347"/>
      <c r="PTM6" s="347"/>
      <c r="PTN6" s="333"/>
      <c r="PTO6" s="348"/>
      <c r="PTP6" s="345"/>
      <c r="PTQ6" s="345"/>
      <c r="PTR6" s="347"/>
      <c r="PTS6" s="341"/>
      <c r="PTU6" s="259"/>
      <c r="PTV6" s="267"/>
      <c r="PTW6" s="267"/>
      <c r="PTX6" s="269"/>
      <c r="PTY6" s="335"/>
      <c r="PTZ6" s="344"/>
      <c r="PUA6" s="347"/>
      <c r="PUB6" s="347"/>
      <c r="PUC6" s="333"/>
      <c r="PUD6" s="348"/>
      <c r="PUE6" s="345"/>
      <c r="PUF6" s="345"/>
      <c r="PUG6" s="347"/>
      <c r="PUH6" s="341"/>
      <c r="PUJ6" s="259"/>
      <c r="PUK6" s="267"/>
      <c r="PUL6" s="267"/>
      <c r="PUM6" s="269"/>
      <c r="PUN6" s="335"/>
      <c r="PUO6" s="344"/>
      <c r="PUP6" s="347"/>
      <c r="PUQ6" s="347"/>
      <c r="PUR6" s="333"/>
      <c r="PUS6" s="348"/>
      <c r="PUT6" s="345"/>
      <c r="PUU6" s="345"/>
      <c r="PUV6" s="347"/>
      <c r="PUW6" s="341"/>
      <c r="PUY6" s="259"/>
      <c r="PUZ6" s="267"/>
      <c r="PVA6" s="267"/>
      <c r="PVB6" s="269"/>
      <c r="PVC6" s="335"/>
      <c r="PVD6" s="344"/>
      <c r="PVE6" s="347"/>
      <c r="PVF6" s="347"/>
      <c r="PVG6" s="333"/>
      <c r="PVH6" s="348"/>
      <c r="PVI6" s="345"/>
      <c r="PVJ6" s="345"/>
      <c r="PVK6" s="347"/>
      <c r="PVL6" s="341"/>
      <c r="PVN6" s="259"/>
      <c r="PVO6" s="267"/>
      <c r="PVP6" s="267"/>
      <c r="PVQ6" s="269"/>
      <c r="PVR6" s="335"/>
      <c r="PVS6" s="344"/>
      <c r="PVT6" s="347"/>
      <c r="PVU6" s="347"/>
      <c r="PVV6" s="333"/>
      <c r="PVW6" s="348"/>
      <c r="PVX6" s="345"/>
      <c r="PVY6" s="345"/>
      <c r="PVZ6" s="347"/>
      <c r="PWA6" s="341"/>
      <c r="PWC6" s="259"/>
      <c r="PWD6" s="267"/>
      <c r="PWE6" s="267"/>
      <c r="PWF6" s="269"/>
      <c r="PWG6" s="335"/>
      <c r="PWH6" s="344"/>
      <c r="PWI6" s="347"/>
      <c r="PWJ6" s="347"/>
      <c r="PWK6" s="333"/>
      <c r="PWL6" s="348"/>
      <c r="PWM6" s="345"/>
      <c r="PWN6" s="345"/>
      <c r="PWO6" s="347"/>
      <c r="PWP6" s="341"/>
      <c r="PWR6" s="259"/>
      <c r="PWS6" s="267"/>
      <c r="PWT6" s="267"/>
      <c r="PWU6" s="269"/>
      <c r="PWV6" s="335"/>
      <c r="PWW6" s="344"/>
      <c r="PWX6" s="347"/>
      <c r="PWY6" s="347"/>
      <c r="PWZ6" s="333"/>
      <c r="PXA6" s="348"/>
      <c r="PXB6" s="345"/>
      <c r="PXC6" s="345"/>
      <c r="PXD6" s="347"/>
      <c r="PXE6" s="341"/>
      <c r="PXG6" s="259"/>
      <c r="PXH6" s="267"/>
      <c r="PXI6" s="267"/>
      <c r="PXJ6" s="269"/>
      <c r="PXK6" s="335"/>
      <c r="PXL6" s="344"/>
      <c r="PXM6" s="347"/>
      <c r="PXN6" s="347"/>
      <c r="PXO6" s="333"/>
      <c r="PXP6" s="348"/>
      <c r="PXQ6" s="345"/>
      <c r="PXR6" s="345"/>
      <c r="PXS6" s="347"/>
      <c r="PXT6" s="341"/>
      <c r="PXV6" s="259"/>
      <c r="PXW6" s="267"/>
      <c r="PXX6" s="267"/>
      <c r="PXY6" s="269"/>
      <c r="PXZ6" s="335"/>
      <c r="PYA6" s="344"/>
      <c r="PYB6" s="347"/>
      <c r="PYC6" s="347"/>
      <c r="PYD6" s="333"/>
      <c r="PYE6" s="348"/>
      <c r="PYF6" s="345"/>
      <c r="PYG6" s="345"/>
      <c r="PYH6" s="347"/>
      <c r="PYI6" s="341"/>
      <c r="PYK6" s="259"/>
      <c r="PYL6" s="267"/>
      <c r="PYM6" s="267"/>
      <c r="PYN6" s="269"/>
      <c r="PYO6" s="335"/>
      <c r="PYP6" s="344"/>
      <c r="PYQ6" s="347"/>
      <c r="PYR6" s="347"/>
      <c r="PYS6" s="333"/>
      <c r="PYT6" s="348"/>
      <c r="PYU6" s="345"/>
      <c r="PYV6" s="345"/>
      <c r="PYW6" s="347"/>
      <c r="PYX6" s="341"/>
      <c r="PYZ6" s="259"/>
      <c r="PZA6" s="267"/>
      <c r="PZB6" s="267"/>
      <c r="PZC6" s="269"/>
      <c r="PZD6" s="335"/>
      <c r="PZE6" s="344"/>
      <c r="PZF6" s="347"/>
      <c r="PZG6" s="347"/>
      <c r="PZH6" s="333"/>
      <c r="PZI6" s="348"/>
      <c r="PZJ6" s="345"/>
      <c r="PZK6" s="345"/>
      <c r="PZL6" s="347"/>
      <c r="PZM6" s="341"/>
      <c r="PZO6" s="259"/>
      <c r="PZP6" s="267"/>
      <c r="PZQ6" s="267"/>
      <c r="PZR6" s="269"/>
      <c r="PZS6" s="335"/>
      <c r="PZT6" s="344"/>
      <c r="PZU6" s="347"/>
      <c r="PZV6" s="347"/>
      <c r="PZW6" s="333"/>
      <c r="PZX6" s="348"/>
      <c r="PZY6" s="345"/>
      <c r="PZZ6" s="345"/>
      <c r="QAA6" s="347"/>
      <c r="QAB6" s="341"/>
      <c r="QAD6" s="259"/>
      <c r="QAE6" s="267"/>
      <c r="QAF6" s="267"/>
      <c r="QAG6" s="269"/>
      <c r="QAH6" s="335"/>
      <c r="QAI6" s="344"/>
      <c r="QAJ6" s="347"/>
      <c r="QAK6" s="347"/>
      <c r="QAL6" s="333"/>
      <c r="QAM6" s="348"/>
      <c r="QAN6" s="345"/>
      <c r="QAO6" s="345"/>
      <c r="QAP6" s="347"/>
      <c r="QAQ6" s="341"/>
      <c r="QAS6" s="259"/>
      <c r="QAT6" s="267"/>
      <c r="QAU6" s="267"/>
      <c r="QAV6" s="269"/>
      <c r="QAW6" s="335"/>
      <c r="QAX6" s="344"/>
      <c r="QAY6" s="347"/>
      <c r="QAZ6" s="347"/>
      <c r="QBA6" s="333"/>
      <c r="QBB6" s="348"/>
      <c r="QBC6" s="345"/>
      <c r="QBD6" s="345"/>
      <c r="QBE6" s="347"/>
      <c r="QBF6" s="341"/>
      <c r="QBH6" s="259"/>
      <c r="QBI6" s="267"/>
      <c r="QBJ6" s="267"/>
      <c r="QBK6" s="269"/>
      <c r="QBL6" s="335"/>
      <c r="QBM6" s="344"/>
      <c r="QBN6" s="347"/>
      <c r="QBO6" s="347"/>
      <c r="QBP6" s="333"/>
      <c r="QBQ6" s="348"/>
      <c r="QBR6" s="345"/>
      <c r="QBS6" s="345"/>
      <c r="QBT6" s="347"/>
      <c r="QBU6" s="341"/>
      <c r="QBW6" s="259"/>
      <c r="QBX6" s="267"/>
      <c r="QBY6" s="267"/>
      <c r="QBZ6" s="269"/>
      <c r="QCA6" s="335"/>
      <c r="QCB6" s="344"/>
      <c r="QCC6" s="347"/>
      <c r="QCD6" s="347"/>
      <c r="QCE6" s="333"/>
      <c r="QCF6" s="348"/>
      <c r="QCG6" s="345"/>
      <c r="QCH6" s="345"/>
      <c r="QCI6" s="347"/>
      <c r="QCJ6" s="341"/>
      <c r="QCL6" s="259"/>
      <c r="QCM6" s="267"/>
      <c r="QCN6" s="267"/>
      <c r="QCO6" s="269"/>
      <c r="QCP6" s="335"/>
      <c r="QCQ6" s="344"/>
      <c r="QCR6" s="347"/>
      <c r="QCS6" s="347"/>
      <c r="QCT6" s="333"/>
      <c r="QCU6" s="348"/>
      <c r="QCV6" s="345"/>
      <c r="QCW6" s="345"/>
      <c r="QCX6" s="347"/>
      <c r="QCY6" s="341"/>
      <c r="QDA6" s="259"/>
      <c r="QDB6" s="267"/>
      <c r="QDC6" s="267"/>
      <c r="QDD6" s="269"/>
      <c r="QDE6" s="335"/>
      <c r="QDF6" s="344"/>
      <c r="QDG6" s="347"/>
      <c r="QDH6" s="347"/>
      <c r="QDI6" s="333"/>
      <c r="QDJ6" s="348"/>
      <c r="QDK6" s="345"/>
      <c r="QDL6" s="345"/>
      <c r="QDM6" s="347"/>
      <c r="QDN6" s="341"/>
      <c r="QDP6" s="259"/>
      <c r="QDQ6" s="267"/>
      <c r="QDR6" s="267"/>
      <c r="QDS6" s="269"/>
      <c r="QDT6" s="335"/>
      <c r="QDU6" s="344"/>
      <c r="QDV6" s="347"/>
      <c r="QDW6" s="347"/>
      <c r="QDX6" s="333"/>
      <c r="QDY6" s="348"/>
      <c r="QDZ6" s="345"/>
      <c r="QEA6" s="345"/>
      <c r="QEB6" s="347"/>
      <c r="QEC6" s="341"/>
      <c r="QEE6" s="259"/>
      <c r="QEF6" s="267"/>
      <c r="QEG6" s="267"/>
      <c r="QEH6" s="269"/>
      <c r="QEI6" s="335"/>
      <c r="QEJ6" s="344"/>
      <c r="QEK6" s="347"/>
      <c r="QEL6" s="347"/>
      <c r="QEM6" s="333"/>
      <c r="QEN6" s="348"/>
      <c r="QEO6" s="345"/>
      <c r="QEP6" s="345"/>
      <c r="QEQ6" s="347"/>
      <c r="QER6" s="341"/>
      <c r="QET6" s="259"/>
      <c r="QEU6" s="267"/>
      <c r="QEV6" s="267"/>
      <c r="QEW6" s="269"/>
      <c r="QEX6" s="335"/>
      <c r="QEY6" s="344"/>
      <c r="QEZ6" s="347"/>
      <c r="QFA6" s="347"/>
      <c r="QFB6" s="333"/>
      <c r="QFC6" s="348"/>
      <c r="QFD6" s="345"/>
      <c r="QFE6" s="345"/>
      <c r="QFF6" s="347"/>
      <c r="QFG6" s="341"/>
      <c r="QFI6" s="259"/>
      <c r="QFJ6" s="267"/>
      <c r="QFK6" s="267"/>
      <c r="QFL6" s="269"/>
      <c r="QFM6" s="335"/>
      <c r="QFN6" s="344"/>
      <c r="QFO6" s="347"/>
      <c r="QFP6" s="347"/>
      <c r="QFQ6" s="333"/>
      <c r="QFR6" s="348"/>
      <c r="QFS6" s="345"/>
      <c r="QFT6" s="345"/>
      <c r="QFU6" s="347"/>
      <c r="QFV6" s="341"/>
      <c r="QFX6" s="259"/>
      <c r="QFY6" s="267"/>
      <c r="QFZ6" s="267"/>
      <c r="QGA6" s="269"/>
      <c r="QGB6" s="335"/>
      <c r="QGC6" s="344"/>
      <c r="QGD6" s="347"/>
      <c r="QGE6" s="347"/>
      <c r="QGF6" s="333"/>
      <c r="QGG6" s="348"/>
      <c r="QGH6" s="345"/>
      <c r="QGI6" s="345"/>
      <c r="QGJ6" s="347"/>
      <c r="QGK6" s="341"/>
      <c r="QGM6" s="259"/>
      <c r="QGN6" s="267"/>
      <c r="QGO6" s="267"/>
      <c r="QGP6" s="269"/>
      <c r="QGQ6" s="335"/>
      <c r="QGR6" s="344"/>
      <c r="QGS6" s="347"/>
      <c r="QGT6" s="347"/>
      <c r="QGU6" s="333"/>
      <c r="QGV6" s="348"/>
      <c r="QGW6" s="345"/>
      <c r="QGX6" s="345"/>
      <c r="QGY6" s="347"/>
      <c r="QGZ6" s="341"/>
      <c r="QHB6" s="259"/>
      <c r="QHC6" s="267"/>
      <c r="QHD6" s="267"/>
      <c r="QHE6" s="269"/>
      <c r="QHF6" s="335"/>
      <c r="QHG6" s="344"/>
      <c r="QHH6" s="347"/>
      <c r="QHI6" s="347"/>
      <c r="QHJ6" s="333"/>
      <c r="QHK6" s="348"/>
      <c r="QHL6" s="345"/>
      <c r="QHM6" s="345"/>
      <c r="QHN6" s="347"/>
      <c r="QHO6" s="341"/>
      <c r="QHQ6" s="259"/>
      <c r="QHR6" s="267"/>
      <c r="QHS6" s="267"/>
      <c r="QHT6" s="269"/>
      <c r="QHU6" s="335"/>
      <c r="QHV6" s="344"/>
      <c r="QHW6" s="347"/>
      <c r="QHX6" s="347"/>
      <c r="QHY6" s="333"/>
      <c r="QHZ6" s="348"/>
      <c r="QIA6" s="345"/>
      <c r="QIB6" s="345"/>
      <c r="QIC6" s="347"/>
      <c r="QID6" s="341"/>
      <c r="QIF6" s="259"/>
      <c r="QIG6" s="267"/>
      <c r="QIH6" s="267"/>
      <c r="QII6" s="269"/>
      <c r="QIJ6" s="335"/>
      <c r="QIK6" s="344"/>
      <c r="QIL6" s="347"/>
      <c r="QIM6" s="347"/>
      <c r="QIN6" s="333"/>
      <c r="QIO6" s="348"/>
      <c r="QIP6" s="345"/>
      <c r="QIQ6" s="345"/>
      <c r="QIR6" s="347"/>
      <c r="QIS6" s="341"/>
      <c r="QIU6" s="259"/>
      <c r="QIV6" s="267"/>
      <c r="QIW6" s="267"/>
      <c r="QIX6" s="269"/>
      <c r="QIY6" s="335"/>
      <c r="QIZ6" s="344"/>
      <c r="QJA6" s="347"/>
      <c r="QJB6" s="347"/>
      <c r="QJC6" s="333"/>
      <c r="QJD6" s="348"/>
      <c r="QJE6" s="345"/>
      <c r="QJF6" s="345"/>
      <c r="QJG6" s="347"/>
      <c r="QJH6" s="341"/>
      <c r="QJJ6" s="259"/>
      <c r="QJK6" s="267"/>
      <c r="QJL6" s="267"/>
      <c r="QJM6" s="269"/>
      <c r="QJN6" s="335"/>
      <c r="QJO6" s="344"/>
      <c r="QJP6" s="347"/>
      <c r="QJQ6" s="347"/>
      <c r="QJR6" s="333"/>
      <c r="QJS6" s="348"/>
      <c r="QJT6" s="345"/>
      <c r="QJU6" s="345"/>
      <c r="QJV6" s="347"/>
      <c r="QJW6" s="341"/>
      <c r="QJY6" s="259"/>
      <c r="QJZ6" s="267"/>
      <c r="QKA6" s="267"/>
      <c r="QKB6" s="269"/>
      <c r="QKC6" s="335"/>
      <c r="QKD6" s="344"/>
      <c r="QKE6" s="347"/>
      <c r="QKF6" s="347"/>
      <c r="QKG6" s="333"/>
      <c r="QKH6" s="348"/>
      <c r="QKI6" s="345"/>
      <c r="QKJ6" s="345"/>
      <c r="QKK6" s="347"/>
      <c r="QKL6" s="341"/>
      <c r="QKN6" s="259"/>
      <c r="QKO6" s="267"/>
      <c r="QKP6" s="267"/>
      <c r="QKQ6" s="269"/>
      <c r="QKR6" s="335"/>
      <c r="QKS6" s="344"/>
      <c r="QKT6" s="347"/>
      <c r="QKU6" s="347"/>
      <c r="QKV6" s="333"/>
      <c r="QKW6" s="348"/>
      <c r="QKX6" s="345"/>
      <c r="QKY6" s="345"/>
      <c r="QKZ6" s="347"/>
      <c r="QLA6" s="341"/>
      <c r="QLC6" s="259"/>
      <c r="QLD6" s="267"/>
      <c r="QLE6" s="267"/>
      <c r="QLF6" s="269"/>
      <c r="QLG6" s="335"/>
      <c r="QLH6" s="344"/>
      <c r="QLI6" s="347"/>
      <c r="QLJ6" s="347"/>
      <c r="QLK6" s="333"/>
      <c r="QLL6" s="348"/>
      <c r="QLM6" s="345"/>
      <c r="QLN6" s="345"/>
      <c r="QLO6" s="347"/>
      <c r="QLP6" s="341"/>
      <c r="QLR6" s="259"/>
      <c r="QLS6" s="267"/>
      <c r="QLT6" s="267"/>
      <c r="QLU6" s="269"/>
      <c r="QLV6" s="335"/>
      <c r="QLW6" s="344"/>
      <c r="QLX6" s="347"/>
      <c r="QLY6" s="347"/>
      <c r="QLZ6" s="333"/>
      <c r="QMA6" s="348"/>
      <c r="QMB6" s="345"/>
      <c r="QMC6" s="345"/>
      <c r="QMD6" s="347"/>
      <c r="QME6" s="341"/>
      <c r="QMG6" s="259"/>
      <c r="QMH6" s="267"/>
      <c r="QMI6" s="267"/>
      <c r="QMJ6" s="269"/>
      <c r="QMK6" s="335"/>
      <c r="QML6" s="344"/>
      <c r="QMM6" s="347"/>
      <c r="QMN6" s="347"/>
      <c r="QMO6" s="333"/>
      <c r="QMP6" s="348"/>
      <c r="QMQ6" s="345"/>
      <c r="QMR6" s="345"/>
      <c r="QMS6" s="347"/>
      <c r="QMT6" s="341"/>
      <c r="QMV6" s="259"/>
      <c r="QMW6" s="267"/>
      <c r="QMX6" s="267"/>
      <c r="QMY6" s="269"/>
      <c r="QMZ6" s="335"/>
      <c r="QNA6" s="344"/>
      <c r="QNB6" s="347"/>
      <c r="QNC6" s="347"/>
      <c r="QND6" s="333"/>
      <c r="QNE6" s="348"/>
      <c r="QNF6" s="345"/>
      <c r="QNG6" s="345"/>
      <c r="QNH6" s="347"/>
      <c r="QNI6" s="341"/>
      <c r="QNK6" s="259"/>
      <c r="QNL6" s="267"/>
      <c r="QNM6" s="267"/>
      <c r="QNN6" s="269"/>
      <c r="QNO6" s="335"/>
      <c r="QNP6" s="344"/>
      <c r="QNQ6" s="347"/>
      <c r="QNR6" s="347"/>
      <c r="QNS6" s="333"/>
      <c r="QNT6" s="348"/>
      <c r="QNU6" s="345"/>
      <c r="QNV6" s="345"/>
      <c r="QNW6" s="347"/>
      <c r="QNX6" s="341"/>
      <c r="QNZ6" s="259"/>
      <c r="QOA6" s="267"/>
      <c r="QOB6" s="267"/>
      <c r="QOC6" s="269"/>
      <c r="QOD6" s="335"/>
      <c r="QOE6" s="344"/>
      <c r="QOF6" s="347"/>
      <c r="QOG6" s="347"/>
      <c r="QOH6" s="333"/>
      <c r="QOI6" s="348"/>
      <c r="QOJ6" s="345"/>
      <c r="QOK6" s="345"/>
      <c r="QOL6" s="347"/>
      <c r="QOM6" s="341"/>
      <c r="QOO6" s="259"/>
      <c r="QOP6" s="267"/>
      <c r="QOQ6" s="267"/>
      <c r="QOR6" s="269"/>
      <c r="QOS6" s="335"/>
      <c r="QOT6" s="344"/>
      <c r="QOU6" s="347"/>
      <c r="QOV6" s="347"/>
      <c r="QOW6" s="333"/>
      <c r="QOX6" s="348"/>
      <c r="QOY6" s="345"/>
      <c r="QOZ6" s="345"/>
      <c r="QPA6" s="347"/>
      <c r="QPB6" s="341"/>
      <c r="QPD6" s="259"/>
      <c r="QPE6" s="267"/>
      <c r="QPF6" s="267"/>
      <c r="QPG6" s="269"/>
      <c r="QPH6" s="335"/>
      <c r="QPI6" s="344"/>
      <c r="QPJ6" s="347"/>
      <c r="QPK6" s="347"/>
      <c r="QPL6" s="333"/>
      <c r="QPM6" s="348"/>
      <c r="QPN6" s="345"/>
      <c r="QPO6" s="345"/>
      <c r="QPP6" s="347"/>
      <c r="QPQ6" s="341"/>
      <c r="QPS6" s="259"/>
      <c r="QPT6" s="267"/>
      <c r="QPU6" s="267"/>
      <c r="QPV6" s="269"/>
      <c r="QPW6" s="335"/>
      <c r="QPX6" s="344"/>
      <c r="QPY6" s="347"/>
      <c r="QPZ6" s="347"/>
      <c r="QQA6" s="333"/>
      <c r="QQB6" s="348"/>
      <c r="QQC6" s="345"/>
      <c r="QQD6" s="345"/>
      <c r="QQE6" s="347"/>
      <c r="QQF6" s="341"/>
      <c r="QQH6" s="259"/>
      <c r="QQI6" s="267"/>
      <c r="QQJ6" s="267"/>
      <c r="QQK6" s="269"/>
      <c r="QQL6" s="335"/>
      <c r="QQM6" s="344"/>
      <c r="QQN6" s="347"/>
      <c r="QQO6" s="347"/>
      <c r="QQP6" s="333"/>
      <c r="QQQ6" s="348"/>
      <c r="QQR6" s="345"/>
      <c r="QQS6" s="345"/>
      <c r="QQT6" s="347"/>
      <c r="QQU6" s="341"/>
      <c r="QQW6" s="259"/>
      <c r="QQX6" s="267"/>
      <c r="QQY6" s="267"/>
      <c r="QQZ6" s="269"/>
      <c r="QRA6" s="335"/>
      <c r="QRB6" s="344"/>
      <c r="QRC6" s="347"/>
      <c r="QRD6" s="347"/>
      <c r="QRE6" s="333"/>
      <c r="QRF6" s="348"/>
      <c r="QRG6" s="345"/>
      <c r="QRH6" s="345"/>
      <c r="QRI6" s="347"/>
      <c r="QRJ6" s="341"/>
      <c r="QRL6" s="259"/>
      <c r="QRM6" s="267"/>
      <c r="QRN6" s="267"/>
      <c r="QRO6" s="269"/>
      <c r="QRP6" s="335"/>
      <c r="QRQ6" s="344"/>
      <c r="QRR6" s="347"/>
      <c r="QRS6" s="347"/>
      <c r="QRT6" s="333"/>
      <c r="QRU6" s="348"/>
      <c r="QRV6" s="345"/>
      <c r="QRW6" s="345"/>
      <c r="QRX6" s="347"/>
      <c r="QRY6" s="341"/>
      <c r="QSA6" s="259"/>
      <c r="QSB6" s="267"/>
      <c r="QSC6" s="267"/>
      <c r="QSD6" s="269"/>
      <c r="QSE6" s="335"/>
      <c r="QSF6" s="344"/>
      <c r="QSG6" s="347"/>
      <c r="QSH6" s="347"/>
      <c r="QSI6" s="333"/>
      <c r="QSJ6" s="348"/>
      <c r="QSK6" s="345"/>
      <c r="QSL6" s="345"/>
      <c r="QSM6" s="347"/>
      <c r="QSN6" s="341"/>
      <c r="QSP6" s="259"/>
      <c r="QSQ6" s="267"/>
      <c r="QSR6" s="267"/>
      <c r="QSS6" s="269"/>
      <c r="QST6" s="335"/>
      <c r="QSU6" s="344"/>
      <c r="QSV6" s="347"/>
      <c r="QSW6" s="347"/>
      <c r="QSX6" s="333"/>
      <c r="QSY6" s="348"/>
      <c r="QSZ6" s="345"/>
      <c r="QTA6" s="345"/>
      <c r="QTB6" s="347"/>
      <c r="QTC6" s="341"/>
      <c r="QTE6" s="259"/>
      <c r="QTF6" s="267"/>
      <c r="QTG6" s="267"/>
      <c r="QTH6" s="269"/>
      <c r="QTI6" s="335"/>
      <c r="QTJ6" s="344"/>
      <c r="QTK6" s="347"/>
      <c r="QTL6" s="347"/>
      <c r="QTM6" s="333"/>
      <c r="QTN6" s="348"/>
      <c r="QTO6" s="345"/>
      <c r="QTP6" s="345"/>
      <c r="QTQ6" s="347"/>
      <c r="QTR6" s="341"/>
      <c r="QTT6" s="259"/>
      <c r="QTU6" s="267"/>
      <c r="QTV6" s="267"/>
      <c r="QTW6" s="269"/>
      <c r="QTX6" s="335"/>
      <c r="QTY6" s="344"/>
      <c r="QTZ6" s="347"/>
      <c r="QUA6" s="347"/>
      <c r="QUB6" s="333"/>
      <c r="QUC6" s="348"/>
      <c r="QUD6" s="345"/>
      <c r="QUE6" s="345"/>
      <c r="QUF6" s="347"/>
      <c r="QUG6" s="341"/>
      <c r="QUI6" s="259"/>
      <c r="QUJ6" s="267"/>
      <c r="QUK6" s="267"/>
      <c r="QUL6" s="269"/>
      <c r="QUM6" s="335"/>
      <c r="QUN6" s="344"/>
      <c r="QUO6" s="347"/>
      <c r="QUP6" s="347"/>
      <c r="QUQ6" s="333"/>
      <c r="QUR6" s="348"/>
      <c r="QUS6" s="345"/>
      <c r="QUT6" s="345"/>
      <c r="QUU6" s="347"/>
      <c r="QUV6" s="341"/>
      <c r="QUX6" s="259"/>
      <c r="QUY6" s="267"/>
      <c r="QUZ6" s="267"/>
      <c r="QVA6" s="269"/>
      <c r="QVB6" s="335"/>
      <c r="QVC6" s="344"/>
      <c r="QVD6" s="347"/>
      <c r="QVE6" s="347"/>
      <c r="QVF6" s="333"/>
      <c r="QVG6" s="348"/>
      <c r="QVH6" s="345"/>
      <c r="QVI6" s="345"/>
      <c r="QVJ6" s="347"/>
      <c r="QVK6" s="341"/>
      <c r="QVM6" s="259"/>
      <c r="QVN6" s="267"/>
      <c r="QVO6" s="267"/>
      <c r="QVP6" s="269"/>
      <c r="QVQ6" s="335"/>
      <c r="QVR6" s="344"/>
      <c r="QVS6" s="347"/>
      <c r="QVT6" s="347"/>
      <c r="QVU6" s="333"/>
      <c r="QVV6" s="348"/>
      <c r="QVW6" s="345"/>
      <c r="QVX6" s="345"/>
      <c r="QVY6" s="347"/>
      <c r="QVZ6" s="341"/>
      <c r="QWB6" s="259"/>
      <c r="QWC6" s="267"/>
      <c r="QWD6" s="267"/>
      <c r="QWE6" s="269"/>
      <c r="QWF6" s="335"/>
      <c r="QWG6" s="344"/>
      <c r="QWH6" s="347"/>
      <c r="QWI6" s="347"/>
      <c r="QWJ6" s="333"/>
      <c r="QWK6" s="348"/>
      <c r="QWL6" s="345"/>
      <c r="QWM6" s="345"/>
      <c r="QWN6" s="347"/>
      <c r="QWO6" s="341"/>
      <c r="QWQ6" s="259"/>
      <c r="QWR6" s="267"/>
      <c r="QWS6" s="267"/>
      <c r="QWT6" s="269"/>
      <c r="QWU6" s="335"/>
      <c r="QWV6" s="344"/>
      <c r="QWW6" s="347"/>
      <c r="QWX6" s="347"/>
      <c r="QWY6" s="333"/>
      <c r="QWZ6" s="348"/>
      <c r="QXA6" s="345"/>
      <c r="QXB6" s="345"/>
      <c r="QXC6" s="347"/>
      <c r="QXD6" s="341"/>
      <c r="QXF6" s="259"/>
      <c r="QXG6" s="267"/>
      <c r="QXH6" s="267"/>
      <c r="QXI6" s="269"/>
      <c r="QXJ6" s="335"/>
      <c r="QXK6" s="344"/>
      <c r="QXL6" s="347"/>
      <c r="QXM6" s="347"/>
      <c r="QXN6" s="333"/>
      <c r="QXO6" s="348"/>
      <c r="QXP6" s="345"/>
      <c r="QXQ6" s="345"/>
      <c r="QXR6" s="347"/>
      <c r="QXS6" s="341"/>
      <c r="QXU6" s="259"/>
      <c r="QXV6" s="267"/>
      <c r="QXW6" s="267"/>
      <c r="QXX6" s="269"/>
      <c r="QXY6" s="335"/>
      <c r="QXZ6" s="344"/>
      <c r="QYA6" s="347"/>
      <c r="QYB6" s="347"/>
      <c r="QYC6" s="333"/>
      <c r="QYD6" s="348"/>
      <c r="QYE6" s="345"/>
      <c r="QYF6" s="345"/>
      <c r="QYG6" s="347"/>
      <c r="QYH6" s="341"/>
      <c r="QYJ6" s="259"/>
      <c r="QYK6" s="267"/>
      <c r="QYL6" s="267"/>
      <c r="QYM6" s="269"/>
      <c r="QYN6" s="335"/>
      <c r="QYO6" s="344"/>
      <c r="QYP6" s="347"/>
      <c r="QYQ6" s="347"/>
      <c r="QYR6" s="333"/>
      <c r="QYS6" s="348"/>
      <c r="QYT6" s="345"/>
      <c r="QYU6" s="345"/>
      <c r="QYV6" s="347"/>
      <c r="QYW6" s="341"/>
      <c r="QYY6" s="259"/>
      <c r="QYZ6" s="267"/>
      <c r="QZA6" s="267"/>
      <c r="QZB6" s="269"/>
      <c r="QZC6" s="335"/>
      <c r="QZD6" s="344"/>
      <c r="QZE6" s="347"/>
      <c r="QZF6" s="347"/>
      <c r="QZG6" s="333"/>
      <c r="QZH6" s="348"/>
      <c r="QZI6" s="345"/>
      <c r="QZJ6" s="345"/>
      <c r="QZK6" s="347"/>
      <c r="QZL6" s="341"/>
      <c r="QZN6" s="259"/>
      <c r="QZO6" s="267"/>
      <c r="QZP6" s="267"/>
      <c r="QZQ6" s="269"/>
      <c r="QZR6" s="335"/>
      <c r="QZS6" s="344"/>
      <c r="QZT6" s="347"/>
      <c r="QZU6" s="347"/>
      <c r="QZV6" s="333"/>
      <c r="QZW6" s="348"/>
      <c r="QZX6" s="345"/>
      <c r="QZY6" s="345"/>
      <c r="QZZ6" s="347"/>
      <c r="RAA6" s="341"/>
      <c r="RAC6" s="259"/>
      <c r="RAD6" s="267"/>
      <c r="RAE6" s="267"/>
      <c r="RAF6" s="269"/>
      <c r="RAG6" s="335"/>
      <c r="RAH6" s="344"/>
      <c r="RAI6" s="347"/>
      <c r="RAJ6" s="347"/>
      <c r="RAK6" s="333"/>
      <c r="RAL6" s="348"/>
      <c r="RAM6" s="345"/>
      <c r="RAN6" s="345"/>
      <c r="RAO6" s="347"/>
      <c r="RAP6" s="341"/>
      <c r="RAR6" s="259"/>
      <c r="RAS6" s="267"/>
      <c r="RAT6" s="267"/>
      <c r="RAU6" s="269"/>
      <c r="RAV6" s="335"/>
      <c r="RAW6" s="344"/>
      <c r="RAX6" s="347"/>
      <c r="RAY6" s="347"/>
      <c r="RAZ6" s="333"/>
      <c r="RBA6" s="348"/>
      <c r="RBB6" s="345"/>
      <c r="RBC6" s="345"/>
      <c r="RBD6" s="347"/>
      <c r="RBE6" s="341"/>
      <c r="RBG6" s="259"/>
      <c r="RBH6" s="267"/>
      <c r="RBI6" s="267"/>
      <c r="RBJ6" s="269"/>
      <c r="RBK6" s="335"/>
      <c r="RBL6" s="344"/>
      <c r="RBM6" s="347"/>
      <c r="RBN6" s="347"/>
      <c r="RBO6" s="333"/>
      <c r="RBP6" s="348"/>
      <c r="RBQ6" s="345"/>
      <c r="RBR6" s="345"/>
      <c r="RBS6" s="347"/>
      <c r="RBT6" s="341"/>
      <c r="RBV6" s="259"/>
      <c r="RBW6" s="267"/>
      <c r="RBX6" s="267"/>
      <c r="RBY6" s="269"/>
      <c r="RBZ6" s="335"/>
      <c r="RCA6" s="344"/>
      <c r="RCB6" s="347"/>
      <c r="RCC6" s="347"/>
      <c r="RCD6" s="333"/>
      <c r="RCE6" s="348"/>
      <c r="RCF6" s="345"/>
      <c r="RCG6" s="345"/>
      <c r="RCH6" s="347"/>
      <c r="RCI6" s="341"/>
      <c r="RCK6" s="259"/>
      <c r="RCL6" s="267"/>
      <c r="RCM6" s="267"/>
      <c r="RCN6" s="269"/>
      <c r="RCO6" s="335"/>
      <c r="RCP6" s="344"/>
      <c r="RCQ6" s="347"/>
      <c r="RCR6" s="347"/>
      <c r="RCS6" s="333"/>
      <c r="RCT6" s="348"/>
      <c r="RCU6" s="345"/>
      <c r="RCV6" s="345"/>
      <c r="RCW6" s="347"/>
      <c r="RCX6" s="341"/>
      <c r="RCZ6" s="259"/>
      <c r="RDA6" s="267"/>
      <c r="RDB6" s="267"/>
      <c r="RDC6" s="269"/>
      <c r="RDD6" s="335"/>
      <c r="RDE6" s="344"/>
      <c r="RDF6" s="347"/>
      <c r="RDG6" s="347"/>
      <c r="RDH6" s="333"/>
      <c r="RDI6" s="348"/>
      <c r="RDJ6" s="345"/>
      <c r="RDK6" s="345"/>
      <c r="RDL6" s="347"/>
      <c r="RDM6" s="341"/>
      <c r="RDO6" s="259"/>
      <c r="RDP6" s="267"/>
      <c r="RDQ6" s="267"/>
      <c r="RDR6" s="269"/>
      <c r="RDS6" s="335"/>
      <c r="RDT6" s="344"/>
      <c r="RDU6" s="347"/>
      <c r="RDV6" s="347"/>
      <c r="RDW6" s="333"/>
      <c r="RDX6" s="348"/>
      <c r="RDY6" s="345"/>
      <c r="RDZ6" s="345"/>
      <c r="REA6" s="347"/>
      <c r="REB6" s="341"/>
      <c r="RED6" s="259"/>
      <c r="REE6" s="267"/>
      <c r="REF6" s="267"/>
      <c r="REG6" s="269"/>
      <c r="REH6" s="335"/>
      <c r="REI6" s="344"/>
      <c r="REJ6" s="347"/>
      <c r="REK6" s="347"/>
      <c r="REL6" s="333"/>
      <c r="REM6" s="348"/>
      <c r="REN6" s="345"/>
      <c r="REO6" s="345"/>
      <c r="REP6" s="347"/>
      <c r="REQ6" s="341"/>
      <c r="RES6" s="259"/>
      <c r="RET6" s="267"/>
      <c r="REU6" s="267"/>
      <c r="REV6" s="269"/>
      <c r="REW6" s="335"/>
      <c r="REX6" s="344"/>
      <c r="REY6" s="347"/>
      <c r="REZ6" s="347"/>
      <c r="RFA6" s="333"/>
      <c r="RFB6" s="348"/>
      <c r="RFC6" s="345"/>
      <c r="RFD6" s="345"/>
      <c r="RFE6" s="347"/>
      <c r="RFF6" s="341"/>
      <c r="RFH6" s="259"/>
      <c r="RFI6" s="267"/>
      <c r="RFJ6" s="267"/>
      <c r="RFK6" s="269"/>
      <c r="RFL6" s="335"/>
      <c r="RFM6" s="344"/>
      <c r="RFN6" s="347"/>
      <c r="RFO6" s="347"/>
      <c r="RFP6" s="333"/>
      <c r="RFQ6" s="348"/>
      <c r="RFR6" s="345"/>
      <c r="RFS6" s="345"/>
      <c r="RFT6" s="347"/>
      <c r="RFU6" s="341"/>
      <c r="RFW6" s="259"/>
      <c r="RFX6" s="267"/>
      <c r="RFY6" s="267"/>
      <c r="RFZ6" s="269"/>
      <c r="RGA6" s="335"/>
      <c r="RGB6" s="344"/>
      <c r="RGC6" s="347"/>
      <c r="RGD6" s="347"/>
      <c r="RGE6" s="333"/>
      <c r="RGF6" s="348"/>
      <c r="RGG6" s="345"/>
      <c r="RGH6" s="345"/>
      <c r="RGI6" s="347"/>
      <c r="RGJ6" s="341"/>
      <c r="RGL6" s="259"/>
      <c r="RGM6" s="267"/>
      <c r="RGN6" s="267"/>
      <c r="RGO6" s="269"/>
      <c r="RGP6" s="335"/>
      <c r="RGQ6" s="344"/>
      <c r="RGR6" s="347"/>
      <c r="RGS6" s="347"/>
      <c r="RGT6" s="333"/>
      <c r="RGU6" s="348"/>
      <c r="RGV6" s="345"/>
      <c r="RGW6" s="345"/>
      <c r="RGX6" s="347"/>
      <c r="RGY6" s="341"/>
      <c r="RHA6" s="259"/>
      <c r="RHB6" s="267"/>
      <c r="RHC6" s="267"/>
      <c r="RHD6" s="269"/>
      <c r="RHE6" s="335"/>
      <c r="RHF6" s="344"/>
      <c r="RHG6" s="347"/>
      <c r="RHH6" s="347"/>
      <c r="RHI6" s="333"/>
      <c r="RHJ6" s="348"/>
      <c r="RHK6" s="345"/>
      <c r="RHL6" s="345"/>
      <c r="RHM6" s="347"/>
      <c r="RHN6" s="341"/>
      <c r="RHP6" s="259"/>
      <c r="RHQ6" s="267"/>
      <c r="RHR6" s="267"/>
      <c r="RHS6" s="269"/>
      <c r="RHT6" s="335"/>
      <c r="RHU6" s="344"/>
      <c r="RHV6" s="347"/>
      <c r="RHW6" s="347"/>
      <c r="RHX6" s="333"/>
      <c r="RHY6" s="348"/>
      <c r="RHZ6" s="345"/>
      <c r="RIA6" s="345"/>
      <c r="RIB6" s="347"/>
      <c r="RIC6" s="341"/>
      <c r="RIE6" s="259"/>
      <c r="RIF6" s="267"/>
      <c r="RIG6" s="267"/>
      <c r="RIH6" s="269"/>
      <c r="RII6" s="335"/>
      <c r="RIJ6" s="344"/>
      <c r="RIK6" s="347"/>
      <c r="RIL6" s="347"/>
      <c r="RIM6" s="333"/>
      <c r="RIN6" s="348"/>
      <c r="RIO6" s="345"/>
      <c r="RIP6" s="345"/>
      <c r="RIQ6" s="347"/>
      <c r="RIR6" s="341"/>
      <c r="RIT6" s="259"/>
      <c r="RIU6" s="267"/>
      <c r="RIV6" s="267"/>
      <c r="RIW6" s="269"/>
      <c r="RIX6" s="335"/>
      <c r="RIY6" s="344"/>
      <c r="RIZ6" s="347"/>
      <c r="RJA6" s="347"/>
      <c r="RJB6" s="333"/>
      <c r="RJC6" s="348"/>
      <c r="RJD6" s="345"/>
      <c r="RJE6" s="345"/>
      <c r="RJF6" s="347"/>
      <c r="RJG6" s="341"/>
      <c r="RJI6" s="259"/>
      <c r="RJJ6" s="267"/>
      <c r="RJK6" s="267"/>
      <c r="RJL6" s="269"/>
      <c r="RJM6" s="335"/>
      <c r="RJN6" s="344"/>
      <c r="RJO6" s="347"/>
      <c r="RJP6" s="347"/>
      <c r="RJQ6" s="333"/>
      <c r="RJR6" s="348"/>
      <c r="RJS6" s="345"/>
      <c r="RJT6" s="345"/>
      <c r="RJU6" s="347"/>
      <c r="RJV6" s="341"/>
      <c r="RJX6" s="259"/>
      <c r="RJY6" s="267"/>
      <c r="RJZ6" s="267"/>
      <c r="RKA6" s="269"/>
      <c r="RKB6" s="335"/>
      <c r="RKC6" s="344"/>
      <c r="RKD6" s="347"/>
      <c r="RKE6" s="347"/>
      <c r="RKF6" s="333"/>
      <c r="RKG6" s="348"/>
      <c r="RKH6" s="345"/>
      <c r="RKI6" s="345"/>
      <c r="RKJ6" s="347"/>
      <c r="RKK6" s="341"/>
      <c r="RKM6" s="259"/>
      <c r="RKN6" s="267"/>
      <c r="RKO6" s="267"/>
      <c r="RKP6" s="269"/>
      <c r="RKQ6" s="335"/>
      <c r="RKR6" s="344"/>
      <c r="RKS6" s="347"/>
      <c r="RKT6" s="347"/>
      <c r="RKU6" s="333"/>
      <c r="RKV6" s="348"/>
      <c r="RKW6" s="345"/>
      <c r="RKX6" s="345"/>
      <c r="RKY6" s="347"/>
      <c r="RKZ6" s="341"/>
      <c r="RLB6" s="259"/>
      <c r="RLC6" s="267"/>
      <c r="RLD6" s="267"/>
      <c r="RLE6" s="269"/>
      <c r="RLF6" s="335"/>
      <c r="RLG6" s="344"/>
      <c r="RLH6" s="347"/>
      <c r="RLI6" s="347"/>
      <c r="RLJ6" s="333"/>
      <c r="RLK6" s="348"/>
      <c r="RLL6" s="345"/>
      <c r="RLM6" s="345"/>
      <c r="RLN6" s="347"/>
      <c r="RLO6" s="341"/>
      <c r="RLQ6" s="259"/>
      <c r="RLR6" s="267"/>
      <c r="RLS6" s="267"/>
      <c r="RLT6" s="269"/>
      <c r="RLU6" s="335"/>
      <c r="RLV6" s="344"/>
      <c r="RLW6" s="347"/>
      <c r="RLX6" s="347"/>
      <c r="RLY6" s="333"/>
      <c r="RLZ6" s="348"/>
      <c r="RMA6" s="345"/>
      <c r="RMB6" s="345"/>
      <c r="RMC6" s="347"/>
      <c r="RMD6" s="341"/>
      <c r="RMF6" s="259"/>
      <c r="RMG6" s="267"/>
      <c r="RMH6" s="267"/>
      <c r="RMI6" s="269"/>
      <c r="RMJ6" s="335"/>
      <c r="RMK6" s="344"/>
      <c r="RML6" s="347"/>
      <c r="RMM6" s="347"/>
      <c r="RMN6" s="333"/>
      <c r="RMO6" s="348"/>
      <c r="RMP6" s="345"/>
      <c r="RMQ6" s="345"/>
      <c r="RMR6" s="347"/>
      <c r="RMS6" s="341"/>
      <c r="RMU6" s="259"/>
      <c r="RMV6" s="267"/>
      <c r="RMW6" s="267"/>
      <c r="RMX6" s="269"/>
      <c r="RMY6" s="335"/>
      <c r="RMZ6" s="344"/>
      <c r="RNA6" s="347"/>
      <c r="RNB6" s="347"/>
      <c r="RNC6" s="333"/>
      <c r="RND6" s="348"/>
      <c r="RNE6" s="345"/>
      <c r="RNF6" s="345"/>
      <c r="RNG6" s="347"/>
      <c r="RNH6" s="341"/>
      <c r="RNJ6" s="259"/>
      <c r="RNK6" s="267"/>
      <c r="RNL6" s="267"/>
      <c r="RNM6" s="269"/>
      <c r="RNN6" s="335"/>
      <c r="RNO6" s="344"/>
      <c r="RNP6" s="347"/>
      <c r="RNQ6" s="347"/>
      <c r="RNR6" s="333"/>
      <c r="RNS6" s="348"/>
      <c r="RNT6" s="345"/>
      <c r="RNU6" s="345"/>
      <c r="RNV6" s="347"/>
      <c r="RNW6" s="341"/>
      <c r="RNY6" s="259"/>
      <c r="RNZ6" s="267"/>
      <c r="ROA6" s="267"/>
      <c r="ROB6" s="269"/>
      <c r="ROC6" s="335"/>
      <c r="ROD6" s="344"/>
      <c r="ROE6" s="347"/>
      <c r="ROF6" s="347"/>
      <c r="ROG6" s="333"/>
      <c r="ROH6" s="348"/>
      <c r="ROI6" s="345"/>
      <c r="ROJ6" s="345"/>
      <c r="ROK6" s="347"/>
      <c r="ROL6" s="341"/>
      <c r="RON6" s="259"/>
      <c r="ROO6" s="267"/>
      <c r="ROP6" s="267"/>
      <c r="ROQ6" s="269"/>
      <c r="ROR6" s="335"/>
      <c r="ROS6" s="344"/>
      <c r="ROT6" s="347"/>
      <c r="ROU6" s="347"/>
      <c r="ROV6" s="333"/>
      <c r="ROW6" s="348"/>
      <c r="ROX6" s="345"/>
      <c r="ROY6" s="345"/>
      <c r="ROZ6" s="347"/>
      <c r="RPA6" s="341"/>
      <c r="RPC6" s="259"/>
      <c r="RPD6" s="267"/>
      <c r="RPE6" s="267"/>
      <c r="RPF6" s="269"/>
      <c r="RPG6" s="335"/>
      <c r="RPH6" s="344"/>
      <c r="RPI6" s="347"/>
      <c r="RPJ6" s="347"/>
      <c r="RPK6" s="333"/>
      <c r="RPL6" s="348"/>
      <c r="RPM6" s="345"/>
      <c r="RPN6" s="345"/>
      <c r="RPO6" s="347"/>
      <c r="RPP6" s="341"/>
      <c r="RPR6" s="259"/>
      <c r="RPS6" s="267"/>
      <c r="RPT6" s="267"/>
      <c r="RPU6" s="269"/>
      <c r="RPV6" s="335"/>
      <c r="RPW6" s="344"/>
      <c r="RPX6" s="347"/>
      <c r="RPY6" s="347"/>
      <c r="RPZ6" s="333"/>
      <c r="RQA6" s="348"/>
      <c r="RQB6" s="345"/>
      <c r="RQC6" s="345"/>
      <c r="RQD6" s="347"/>
      <c r="RQE6" s="341"/>
      <c r="RQG6" s="259"/>
      <c r="RQH6" s="267"/>
      <c r="RQI6" s="267"/>
      <c r="RQJ6" s="269"/>
      <c r="RQK6" s="335"/>
      <c r="RQL6" s="344"/>
      <c r="RQM6" s="347"/>
      <c r="RQN6" s="347"/>
      <c r="RQO6" s="333"/>
      <c r="RQP6" s="348"/>
      <c r="RQQ6" s="345"/>
      <c r="RQR6" s="345"/>
      <c r="RQS6" s="347"/>
      <c r="RQT6" s="341"/>
      <c r="RQV6" s="259"/>
      <c r="RQW6" s="267"/>
      <c r="RQX6" s="267"/>
      <c r="RQY6" s="269"/>
      <c r="RQZ6" s="335"/>
      <c r="RRA6" s="344"/>
      <c r="RRB6" s="347"/>
      <c r="RRC6" s="347"/>
      <c r="RRD6" s="333"/>
      <c r="RRE6" s="348"/>
      <c r="RRF6" s="345"/>
      <c r="RRG6" s="345"/>
      <c r="RRH6" s="347"/>
      <c r="RRI6" s="341"/>
      <c r="RRK6" s="259"/>
      <c r="RRL6" s="267"/>
      <c r="RRM6" s="267"/>
      <c r="RRN6" s="269"/>
      <c r="RRO6" s="335"/>
      <c r="RRP6" s="344"/>
      <c r="RRQ6" s="347"/>
      <c r="RRR6" s="347"/>
      <c r="RRS6" s="333"/>
      <c r="RRT6" s="348"/>
      <c r="RRU6" s="345"/>
      <c r="RRV6" s="345"/>
      <c r="RRW6" s="347"/>
      <c r="RRX6" s="341"/>
      <c r="RRZ6" s="259"/>
      <c r="RSA6" s="267"/>
      <c r="RSB6" s="267"/>
      <c r="RSC6" s="269"/>
      <c r="RSD6" s="335"/>
      <c r="RSE6" s="344"/>
      <c r="RSF6" s="347"/>
      <c r="RSG6" s="347"/>
      <c r="RSH6" s="333"/>
      <c r="RSI6" s="348"/>
      <c r="RSJ6" s="345"/>
      <c r="RSK6" s="345"/>
      <c r="RSL6" s="347"/>
      <c r="RSM6" s="341"/>
      <c r="RSO6" s="259"/>
      <c r="RSP6" s="267"/>
      <c r="RSQ6" s="267"/>
      <c r="RSR6" s="269"/>
      <c r="RSS6" s="335"/>
      <c r="RST6" s="344"/>
      <c r="RSU6" s="347"/>
      <c r="RSV6" s="347"/>
      <c r="RSW6" s="333"/>
      <c r="RSX6" s="348"/>
      <c r="RSY6" s="345"/>
      <c r="RSZ6" s="345"/>
      <c r="RTA6" s="347"/>
      <c r="RTB6" s="341"/>
      <c r="RTD6" s="259"/>
      <c r="RTE6" s="267"/>
      <c r="RTF6" s="267"/>
      <c r="RTG6" s="269"/>
      <c r="RTH6" s="335"/>
      <c r="RTI6" s="344"/>
      <c r="RTJ6" s="347"/>
      <c r="RTK6" s="347"/>
      <c r="RTL6" s="333"/>
      <c r="RTM6" s="348"/>
      <c r="RTN6" s="345"/>
      <c r="RTO6" s="345"/>
      <c r="RTP6" s="347"/>
      <c r="RTQ6" s="341"/>
      <c r="RTS6" s="259"/>
      <c r="RTT6" s="267"/>
      <c r="RTU6" s="267"/>
      <c r="RTV6" s="269"/>
      <c r="RTW6" s="335"/>
      <c r="RTX6" s="344"/>
      <c r="RTY6" s="347"/>
      <c r="RTZ6" s="347"/>
      <c r="RUA6" s="333"/>
      <c r="RUB6" s="348"/>
      <c r="RUC6" s="345"/>
      <c r="RUD6" s="345"/>
      <c r="RUE6" s="347"/>
      <c r="RUF6" s="341"/>
      <c r="RUH6" s="259"/>
      <c r="RUI6" s="267"/>
      <c r="RUJ6" s="267"/>
      <c r="RUK6" s="269"/>
      <c r="RUL6" s="335"/>
      <c r="RUM6" s="344"/>
      <c r="RUN6" s="347"/>
      <c r="RUO6" s="347"/>
      <c r="RUP6" s="333"/>
      <c r="RUQ6" s="348"/>
      <c r="RUR6" s="345"/>
      <c r="RUS6" s="345"/>
      <c r="RUT6" s="347"/>
      <c r="RUU6" s="341"/>
      <c r="RUW6" s="259"/>
      <c r="RUX6" s="267"/>
      <c r="RUY6" s="267"/>
      <c r="RUZ6" s="269"/>
      <c r="RVA6" s="335"/>
      <c r="RVB6" s="344"/>
      <c r="RVC6" s="347"/>
      <c r="RVD6" s="347"/>
      <c r="RVE6" s="333"/>
      <c r="RVF6" s="348"/>
      <c r="RVG6" s="345"/>
      <c r="RVH6" s="345"/>
      <c r="RVI6" s="347"/>
      <c r="RVJ6" s="341"/>
      <c r="RVL6" s="259"/>
      <c r="RVM6" s="267"/>
      <c r="RVN6" s="267"/>
      <c r="RVO6" s="269"/>
      <c r="RVP6" s="335"/>
      <c r="RVQ6" s="344"/>
      <c r="RVR6" s="347"/>
      <c r="RVS6" s="347"/>
      <c r="RVT6" s="333"/>
      <c r="RVU6" s="348"/>
      <c r="RVV6" s="345"/>
      <c r="RVW6" s="345"/>
      <c r="RVX6" s="347"/>
      <c r="RVY6" s="341"/>
      <c r="RWA6" s="259"/>
      <c r="RWB6" s="267"/>
      <c r="RWC6" s="267"/>
      <c r="RWD6" s="269"/>
      <c r="RWE6" s="335"/>
      <c r="RWF6" s="344"/>
      <c r="RWG6" s="347"/>
      <c r="RWH6" s="347"/>
      <c r="RWI6" s="333"/>
      <c r="RWJ6" s="348"/>
      <c r="RWK6" s="345"/>
      <c r="RWL6" s="345"/>
      <c r="RWM6" s="347"/>
      <c r="RWN6" s="341"/>
      <c r="RWP6" s="259"/>
      <c r="RWQ6" s="267"/>
      <c r="RWR6" s="267"/>
      <c r="RWS6" s="269"/>
      <c r="RWT6" s="335"/>
      <c r="RWU6" s="344"/>
      <c r="RWV6" s="347"/>
      <c r="RWW6" s="347"/>
      <c r="RWX6" s="333"/>
      <c r="RWY6" s="348"/>
      <c r="RWZ6" s="345"/>
      <c r="RXA6" s="345"/>
      <c r="RXB6" s="347"/>
      <c r="RXC6" s="341"/>
      <c r="RXE6" s="259"/>
      <c r="RXF6" s="267"/>
      <c r="RXG6" s="267"/>
      <c r="RXH6" s="269"/>
      <c r="RXI6" s="335"/>
      <c r="RXJ6" s="344"/>
      <c r="RXK6" s="347"/>
      <c r="RXL6" s="347"/>
      <c r="RXM6" s="333"/>
      <c r="RXN6" s="348"/>
      <c r="RXO6" s="345"/>
      <c r="RXP6" s="345"/>
      <c r="RXQ6" s="347"/>
      <c r="RXR6" s="341"/>
      <c r="RXT6" s="259"/>
      <c r="RXU6" s="267"/>
      <c r="RXV6" s="267"/>
      <c r="RXW6" s="269"/>
      <c r="RXX6" s="335"/>
      <c r="RXY6" s="344"/>
      <c r="RXZ6" s="347"/>
      <c r="RYA6" s="347"/>
      <c r="RYB6" s="333"/>
      <c r="RYC6" s="348"/>
      <c r="RYD6" s="345"/>
      <c r="RYE6" s="345"/>
      <c r="RYF6" s="347"/>
      <c r="RYG6" s="341"/>
      <c r="RYI6" s="259"/>
      <c r="RYJ6" s="267"/>
      <c r="RYK6" s="267"/>
      <c r="RYL6" s="269"/>
      <c r="RYM6" s="335"/>
      <c r="RYN6" s="344"/>
      <c r="RYO6" s="347"/>
      <c r="RYP6" s="347"/>
      <c r="RYQ6" s="333"/>
      <c r="RYR6" s="348"/>
      <c r="RYS6" s="345"/>
      <c r="RYT6" s="345"/>
      <c r="RYU6" s="347"/>
      <c r="RYV6" s="341"/>
      <c r="RYX6" s="259"/>
      <c r="RYY6" s="267"/>
      <c r="RYZ6" s="267"/>
      <c r="RZA6" s="269"/>
      <c r="RZB6" s="335"/>
      <c r="RZC6" s="344"/>
      <c r="RZD6" s="347"/>
      <c r="RZE6" s="347"/>
      <c r="RZF6" s="333"/>
      <c r="RZG6" s="348"/>
      <c r="RZH6" s="345"/>
      <c r="RZI6" s="345"/>
      <c r="RZJ6" s="347"/>
      <c r="RZK6" s="341"/>
      <c r="RZM6" s="259"/>
      <c r="RZN6" s="267"/>
      <c r="RZO6" s="267"/>
      <c r="RZP6" s="269"/>
      <c r="RZQ6" s="335"/>
      <c r="RZR6" s="344"/>
      <c r="RZS6" s="347"/>
      <c r="RZT6" s="347"/>
      <c r="RZU6" s="333"/>
      <c r="RZV6" s="348"/>
      <c r="RZW6" s="345"/>
      <c r="RZX6" s="345"/>
      <c r="RZY6" s="347"/>
      <c r="RZZ6" s="341"/>
      <c r="SAB6" s="259"/>
      <c r="SAC6" s="267"/>
      <c r="SAD6" s="267"/>
      <c r="SAE6" s="269"/>
      <c r="SAF6" s="335"/>
      <c r="SAG6" s="344"/>
      <c r="SAH6" s="347"/>
      <c r="SAI6" s="347"/>
      <c r="SAJ6" s="333"/>
      <c r="SAK6" s="348"/>
      <c r="SAL6" s="345"/>
      <c r="SAM6" s="345"/>
      <c r="SAN6" s="347"/>
      <c r="SAO6" s="341"/>
      <c r="SAQ6" s="259"/>
      <c r="SAR6" s="267"/>
      <c r="SAS6" s="267"/>
      <c r="SAT6" s="269"/>
      <c r="SAU6" s="335"/>
      <c r="SAV6" s="344"/>
      <c r="SAW6" s="347"/>
      <c r="SAX6" s="347"/>
      <c r="SAY6" s="333"/>
      <c r="SAZ6" s="348"/>
      <c r="SBA6" s="345"/>
      <c r="SBB6" s="345"/>
      <c r="SBC6" s="347"/>
      <c r="SBD6" s="341"/>
      <c r="SBF6" s="259"/>
      <c r="SBG6" s="267"/>
      <c r="SBH6" s="267"/>
      <c r="SBI6" s="269"/>
      <c r="SBJ6" s="335"/>
      <c r="SBK6" s="344"/>
      <c r="SBL6" s="347"/>
      <c r="SBM6" s="347"/>
      <c r="SBN6" s="333"/>
      <c r="SBO6" s="348"/>
      <c r="SBP6" s="345"/>
      <c r="SBQ6" s="345"/>
      <c r="SBR6" s="347"/>
      <c r="SBS6" s="341"/>
      <c r="SBU6" s="259"/>
      <c r="SBV6" s="267"/>
      <c r="SBW6" s="267"/>
      <c r="SBX6" s="269"/>
      <c r="SBY6" s="335"/>
      <c r="SBZ6" s="344"/>
      <c r="SCA6" s="347"/>
      <c r="SCB6" s="347"/>
      <c r="SCC6" s="333"/>
      <c r="SCD6" s="348"/>
      <c r="SCE6" s="345"/>
      <c r="SCF6" s="345"/>
      <c r="SCG6" s="347"/>
      <c r="SCH6" s="341"/>
      <c r="SCJ6" s="259"/>
      <c r="SCK6" s="267"/>
      <c r="SCL6" s="267"/>
      <c r="SCM6" s="269"/>
      <c r="SCN6" s="335"/>
      <c r="SCO6" s="344"/>
      <c r="SCP6" s="347"/>
      <c r="SCQ6" s="347"/>
      <c r="SCR6" s="333"/>
      <c r="SCS6" s="348"/>
      <c r="SCT6" s="345"/>
      <c r="SCU6" s="345"/>
      <c r="SCV6" s="347"/>
      <c r="SCW6" s="341"/>
      <c r="SCY6" s="259"/>
      <c r="SCZ6" s="267"/>
      <c r="SDA6" s="267"/>
      <c r="SDB6" s="269"/>
      <c r="SDC6" s="335"/>
      <c r="SDD6" s="344"/>
      <c r="SDE6" s="347"/>
      <c r="SDF6" s="347"/>
      <c r="SDG6" s="333"/>
      <c r="SDH6" s="348"/>
      <c r="SDI6" s="345"/>
      <c r="SDJ6" s="345"/>
      <c r="SDK6" s="347"/>
      <c r="SDL6" s="341"/>
      <c r="SDN6" s="259"/>
      <c r="SDO6" s="267"/>
      <c r="SDP6" s="267"/>
      <c r="SDQ6" s="269"/>
      <c r="SDR6" s="335"/>
      <c r="SDS6" s="344"/>
      <c r="SDT6" s="347"/>
      <c r="SDU6" s="347"/>
      <c r="SDV6" s="333"/>
      <c r="SDW6" s="348"/>
      <c r="SDX6" s="345"/>
      <c r="SDY6" s="345"/>
      <c r="SDZ6" s="347"/>
      <c r="SEA6" s="341"/>
      <c r="SEC6" s="259"/>
      <c r="SED6" s="267"/>
      <c r="SEE6" s="267"/>
      <c r="SEF6" s="269"/>
      <c r="SEG6" s="335"/>
      <c r="SEH6" s="344"/>
      <c r="SEI6" s="347"/>
      <c r="SEJ6" s="347"/>
      <c r="SEK6" s="333"/>
      <c r="SEL6" s="348"/>
      <c r="SEM6" s="345"/>
      <c r="SEN6" s="345"/>
      <c r="SEO6" s="347"/>
      <c r="SEP6" s="341"/>
      <c r="SER6" s="259"/>
      <c r="SES6" s="267"/>
      <c r="SET6" s="267"/>
      <c r="SEU6" s="269"/>
      <c r="SEV6" s="335"/>
      <c r="SEW6" s="344"/>
      <c r="SEX6" s="347"/>
      <c r="SEY6" s="347"/>
      <c r="SEZ6" s="333"/>
      <c r="SFA6" s="348"/>
      <c r="SFB6" s="345"/>
      <c r="SFC6" s="345"/>
      <c r="SFD6" s="347"/>
      <c r="SFE6" s="341"/>
      <c r="SFG6" s="259"/>
      <c r="SFH6" s="267"/>
      <c r="SFI6" s="267"/>
      <c r="SFJ6" s="269"/>
      <c r="SFK6" s="335"/>
      <c r="SFL6" s="344"/>
      <c r="SFM6" s="347"/>
      <c r="SFN6" s="347"/>
      <c r="SFO6" s="333"/>
      <c r="SFP6" s="348"/>
      <c r="SFQ6" s="345"/>
      <c r="SFR6" s="345"/>
      <c r="SFS6" s="347"/>
      <c r="SFT6" s="341"/>
      <c r="SFV6" s="259"/>
      <c r="SFW6" s="267"/>
      <c r="SFX6" s="267"/>
      <c r="SFY6" s="269"/>
      <c r="SFZ6" s="335"/>
      <c r="SGA6" s="344"/>
      <c r="SGB6" s="347"/>
      <c r="SGC6" s="347"/>
      <c r="SGD6" s="333"/>
      <c r="SGE6" s="348"/>
      <c r="SGF6" s="345"/>
      <c r="SGG6" s="345"/>
      <c r="SGH6" s="347"/>
      <c r="SGI6" s="341"/>
      <c r="SGK6" s="259"/>
      <c r="SGL6" s="267"/>
      <c r="SGM6" s="267"/>
      <c r="SGN6" s="269"/>
      <c r="SGO6" s="335"/>
      <c r="SGP6" s="344"/>
      <c r="SGQ6" s="347"/>
      <c r="SGR6" s="347"/>
      <c r="SGS6" s="333"/>
      <c r="SGT6" s="348"/>
      <c r="SGU6" s="345"/>
      <c r="SGV6" s="345"/>
      <c r="SGW6" s="347"/>
      <c r="SGX6" s="341"/>
      <c r="SGZ6" s="259"/>
      <c r="SHA6" s="267"/>
      <c r="SHB6" s="267"/>
      <c r="SHC6" s="269"/>
      <c r="SHD6" s="335"/>
      <c r="SHE6" s="344"/>
      <c r="SHF6" s="347"/>
      <c r="SHG6" s="347"/>
      <c r="SHH6" s="333"/>
      <c r="SHI6" s="348"/>
      <c r="SHJ6" s="345"/>
      <c r="SHK6" s="345"/>
      <c r="SHL6" s="347"/>
      <c r="SHM6" s="341"/>
      <c r="SHO6" s="259"/>
      <c r="SHP6" s="267"/>
      <c r="SHQ6" s="267"/>
      <c r="SHR6" s="269"/>
      <c r="SHS6" s="335"/>
      <c r="SHT6" s="344"/>
      <c r="SHU6" s="347"/>
      <c r="SHV6" s="347"/>
      <c r="SHW6" s="333"/>
      <c r="SHX6" s="348"/>
      <c r="SHY6" s="345"/>
      <c r="SHZ6" s="345"/>
      <c r="SIA6" s="347"/>
      <c r="SIB6" s="341"/>
      <c r="SID6" s="259"/>
      <c r="SIE6" s="267"/>
      <c r="SIF6" s="267"/>
      <c r="SIG6" s="269"/>
      <c r="SIH6" s="335"/>
      <c r="SII6" s="344"/>
      <c r="SIJ6" s="347"/>
      <c r="SIK6" s="347"/>
      <c r="SIL6" s="333"/>
      <c r="SIM6" s="348"/>
      <c r="SIN6" s="345"/>
      <c r="SIO6" s="345"/>
      <c r="SIP6" s="347"/>
      <c r="SIQ6" s="341"/>
      <c r="SIS6" s="259"/>
      <c r="SIT6" s="267"/>
      <c r="SIU6" s="267"/>
      <c r="SIV6" s="269"/>
      <c r="SIW6" s="335"/>
      <c r="SIX6" s="344"/>
      <c r="SIY6" s="347"/>
      <c r="SIZ6" s="347"/>
      <c r="SJA6" s="333"/>
      <c r="SJB6" s="348"/>
      <c r="SJC6" s="345"/>
      <c r="SJD6" s="345"/>
      <c r="SJE6" s="347"/>
      <c r="SJF6" s="341"/>
      <c r="SJH6" s="259"/>
      <c r="SJI6" s="267"/>
      <c r="SJJ6" s="267"/>
      <c r="SJK6" s="269"/>
      <c r="SJL6" s="335"/>
      <c r="SJM6" s="344"/>
      <c r="SJN6" s="347"/>
      <c r="SJO6" s="347"/>
      <c r="SJP6" s="333"/>
      <c r="SJQ6" s="348"/>
      <c r="SJR6" s="345"/>
      <c r="SJS6" s="345"/>
      <c r="SJT6" s="347"/>
      <c r="SJU6" s="341"/>
      <c r="SJW6" s="259"/>
      <c r="SJX6" s="267"/>
      <c r="SJY6" s="267"/>
      <c r="SJZ6" s="269"/>
      <c r="SKA6" s="335"/>
      <c r="SKB6" s="344"/>
      <c r="SKC6" s="347"/>
      <c r="SKD6" s="347"/>
      <c r="SKE6" s="333"/>
      <c r="SKF6" s="348"/>
      <c r="SKG6" s="345"/>
      <c r="SKH6" s="345"/>
      <c r="SKI6" s="347"/>
      <c r="SKJ6" s="341"/>
      <c r="SKL6" s="259"/>
      <c r="SKM6" s="267"/>
      <c r="SKN6" s="267"/>
      <c r="SKO6" s="269"/>
      <c r="SKP6" s="335"/>
      <c r="SKQ6" s="344"/>
      <c r="SKR6" s="347"/>
      <c r="SKS6" s="347"/>
      <c r="SKT6" s="333"/>
      <c r="SKU6" s="348"/>
      <c r="SKV6" s="345"/>
      <c r="SKW6" s="345"/>
      <c r="SKX6" s="347"/>
      <c r="SKY6" s="341"/>
      <c r="SLA6" s="259"/>
      <c r="SLB6" s="267"/>
      <c r="SLC6" s="267"/>
      <c r="SLD6" s="269"/>
      <c r="SLE6" s="335"/>
      <c r="SLF6" s="344"/>
      <c r="SLG6" s="347"/>
      <c r="SLH6" s="347"/>
      <c r="SLI6" s="333"/>
      <c r="SLJ6" s="348"/>
      <c r="SLK6" s="345"/>
      <c r="SLL6" s="345"/>
      <c r="SLM6" s="347"/>
      <c r="SLN6" s="341"/>
      <c r="SLP6" s="259"/>
      <c r="SLQ6" s="267"/>
      <c r="SLR6" s="267"/>
      <c r="SLS6" s="269"/>
      <c r="SLT6" s="335"/>
      <c r="SLU6" s="344"/>
      <c r="SLV6" s="347"/>
      <c r="SLW6" s="347"/>
      <c r="SLX6" s="333"/>
      <c r="SLY6" s="348"/>
      <c r="SLZ6" s="345"/>
      <c r="SMA6" s="345"/>
      <c r="SMB6" s="347"/>
      <c r="SMC6" s="341"/>
      <c r="SME6" s="259"/>
      <c r="SMF6" s="267"/>
      <c r="SMG6" s="267"/>
      <c r="SMH6" s="269"/>
      <c r="SMI6" s="335"/>
      <c r="SMJ6" s="344"/>
      <c r="SMK6" s="347"/>
      <c r="SML6" s="347"/>
      <c r="SMM6" s="333"/>
      <c r="SMN6" s="348"/>
      <c r="SMO6" s="345"/>
      <c r="SMP6" s="345"/>
      <c r="SMQ6" s="347"/>
      <c r="SMR6" s="341"/>
      <c r="SMT6" s="259"/>
      <c r="SMU6" s="267"/>
      <c r="SMV6" s="267"/>
      <c r="SMW6" s="269"/>
      <c r="SMX6" s="335"/>
      <c r="SMY6" s="344"/>
      <c r="SMZ6" s="347"/>
      <c r="SNA6" s="347"/>
      <c r="SNB6" s="333"/>
      <c r="SNC6" s="348"/>
      <c r="SND6" s="345"/>
      <c r="SNE6" s="345"/>
      <c r="SNF6" s="347"/>
      <c r="SNG6" s="341"/>
      <c r="SNI6" s="259"/>
      <c r="SNJ6" s="267"/>
      <c r="SNK6" s="267"/>
      <c r="SNL6" s="269"/>
      <c r="SNM6" s="335"/>
      <c r="SNN6" s="344"/>
      <c r="SNO6" s="347"/>
      <c r="SNP6" s="347"/>
      <c r="SNQ6" s="333"/>
      <c r="SNR6" s="348"/>
      <c r="SNS6" s="345"/>
      <c r="SNT6" s="345"/>
      <c r="SNU6" s="347"/>
      <c r="SNV6" s="341"/>
      <c r="SNX6" s="259"/>
      <c r="SNY6" s="267"/>
      <c r="SNZ6" s="267"/>
      <c r="SOA6" s="269"/>
      <c r="SOB6" s="335"/>
      <c r="SOC6" s="344"/>
      <c r="SOD6" s="347"/>
      <c r="SOE6" s="347"/>
      <c r="SOF6" s="333"/>
      <c r="SOG6" s="348"/>
      <c r="SOH6" s="345"/>
      <c r="SOI6" s="345"/>
      <c r="SOJ6" s="347"/>
      <c r="SOK6" s="341"/>
      <c r="SOM6" s="259"/>
      <c r="SON6" s="267"/>
      <c r="SOO6" s="267"/>
      <c r="SOP6" s="269"/>
      <c r="SOQ6" s="335"/>
      <c r="SOR6" s="344"/>
      <c r="SOS6" s="347"/>
      <c r="SOT6" s="347"/>
      <c r="SOU6" s="333"/>
      <c r="SOV6" s="348"/>
      <c r="SOW6" s="345"/>
      <c r="SOX6" s="345"/>
      <c r="SOY6" s="347"/>
      <c r="SOZ6" s="341"/>
      <c r="SPB6" s="259"/>
      <c r="SPC6" s="267"/>
      <c r="SPD6" s="267"/>
      <c r="SPE6" s="269"/>
      <c r="SPF6" s="335"/>
      <c r="SPG6" s="344"/>
      <c r="SPH6" s="347"/>
      <c r="SPI6" s="347"/>
      <c r="SPJ6" s="333"/>
      <c r="SPK6" s="348"/>
      <c r="SPL6" s="345"/>
      <c r="SPM6" s="345"/>
      <c r="SPN6" s="347"/>
      <c r="SPO6" s="341"/>
      <c r="SPQ6" s="259"/>
      <c r="SPR6" s="267"/>
      <c r="SPS6" s="267"/>
      <c r="SPT6" s="269"/>
      <c r="SPU6" s="335"/>
      <c r="SPV6" s="344"/>
      <c r="SPW6" s="347"/>
      <c r="SPX6" s="347"/>
      <c r="SPY6" s="333"/>
      <c r="SPZ6" s="348"/>
      <c r="SQA6" s="345"/>
      <c r="SQB6" s="345"/>
      <c r="SQC6" s="347"/>
      <c r="SQD6" s="341"/>
      <c r="SQF6" s="259"/>
      <c r="SQG6" s="267"/>
      <c r="SQH6" s="267"/>
      <c r="SQI6" s="269"/>
      <c r="SQJ6" s="335"/>
      <c r="SQK6" s="344"/>
      <c r="SQL6" s="347"/>
      <c r="SQM6" s="347"/>
      <c r="SQN6" s="333"/>
      <c r="SQO6" s="348"/>
      <c r="SQP6" s="345"/>
      <c r="SQQ6" s="345"/>
      <c r="SQR6" s="347"/>
      <c r="SQS6" s="341"/>
      <c r="SQU6" s="259"/>
      <c r="SQV6" s="267"/>
      <c r="SQW6" s="267"/>
      <c r="SQX6" s="269"/>
      <c r="SQY6" s="335"/>
      <c r="SQZ6" s="344"/>
      <c r="SRA6" s="347"/>
      <c r="SRB6" s="347"/>
      <c r="SRC6" s="333"/>
      <c r="SRD6" s="348"/>
      <c r="SRE6" s="345"/>
      <c r="SRF6" s="345"/>
      <c r="SRG6" s="347"/>
      <c r="SRH6" s="341"/>
      <c r="SRJ6" s="259"/>
      <c r="SRK6" s="267"/>
      <c r="SRL6" s="267"/>
      <c r="SRM6" s="269"/>
      <c r="SRN6" s="335"/>
      <c r="SRO6" s="344"/>
      <c r="SRP6" s="347"/>
      <c r="SRQ6" s="347"/>
      <c r="SRR6" s="333"/>
      <c r="SRS6" s="348"/>
      <c r="SRT6" s="345"/>
      <c r="SRU6" s="345"/>
      <c r="SRV6" s="347"/>
      <c r="SRW6" s="341"/>
      <c r="SRY6" s="259"/>
      <c r="SRZ6" s="267"/>
      <c r="SSA6" s="267"/>
      <c r="SSB6" s="269"/>
      <c r="SSC6" s="335"/>
      <c r="SSD6" s="344"/>
      <c r="SSE6" s="347"/>
      <c r="SSF6" s="347"/>
      <c r="SSG6" s="333"/>
      <c r="SSH6" s="348"/>
      <c r="SSI6" s="345"/>
      <c r="SSJ6" s="345"/>
      <c r="SSK6" s="347"/>
      <c r="SSL6" s="341"/>
      <c r="SSN6" s="259"/>
      <c r="SSO6" s="267"/>
      <c r="SSP6" s="267"/>
      <c r="SSQ6" s="269"/>
      <c r="SSR6" s="335"/>
      <c r="SSS6" s="344"/>
      <c r="SST6" s="347"/>
      <c r="SSU6" s="347"/>
      <c r="SSV6" s="333"/>
      <c r="SSW6" s="348"/>
      <c r="SSX6" s="345"/>
      <c r="SSY6" s="345"/>
      <c r="SSZ6" s="347"/>
      <c r="STA6" s="341"/>
      <c r="STC6" s="259"/>
      <c r="STD6" s="267"/>
      <c r="STE6" s="267"/>
      <c r="STF6" s="269"/>
      <c r="STG6" s="335"/>
      <c r="STH6" s="344"/>
      <c r="STI6" s="347"/>
      <c r="STJ6" s="347"/>
      <c r="STK6" s="333"/>
      <c r="STL6" s="348"/>
      <c r="STM6" s="345"/>
      <c r="STN6" s="345"/>
      <c r="STO6" s="347"/>
      <c r="STP6" s="341"/>
      <c r="STR6" s="259"/>
      <c r="STS6" s="267"/>
      <c r="STT6" s="267"/>
      <c r="STU6" s="269"/>
      <c r="STV6" s="335"/>
      <c r="STW6" s="344"/>
      <c r="STX6" s="347"/>
      <c r="STY6" s="347"/>
      <c r="STZ6" s="333"/>
      <c r="SUA6" s="348"/>
      <c r="SUB6" s="345"/>
      <c r="SUC6" s="345"/>
      <c r="SUD6" s="347"/>
      <c r="SUE6" s="341"/>
      <c r="SUG6" s="259"/>
      <c r="SUH6" s="267"/>
      <c r="SUI6" s="267"/>
      <c r="SUJ6" s="269"/>
      <c r="SUK6" s="335"/>
      <c r="SUL6" s="344"/>
      <c r="SUM6" s="347"/>
      <c r="SUN6" s="347"/>
      <c r="SUO6" s="333"/>
      <c r="SUP6" s="348"/>
      <c r="SUQ6" s="345"/>
      <c r="SUR6" s="345"/>
      <c r="SUS6" s="347"/>
      <c r="SUT6" s="341"/>
      <c r="SUV6" s="259"/>
      <c r="SUW6" s="267"/>
      <c r="SUX6" s="267"/>
      <c r="SUY6" s="269"/>
      <c r="SUZ6" s="335"/>
      <c r="SVA6" s="344"/>
      <c r="SVB6" s="347"/>
      <c r="SVC6" s="347"/>
      <c r="SVD6" s="333"/>
      <c r="SVE6" s="348"/>
      <c r="SVF6" s="345"/>
      <c r="SVG6" s="345"/>
      <c r="SVH6" s="347"/>
      <c r="SVI6" s="341"/>
      <c r="SVK6" s="259"/>
      <c r="SVL6" s="267"/>
      <c r="SVM6" s="267"/>
      <c r="SVN6" s="269"/>
      <c r="SVO6" s="335"/>
      <c r="SVP6" s="344"/>
      <c r="SVQ6" s="347"/>
      <c r="SVR6" s="347"/>
      <c r="SVS6" s="333"/>
      <c r="SVT6" s="348"/>
      <c r="SVU6" s="345"/>
      <c r="SVV6" s="345"/>
      <c r="SVW6" s="347"/>
      <c r="SVX6" s="341"/>
      <c r="SVZ6" s="259"/>
      <c r="SWA6" s="267"/>
      <c r="SWB6" s="267"/>
      <c r="SWC6" s="269"/>
      <c r="SWD6" s="335"/>
      <c r="SWE6" s="344"/>
      <c r="SWF6" s="347"/>
      <c r="SWG6" s="347"/>
      <c r="SWH6" s="333"/>
      <c r="SWI6" s="348"/>
      <c r="SWJ6" s="345"/>
      <c r="SWK6" s="345"/>
      <c r="SWL6" s="347"/>
      <c r="SWM6" s="341"/>
      <c r="SWO6" s="259"/>
      <c r="SWP6" s="267"/>
      <c r="SWQ6" s="267"/>
      <c r="SWR6" s="269"/>
      <c r="SWS6" s="335"/>
      <c r="SWT6" s="344"/>
      <c r="SWU6" s="347"/>
      <c r="SWV6" s="347"/>
      <c r="SWW6" s="333"/>
      <c r="SWX6" s="348"/>
      <c r="SWY6" s="345"/>
      <c r="SWZ6" s="345"/>
      <c r="SXA6" s="347"/>
      <c r="SXB6" s="341"/>
      <c r="SXD6" s="259"/>
      <c r="SXE6" s="267"/>
      <c r="SXF6" s="267"/>
      <c r="SXG6" s="269"/>
      <c r="SXH6" s="335"/>
      <c r="SXI6" s="344"/>
      <c r="SXJ6" s="347"/>
      <c r="SXK6" s="347"/>
      <c r="SXL6" s="333"/>
      <c r="SXM6" s="348"/>
      <c r="SXN6" s="345"/>
      <c r="SXO6" s="345"/>
      <c r="SXP6" s="347"/>
      <c r="SXQ6" s="341"/>
      <c r="SXS6" s="259"/>
      <c r="SXT6" s="267"/>
      <c r="SXU6" s="267"/>
      <c r="SXV6" s="269"/>
      <c r="SXW6" s="335"/>
      <c r="SXX6" s="344"/>
      <c r="SXY6" s="347"/>
      <c r="SXZ6" s="347"/>
      <c r="SYA6" s="333"/>
      <c r="SYB6" s="348"/>
      <c r="SYC6" s="345"/>
      <c r="SYD6" s="345"/>
      <c r="SYE6" s="347"/>
      <c r="SYF6" s="341"/>
      <c r="SYH6" s="259"/>
      <c r="SYI6" s="267"/>
      <c r="SYJ6" s="267"/>
      <c r="SYK6" s="269"/>
      <c r="SYL6" s="335"/>
      <c r="SYM6" s="344"/>
      <c r="SYN6" s="347"/>
      <c r="SYO6" s="347"/>
      <c r="SYP6" s="333"/>
      <c r="SYQ6" s="348"/>
      <c r="SYR6" s="345"/>
      <c r="SYS6" s="345"/>
      <c r="SYT6" s="347"/>
      <c r="SYU6" s="341"/>
      <c r="SYW6" s="259"/>
      <c r="SYX6" s="267"/>
      <c r="SYY6" s="267"/>
      <c r="SYZ6" s="269"/>
      <c r="SZA6" s="335"/>
      <c r="SZB6" s="344"/>
      <c r="SZC6" s="347"/>
      <c r="SZD6" s="347"/>
      <c r="SZE6" s="333"/>
      <c r="SZF6" s="348"/>
      <c r="SZG6" s="345"/>
      <c r="SZH6" s="345"/>
      <c r="SZI6" s="347"/>
      <c r="SZJ6" s="341"/>
      <c r="SZL6" s="259"/>
      <c r="SZM6" s="267"/>
      <c r="SZN6" s="267"/>
      <c r="SZO6" s="269"/>
      <c r="SZP6" s="335"/>
      <c r="SZQ6" s="344"/>
      <c r="SZR6" s="347"/>
      <c r="SZS6" s="347"/>
      <c r="SZT6" s="333"/>
      <c r="SZU6" s="348"/>
      <c r="SZV6" s="345"/>
      <c r="SZW6" s="345"/>
      <c r="SZX6" s="347"/>
      <c r="SZY6" s="341"/>
      <c r="TAA6" s="259"/>
      <c r="TAB6" s="267"/>
      <c r="TAC6" s="267"/>
      <c r="TAD6" s="269"/>
      <c r="TAE6" s="335"/>
      <c r="TAF6" s="344"/>
      <c r="TAG6" s="347"/>
      <c r="TAH6" s="347"/>
      <c r="TAI6" s="333"/>
      <c r="TAJ6" s="348"/>
      <c r="TAK6" s="345"/>
      <c r="TAL6" s="345"/>
      <c r="TAM6" s="347"/>
      <c r="TAN6" s="341"/>
      <c r="TAP6" s="259"/>
      <c r="TAQ6" s="267"/>
      <c r="TAR6" s="267"/>
      <c r="TAS6" s="269"/>
      <c r="TAT6" s="335"/>
      <c r="TAU6" s="344"/>
      <c r="TAV6" s="347"/>
      <c r="TAW6" s="347"/>
      <c r="TAX6" s="333"/>
      <c r="TAY6" s="348"/>
      <c r="TAZ6" s="345"/>
      <c r="TBA6" s="345"/>
      <c r="TBB6" s="347"/>
      <c r="TBC6" s="341"/>
      <c r="TBE6" s="259"/>
      <c r="TBF6" s="267"/>
      <c r="TBG6" s="267"/>
      <c r="TBH6" s="269"/>
      <c r="TBI6" s="335"/>
      <c r="TBJ6" s="344"/>
      <c r="TBK6" s="347"/>
      <c r="TBL6" s="347"/>
      <c r="TBM6" s="333"/>
      <c r="TBN6" s="348"/>
      <c r="TBO6" s="345"/>
      <c r="TBP6" s="345"/>
      <c r="TBQ6" s="347"/>
      <c r="TBR6" s="341"/>
      <c r="TBT6" s="259"/>
      <c r="TBU6" s="267"/>
      <c r="TBV6" s="267"/>
      <c r="TBW6" s="269"/>
      <c r="TBX6" s="335"/>
      <c r="TBY6" s="344"/>
      <c r="TBZ6" s="347"/>
      <c r="TCA6" s="347"/>
      <c r="TCB6" s="333"/>
      <c r="TCC6" s="348"/>
      <c r="TCD6" s="345"/>
      <c r="TCE6" s="345"/>
      <c r="TCF6" s="347"/>
      <c r="TCG6" s="341"/>
      <c r="TCI6" s="259"/>
      <c r="TCJ6" s="267"/>
      <c r="TCK6" s="267"/>
      <c r="TCL6" s="269"/>
      <c r="TCM6" s="335"/>
      <c r="TCN6" s="344"/>
      <c r="TCO6" s="347"/>
      <c r="TCP6" s="347"/>
      <c r="TCQ6" s="333"/>
      <c r="TCR6" s="348"/>
      <c r="TCS6" s="345"/>
      <c r="TCT6" s="345"/>
      <c r="TCU6" s="347"/>
      <c r="TCV6" s="341"/>
      <c r="TCX6" s="259"/>
      <c r="TCY6" s="267"/>
      <c r="TCZ6" s="267"/>
      <c r="TDA6" s="269"/>
      <c r="TDB6" s="335"/>
      <c r="TDC6" s="344"/>
      <c r="TDD6" s="347"/>
      <c r="TDE6" s="347"/>
      <c r="TDF6" s="333"/>
      <c r="TDG6" s="348"/>
      <c r="TDH6" s="345"/>
      <c r="TDI6" s="345"/>
      <c r="TDJ6" s="347"/>
      <c r="TDK6" s="341"/>
      <c r="TDM6" s="259"/>
      <c r="TDN6" s="267"/>
      <c r="TDO6" s="267"/>
      <c r="TDP6" s="269"/>
      <c r="TDQ6" s="335"/>
      <c r="TDR6" s="344"/>
      <c r="TDS6" s="347"/>
      <c r="TDT6" s="347"/>
      <c r="TDU6" s="333"/>
      <c r="TDV6" s="348"/>
      <c r="TDW6" s="345"/>
      <c r="TDX6" s="345"/>
      <c r="TDY6" s="347"/>
      <c r="TDZ6" s="341"/>
      <c r="TEB6" s="259"/>
      <c r="TEC6" s="267"/>
      <c r="TED6" s="267"/>
      <c r="TEE6" s="269"/>
      <c r="TEF6" s="335"/>
      <c r="TEG6" s="344"/>
      <c r="TEH6" s="347"/>
      <c r="TEI6" s="347"/>
      <c r="TEJ6" s="333"/>
      <c r="TEK6" s="348"/>
      <c r="TEL6" s="345"/>
      <c r="TEM6" s="345"/>
      <c r="TEN6" s="347"/>
      <c r="TEO6" s="341"/>
      <c r="TEQ6" s="259"/>
      <c r="TER6" s="267"/>
      <c r="TES6" s="267"/>
      <c r="TET6" s="269"/>
      <c r="TEU6" s="335"/>
      <c r="TEV6" s="344"/>
      <c r="TEW6" s="347"/>
      <c r="TEX6" s="347"/>
      <c r="TEY6" s="333"/>
      <c r="TEZ6" s="348"/>
      <c r="TFA6" s="345"/>
      <c r="TFB6" s="345"/>
      <c r="TFC6" s="347"/>
      <c r="TFD6" s="341"/>
      <c r="TFF6" s="259"/>
      <c r="TFG6" s="267"/>
      <c r="TFH6" s="267"/>
      <c r="TFI6" s="269"/>
      <c r="TFJ6" s="335"/>
      <c r="TFK6" s="344"/>
      <c r="TFL6" s="347"/>
      <c r="TFM6" s="347"/>
      <c r="TFN6" s="333"/>
      <c r="TFO6" s="348"/>
      <c r="TFP6" s="345"/>
      <c r="TFQ6" s="345"/>
      <c r="TFR6" s="347"/>
      <c r="TFS6" s="341"/>
      <c r="TFU6" s="259"/>
      <c r="TFV6" s="267"/>
      <c r="TFW6" s="267"/>
      <c r="TFX6" s="269"/>
      <c r="TFY6" s="335"/>
      <c r="TFZ6" s="344"/>
      <c r="TGA6" s="347"/>
      <c r="TGB6" s="347"/>
      <c r="TGC6" s="333"/>
      <c r="TGD6" s="348"/>
      <c r="TGE6" s="345"/>
      <c r="TGF6" s="345"/>
      <c r="TGG6" s="347"/>
      <c r="TGH6" s="341"/>
      <c r="TGJ6" s="259"/>
      <c r="TGK6" s="267"/>
      <c r="TGL6" s="267"/>
      <c r="TGM6" s="269"/>
      <c r="TGN6" s="335"/>
      <c r="TGO6" s="344"/>
      <c r="TGP6" s="347"/>
      <c r="TGQ6" s="347"/>
      <c r="TGR6" s="333"/>
      <c r="TGS6" s="348"/>
      <c r="TGT6" s="345"/>
      <c r="TGU6" s="345"/>
      <c r="TGV6" s="347"/>
      <c r="TGW6" s="341"/>
      <c r="TGY6" s="259"/>
      <c r="TGZ6" s="267"/>
      <c r="THA6" s="267"/>
      <c r="THB6" s="269"/>
      <c r="THC6" s="335"/>
      <c r="THD6" s="344"/>
      <c r="THE6" s="347"/>
      <c r="THF6" s="347"/>
      <c r="THG6" s="333"/>
      <c r="THH6" s="348"/>
      <c r="THI6" s="345"/>
      <c r="THJ6" s="345"/>
      <c r="THK6" s="347"/>
      <c r="THL6" s="341"/>
      <c r="THN6" s="259"/>
      <c r="THO6" s="267"/>
      <c r="THP6" s="267"/>
      <c r="THQ6" s="269"/>
      <c r="THR6" s="335"/>
      <c r="THS6" s="344"/>
      <c r="THT6" s="347"/>
      <c r="THU6" s="347"/>
      <c r="THV6" s="333"/>
      <c r="THW6" s="348"/>
      <c r="THX6" s="345"/>
      <c r="THY6" s="345"/>
      <c r="THZ6" s="347"/>
      <c r="TIA6" s="341"/>
      <c r="TIC6" s="259"/>
      <c r="TID6" s="267"/>
      <c r="TIE6" s="267"/>
      <c r="TIF6" s="269"/>
      <c r="TIG6" s="335"/>
      <c r="TIH6" s="344"/>
      <c r="TII6" s="347"/>
      <c r="TIJ6" s="347"/>
      <c r="TIK6" s="333"/>
      <c r="TIL6" s="348"/>
      <c r="TIM6" s="345"/>
      <c r="TIN6" s="345"/>
      <c r="TIO6" s="347"/>
      <c r="TIP6" s="341"/>
      <c r="TIR6" s="259"/>
      <c r="TIS6" s="267"/>
      <c r="TIT6" s="267"/>
      <c r="TIU6" s="269"/>
      <c r="TIV6" s="335"/>
      <c r="TIW6" s="344"/>
      <c r="TIX6" s="347"/>
      <c r="TIY6" s="347"/>
      <c r="TIZ6" s="333"/>
      <c r="TJA6" s="348"/>
      <c r="TJB6" s="345"/>
      <c r="TJC6" s="345"/>
      <c r="TJD6" s="347"/>
      <c r="TJE6" s="341"/>
      <c r="TJG6" s="259"/>
      <c r="TJH6" s="267"/>
      <c r="TJI6" s="267"/>
      <c r="TJJ6" s="269"/>
      <c r="TJK6" s="335"/>
      <c r="TJL6" s="344"/>
      <c r="TJM6" s="347"/>
      <c r="TJN6" s="347"/>
      <c r="TJO6" s="333"/>
      <c r="TJP6" s="348"/>
      <c r="TJQ6" s="345"/>
      <c r="TJR6" s="345"/>
      <c r="TJS6" s="347"/>
      <c r="TJT6" s="341"/>
      <c r="TJV6" s="259"/>
      <c r="TJW6" s="267"/>
      <c r="TJX6" s="267"/>
      <c r="TJY6" s="269"/>
      <c r="TJZ6" s="335"/>
      <c r="TKA6" s="344"/>
      <c r="TKB6" s="347"/>
      <c r="TKC6" s="347"/>
      <c r="TKD6" s="333"/>
      <c r="TKE6" s="348"/>
      <c r="TKF6" s="345"/>
      <c r="TKG6" s="345"/>
      <c r="TKH6" s="347"/>
      <c r="TKI6" s="341"/>
      <c r="TKK6" s="259"/>
      <c r="TKL6" s="267"/>
      <c r="TKM6" s="267"/>
      <c r="TKN6" s="269"/>
      <c r="TKO6" s="335"/>
      <c r="TKP6" s="344"/>
      <c r="TKQ6" s="347"/>
      <c r="TKR6" s="347"/>
      <c r="TKS6" s="333"/>
      <c r="TKT6" s="348"/>
      <c r="TKU6" s="345"/>
      <c r="TKV6" s="345"/>
      <c r="TKW6" s="347"/>
      <c r="TKX6" s="341"/>
      <c r="TKZ6" s="259"/>
      <c r="TLA6" s="267"/>
      <c r="TLB6" s="267"/>
      <c r="TLC6" s="269"/>
      <c r="TLD6" s="335"/>
      <c r="TLE6" s="344"/>
      <c r="TLF6" s="347"/>
      <c r="TLG6" s="347"/>
      <c r="TLH6" s="333"/>
      <c r="TLI6" s="348"/>
      <c r="TLJ6" s="345"/>
      <c r="TLK6" s="345"/>
      <c r="TLL6" s="347"/>
      <c r="TLM6" s="341"/>
      <c r="TLO6" s="259"/>
      <c r="TLP6" s="267"/>
      <c r="TLQ6" s="267"/>
      <c r="TLR6" s="269"/>
      <c r="TLS6" s="335"/>
      <c r="TLT6" s="344"/>
      <c r="TLU6" s="347"/>
      <c r="TLV6" s="347"/>
      <c r="TLW6" s="333"/>
      <c r="TLX6" s="348"/>
      <c r="TLY6" s="345"/>
      <c r="TLZ6" s="345"/>
      <c r="TMA6" s="347"/>
      <c r="TMB6" s="341"/>
      <c r="TMD6" s="259"/>
      <c r="TME6" s="267"/>
      <c r="TMF6" s="267"/>
      <c r="TMG6" s="269"/>
      <c r="TMH6" s="335"/>
      <c r="TMI6" s="344"/>
      <c r="TMJ6" s="347"/>
      <c r="TMK6" s="347"/>
      <c r="TML6" s="333"/>
      <c r="TMM6" s="348"/>
      <c r="TMN6" s="345"/>
      <c r="TMO6" s="345"/>
      <c r="TMP6" s="347"/>
      <c r="TMQ6" s="341"/>
      <c r="TMS6" s="259"/>
      <c r="TMT6" s="267"/>
      <c r="TMU6" s="267"/>
      <c r="TMV6" s="269"/>
      <c r="TMW6" s="335"/>
      <c r="TMX6" s="344"/>
      <c r="TMY6" s="347"/>
      <c r="TMZ6" s="347"/>
      <c r="TNA6" s="333"/>
      <c r="TNB6" s="348"/>
      <c r="TNC6" s="345"/>
      <c r="TND6" s="345"/>
      <c r="TNE6" s="347"/>
      <c r="TNF6" s="341"/>
      <c r="TNH6" s="259"/>
      <c r="TNI6" s="267"/>
      <c r="TNJ6" s="267"/>
      <c r="TNK6" s="269"/>
      <c r="TNL6" s="335"/>
      <c r="TNM6" s="344"/>
      <c r="TNN6" s="347"/>
      <c r="TNO6" s="347"/>
      <c r="TNP6" s="333"/>
      <c r="TNQ6" s="348"/>
      <c r="TNR6" s="345"/>
      <c r="TNS6" s="345"/>
      <c r="TNT6" s="347"/>
      <c r="TNU6" s="341"/>
      <c r="TNW6" s="259"/>
      <c r="TNX6" s="267"/>
      <c r="TNY6" s="267"/>
      <c r="TNZ6" s="269"/>
      <c r="TOA6" s="335"/>
      <c r="TOB6" s="344"/>
      <c r="TOC6" s="347"/>
      <c r="TOD6" s="347"/>
      <c r="TOE6" s="333"/>
      <c r="TOF6" s="348"/>
      <c r="TOG6" s="345"/>
      <c r="TOH6" s="345"/>
      <c r="TOI6" s="347"/>
      <c r="TOJ6" s="341"/>
      <c r="TOL6" s="259"/>
      <c r="TOM6" s="267"/>
      <c r="TON6" s="267"/>
      <c r="TOO6" s="269"/>
      <c r="TOP6" s="335"/>
      <c r="TOQ6" s="344"/>
      <c r="TOR6" s="347"/>
      <c r="TOS6" s="347"/>
      <c r="TOT6" s="333"/>
      <c r="TOU6" s="348"/>
      <c r="TOV6" s="345"/>
      <c r="TOW6" s="345"/>
      <c r="TOX6" s="347"/>
      <c r="TOY6" s="341"/>
      <c r="TPA6" s="259"/>
      <c r="TPB6" s="267"/>
      <c r="TPC6" s="267"/>
      <c r="TPD6" s="269"/>
      <c r="TPE6" s="335"/>
      <c r="TPF6" s="344"/>
      <c r="TPG6" s="347"/>
      <c r="TPH6" s="347"/>
      <c r="TPI6" s="333"/>
      <c r="TPJ6" s="348"/>
      <c r="TPK6" s="345"/>
      <c r="TPL6" s="345"/>
      <c r="TPM6" s="347"/>
      <c r="TPN6" s="341"/>
      <c r="TPP6" s="259"/>
      <c r="TPQ6" s="267"/>
      <c r="TPR6" s="267"/>
      <c r="TPS6" s="269"/>
      <c r="TPT6" s="335"/>
      <c r="TPU6" s="344"/>
      <c r="TPV6" s="347"/>
      <c r="TPW6" s="347"/>
      <c r="TPX6" s="333"/>
      <c r="TPY6" s="348"/>
      <c r="TPZ6" s="345"/>
      <c r="TQA6" s="345"/>
      <c r="TQB6" s="347"/>
      <c r="TQC6" s="341"/>
      <c r="TQE6" s="259"/>
      <c r="TQF6" s="267"/>
      <c r="TQG6" s="267"/>
      <c r="TQH6" s="269"/>
      <c r="TQI6" s="335"/>
      <c r="TQJ6" s="344"/>
      <c r="TQK6" s="347"/>
      <c r="TQL6" s="347"/>
      <c r="TQM6" s="333"/>
      <c r="TQN6" s="348"/>
      <c r="TQO6" s="345"/>
      <c r="TQP6" s="345"/>
      <c r="TQQ6" s="347"/>
      <c r="TQR6" s="341"/>
      <c r="TQT6" s="259"/>
      <c r="TQU6" s="267"/>
      <c r="TQV6" s="267"/>
      <c r="TQW6" s="269"/>
      <c r="TQX6" s="335"/>
      <c r="TQY6" s="344"/>
      <c r="TQZ6" s="347"/>
      <c r="TRA6" s="347"/>
      <c r="TRB6" s="333"/>
      <c r="TRC6" s="348"/>
      <c r="TRD6" s="345"/>
      <c r="TRE6" s="345"/>
      <c r="TRF6" s="347"/>
      <c r="TRG6" s="341"/>
      <c r="TRI6" s="259"/>
      <c r="TRJ6" s="267"/>
      <c r="TRK6" s="267"/>
      <c r="TRL6" s="269"/>
      <c r="TRM6" s="335"/>
      <c r="TRN6" s="344"/>
      <c r="TRO6" s="347"/>
      <c r="TRP6" s="347"/>
      <c r="TRQ6" s="333"/>
      <c r="TRR6" s="348"/>
      <c r="TRS6" s="345"/>
      <c r="TRT6" s="345"/>
      <c r="TRU6" s="347"/>
      <c r="TRV6" s="341"/>
      <c r="TRX6" s="259"/>
      <c r="TRY6" s="267"/>
      <c r="TRZ6" s="267"/>
      <c r="TSA6" s="269"/>
      <c r="TSB6" s="335"/>
      <c r="TSC6" s="344"/>
      <c r="TSD6" s="347"/>
      <c r="TSE6" s="347"/>
      <c r="TSF6" s="333"/>
      <c r="TSG6" s="348"/>
      <c r="TSH6" s="345"/>
      <c r="TSI6" s="345"/>
      <c r="TSJ6" s="347"/>
      <c r="TSK6" s="341"/>
      <c r="TSM6" s="259"/>
      <c r="TSN6" s="267"/>
      <c r="TSO6" s="267"/>
      <c r="TSP6" s="269"/>
      <c r="TSQ6" s="335"/>
      <c r="TSR6" s="344"/>
      <c r="TSS6" s="347"/>
      <c r="TST6" s="347"/>
      <c r="TSU6" s="333"/>
      <c r="TSV6" s="348"/>
      <c r="TSW6" s="345"/>
      <c r="TSX6" s="345"/>
      <c r="TSY6" s="347"/>
      <c r="TSZ6" s="341"/>
      <c r="TTB6" s="259"/>
      <c r="TTC6" s="267"/>
      <c r="TTD6" s="267"/>
      <c r="TTE6" s="269"/>
      <c r="TTF6" s="335"/>
      <c r="TTG6" s="344"/>
      <c r="TTH6" s="347"/>
      <c r="TTI6" s="347"/>
      <c r="TTJ6" s="333"/>
      <c r="TTK6" s="348"/>
      <c r="TTL6" s="345"/>
      <c r="TTM6" s="345"/>
      <c r="TTN6" s="347"/>
      <c r="TTO6" s="341"/>
      <c r="TTQ6" s="259"/>
      <c r="TTR6" s="267"/>
      <c r="TTS6" s="267"/>
      <c r="TTT6" s="269"/>
      <c r="TTU6" s="335"/>
      <c r="TTV6" s="344"/>
      <c r="TTW6" s="347"/>
      <c r="TTX6" s="347"/>
      <c r="TTY6" s="333"/>
      <c r="TTZ6" s="348"/>
      <c r="TUA6" s="345"/>
      <c r="TUB6" s="345"/>
      <c r="TUC6" s="347"/>
      <c r="TUD6" s="341"/>
      <c r="TUF6" s="259"/>
      <c r="TUG6" s="267"/>
      <c r="TUH6" s="267"/>
      <c r="TUI6" s="269"/>
      <c r="TUJ6" s="335"/>
      <c r="TUK6" s="344"/>
      <c r="TUL6" s="347"/>
      <c r="TUM6" s="347"/>
      <c r="TUN6" s="333"/>
      <c r="TUO6" s="348"/>
      <c r="TUP6" s="345"/>
      <c r="TUQ6" s="345"/>
      <c r="TUR6" s="347"/>
      <c r="TUS6" s="341"/>
      <c r="TUU6" s="259"/>
      <c r="TUV6" s="267"/>
      <c r="TUW6" s="267"/>
      <c r="TUX6" s="269"/>
      <c r="TUY6" s="335"/>
      <c r="TUZ6" s="344"/>
      <c r="TVA6" s="347"/>
      <c r="TVB6" s="347"/>
      <c r="TVC6" s="333"/>
      <c r="TVD6" s="348"/>
      <c r="TVE6" s="345"/>
      <c r="TVF6" s="345"/>
      <c r="TVG6" s="347"/>
      <c r="TVH6" s="341"/>
      <c r="TVJ6" s="259"/>
      <c r="TVK6" s="267"/>
      <c r="TVL6" s="267"/>
      <c r="TVM6" s="269"/>
      <c r="TVN6" s="335"/>
      <c r="TVO6" s="344"/>
      <c r="TVP6" s="347"/>
      <c r="TVQ6" s="347"/>
      <c r="TVR6" s="333"/>
      <c r="TVS6" s="348"/>
      <c r="TVT6" s="345"/>
      <c r="TVU6" s="345"/>
      <c r="TVV6" s="347"/>
      <c r="TVW6" s="341"/>
      <c r="TVY6" s="259"/>
      <c r="TVZ6" s="267"/>
      <c r="TWA6" s="267"/>
      <c r="TWB6" s="269"/>
      <c r="TWC6" s="335"/>
      <c r="TWD6" s="344"/>
      <c r="TWE6" s="347"/>
      <c r="TWF6" s="347"/>
      <c r="TWG6" s="333"/>
      <c r="TWH6" s="348"/>
      <c r="TWI6" s="345"/>
      <c r="TWJ6" s="345"/>
      <c r="TWK6" s="347"/>
      <c r="TWL6" s="341"/>
      <c r="TWN6" s="259"/>
      <c r="TWO6" s="267"/>
      <c r="TWP6" s="267"/>
      <c r="TWQ6" s="269"/>
      <c r="TWR6" s="335"/>
      <c r="TWS6" s="344"/>
      <c r="TWT6" s="347"/>
      <c r="TWU6" s="347"/>
      <c r="TWV6" s="333"/>
      <c r="TWW6" s="348"/>
      <c r="TWX6" s="345"/>
      <c r="TWY6" s="345"/>
      <c r="TWZ6" s="347"/>
      <c r="TXA6" s="341"/>
      <c r="TXC6" s="259"/>
      <c r="TXD6" s="267"/>
      <c r="TXE6" s="267"/>
      <c r="TXF6" s="269"/>
      <c r="TXG6" s="335"/>
      <c r="TXH6" s="344"/>
      <c r="TXI6" s="347"/>
      <c r="TXJ6" s="347"/>
      <c r="TXK6" s="333"/>
      <c r="TXL6" s="348"/>
      <c r="TXM6" s="345"/>
      <c r="TXN6" s="345"/>
      <c r="TXO6" s="347"/>
      <c r="TXP6" s="341"/>
      <c r="TXR6" s="259"/>
      <c r="TXS6" s="267"/>
      <c r="TXT6" s="267"/>
      <c r="TXU6" s="269"/>
      <c r="TXV6" s="335"/>
      <c r="TXW6" s="344"/>
      <c r="TXX6" s="347"/>
      <c r="TXY6" s="347"/>
      <c r="TXZ6" s="333"/>
      <c r="TYA6" s="348"/>
      <c r="TYB6" s="345"/>
      <c r="TYC6" s="345"/>
      <c r="TYD6" s="347"/>
      <c r="TYE6" s="341"/>
      <c r="TYG6" s="259"/>
      <c r="TYH6" s="267"/>
      <c r="TYI6" s="267"/>
      <c r="TYJ6" s="269"/>
      <c r="TYK6" s="335"/>
      <c r="TYL6" s="344"/>
      <c r="TYM6" s="347"/>
      <c r="TYN6" s="347"/>
      <c r="TYO6" s="333"/>
      <c r="TYP6" s="348"/>
      <c r="TYQ6" s="345"/>
      <c r="TYR6" s="345"/>
      <c r="TYS6" s="347"/>
      <c r="TYT6" s="341"/>
      <c r="TYV6" s="259"/>
      <c r="TYW6" s="267"/>
      <c r="TYX6" s="267"/>
      <c r="TYY6" s="269"/>
      <c r="TYZ6" s="335"/>
      <c r="TZA6" s="344"/>
      <c r="TZB6" s="347"/>
      <c r="TZC6" s="347"/>
      <c r="TZD6" s="333"/>
      <c r="TZE6" s="348"/>
      <c r="TZF6" s="345"/>
      <c r="TZG6" s="345"/>
      <c r="TZH6" s="347"/>
      <c r="TZI6" s="341"/>
      <c r="TZK6" s="259"/>
      <c r="TZL6" s="267"/>
      <c r="TZM6" s="267"/>
      <c r="TZN6" s="269"/>
      <c r="TZO6" s="335"/>
      <c r="TZP6" s="344"/>
      <c r="TZQ6" s="347"/>
      <c r="TZR6" s="347"/>
      <c r="TZS6" s="333"/>
      <c r="TZT6" s="348"/>
      <c r="TZU6" s="345"/>
      <c r="TZV6" s="345"/>
      <c r="TZW6" s="347"/>
      <c r="TZX6" s="341"/>
      <c r="TZZ6" s="259"/>
      <c r="UAA6" s="267"/>
      <c r="UAB6" s="267"/>
      <c r="UAC6" s="269"/>
      <c r="UAD6" s="335"/>
      <c r="UAE6" s="344"/>
      <c r="UAF6" s="347"/>
      <c r="UAG6" s="347"/>
      <c r="UAH6" s="333"/>
      <c r="UAI6" s="348"/>
      <c r="UAJ6" s="345"/>
      <c r="UAK6" s="345"/>
      <c r="UAL6" s="347"/>
      <c r="UAM6" s="341"/>
      <c r="UAO6" s="259"/>
      <c r="UAP6" s="267"/>
      <c r="UAQ6" s="267"/>
      <c r="UAR6" s="269"/>
      <c r="UAS6" s="335"/>
      <c r="UAT6" s="344"/>
      <c r="UAU6" s="347"/>
      <c r="UAV6" s="347"/>
      <c r="UAW6" s="333"/>
      <c r="UAX6" s="348"/>
      <c r="UAY6" s="345"/>
      <c r="UAZ6" s="345"/>
      <c r="UBA6" s="347"/>
      <c r="UBB6" s="341"/>
      <c r="UBD6" s="259"/>
      <c r="UBE6" s="267"/>
      <c r="UBF6" s="267"/>
      <c r="UBG6" s="269"/>
      <c r="UBH6" s="335"/>
      <c r="UBI6" s="344"/>
      <c r="UBJ6" s="347"/>
      <c r="UBK6" s="347"/>
      <c r="UBL6" s="333"/>
      <c r="UBM6" s="348"/>
      <c r="UBN6" s="345"/>
      <c r="UBO6" s="345"/>
      <c r="UBP6" s="347"/>
      <c r="UBQ6" s="341"/>
      <c r="UBS6" s="259"/>
      <c r="UBT6" s="267"/>
      <c r="UBU6" s="267"/>
      <c r="UBV6" s="269"/>
      <c r="UBW6" s="335"/>
      <c r="UBX6" s="344"/>
      <c r="UBY6" s="347"/>
      <c r="UBZ6" s="347"/>
      <c r="UCA6" s="333"/>
      <c r="UCB6" s="348"/>
      <c r="UCC6" s="345"/>
      <c r="UCD6" s="345"/>
      <c r="UCE6" s="347"/>
      <c r="UCF6" s="341"/>
      <c r="UCH6" s="259"/>
      <c r="UCI6" s="267"/>
      <c r="UCJ6" s="267"/>
      <c r="UCK6" s="269"/>
      <c r="UCL6" s="335"/>
      <c r="UCM6" s="344"/>
      <c r="UCN6" s="347"/>
      <c r="UCO6" s="347"/>
      <c r="UCP6" s="333"/>
      <c r="UCQ6" s="348"/>
      <c r="UCR6" s="345"/>
      <c r="UCS6" s="345"/>
      <c r="UCT6" s="347"/>
      <c r="UCU6" s="341"/>
      <c r="UCW6" s="259"/>
      <c r="UCX6" s="267"/>
      <c r="UCY6" s="267"/>
      <c r="UCZ6" s="269"/>
      <c r="UDA6" s="335"/>
      <c r="UDB6" s="344"/>
      <c r="UDC6" s="347"/>
      <c r="UDD6" s="347"/>
      <c r="UDE6" s="333"/>
      <c r="UDF6" s="348"/>
      <c r="UDG6" s="345"/>
      <c r="UDH6" s="345"/>
      <c r="UDI6" s="347"/>
      <c r="UDJ6" s="341"/>
      <c r="UDL6" s="259"/>
      <c r="UDM6" s="267"/>
      <c r="UDN6" s="267"/>
      <c r="UDO6" s="269"/>
      <c r="UDP6" s="335"/>
      <c r="UDQ6" s="344"/>
      <c r="UDR6" s="347"/>
      <c r="UDS6" s="347"/>
      <c r="UDT6" s="333"/>
      <c r="UDU6" s="348"/>
      <c r="UDV6" s="345"/>
      <c r="UDW6" s="345"/>
      <c r="UDX6" s="347"/>
      <c r="UDY6" s="341"/>
      <c r="UEA6" s="259"/>
      <c r="UEB6" s="267"/>
      <c r="UEC6" s="267"/>
      <c r="UED6" s="269"/>
      <c r="UEE6" s="335"/>
      <c r="UEF6" s="344"/>
      <c r="UEG6" s="347"/>
      <c r="UEH6" s="347"/>
      <c r="UEI6" s="333"/>
      <c r="UEJ6" s="348"/>
      <c r="UEK6" s="345"/>
      <c r="UEL6" s="345"/>
      <c r="UEM6" s="347"/>
      <c r="UEN6" s="341"/>
      <c r="UEP6" s="259"/>
      <c r="UEQ6" s="267"/>
      <c r="UER6" s="267"/>
      <c r="UES6" s="269"/>
      <c r="UET6" s="335"/>
      <c r="UEU6" s="344"/>
      <c r="UEV6" s="347"/>
      <c r="UEW6" s="347"/>
      <c r="UEX6" s="333"/>
      <c r="UEY6" s="348"/>
      <c r="UEZ6" s="345"/>
      <c r="UFA6" s="345"/>
      <c r="UFB6" s="347"/>
      <c r="UFC6" s="341"/>
      <c r="UFE6" s="259"/>
      <c r="UFF6" s="267"/>
      <c r="UFG6" s="267"/>
      <c r="UFH6" s="269"/>
      <c r="UFI6" s="335"/>
      <c r="UFJ6" s="344"/>
      <c r="UFK6" s="347"/>
      <c r="UFL6" s="347"/>
      <c r="UFM6" s="333"/>
      <c r="UFN6" s="348"/>
      <c r="UFO6" s="345"/>
      <c r="UFP6" s="345"/>
      <c r="UFQ6" s="347"/>
      <c r="UFR6" s="341"/>
      <c r="UFT6" s="259"/>
      <c r="UFU6" s="267"/>
      <c r="UFV6" s="267"/>
      <c r="UFW6" s="269"/>
      <c r="UFX6" s="335"/>
      <c r="UFY6" s="344"/>
      <c r="UFZ6" s="347"/>
      <c r="UGA6" s="347"/>
      <c r="UGB6" s="333"/>
      <c r="UGC6" s="348"/>
      <c r="UGD6" s="345"/>
      <c r="UGE6" s="345"/>
      <c r="UGF6" s="347"/>
      <c r="UGG6" s="341"/>
      <c r="UGI6" s="259"/>
      <c r="UGJ6" s="267"/>
      <c r="UGK6" s="267"/>
      <c r="UGL6" s="269"/>
      <c r="UGM6" s="335"/>
      <c r="UGN6" s="344"/>
      <c r="UGO6" s="347"/>
      <c r="UGP6" s="347"/>
      <c r="UGQ6" s="333"/>
      <c r="UGR6" s="348"/>
      <c r="UGS6" s="345"/>
      <c r="UGT6" s="345"/>
      <c r="UGU6" s="347"/>
      <c r="UGV6" s="341"/>
      <c r="UGX6" s="259"/>
      <c r="UGY6" s="267"/>
      <c r="UGZ6" s="267"/>
      <c r="UHA6" s="269"/>
      <c r="UHB6" s="335"/>
      <c r="UHC6" s="344"/>
      <c r="UHD6" s="347"/>
      <c r="UHE6" s="347"/>
      <c r="UHF6" s="333"/>
      <c r="UHG6" s="348"/>
      <c r="UHH6" s="345"/>
      <c r="UHI6" s="345"/>
      <c r="UHJ6" s="347"/>
      <c r="UHK6" s="341"/>
      <c r="UHM6" s="259"/>
      <c r="UHN6" s="267"/>
      <c r="UHO6" s="267"/>
      <c r="UHP6" s="269"/>
      <c r="UHQ6" s="335"/>
      <c r="UHR6" s="344"/>
      <c r="UHS6" s="347"/>
      <c r="UHT6" s="347"/>
      <c r="UHU6" s="333"/>
      <c r="UHV6" s="348"/>
      <c r="UHW6" s="345"/>
      <c r="UHX6" s="345"/>
      <c r="UHY6" s="347"/>
      <c r="UHZ6" s="341"/>
      <c r="UIB6" s="259"/>
      <c r="UIC6" s="267"/>
      <c r="UID6" s="267"/>
      <c r="UIE6" s="269"/>
      <c r="UIF6" s="335"/>
      <c r="UIG6" s="344"/>
      <c r="UIH6" s="347"/>
      <c r="UII6" s="347"/>
      <c r="UIJ6" s="333"/>
      <c r="UIK6" s="348"/>
      <c r="UIL6" s="345"/>
      <c r="UIM6" s="345"/>
      <c r="UIN6" s="347"/>
      <c r="UIO6" s="341"/>
      <c r="UIQ6" s="259"/>
      <c r="UIR6" s="267"/>
      <c r="UIS6" s="267"/>
      <c r="UIT6" s="269"/>
      <c r="UIU6" s="335"/>
      <c r="UIV6" s="344"/>
      <c r="UIW6" s="347"/>
      <c r="UIX6" s="347"/>
      <c r="UIY6" s="333"/>
      <c r="UIZ6" s="348"/>
      <c r="UJA6" s="345"/>
      <c r="UJB6" s="345"/>
      <c r="UJC6" s="347"/>
      <c r="UJD6" s="341"/>
      <c r="UJF6" s="259"/>
      <c r="UJG6" s="267"/>
      <c r="UJH6" s="267"/>
      <c r="UJI6" s="269"/>
      <c r="UJJ6" s="335"/>
      <c r="UJK6" s="344"/>
      <c r="UJL6" s="347"/>
      <c r="UJM6" s="347"/>
      <c r="UJN6" s="333"/>
      <c r="UJO6" s="348"/>
      <c r="UJP6" s="345"/>
      <c r="UJQ6" s="345"/>
      <c r="UJR6" s="347"/>
      <c r="UJS6" s="341"/>
      <c r="UJU6" s="259"/>
      <c r="UJV6" s="267"/>
      <c r="UJW6" s="267"/>
      <c r="UJX6" s="269"/>
      <c r="UJY6" s="335"/>
      <c r="UJZ6" s="344"/>
      <c r="UKA6" s="347"/>
      <c r="UKB6" s="347"/>
      <c r="UKC6" s="333"/>
      <c r="UKD6" s="348"/>
      <c r="UKE6" s="345"/>
      <c r="UKF6" s="345"/>
      <c r="UKG6" s="347"/>
      <c r="UKH6" s="341"/>
      <c r="UKJ6" s="259"/>
      <c r="UKK6" s="267"/>
      <c r="UKL6" s="267"/>
      <c r="UKM6" s="269"/>
      <c r="UKN6" s="335"/>
      <c r="UKO6" s="344"/>
      <c r="UKP6" s="347"/>
      <c r="UKQ6" s="347"/>
      <c r="UKR6" s="333"/>
      <c r="UKS6" s="348"/>
      <c r="UKT6" s="345"/>
      <c r="UKU6" s="345"/>
      <c r="UKV6" s="347"/>
      <c r="UKW6" s="341"/>
      <c r="UKY6" s="259"/>
      <c r="UKZ6" s="267"/>
      <c r="ULA6" s="267"/>
      <c r="ULB6" s="269"/>
      <c r="ULC6" s="335"/>
      <c r="ULD6" s="344"/>
      <c r="ULE6" s="347"/>
      <c r="ULF6" s="347"/>
      <c r="ULG6" s="333"/>
      <c r="ULH6" s="348"/>
      <c r="ULI6" s="345"/>
      <c r="ULJ6" s="345"/>
      <c r="ULK6" s="347"/>
      <c r="ULL6" s="341"/>
      <c r="ULN6" s="259"/>
      <c r="ULO6" s="267"/>
      <c r="ULP6" s="267"/>
      <c r="ULQ6" s="269"/>
      <c r="ULR6" s="335"/>
      <c r="ULS6" s="344"/>
      <c r="ULT6" s="347"/>
      <c r="ULU6" s="347"/>
      <c r="ULV6" s="333"/>
      <c r="ULW6" s="348"/>
      <c r="ULX6" s="345"/>
      <c r="ULY6" s="345"/>
      <c r="ULZ6" s="347"/>
      <c r="UMA6" s="341"/>
      <c r="UMC6" s="259"/>
      <c r="UMD6" s="267"/>
      <c r="UME6" s="267"/>
      <c r="UMF6" s="269"/>
      <c r="UMG6" s="335"/>
      <c r="UMH6" s="344"/>
      <c r="UMI6" s="347"/>
      <c r="UMJ6" s="347"/>
      <c r="UMK6" s="333"/>
      <c r="UML6" s="348"/>
      <c r="UMM6" s="345"/>
      <c r="UMN6" s="345"/>
      <c r="UMO6" s="347"/>
      <c r="UMP6" s="341"/>
      <c r="UMR6" s="259"/>
      <c r="UMS6" s="267"/>
      <c r="UMT6" s="267"/>
      <c r="UMU6" s="269"/>
      <c r="UMV6" s="335"/>
      <c r="UMW6" s="344"/>
      <c r="UMX6" s="347"/>
      <c r="UMY6" s="347"/>
      <c r="UMZ6" s="333"/>
      <c r="UNA6" s="348"/>
      <c r="UNB6" s="345"/>
      <c r="UNC6" s="345"/>
      <c r="UND6" s="347"/>
      <c r="UNE6" s="341"/>
      <c r="UNG6" s="259"/>
      <c r="UNH6" s="267"/>
      <c r="UNI6" s="267"/>
      <c r="UNJ6" s="269"/>
      <c r="UNK6" s="335"/>
      <c r="UNL6" s="344"/>
      <c r="UNM6" s="347"/>
      <c r="UNN6" s="347"/>
      <c r="UNO6" s="333"/>
      <c r="UNP6" s="348"/>
      <c r="UNQ6" s="345"/>
      <c r="UNR6" s="345"/>
      <c r="UNS6" s="347"/>
      <c r="UNT6" s="341"/>
      <c r="UNV6" s="259"/>
      <c r="UNW6" s="267"/>
      <c r="UNX6" s="267"/>
      <c r="UNY6" s="269"/>
      <c r="UNZ6" s="335"/>
      <c r="UOA6" s="344"/>
      <c r="UOB6" s="347"/>
      <c r="UOC6" s="347"/>
      <c r="UOD6" s="333"/>
      <c r="UOE6" s="348"/>
      <c r="UOF6" s="345"/>
      <c r="UOG6" s="345"/>
      <c r="UOH6" s="347"/>
      <c r="UOI6" s="341"/>
      <c r="UOK6" s="259"/>
      <c r="UOL6" s="267"/>
      <c r="UOM6" s="267"/>
      <c r="UON6" s="269"/>
      <c r="UOO6" s="335"/>
      <c r="UOP6" s="344"/>
      <c r="UOQ6" s="347"/>
      <c r="UOR6" s="347"/>
      <c r="UOS6" s="333"/>
      <c r="UOT6" s="348"/>
      <c r="UOU6" s="345"/>
      <c r="UOV6" s="345"/>
      <c r="UOW6" s="347"/>
      <c r="UOX6" s="341"/>
      <c r="UOZ6" s="259"/>
      <c r="UPA6" s="267"/>
      <c r="UPB6" s="267"/>
      <c r="UPC6" s="269"/>
      <c r="UPD6" s="335"/>
      <c r="UPE6" s="344"/>
      <c r="UPF6" s="347"/>
      <c r="UPG6" s="347"/>
      <c r="UPH6" s="333"/>
      <c r="UPI6" s="348"/>
      <c r="UPJ6" s="345"/>
      <c r="UPK6" s="345"/>
      <c r="UPL6" s="347"/>
      <c r="UPM6" s="341"/>
      <c r="UPO6" s="259"/>
      <c r="UPP6" s="267"/>
      <c r="UPQ6" s="267"/>
      <c r="UPR6" s="269"/>
      <c r="UPS6" s="335"/>
      <c r="UPT6" s="344"/>
      <c r="UPU6" s="347"/>
      <c r="UPV6" s="347"/>
      <c r="UPW6" s="333"/>
      <c r="UPX6" s="348"/>
      <c r="UPY6" s="345"/>
      <c r="UPZ6" s="345"/>
      <c r="UQA6" s="347"/>
      <c r="UQB6" s="341"/>
      <c r="UQD6" s="259"/>
      <c r="UQE6" s="267"/>
      <c r="UQF6" s="267"/>
      <c r="UQG6" s="269"/>
      <c r="UQH6" s="335"/>
      <c r="UQI6" s="344"/>
      <c r="UQJ6" s="347"/>
      <c r="UQK6" s="347"/>
      <c r="UQL6" s="333"/>
      <c r="UQM6" s="348"/>
      <c r="UQN6" s="345"/>
      <c r="UQO6" s="345"/>
      <c r="UQP6" s="347"/>
      <c r="UQQ6" s="341"/>
      <c r="UQS6" s="259"/>
      <c r="UQT6" s="267"/>
      <c r="UQU6" s="267"/>
      <c r="UQV6" s="269"/>
      <c r="UQW6" s="335"/>
      <c r="UQX6" s="344"/>
      <c r="UQY6" s="347"/>
      <c r="UQZ6" s="347"/>
      <c r="URA6" s="333"/>
      <c r="URB6" s="348"/>
      <c r="URC6" s="345"/>
      <c r="URD6" s="345"/>
      <c r="URE6" s="347"/>
      <c r="URF6" s="341"/>
      <c r="URH6" s="259"/>
      <c r="URI6" s="267"/>
      <c r="URJ6" s="267"/>
      <c r="URK6" s="269"/>
      <c r="URL6" s="335"/>
      <c r="URM6" s="344"/>
      <c r="URN6" s="347"/>
      <c r="URO6" s="347"/>
      <c r="URP6" s="333"/>
      <c r="URQ6" s="348"/>
      <c r="URR6" s="345"/>
      <c r="URS6" s="345"/>
      <c r="URT6" s="347"/>
      <c r="URU6" s="341"/>
      <c r="URW6" s="259"/>
      <c r="URX6" s="267"/>
      <c r="URY6" s="267"/>
      <c r="URZ6" s="269"/>
      <c r="USA6" s="335"/>
      <c r="USB6" s="344"/>
      <c r="USC6" s="347"/>
      <c r="USD6" s="347"/>
      <c r="USE6" s="333"/>
      <c r="USF6" s="348"/>
      <c r="USG6" s="345"/>
      <c r="USH6" s="345"/>
      <c r="USI6" s="347"/>
      <c r="USJ6" s="341"/>
      <c r="USL6" s="259"/>
      <c r="USM6" s="267"/>
      <c r="USN6" s="267"/>
      <c r="USO6" s="269"/>
      <c r="USP6" s="335"/>
      <c r="USQ6" s="344"/>
      <c r="USR6" s="347"/>
      <c r="USS6" s="347"/>
      <c r="UST6" s="333"/>
      <c r="USU6" s="348"/>
      <c r="USV6" s="345"/>
      <c r="USW6" s="345"/>
      <c r="USX6" s="347"/>
      <c r="USY6" s="341"/>
      <c r="UTA6" s="259"/>
      <c r="UTB6" s="267"/>
      <c r="UTC6" s="267"/>
      <c r="UTD6" s="269"/>
      <c r="UTE6" s="335"/>
      <c r="UTF6" s="344"/>
      <c r="UTG6" s="347"/>
      <c r="UTH6" s="347"/>
      <c r="UTI6" s="333"/>
      <c r="UTJ6" s="348"/>
      <c r="UTK6" s="345"/>
      <c r="UTL6" s="345"/>
      <c r="UTM6" s="347"/>
      <c r="UTN6" s="341"/>
      <c r="UTP6" s="259"/>
      <c r="UTQ6" s="267"/>
      <c r="UTR6" s="267"/>
      <c r="UTS6" s="269"/>
      <c r="UTT6" s="335"/>
      <c r="UTU6" s="344"/>
      <c r="UTV6" s="347"/>
      <c r="UTW6" s="347"/>
      <c r="UTX6" s="333"/>
      <c r="UTY6" s="348"/>
      <c r="UTZ6" s="345"/>
      <c r="UUA6" s="345"/>
      <c r="UUB6" s="347"/>
      <c r="UUC6" s="341"/>
      <c r="UUE6" s="259"/>
      <c r="UUF6" s="267"/>
      <c r="UUG6" s="267"/>
      <c r="UUH6" s="269"/>
      <c r="UUI6" s="335"/>
      <c r="UUJ6" s="344"/>
      <c r="UUK6" s="347"/>
      <c r="UUL6" s="347"/>
      <c r="UUM6" s="333"/>
      <c r="UUN6" s="348"/>
      <c r="UUO6" s="345"/>
      <c r="UUP6" s="345"/>
      <c r="UUQ6" s="347"/>
      <c r="UUR6" s="341"/>
      <c r="UUT6" s="259"/>
      <c r="UUU6" s="267"/>
      <c r="UUV6" s="267"/>
      <c r="UUW6" s="269"/>
      <c r="UUX6" s="335"/>
      <c r="UUY6" s="344"/>
      <c r="UUZ6" s="347"/>
      <c r="UVA6" s="347"/>
      <c r="UVB6" s="333"/>
      <c r="UVC6" s="348"/>
      <c r="UVD6" s="345"/>
      <c r="UVE6" s="345"/>
      <c r="UVF6" s="347"/>
      <c r="UVG6" s="341"/>
      <c r="UVI6" s="259"/>
      <c r="UVJ6" s="267"/>
      <c r="UVK6" s="267"/>
      <c r="UVL6" s="269"/>
      <c r="UVM6" s="335"/>
      <c r="UVN6" s="344"/>
      <c r="UVO6" s="347"/>
      <c r="UVP6" s="347"/>
      <c r="UVQ6" s="333"/>
      <c r="UVR6" s="348"/>
      <c r="UVS6" s="345"/>
      <c r="UVT6" s="345"/>
      <c r="UVU6" s="347"/>
      <c r="UVV6" s="341"/>
      <c r="UVX6" s="259"/>
      <c r="UVY6" s="267"/>
      <c r="UVZ6" s="267"/>
      <c r="UWA6" s="269"/>
      <c r="UWB6" s="335"/>
      <c r="UWC6" s="344"/>
      <c r="UWD6" s="347"/>
      <c r="UWE6" s="347"/>
      <c r="UWF6" s="333"/>
      <c r="UWG6" s="348"/>
      <c r="UWH6" s="345"/>
      <c r="UWI6" s="345"/>
      <c r="UWJ6" s="347"/>
      <c r="UWK6" s="341"/>
      <c r="UWM6" s="259"/>
      <c r="UWN6" s="267"/>
      <c r="UWO6" s="267"/>
      <c r="UWP6" s="269"/>
      <c r="UWQ6" s="335"/>
      <c r="UWR6" s="344"/>
      <c r="UWS6" s="347"/>
      <c r="UWT6" s="347"/>
      <c r="UWU6" s="333"/>
      <c r="UWV6" s="348"/>
      <c r="UWW6" s="345"/>
      <c r="UWX6" s="345"/>
      <c r="UWY6" s="347"/>
      <c r="UWZ6" s="341"/>
      <c r="UXB6" s="259"/>
      <c r="UXC6" s="267"/>
      <c r="UXD6" s="267"/>
      <c r="UXE6" s="269"/>
      <c r="UXF6" s="335"/>
      <c r="UXG6" s="344"/>
      <c r="UXH6" s="347"/>
      <c r="UXI6" s="347"/>
      <c r="UXJ6" s="333"/>
      <c r="UXK6" s="348"/>
      <c r="UXL6" s="345"/>
      <c r="UXM6" s="345"/>
      <c r="UXN6" s="347"/>
      <c r="UXO6" s="341"/>
      <c r="UXQ6" s="259"/>
      <c r="UXR6" s="267"/>
      <c r="UXS6" s="267"/>
      <c r="UXT6" s="269"/>
      <c r="UXU6" s="335"/>
      <c r="UXV6" s="344"/>
      <c r="UXW6" s="347"/>
      <c r="UXX6" s="347"/>
      <c r="UXY6" s="333"/>
      <c r="UXZ6" s="348"/>
      <c r="UYA6" s="345"/>
      <c r="UYB6" s="345"/>
      <c r="UYC6" s="347"/>
      <c r="UYD6" s="341"/>
      <c r="UYF6" s="259"/>
      <c r="UYG6" s="267"/>
      <c r="UYH6" s="267"/>
      <c r="UYI6" s="269"/>
      <c r="UYJ6" s="335"/>
      <c r="UYK6" s="344"/>
      <c r="UYL6" s="347"/>
      <c r="UYM6" s="347"/>
      <c r="UYN6" s="333"/>
      <c r="UYO6" s="348"/>
      <c r="UYP6" s="345"/>
      <c r="UYQ6" s="345"/>
      <c r="UYR6" s="347"/>
      <c r="UYS6" s="341"/>
      <c r="UYU6" s="259"/>
      <c r="UYV6" s="267"/>
      <c r="UYW6" s="267"/>
      <c r="UYX6" s="269"/>
      <c r="UYY6" s="335"/>
      <c r="UYZ6" s="344"/>
      <c r="UZA6" s="347"/>
      <c r="UZB6" s="347"/>
      <c r="UZC6" s="333"/>
      <c r="UZD6" s="348"/>
      <c r="UZE6" s="345"/>
      <c r="UZF6" s="345"/>
      <c r="UZG6" s="347"/>
      <c r="UZH6" s="341"/>
      <c r="UZJ6" s="259"/>
      <c r="UZK6" s="267"/>
      <c r="UZL6" s="267"/>
      <c r="UZM6" s="269"/>
      <c r="UZN6" s="335"/>
      <c r="UZO6" s="344"/>
      <c r="UZP6" s="347"/>
      <c r="UZQ6" s="347"/>
      <c r="UZR6" s="333"/>
      <c r="UZS6" s="348"/>
      <c r="UZT6" s="345"/>
      <c r="UZU6" s="345"/>
      <c r="UZV6" s="347"/>
      <c r="UZW6" s="341"/>
      <c r="UZY6" s="259"/>
      <c r="UZZ6" s="267"/>
      <c r="VAA6" s="267"/>
      <c r="VAB6" s="269"/>
      <c r="VAC6" s="335"/>
      <c r="VAD6" s="344"/>
      <c r="VAE6" s="347"/>
      <c r="VAF6" s="347"/>
      <c r="VAG6" s="333"/>
      <c r="VAH6" s="348"/>
      <c r="VAI6" s="345"/>
      <c r="VAJ6" s="345"/>
      <c r="VAK6" s="347"/>
      <c r="VAL6" s="341"/>
      <c r="VAN6" s="259"/>
      <c r="VAO6" s="267"/>
      <c r="VAP6" s="267"/>
      <c r="VAQ6" s="269"/>
      <c r="VAR6" s="335"/>
      <c r="VAS6" s="344"/>
      <c r="VAT6" s="347"/>
      <c r="VAU6" s="347"/>
      <c r="VAV6" s="333"/>
      <c r="VAW6" s="348"/>
      <c r="VAX6" s="345"/>
      <c r="VAY6" s="345"/>
      <c r="VAZ6" s="347"/>
      <c r="VBA6" s="341"/>
      <c r="VBC6" s="259"/>
      <c r="VBD6" s="267"/>
      <c r="VBE6" s="267"/>
      <c r="VBF6" s="269"/>
      <c r="VBG6" s="335"/>
      <c r="VBH6" s="344"/>
      <c r="VBI6" s="347"/>
      <c r="VBJ6" s="347"/>
      <c r="VBK6" s="333"/>
      <c r="VBL6" s="348"/>
      <c r="VBM6" s="345"/>
      <c r="VBN6" s="345"/>
      <c r="VBO6" s="347"/>
      <c r="VBP6" s="341"/>
      <c r="VBR6" s="259"/>
      <c r="VBS6" s="267"/>
      <c r="VBT6" s="267"/>
      <c r="VBU6" s="269"/>
      <c r="VBV6" s="335"/>
      <c r="VBW6" s="344"/>
      <c r="VBX6" s="347"/>
      <c r="VBY6" s="347"/>
      <c r="VBZ6" s="333"/>
      <c r="VCA6" s="348"/>
      <c r="VCB6" s="345"/>
      <c r="VCC6" s="345"/>
      <c r="VCD6" s="347"/>
      <c r="VCE6" s="341"/>
      <c r="VCG6" s="259"/>
      <c r="VCH6" s="267"/>
      <c r="VCI6" s="267"/>
      <c r="VCJ6" s="269"/>
      <c r="VCK6" s="335"/>
      <c r="VCL6" s="344"/>
      <c r="VCM6" s="347"/>
      <c r="VCN6" s="347"/>
      <c r="VCO6" s="333"/>
      <c r="VCP6" s="348"/>
      <c r="VCQ6" s="345"/>
      <c r="VCR6" s="345"/>
      <c r="VCS6" s="347"/>
      <c r="VCT6" s="341"/>
      <c r="VCV6" s="259"/>
      <c r="VCW6" s="267"/>
      <c r="VCX6" s="267"/>
      <c r="VCY6" s="269"/>
      <c r="VCZ6" s="335"/>
      <c r="VDA6" s="344"/>
      <c r="VDB6" s="347"/>
      <c r="VDC6" s="347"/>
      <c r="VDD6" s="333"/>
      <c r="VDE6" s="348"/>
      <c r="VDF6" s="345"/>
      <c r="VDG6" s="345"/>
      <c r="VDH6" s="347"/>
      <c r="VDI6" s="341"/>
      <c r="VDK6" s="259"/>
      <c r="VDL6" s="267"/>
      <c r="VDM6" s="267"/>
      <c r="VDN6" s="269"/>
      <c r="VDO6" s="335"/>
      <c r="VDP6" s="344"/>
      <c r="VDQ6" s="347"/>
      <c r="VDR6" s="347"/>
      <c r="VDS6" s="333"/>
      <c r="VDT6" s="348"/>
      <c r="VDU6" s="345"/>
      <c r="VDV6" s="345"/>
      <c r="VDW6" s="347"/>
      <c r="VDX6" s="341"/>
      <c r="VDZ6" s="259"/>
      <c r="VEA6" s="267"/>
      <c r="VEB6" s="267"/>
      <c r="VEC6" s="269"/>
      <c r="VED6" s="335"/>
      <c r="VEE6" s="344"/>
      <c r="VEF6" s="347"/>
      <c r="VEG6" s="347"/>
      <c r="VEH6" s="333"/>
      <c r="VEI6" s="348"/>
      <c r="VEJ6" s="345"/>
      <c r="VEK6" s="345"/>
      <c r="VEL6" s="347"/>
      <c r="VEM6" s="341"/>
      <c r="VEO6" s="259"/>
      <c r="VEP6" s="267"/>
      <c r="VEQ6" s="267"/>
      <c r="VER6" s="269"/>
      <c r="VES6" s="335"/>
      <c r="VET6" s="344"/>
      <c r="VEU6" s="347"/>
      <c r="VEV6" s="347"/>
      <c r="VEW6" s="333"/>
      <c r="VEX6" s="348"/>
      <c r="VEY6" s="345"/>
      <c r="VEZ6" s="345"/>
      <c r="VFA6" s="347"/>
      <c r="VFB6" s="341"/>
      <c r="VFD6" s="259"/>
      <c r="VFE6" s="267"/>
      <c r="VFF6" s="267"/>
      <c r="VFG6" s="269"/>
      <c r="VFH6" s="335"/>
      <c r="VFI6" s="344"/>
      <c r="VFJ6" s="347"/>
      <c r="VFK6" s="347"/>
      <c r="VFL6" s="333"/>
      <c r="VFM6" s="348"/>
      <c r="VFN6" s="345"/>
      <c r="VFO6" s="345"/>
      <c r="VFP6" s="347"/>
      <c r="VFQ6" s="341"/>
      <c r="VFS6" s="259"/>
      <c r="VFT6" s="267"/>
      <c r="VFU6" s="267"/>
      <c r="VFV6" s="269"/>
      <c r="VFW6" s="335"/>
      <c r="VFX6" s="344"/>
      <c r="VFY6" s="347"/>
      <c r="VFZ6" s="347"/>
      <c r="VGA6" s="333"/>
      <c r="VGB6" s="348"/>
      <c r="VGC6" s="345"/>
      <c r="VGD6" s="345"/>
      <c r="VGE6" s="347"/>
      <c r="VGF6" s="341"/>
      <c r="VGH6" s="259"/>
      <c r="VGI6" s="267"/>
      <c r="VGJ6" s="267"/>
      <c r="VGK6" s="269"/>
      <c r="VGL6" s="335"/>
      <c r="VGM6" s="344"/>
      <c r="VGN6" s="347"/>
      <c r="VGO6" s="347"/>
      <c r="VGP6" s="333"/>
      <c r="VGQ6" s="348"/>
      <c r="VGR6" s="345"/>
      <c r="VGS6" s="345"/>
      <c r="VGT6" s="347"/>
      <c r="VGU6" s="341"/>
      <c r="VGW6" s="259"/>
      <c r="VGX6" s="267"/>
      <c r="VGY6" s="267"/>
      <c r="VGZ6" s="269"/>
      <c r="VHA6" s="335"/>
      <c r="VHB6" s="344"/>
      <c r="VHC6" s="347"/>
      <c r="VHD6" s="347"/>
      <c r="VHE6" s="333"/>
      <c r="VHF6" s="348"/>
      <c r="VHG6" s="345"/>
      <c r="VHH6" s="345"/>
      <c r="VHI6" s="347"/>
      <c r="VHJ6" s="341"/>
      <c r="VHL6" s="259"/>
      <c r="VHM6" s="267"/>
      <c r="VHN6" s="267"/>
      <c r="VHO6" s="269"/>
      <c r="VHP6" s="335"/>
      <c r="VHQ6" s="344"/>
      <c r="VHR6" s="347"/>
      <c r="VHS6" s="347"/>
      <c r="VHT6" s="333"/>
      <c r="VHU6" s="348"/>
      <c r="VHV6" s="345"/>
      <c r="VHW6" s="345"/>
      <c r="VHX6" s="347"/>
      <c r="VHY6" s="341"/>
      <c r="VIA6" s="259"/>
      <c r="VIB6" s="267"/>
      <c r="VIC6" s="267"/>
      <c r="VID6" s="269"/>
      <c r="VIE6" s="335"/>
      <c r="VIF6" s="344"/>
      <c r="VIG6" s="347"/>
      <c r="VIH6" s="347"/>
      <c r="VII6" s="333"/>
      <c r="VIJ6" s="348"/>
      <c r="VIK6" s="345"/>
      <c r="VIL6" s="345"/>
      <c r="VIM6" s="347"/>
      <c r="VIN6" s="341"/>
      <c r="VIP6" s="259"/>
      <c r="VIQ6" s="267"/>
      <c r="VIR6" s="267"/>
      <c r="VIS6" s="269"/>
      <c r="VIT6" s="335"/>
      <c r="VIU6" s="344"/>
      <c r="VIV6" s="347"/>
      <c r="VIW6" s="347"/>
      <c r="VIX6" s="333"/>
      <c r="VIY6" s="348"/>
      <c r="VIZ6" s="345"/>
      <c r="VJA6" s="345"/>
      <c r="VJB6" s="347"/>
      <c r="VJC6" s="341"/>
      <c r="VJE6" s="259"/>
      <c r="VJF6" s="267"/>
      <c r="VJG6" s="267"/>
      <c r="VJH6" s="269"/>
      <c r="VJI6" s="335"/>
      <c r="VJJ6" s="344"/>
      <c r="VJK6" s="347"/>
      <c r="VJL6" s="347"/>
      <c r="VJM6" s="333"/>
      <c r="VJN6" s="348"/>
      <c r="VJO6" s="345"/>
      <c r="VJP6" s="345"/>
      <c r="VJQ6" s="347"/>
      <c r="VJR6" s="341"/>
      <c r="VJT6" s="259"/>
      <c r="VJU6" s="267"/>
      <c r="VJV6" s="267"/>
      <c r="VJW6" s="269"/>
      <c r="VJX6" s="335"/>
      <c r="VJY6" s="344"/>
      <c r="VJZ6" s="347"/>
      <c r="VKA6" s="347"/>
      <c r="VKB6" s="333"/>
      <c r="VKC6" s="348"/>
      <c r="VKD6" s="345"/>
      <c r="VKE6" s="345"/>
      <c r="VKF6" s="347"/>
      <c r="VKG6" s="341"/>
      <c r="VKI6" s="259"/>
      <c r="VKJ6" s="267"/>
      <c r="VKK6" s="267"/>
      <c r="VKL6" s="269"/>
      <c r="VKM6" s="335"/>
      <c r="VKN6" s="344"/>
      <c r="VKO6" s="347"/>
      <c r="VKP6" s="347"/>
      <c r="VKQ6" s="333"/>
      <c r="VKR6" s="348"/>
      <c r="VKS6" s="345"/>
      <c r="VKT6" s="345"/>
      <c r="VKU6" s="347"/>
      <c r="VKV6" s="341"/>
      <c r="VKX6" s="259"/>
      <c r="VKY6" s="267"/>
      <c r="VKZ6" s="267"/>
      <c r="VLA6" s="269"/>
      <c r="VLB6" s="335"/>
      <c r="VLC6" s="344"/>
      <c r="VLD6" s="347"/>
      <c r="VLE6" s="347"/>
      <c r="VLF6" s="333"/>
      <c r="VLG6" s="348"/>
      <c r="VLH6" s="345"/>
      <c r="VLI6" s="345"/>
      <c r="VLJ6" s="347"/>
      <c r="VLK6" s="341"/>
      <c r="VLM6" s="259"/>
      <c r="VLN6" s="267"/>
      <c r="VLO6" s="267"/>
      <c r="VLP6" s="269"/>
      <c r="VLQ6" s="335"/>
      <c r="VLR6" s="344"/>
      <c r="VLS6" s="347"/>
      <c r="VLT6" s="347"/>
      <c r="VLU6" s="333"/>
      <c r="VLV6" s="348"/>
      <c r="VLW6" s="345"/>
      <c r="VLX6" s="345"/>
      <c r="VLY6" s="347"/>
      <c r="VLZ6" s="341"/>
      <c r="VMB6" s="259"/>
      <c r="VMC6" s="267"/>
      <c r="VMD6" s="267"/>
      <c r="VME6" s="269"/>
      <c r="VMF6" s="335"/>
      <c r="VMG6" s="344"/>
      <c r="VMH6" s="347"/>
      <c r="VMI6" s="347"/>
      <c r="VMJ6" s="333"/>
      <c r="VMK6" s="348"/>
      <c r="VML6" s="345"/>
      <c r="VMM6" s="345"/>
      <c r="VMN6" s="347"/>
      <c r="VMO6" s="341"/>
      <c r="VMQ6" s="259"/>
      <c r="VMR6" s="267"/>
      <c r="VMS6" s="267"/>
      <c r="VMT6" s="269"/>
      <c r="VMU6" s="335"/>
      <c r="VMV6" s="344"/>
      <c r="VMW6" s="347"/>
      <c r="VMX6" s="347"/>
      <c r="VMY6" s="333"/>
      <c r="VMZ6" s="348"/>
      <c r="VNA6" s="345"/>
      <c r="VNB6" s="345"/>
      <c r="VNC6" s="347"/>
      <c r="VND6" s="341"/>
      <c r="VNF6" s="259"/>
      <c r="VNG6" s="267"/>
      <c r="VNH6" s="267"/>
      <c r="VNI6" s="269"/>
      <c r="VNJ6" s="335"/>
      <c r="VNK6" s="344"/>
      <c r="VNL6" s="347"/>
      <c r="VNM6" s="347"/>
      <c r="VNN6" s="333"/>
      <c r="VNO6" s="348"/>
      <c r="VNP6" s="345"/>
      <c r="VNQ6" s="345"/>
      <c r="VNR6" s="347"/>
      <c r="VNS6" s="341"/>
      <c r="VNU6" s="259"/>
      <c r="VNV6" s="267"/>
      <c r="VNW6" s="267"/>
      <c r="VNX6" s="269"/>
      <c r="VNY6" s="335"/>
      <c r="VNZ6" s="344"/>
      <c r="VOA6" s="347"/>
      <c r="VOB6" s="347"/>
      <c r="VOC6" s="333"/>
      <c r="VOD6" s="348"/>
      <c r="VOE6" s="345"/>
      <c r="VOF6" s="345"/>
      <c r="VOG6" s="347"/>
      <c r="VOH6" s="341"/>
      <c r="VOJ6" s="259"/>
      <c r="VOK6" s="267"/>
      <c r="VOL6" s="267"/>
      <c r="VOM6" s="269"/>
      <c r="VON6" s="335"/>
      <c r="VOO6" s="344"/>
      <c r="VOP6" s="347"/>
      <c r="VOQ6" s="347"/>
      <c r="VOR6" s="333"/>
      <c r="VOS6" s="348"/>
      <c r="VOT6" s="345"/>
      <c r="VOU6" s="345"/>
      <c r="VOV6" s="347"/>
      <c r="VOW6" s="341"/>
      <c r="VOY6" s="259"/>
      <c r="VOZ6" s="267"/>
      <c r="VPA6" s="267"/>
      <c r="VPB6" s="269"/>
      <c r="VPC6" s="335"/>
      <c r="VPD6" s="344"/>
      <c r="VPE6" s="347"/>
      <c r="VPF6" s="347"/>
      <c r="VPG6" s="333"/>
      <c r="VPH6" s="348"/>
      <c r="VPI6" s="345"/>
      <c r="VPJ6" s="345"/>
      <c r="VPK6" s="347"/>
      <c r="VPL6" s="341"/>
      <c r="VPN6" s="259"/>
      <c r="VPO6" s="267"/>
      <c r="VPP6" s="267"/>
      <c r="VPQ6" s="269"/>
      <c r="VPR6" s="335"/>
      <c r="VPS6" s="344"/>
      <c r="VPT6" s="347"/>
      <c r="VPU6" s="347"/>
      <c r="VPV6" s="333"/>
      <c r="VPW6" s="348"/>
      <c r="VPX6" s="345"/>
      <c r="VPY6" s="345"/>
      <c r="VPZ6" s="347"/>
      <c r="VQA6" s="341"/>
      <c r="VQC6" s="259"/>
      <c r="VQD6" s="267"/>
      <c r="VQE6" s="267"/>
      <c r="VQF6" s="269"/>
      <c r="VQG6" s="335"/>
      <c r="VQH6" s="344"/>
      <c r="VQI6" s="347"/>
      <c r="VQJ6" s="347"/>
      <c r="VQK6" s="333"/>
      <c r="VQL6" s="348"/>
      <c r="VQM6" s="345"/>
      <c r="VQN6" s="345"/>
      <c r="VQO6" s="347"/>
      <c r="VQP6" s="341"/>
      <c r="VQR6" s="259"/>
      <c r="VQS6" s="267"/>
      <c r="VQT6" s="267"/>
      <c r="VQU6" s="269"/>
      <c r="VQV6" s="335"/>
      <c r="VQW6" s="344"/>
      <c r="VQX6" s="347"/>
      <c r="VQY6" s="347"/>
      <c r="VQZ6" s="333"/>
      <c r="VRA6" s="348"/>
      <c r="VRB6" s="345"/>
      <c r="VRC6" s="345"/>
      <c r="VRD6" s="347"/>
      <c r="VRE6" s="341"/>
      <c r="VRG6" s="259"/>
      <c r="VRH6" s="267"/>
      <c r="VRI6" s="267"/>
      <c r="VRJ6" s="269"/>
      <c r="VRK6" s="335"/>
      <c r="VRL6" s="344"/>
      <c r="VRM6" s="347"/>
      <c r="VRN6" s="347"/>
      <c r="VRO6" s="333"/>
      <c r="VRP6" s="348"/>
      <c r="VRQ6" s="345"/>
      <c r="VRR6" s="345"/>
      <c r="VRS6" s="347"/>
      <c r="VRT6" s="341"/>
      <c r="VRV6" s="259"/>
      <c r="VRW6" s="267"/>
      <c r="VRX6" s="267"/>
      <c r="VRY6" s="269"/>
      <c r="VRZ6" s="335"/>
      <c r="VSA6" s="344"/>
      <c r="VSB6" s="347"/>
      <c r="VSC6" s="347"/>
      <c r="VSD6" s="333"/>
      <c r="VSE6" s="348"/>
      <c r="VSF6" s="345"/>
      <c r="VSG6" s="345"/>
      <c r="VSH6" s="347"/>
      <c r="VSI6" s="341"/>
      <c r="VSK6" s="259"/>
      <c r="VSL6" s="267"/>
      <c r="VSM6" s="267"/>
      <c r="VSN6" s="269"/>
      <c r="VSO6" s="335"/>
      <c r="VSP6" s="344"/>
      <c r="VSQ6" s="347"/>
      <c r="VSR6" s="347"/>
      <c r="VSS6" s="333"/>
      <c r="VST6" s="348"/>
      <c r="VSU6" s="345"/>
      <c r="VSV6" s="345"/>
      <c r="VSW6" s="347"/>
      <c r="VSX6" s="341"/>
      <c r="VSZ6" s="259"/>
      <c r="VTA6" s="267"/>
      <c r="VTB6" s="267"/>
      <c r="VTC6" s="269"/>
      <c r="VTD6" s="335"/>
      <c r="VTE6" s="344"/>
      <c r="VTF6" s="347"/>
      <c r="VTG6" s="347"/>
      <c r="VTH6" s="333"/>
      <c r="VTI6" s="348"/>
      <c r="VTJ6" s="345"/>
      <c r="VTK6" s="345"/>
      <c r="VTL6" s="347"/>
      <c r="VTM6" s="341"/>
      <c r="VTO6" s="259"/>
      <c r="VTP6" s="267"/>
      <c r="VTQ6" s="267"/>
      <c r="VTR6" s="269"/>
      <c r="VTS6" s="335"/>
      <c r="VTT6" s="344"/>
      <c r="VTU6" s="347"/>
      <c r="VTV6" s="347"/>
      <c r="VTW6" s="333"/>
      <c r="VTX6" s="348"/>
      <c r="VTY6" s="345"/>
      <c r="VTZ6" s="345"/>
      <c r="VUA6" s="347"/>
      <c r="VUB6" s="341"/>
      <c r="VUD6" s="259"/>
      <c r="VUE6" s="267"/>
      <c r="VUF6" s="267"/>
      <c r="VUG6" s="269"/>
      <c r="VUH6" s="335"/>
      <c r="VUI6" s="344"/>
      <c r="VUJ6" s="347"/>
      <c r="VUK6" s="347"/>
      <c r="VUL6" s="333"/>
      <c r="VUM6" s="348"/>
      <c r="VUN6" s="345"/>
      <c r="VUO6" s="345"/>
      <c r="VUP6" s="347"/>
      <c r="VUQ6" s="341"/>
      <c r="VUS6" s="259"/>
      <c r="VUT6" s="267"/>
      <c r="VUU6" s="267"/>
      <c r="VUV6" s="269"/>
      <c r="VUW6" s="335"/>
      <c r="VUX6" s="344"/>
      <c r="VUY6" s="347"/>
      <c r="VUZ6" s="347"/>
      <c r="VVA6" s="333"/>
      <c r="VVB6" s="348"/>
      <c r="VVC6" s="345"/>
      <c r="VVD6" s="345"/>
      <c r="VVE6" s="347"/>
      <c r="VVF6" s="341"/>
      <c r="VVH6" s="259"/>
      <c r="VVI6" s="267"/>
      <c r="VVJ6" s="267"/>
      <c r="VVK6" s="269"/>
      <c r="VVL6" s="335"/>
      <c r="VVM6" s="344"/>
      <c r="VVN6" s="347"/>
      <c r="VVO6" s="347"/>
      <c r="VVP6" s="333"/>
      <c r="VVQ6" s="348"/>
      <c r="VVR6" s="345"/>
      <c r="VVS6" s="345"/>
      <c r="VVT6" s="347"/>
      <c r="VVU6" s="341"/>
      <c r="VVW6" s="259"/>
      <c r="VVX6" s="267"/>
      <c r="VVY6" s="267"/>
      <c r="VVZ6" s="269"/>
      <c r="VWA6" s="335"/>
      <c r="VWB6" s="344"/>
      <c r="VWC6" s="347"/>
      <c r="VWD6" s="347"/>
      <c r="VWE6" s="333"/>
      <c r="VWF6" s="348"/>
      <c r="VWG6" s="345"/>
      <c r="VWH6" s="345"/>
      <c r="VWI6" s="347"/>
      <c r="VWJ6" s="341"/>
      <c r="VWL6" s="259"/>
      <c r="VWM6" s="267"/>
      <c r="VWN6" s="267"/>
      <c r="VWO6" s="269"/>
      <c r="VWP6" s="335"/>
      <c r="VWQ6" s="344"/>
      <c r="VWR6" s="347"/>
      <c r="VWS6" s="347"/>
      <c r="VWT6" s="333"/>
      <c r="VWU6" s="348"/>
      <c r="VWV6" s="345"/>
      <c r="VWW6" s="345"/>
      <c r="VWX6" s="347"/>
      <c r="VWY6" s="341"/>
      <c r="VXA6" s="259"/>
      <c r="VXB6" s="267"/>
      <c r="VXC6" s="267"/>
      <c r="VXD6" s="269"/>
      <c r="VXE6" s="335"/>
      <c r="VXF6" s="344"/>
      <c r="VXG6" s="347"/>
      <c r="VXH6" s="347"/>
      <c r="VXI6" s="333"/>
      <c r="VXJ6" s="348"/>
      <c r="VXK6" s="345"/>
      <c r="VXL6" s="345"/>
      <c r="VXM6" s="347"/>
      <c r="VXN6" s="341"/>
      <c r="VXP6" s="259"/>
      <c r="VXQ6" s="267"/>
      <c r="VXR6" s="267"/>
      <c r="VXS6" s="269"/>
      <c r="VXT6" s="335"/>
      <c r="VXU6" s="344"/>
      <c r="VXV6" s="347"/>
      <c r="VXW6" s="347"/>
      <c r="VXX6" s="333"/>
      <c r="VXY6" s="348"/>
      <c r="VXZ6" s="345"/>
      <c r="VYA6" s="345"/>
      <c r="VYB6" s="347"/>
      <c r="VYC6" s="341"/>
      <c r="VYE6" s="259"/>
      <c r="VYF6" s="267"/>
      <c r="VYG6" s="267"/>
      <c r="VYH6" s="269"/>
      <c r="VYI6" s="335"/>
      <c r="VYJ6" s="344"/>
      <c r="VYK6" s="347"/>
      <c r="VYL6" s="347"/>
      <c r="VYM6" s="333"/>
      <c r="VYN6" s="348"/>
      <c r="VYO6" s="345"/>
      <c r="VYP6" s="345"/>
      <c r="VYQ6" s="347"/>
      <c r="VYR6" s="341"/>
      <c r="VYT6" s="259"/>
      <c r="VYU6" s="267"/>
      <c r="VYV6" s="267"/>
      <c r="VYW6" s="269"/>
      <c r="VYX6" s="335"/>
      <c r="VYY6" s="344"/>
      <c r="VYZ6" s="347"/>
      <c r="VZA6" s="347"/>
      <c r="VZB6" s="333"/>
      <c r="VZC6" s="348"/>
      <c r="VZD6" s="345"/>
      <c r="VZE6" s="345"/>
      <c r="VZF6" s="347"/>
      <c r="VZG6" s="341"/>
      <c r="VZI6" s="259"/>
      <c r="VZJ6" s="267"/>
      <c r="VZK6" s="267"/>
      <c r="VZL6" s="269"/>
      <c r="VZM6" s="335"/>
      <c r="VZN6" s="344"/>
      <c r="VZO6" s="347"/>
      <c r="VZP6" s="347"/>
      <c r="VZQ6" s="333"/>
      <c r="VZR6" s="348"/>
      <c r="VZS6" s="345"/>
      <c r="VZT6" s="345"/>
      <c r="VZU6" s="347"/>
      <c r="VZV6" s="341"/>
      <c r="VZX6" s="259"/>
      <c r="VZY6" s="267"/>
      <c r="VZZ6" s="267"/>
      <c r="WAA6" s="269"/>
      <c r="WAB6" s="335"/>
      <c r="WAC6" s="344"/>
      <c r="WAD6" s="347"/>
      <c r="WAE6" s="347"/>
      <c r="WAF6" s="333"/>
      <c r="WAG6" s="348"/>
      <c r="WAH6" s="345"/>
      <c r="WAI6" s="345"/>
      <c r="WAJ6" s="347"/>
      <c r="WAK6" s="341"/>
      <c r="WAM6" s="259"/>
      <c r="WAN6" s="267"/>
      <c r="WAO6" s="267"/>
      <c r="WAP6" s="269"/>
      <c r="WAQ6" s="335"/>
      <c r="WAR6" s="344"/>
      <c r="WAS6" s="347"/>
      <c r="WAT6" s="347"/>
      <c r="WAU6" s="333"/>
      <c r="WAV6" s="348"/>
      <c r="WAW6" s="345"/>
      <c r="WAX6" s="345"/>
      <c r="WAY6" s="347"/>
      <c r="WAZ6" s="341"/>
      <c r="WBB6" s="259"/>
      <c r="WBC6" s="267"/>
      <c r="WBD6" s="267"/>
      <c r="WBE6" s="269"/>
      <c r="WBF6" s="335"/>
      <c r="WBG6" s="344"/>
      <c r="WBH6" s="347"/>
      <c r="WBI6" s="347"/>
      <c r="WBJ6" s="333"/>
      <c r="WBK6" s="348"/>
      <c r="WBL6" s="345"/>
      <c r="WBM6" s="345"/>
      <c r="WBN6" s="347"/>
      <c r="WBO6" s="341"/>
      <c r="WBQ6" s="259"/>
      <c r="WBR6" s="267"/>
      <c r="WBS6" s="267"/>
      <c r="WBT6" s="269"/>
      <c r="WBU6" s="335"/>
      <c r="WBV6" s="344"/>
      <c r="WBW6" s="347"/>
      <c r="WBX6" s="347"/>
      <c r="WBY6" s="333"/>
      <c r="WBZ6" s="348"/>
      <c r="WCA6" s="345"/>
      <c r="WCB6" s="345"/>
      <c r="WCC6" s="347"/>
      <c r="WCD6" s="341"/>
      <c r="WCF6" s="259"/>
      <c r="WCG6" s="267"/>
      <c r="WCH6" s="267"/>
      <c r="WCI6" s="269"/>
      <c r="WCJ6" s="335"/>
      <c r="WCK6" s="344"/>
      <c r="WCL6" s="347"/>
      <c r="WCM6" s="347"/>
      <c r="WCN6" s="333"/>
      <c r="WCO6" s="348"/>
      <c r="WCP6" s="345"/>
      <c r="WCQ6" s="345"/>
      <c r="WCR6" s="347"/>
      <c r="WCS6" s="341"/>
      <c r="WCU6" s="259"/>
      <c r="WCV6" s="267"/>
      <c r="WCW6" s="267"/>
      <c r="WCX6" s="269"/>
      <c r="WCY6" s="335"/>
      <c r="WCZ6" s="344"/>
      <c r="WDA6" s="347"/>
      <c r="WDB6" s="347"/>
      <c r="WDC6" s="333"/>
      <c r="WDD6" s="348"/>
      <c r="WDE6" s="345"/>
      <c r="WDF6" s="345"/>
      <c r="WDG6" s="347"/>
      <c r="WDH6" s="341"/>
      <c r="WDJ6" s="259"/>
      <c r="WDK6" s="267"/>
      <c r="WDL6" s="267"/>
      <c r="WDM6" s="269"/>
      <c r="WDN6" s="335"/>
      <c r="WDO6" s="344"/>
      <c r="WDP6" s="347"/>
      <c r="WDQ6" s="347"/>
      <c r="WDR6" s="333"/>
      <c r="WDS6" s="348"/>
      <c r="WDT6" s="345"/>
      <c r="WDU6" s="345"/>
      <c r="WDV6" s="347"/>
      <c r="WDW6" s="341"/>
      <c r="WDY6" s="259"/>
      <c r="WDZ6" s="267"/>
      <c r="WEA6" s="267"/>
      <c r="WEB6" s="269"/>
      <c r="WEC6" s="335"/>
      <c r="WED6" s="344"/>
      <c r="WEE6" s="347"/>
      <c r="WEF6" s="347"/>
      <c r="WEG6" s="333"/>
      <c r="WEH6" s="348"/>
      <c r="WEI6" s="345"/>
      <c r="WEJ6" s="345"/>
      <c r="WEK6" s="347"/>
      <c r="WEL6" s="341"/>
      <c r="WEN6" s="259"/>
      <c r="WEO6" s="267"/>
      <c r="WEP6" s="267"/>
      <c r="WEQ6" s="269"/>
      <c r="WER6" s="335"/>
      <c r="WES6" s="344"/>
      <c r="WET6" s="347"/>
      <c r="WEU6" s="347"/>
      <c r="WEV6" s="333"/>
      <c r="WEW6" s="348"/>
      <c r="WEX6" s="345"/>
      <c r="WEY6" s="345"/>
      <c r="WEZ6" s="347"/>
      <c r="WFA6" s="341"/>
      <c r="WFC6" s="259"/>
      <c r="WFD6" s="267"/>
      <c r="WFE6" s="267"/>
      <c r="WFF6" s="269"/>
      <c r="WFG6" s="335"/>
      <c r="WFH6" s="344"/>
      <c r="WFI6" s="347"/>
      <c r="WFJ6" s="347"/>
      <c r="WFK6" s="333"/>
      <c r="WFL6" s="348"/>
      <c r="WFM6" s="345"/>
      <c r="WFN6" s="345"/>
      <c r="WFO6" s="347"/>
      <c r="WFP6" s="341"/>
      <c r="WFR6" s="259"/>
      <c r="WFS6" s="267"/>
      <c r="WFT6" s="267"/>
      <c r="WFU6" s="269"/>
      <c r="WFV6" s="335"/>
      <c r="WFW6" s="344"/>
      <c r="WFX6" s="347"/>
      <c r="WFY6" s="347"/>
      <c r="WFZ6" s="333"/>
      <c r="WGA6" s="348"/>
      <c r="WGB6" s="345"/>
      <c r="WGC6" s="345"/>
      <c r="WGD6" s="347"/>
      <c r="WGE6" s="341"/>
      <c r="WGG6" s="259"/>
      <c r="WGH6" s="267"/>
      <c r="WGI6" s="267"/>
      <c r="WGJ6" s="269"/>
      <c r="WGK6" s="335"/>
      <c r="WGL6" s="344"/>
      <c r="WGM6" s="347"/>
      <c r="WGN6" s="347"/>
      <c r="WGO6" s="333"/>
      <c r="WGP6" s="348"/>
      <c r="WGQ6" s="345"/>
      <c r="WGR6" s="345"/>
      <c r="WGS6" s="347"/>
      <c r="WGT6" s="341"/>
      <c r="WGV6" s="259"/>
      <c r="WGW6" s="267"/>
      <c r="WGX6" s="267"/>
      <c r="WGY6" s="269"/>
      <c r="WGZ6" s="335"/>
      <c r="WHA6" s="344"/>
      <c r="WHB6" s="347"/>
      <c r="WHC6" s="347"/>
      <c r="WHD6" s="333"/>
      <c r="WHE6" s="348"/>
      <c r="WHF6" s="345"/>
      <c r="WHG6" s="345"/>
      <c r="WHH6" s="347"/>
      <c r="WHI6" s="341"/>
      <c r="WHK6" s="259"/>
      <c r="WHL6" s="267"/>
      <c r="WHM6" s="267"/>
      <c r="WHN6" s="269"/>
      <c r="WHO6" s="335"/>
      <c r="WHP6" s="344"/>
      <c r="WHQ6" s="347"/>
      <c r="WHR6" s="347"/>
      <c r="WHS6" s="333"/>
      <c r="WHT6" s="348"/>
      <c r="WHU6" s="345"/>
      <c r="WHV6" s="345"/>
      <c r="WHW6" s="347"/>
      <c r="WHX6" s="341"/>
      <c r="WHZ6" s="259"/>
      <c r="WIA6" s="267"/>
      <c r="WIB6" s="267"/>
      <c r="WIC6" s="269"/>
      <c r="WID6" s="335"/>
      <c r="WIE6" s="344"/>
      <c r="WIF6" s="347"/>
      <c r="WIG6" s="347"/>
      <c r="WIH6" s="333"/>
      <c r="WII6" s="348"/>
      <c r="WIJ6" s="345"/>
      <c r="WIK6" s="345"/>
      <c r="WIL6" s="347"/>
      <c r="WIM6" s="341"/>
      <c r="WIO6" s="259"/>
      <c r="WIP6" s="267"/>
      <c r="WIQ6" s="267"/>
      <c r="WIR6" s="269"/>
      <c r="WIS6" s="335"/>
      <c r="WIT6" s="344"/>
      <c r="WIU6" s="347"/>
      <c r="WIV6" s="347"/>
      <c r="WIW6" s="333"/>
      <c r="WIX6" s="348"/>
      <c r="WIY6" s="345"/>
      <c r="WIZ6" s="345"/>
      <c r="WJA6" s="347"/>
      <c r="WJB6" s="341"/>
      <c r="WJD6" s="259"/>
      <c r="WJE6" s="267"/>
      <c r="WJF6" s="267"/>
      <c r="WJG6" s="269"/>
      <c r="WJH6" s="335"/>
      <c r="WJI6" s="344"/>
      <c r="WJJ6" s="347"/>
      <c r="WJK6" s="347"/>
      <c r="WJL6" s="333"/>
      <c r="WJM6" s="348"/>
      <c r="WJN6" s="345"/>
      <c r="WJO6" s="345"/>
      <c r="WJP6" s="347"/>
      <c r="WJQ6" s="341"/>
      <c r="WJS6" s="259"/>
      <c r="WJT6" s="267"/>
      <c r="WJU6" s="267"/>
      <c r="WJV6" s="269"/>
      <c r="WJW6" s="335"/>
      <c r="WJX6" s="344"/>
      <c r="WJY6" s="347"/>
      <c r="WJZ6" s="347"/>
      <c r="WKA6" s="333"/>
      <c r="WKB6" s="348"/>
      <c r="WKC6" s="345"/>
      <c r="WKD6" s="345"/>
      <c r="WKE6" s="347"/>
      <c r="WKF6" s="341"/>
      <c r="WKH6" s="259"/>
      <c r="WKI6" s="267"/>
      <c r="WKJ6" s="267"/>
      <c r="WKK6" s="269"/>
      <c r="WKL6" s="335"/>
      <c r="WKM6" s="344"/>
      <c r="WKN6" s="347"/>
      <c r="WKO6" s="347"/>
      <c r="WKP6" s="333"/>
      <c r="WKQ6" s="348"/>
      <c r="WKR6" s="345"/>
      <c r="WKS6" s="345"/>
      <c r="WKT6" s="347"/>
      <c r="WKU6" s="341"/>
      <c r="WKW6" s="259"/>
      <c r="WKX6" s="267"/>
      <c r="WKY6" s="267"/>
      <c r="WKZ6" s="269"/>
      <c r="WLA6" s="335"/>
      <c r="WLB6" s="344"/>
      <c r="WLC6" s="347"/>
      <c r="WLD6" s="347"/>
      <c r="WLE6" s="333"/>
      <c r="WLF6" s="348"/>
      <c r="WLG6" s="345"/>
      <c r="WLH6" s="345"/>
      <c r="WLI6" s="347"/>
      <c r="WLJ6" s="341"/>
      <c r="WLL6" s="259"/>
      <c r="WLM6" s="267"/>
      <c r="WLN6" s="267"/>
      <c r="WLO6" s="269"/>
      <c r="WLP6" s="335"/>
      <c r="WLQ6" s="344"/>
      <c r="WLR6" s="347"/>
      <c r="WLS6" s="347"/>
      <c r="WLT6" s="333"/>
      <c r="WLU6" s="348"/>
      <c r="WLV6" s="345"/>
      <c r="WLW6" s="345"/>
      <c r="WLX6" s="347"/>
      <c r="WLY6" s="341"/>
      <c r="WMA6" s="259"/>
      <c r="WMB6" s="267"/>
      <c r="WMC6" s="267"/>
      <c r="WMD6" s="269"/>
      <c r="WME6" s="335"/>
      <c r="WMF6" s="344"/>
      <c r="WMG6" s="347"/>
      <c r="WMH6" s="347"/>
      <c r="WMI6" s="333"/>
      <c r="WMJ6" s="348"/>
      <c r="WMK6" s="345"/>
      <c r="WML6" s="345"/>
      <c r="WMM6" s="347"/>
      <c r="WMN6" s="341"/>
      <c r="WMP6" s="259"/>
      <c r="WMQ6" s="267"/>
      <c r="WMR6" s="267"/>
      <c r="WMS6" s="269"/>
      <c r="WMT6" s="335"/>
      <c r="WMU6" s="344"/>
      <c r="WMV6" s="347"/>
      <c r="WMW6" s="347"/>
      <c r="WMX6" s="333"/>
      <c r="WMY6" s="348"/>
      <c r="WMZ6" s="345"/>
      <c r="WNA6" s="345"/>
      <c r="WNB6" s="347"/>
      <c r="WNC6" s="341"/>
      <c r="WNE6" s="259"/>
      <c r="WNF6" s="267"/>
      <c r="WNG6" s="267"/>
      <c r="WNH6" s="269"/>
      <c r="WNI6" s="335"/>
      <c r="WNJ6" s="344"/>
      <c r="WNK6" s="347"/>
      <c r="WNL6" s="347"/>
      <c r="WNM6" s="333"/>
      <c r="WNN6" s="348"/>
      <c r="WNO6" s="345"/>
      <c r="WNP6" s="345"/>
      <c r="WNQ6" s="347"/>
      <c r="WNR6" s="341"/>
      <c r="WNT6" s="259"/>
      <c r="WNU6" s="267"/>
      <c r="WNV6" s="267"/>
      <c r="WNW6" s="269"/>
      <c r="WNX6" s="335"/>
      <c r="WNY6" s="344"/>
      <c r="WNZ6" s="347"/>
      <c r="WOA6" s="347"/>
      <c r="WOB6" s="333"/>
      <c r="WOC6" s="348"/>
      <c r="WOD6" s="345"/>
      <c r="WOE6" s="345"/>
      <c r="WOF6" s="347"/>
      <c r="WOG6" s="341"/>
      <c r="WOI6" s="259"/>
      <c r="WOJ6" s="267"/>
      <c r="WOK6" s="267"/>
      <c r="WOL6" s="269"/>
      <c r="WOM6" s="335"/>
      <c r="WON6" s="344"/>
      <c r="WOO6" s="347"/>
      <c r="WOP6" s="347"/>
      <c r="WOQ6" s="333"/>
      <c r="WOR6" s="348"/>
      <c r="WOS6" s="345"/>
      <c r="WOT6" s="345"/>
      <c r="WOU6" s="347"/>
      <c r="WOV6" s="341"/>
      <c r="WOX6" s="259"/>
      <c r="WOY6" s="267"/>
      <c r="WOZ6" s="267"/>
      <c r="WPA6" s="269"/>
      <c r="WPB6" s="335"/>
      <c r="WPC6" s="344"/>
      <c r="WPD6" s="347"/>
      <c r="WPE6" s="347"/>
      <c r="WPF6" s="333"/>
      <c r="WPG6" s="348"/>
      <c r="WPH6" s="345"/>
      <c r="WPI6" s="345"/>
      <c r="WPJ6" s="347"/>
      <c r="WPK6" s="341"/>
      <c r="WPM6" s="259"/>
      <c r="WPN6" s="267"/>
      <c r="WPO6" s="267"/>
      <c r="WPP6" s="269"/>
      <c r="WPQ6" s="335"/>
      <c r="WPR6" s="344"/>
      <c r="WPS6" s="347"/>
      <c r="WPT6" s="347"/>
      <c r="WPU6" s="333"/>
      <c r="WPV6" s="348"/>
      <c r="WPW6" s="345"/>
      <c r="WPX6" s="345"/>
      <c r="WPY6" s="347"/>
      <c r="WPZ6" s="341"/>
      <c r="WQB6" s="259"/>
      <c r="WQC6" s="267"/>
      <c r="WQD6" s="267"/>
      <c r="WQE6" s="269"/>
      <c r="WQF6" s="335"/>
      <c r="WQG6" s="344"/>
      <c r="WQH6" s="347"/>
      <c r="WQI6" s="347"/>
      <c r="WQJ6" s="333"/>
      <c r="WQK6" s="348"/>
      <c r="WQL6" s="345"/>
      <c r="WQM6" s="345"/>
      <c r="WQN6" s="347"/>
      <c r="WQO6" s="341"/>
      <c r="WQQ6" s="259"/>
      <c r="WQR6" s="267"/>
      <c r="WQS6" s="267"/>
      <c r="WQT6" s="269"/>
      <c r="WQU6" s="335"/>
      <c r="WQV6" s="344"/>
      <c r="WQW6" s="347"/>
      <c r="WQX6" s="347"/>
      <c r="WQY6" s="333"/>
      <c r="WQZ6" s="348"/>
      <c r="WRA6" s="345"/>
      <c r="WRB6" s="345"/>
      <c r="WRC6" s="347"/>
      <c r="WRD6" s="341"/>
      <c r="WRF6" s="259"/>
      <c r="WRG6" s="267"/>
      <c r="WRH6" s="267"/>
      <c r="WRI6" s="269"/>
      <c r="WRJ6" s="335"/>
      <c r="WRK6" s="344"/>
      <c r="WRL6" s="347"/>
      <c r="WRM6" s="347"/>
      <c r="WRN6" s="333"/>
      <c r="WRO6" s="348"/>
      <c r="WRP6" s="345"/>
      <c r="WRQ6" s="345"/>
      <c r="WRR6" s="347"/>
      <c r="WRS6" s="341"/>
      <c r="WRU6" s="259"/>
      <c r="WRV6" s="267"/>
      <c r="WRW6" s="267"/>
      <c r="WRX6" s="269"/>
      <c r="WRY6" s="335"/>
      <c r="WRZ6" s="344"/>
      <c r="WSA6" s="347"/>
      <c r="WSB6" s="347"/>
      <c r="WSC6" s="333"/>
      <c r="WSD6" s="348"/>
      <c r="WSE6" s="345"/>
      <c r="WSF6" s="345"/>
      <c r="WSG6" s="347"/>
      <c r="WSH6" s="341"/>
      <c r="WSJ6" s="259"/>
      <c r="WSK6" s="267"/>
      <c r="WSL6" s="267"/>
      <c r="WSM6" s="269"/>
      <c r="WSN6" s="335"/>
      <c r="WSO6" s="344"/>
      <c r="WSP6" s="347"/>
      <c r="WSQ6" s="347"/>
      <c r="WSR6" s="333"/>
      <c r="WSS6" s="348"/>
      <c r="WST6" s="345"/>
      <c r="WSU6" s="345"/>
      <c r="WSV6" s="347"/>
      <c r="WSW6" s="341"/>
      <c r="WSY6" s="259"/>
      <c r="WSZ6" s="267"/>
      <c r="WTA6" s="267"/>
      <c r="WTB6" s="269"/>
      <c r="WTC6" s="335"/>
      <c r="WTD6" s="344"/>
      <c r="WTE6" s="347"/>
      <c r="WTF6" s="347"/>
      <c r="WTG6" s="333"/>
      <c r="WTH6" s="348"/>
      <c r="WTI6" s="345"/>
      <c r="WTJ6" s="345"/>
      <c r="WTK6" s="347"/>
      <c r="WTL6" s="341"/>
      <c r="WTN6" s="259"/>
      <c r="WTO6" s="267"/>
      <c r="WTP6" s="267"/>
      <c r="WTQ6" s="269"/>
      <c r="WTR6" s="335"/>
      <c r="WTS6" s="344"/>
      <c r="WTT6" s="347"/>
      <c r="WTU6" s="347"/>
      <c r="WTV6" s="333"/>
      <c r="WTW6" s="348"/>
      <c r="WTX6" s="345"/>
      <c r="WTY6" s="345"/>
      <c r="WTZ6" s="347"/>
      <c r="WUA6" s="341"/>
      <c r="WUC6" s="259"/>
      <c r="WUD6" s="267"/>
      <c r="WUE6" s="267"/>
      <c r="WUF6" s="269"/>
      <c r="WUG6" s="335"/>
      <c r="WUH6" s="344"/>
      <c r="WUI6" s="347"/>
      <c r="WUJ6" s="347"/>
      <c r="WUK6" s="333"/>
      <c r="WUL6" s="348"/>
      <c r="WUM6" s="345"/>
      <c r="WUN6" s="345"/>
      <c r="WUO6" s="347"/>
      <c r="WUP6" s="341"/>
      <c r="WUR6" s="259"/>
      <c r="WUS6" s="267"/>
      <c r="WUT6" s="267"/>
      <c r="WUU6" s="269"/>
      <c r="WUV6" s="335"/>
      <c r="WUW6" s="344"/>
      <c r="WUX6" s="347"/>
      <c r="WUY6" s="347"/>
      <c r="WUZ6" s="333"/>
      <c r="WVA6" s="348"/>
      <c r="WVB6" s="345"/>
      <c r="WVC6" s="345"/>
      <c r="WVD6" s="347"/>
      <c r="WVE6" s="341"/>
      <c r="WVG6" s="259"/>
      <c r="WVH6" s="267"/>
      <c r="WVI6" s="267"/>
      <c r="WVJ6" s="269"/>
      <c r="WVK6" s="335"/>
      <c r="WVL6" s="344"/>
      <c r="WVM6" s="347"/>
      <c r="WVN6" s="347"/>
      <c r="WVO6" s="333"/>
      <c r="WVP6" s="348"/>
      <c r="WVQ6" s="345"/>
      <c r="WVR6" s="345"/>
      <c r="WVS6" s="347"/>
      <c r="WVT6" s="341"/>
      <c r="WVV6" s="259"/>
      <c r="WVW6" s="267"/>
      <c r="WVX6" s="267"/>
      <c r="WVY6" s="269"/>
      <c r="WVZ6" s="335"/>
      <c r="WWA6" s="344"/>
      <c r="WWB6" s="347"/>
      <c r="WWC6" s="347"/>
      <c r="WWD6" s="333"/>
      <c r="WWE6" s="348"/>
      <c r="WWF6" s="345"/>
      <c r="WWG6" s="345"/>
      <c r="WWH6" s="347"/>
      <c r="WWI6" s="341"/>
      <c r="WWK6" s="259"/>
      <c r="WWL6" s="267"/>
      <c r="WWM6" s="267"/>
      <c r="WWN6" s="269"/>
      <c r="WWO6" s="335"/>
      <c r="WWP6" s="344"/>
      <c r="WWQ6" s="347"/>
      <c r="WWR6" s="347"/>
      <c r="WWS6" s="333"/>
      <c r="WWT6" s="348"/>
      <c r="WWU6" s="345"/>
      <c r="WWV6" s="345"/>
      <c r="WWW6" s="347"/>
      <c r="WWX6" s="341"/>
      <c r="WWZ6" s="259"/>
      <c r="WXA6" s="267"/>
      <c r="WXB6" s="267"/>
      <c r="WXC6" s="269"/>
      <c r="WXD6" s="335"/>
      <c r="WXE6" s="344"/>
      <c r="WXF6" s="347"/>
      <c r="WXG6" s="347"/>
      <c r="WXH6" s="333"/>
      <c r="WXI6" s="348"/>
      <c r="WXJ6" s="345"/>
      <c r="WXK6" s="345"/>
      <c r="WXL6" s="347"/>
      <c r="WXM6" s="341"/>
      <c r="WXO6" s="259"/>
      <c r="WXP6" s="267"/>
      <c r="WXQ6" s="267"/>
      <c r="WXR6" s="269"/>
      <c r="WXS6" s="335"/>
      <c r="WXT6" s="344"/>
      <c r="WXU6" s="347"/>
      <c r="WXV6" s="347"/>
      <c r="WXW6" s="333"/>
      <c r="WXX6" s="348"/>
      <c r="WXY6" s="345"/>
      <c r="WXZ6" s="345"/>
      <c r="WYA6" s="347"/>
      <c r="WYB6" s="341"/>
      <c r="WYD6" s="259"/>
      <c r="WYE6" s="267"/>
      <c r="WYF6" s="267"/>
      <c r="WYG6" s="269"/>
      <c r="WYH6" s="335"/>
      <c r="WYI6" s="344"/>
      <c r="WYJ6" s="347"/>
      <c r="WYK6" s="347"/>
      <c r="WYL6" s="333"/>
      <c r="WYM6" s="348"/>
      <c r="WYN6" s="345"/>
      <c r="WYO6" s="345"/>
      <c r="WYP6" s="347"/>
      <c r="WYQ6" s="341"/>
      <c r="WYS6" s="259"/>
      <c r="WYT6" s="267"/>
      <c r="WYU6" s="267"/>
      <c r="WYV6" s="269"/>
      <c r="WYW6" s="335"/>
      <c r="WYX6" s="344"/>
      <c r="WYY6" s="347"/>
      <c r="WYZ6" s="347"/>
      <c r="WZA6" s="333"/>
      <c r="WZB6" s="348"/>
      <c r="WZC6" s="345"/>
      <c r="WZD6" s="345"/>
      <c r="WZE6" s="347"/>
      <c r="WZF6" s="341"/>
      <c r="WZH6" s="259"/>
      <c r="WZI6" s="267"/>
      <c r="WZJ6" s="267"/>
      <c r="WZK6" s="269"/>
      <c r="WZL6" s="335"/>
      <c r="WZM6" s="344"/>
      <c r="WZN6" s="347"/>
      <c r="WZO6" s="347"/>
      <c r="WZP6" s="333"/>
      <c r="WZQ6" s="348"/>
      <c r="WZR6" s="345"/>
      <c r="WZS6" s="345"/>
      <c r="WZT6" s="347"/>
      <c r="WZU6" s="341"/>
      <c r="WZW6" s="259"/>
      <c r="WZX6" s="267"/>
      <c r="WZY6" s="267"/>
      <c r="WZZ6" s="269"/>
      <c r="XAA6" s="335"/>
      <c r="XAB6" s="344"/>
      <c r="XAC6" s="347"/>
      <c r="XAD6" s="347"/>
      <c r="XAE6" s="333"/>
      <c r="XAF6" s="348"/>
      <c r="XAG6" s="345"/>
      <c r="XAH6" s="345"/>
      <c r="XAI6" s="347"/>
      <c r="XAJ6" s="341"/>
      <c r="XAL6" s="259"/>
      <c r="XAM6" s="267"/>
      <c r="XAN6" s="267"/>
      <c r="XAO6" s="269"/>
      <c r="XAP6" s="335"/>
      <c r="XAQ6" s="344"/>
      <c r="XAR6" s="347"/>
      <c r="XAS6" s="347"/>
      <c r="XAT6" s="333"/>
      <c r="XAU6" s="348"/>
      <c r="XAV6" s="345"/>
      <c r="XAW6" s="345"/>
      <c r="XAX6" s="347"/>
      <c r="XAY6" s="341"/>
      <c r="XBA6" s="259"/>
      <c r="XBB6" s="267"/>
      <c r="XBC6" s="267"/>
      <c r="XBD6" s="269"/>
      <c r="XBE6" s="335"/>
      <c r="XBF6" s="344"/>
      <c r="XBG6" s="347"/>
      <c r="XBH6" s="347"/>
      <c r="XBI6" s="333"/>
      <c r="XBJ6" s="348"/>
      <c r="XBK6" s="345"/>
      <c r="XBL6" s="345"/>
      <c r="XBM6" s="347"/>
      <c r="XBN6" s="341"/>
      <c r="XBP6" s="259"/>
      <c r="XBQ6" s="267"/>
      <c r="XBR6" s="267"/>
      <c r="XBS6" s="269"/>
      <c r="XBT6" s="335"/>
      <c r="XBU6" s="344"/>
      <c r="XBV6" s="347"/>
      <c r="XBW6" s="347"/>
      <c r="XBX6" s="333"/>
      <c r="XBY6" s="348"/>
      <c r="XBZ6" s="345"/>
      <c r="XCA6" s="345"/>
      <c r="XCB6" s="347"/>
      <c r="XCC6" s="341"/>
      <c r="XCE6" s="259"/>
      <c r="XCF6" s="267"/>
      <c r="XCG6" s="267"/>
      <c r="XCH6" s="269"/>
      <c r="XCI6" s="335"/>
      <c r="XCJ6" s="344"/>
      <c r="XCK6" s="347"/>
      <c r="XCL6" s="347"/>
      <c r="XCM6" s="333"/>
      <c r="XCN6" s="348"/>
      <c r="XCO6" s="345"/>
      <c r="XCP6" s="345"/>
      <c r="XCQ6" s="347"/>
      <c r="XCR6" s="341"/>
      <c r="XCT6" s="259"/>
      <c r="XCU6" s="267"/>
      <c r="XCV6" s="267"/>
      <c r="XCW6" s="269"/>
      <c r="XCX6" s="335"/>
      <c r="XCY6" s="344"/>
      <c r="XCZ6" s="347"/>
      <c r="XDA6" s="347"/>
      <c r="XDB6" s="333"/>
      <c r="XDC6" s="348"/>
      <c r="XDD6" s="345"/>
      <c r="XDE6" s="345"/>
      <c r="XDF6" s="347"/>
      <c r="XDG6" s="341"/>
      <c r="XDI6" s="259"/>
      <c r="XDJ6" s="267"/>
      <c r="XDK6" s="267"/>
      <c r="XDL6" s="269"/>
      <c r="XDM6" s="335"/>
      <c r="XDN6" s="344"/>
      <c r="XDO6" s="347"/>
      <c r="XDP6" s="347"/>
      <c r="XDQ6" s="333"/>
      <c r="XDR6" s="348"/>
      <c r="XDS6" s="345"/>
      <c r="XDT6" s="345"/>
      <c r="XDU6" s="347"/>
      <c r="XDV6" s="341"/>
      <c r="XDX6" s="259"/>
      <c r="XDY6" s="267"/>
      <c r="XDZ6" s="267"/>
      <c r="XEA6" s="269"/>
      <c r="XEB6" s="335"/>
      <c r="XEC6" s="344"/>
      <c r="XED6" s="347"/>
      <c r="XEE6" s="347"/>
      <c r="XEF6" s="333"/>
      <c r="XEG6" s="348"/>
      <c r="XEH6" s="345"/>
      <c r="XEI6" s="345"/>
      <c r="XEJ6" s="347"/>
      <c r="XEK6" s="341"/>
      <c r="XEM6" s="259"/>
      <c r="XEN6" s="267"/>
      <c r="XEO6" s="267"/>
      <c r="XEP6" s="269"/>
      <c r="XEQ6" s="335"/>
      <c r="XER6" s="344"/>
      <c r="XES6" s="347"/>
      <c r="XET6" s="347"/>
      <c r="XEU6" s="333"/>
      <c r="XEV6" s="348"/>
      <c r="XEW6" s="345"/>
      <c r="XEX6" s="345"/>
      <c r="XEY6" s="347"/>
      <c r="XEZ6" s="341"/>
      <c r="XFB6" s="259"/>
      <c r="XFC6" s="267"/>
      <c r="XFD6" s="267"/>
    </row>
    <row r="7" spans="1:16384" x14ac:dyDescent="0.2">
      <c r="B7" s="259" t="s">
        <v>430</v>
      </c>
      <c r="C7" s="267"/>
      <c r="D7" s="267"/>
      <c r="E7" s="269">
        <v>4</v>
      </c>
      <c r="F7" s="343">
        <v>0.28000000000000003</v>
      </c>
      <c r="G7" s="346">
        <v>569538</v>
      </c>
      <c r="H7" s="347">
        <f t="shared" si="0"/>
        <v>159470.64000000001</v>
      </c>
      <c r="I7" s="347">
        <f t="shared" si="1"/>
        <v>170952.52608000004</v>
      </c>
      <c r="J7" s="347">
        <f t="shared" si="2"/>
        <v>182748.25037952003</v>
      </c>
      <c r="K7" s="348">
        <v>40</v>
      </c>
      <c r="L7" s="345">
        <f t="shared" si="3"/>
        <v>6378825.6000000006</v>
      </c>
      <c r="M7" s="345">
        <f t="shared" si="4"/>
        <v>6838101.0432000011</v>
      </c>
      <c r="N7" s="347">
        <f t="shared" si="5"/>
        <v>7309930.015180801</v>
      </c>
      <c r="O7" s="347">
        <f t="shared" si="6"/>
        <v>20526856.658380803</v>
      </c>
      <c r="Q7" s="259"/>
      <c r="R7" s="267"/>
      <c r="S7" s="267"/>
      <c r="T7" s="353"/>
      <c r="U7" s="354"/>
      <c r="V7" s="355"/>
      <c r="W7" s="356"/>
      <c r="X7" s="356"/>
      <c r="Y7" s="356"/>
      <c r="Z7" s="2"/>
      <c r="AA7" s="356"/>
      <c r="AB7" s="356"/>
      <c r="AC7" s="356"/>
      <c r="AD7" s="127"/>
      <c r="AF7" s="259"/>
      <c r="AG7" s="267"/>
      <c r="AH7" s="267"/>
      <c r="AI7" s="269"/>
      <c r="AJ7" s="343"/>
      <c r="AK7" s="346"/>
      <c r="AL7" s="347"/>
      <c r="AM7" s="333"/>
      <c r="AN7" s="345"/>
      <c r="AO7" s="348"/>
      <c r="AP7" s="345"/>
      <c r="AQ7" s="345"/>
      <c r="AR7" s="347"/>
      <c r="AS7" s="339"/>
      <c r="AU7" s="259"/>
      <c r="AV7" s="267"/>
      <c r="AW7" s="267"/>
      <c r="AX7" s="269"/>
      <c r="AY7" s="343"/>
      <c r="AZ7" s="346"/>
      <c r="BA7" s="347"/>
      <c r="BB7" s="333"/>
      <c r="BC7" s="345"/>
      <c r="BD7" s="348"/>
      <c r="BE7" s="345"/>
      <c r="BF7" s="345"/>
      <c r="BG7" s="347"/>
      <c r="BH7" s="339"/>
      <c r="BJ7" s="259"/>
      <c r="BK7" s="267"/>
      <c r="BL7" s="267"/>
      <c r="BM7" s="269"/>
      <c r="BN7" s="343"/>
      <c r="BO7" s="346"/>
      <c r="BP7" s="347"/>
      <c r="BQ7" s="333"/>
      <c r="BR7" s="345"/>
      <c r="BS7" s="348"/>
      <c r="BT7" s="345"/>
      <c r="BU7" s="345"/>
      <c r="BV7" s="347"/>
      <c r="BW7" s="339"/>
      <c r="BY7" s="259"/>
      <c r="BZ7" s="267"/>
      <c r="CA7" s="267"/>
      <c r="CB7" s="269"/>
      <c r="CC7" s="343"/>
      <c r="CD7" s="346"/>
      <c r="CE7" s="347"/>
      <c r="CF7" s="333"/>
      <c r="CG7" s="345"/>
      <c r="CH7" s="348"/>
      <c r="CI7" s="345"/>
      <c r="CJ7" s="345"/>
      <c r="CK7" s="347"/>
      <c r="CL7" s="339"/>
      <c r="CN7" s="259"/>
      <c r="CO7" s="267"/>
      <c r="CP7" s="267"/>
      <c r="CQ7" s="269"/>
      <c r="CR7" s="343"/>
      <c r="CS7" s="346"/>
      <c r="CT7" s="347"/>
      <c r="CU7" s="333"/>
      <c r="CV7" s="345"/>
      <c r="CW7" s="348"/>
      <c r="CX7" s="345"/>
      <c r="CY7" s="345"/>
      <c r="CZ7" s="347"/>
      <c r="DA7" s="339"/>
      <c r="DC7" s="259"/>
      <c r="DD7" s="267"/>
      <c r="DE7" s="267"/>
      <c r="DF7" s="269"/>
      <c r="DG7" s="343"/>
      <c r="DH7" s="346"/>
      <c r="DI7" s="347"/>
      <c r="DJ7" s="333"/>
      <c r="DK7" s="345"/>
      <c r="DL7" s="348"/>
      <c r="DM7" s="345"/>
      <c r="DN7" s="345"/>
      <c r="DO7" s="347"/>
      <c r="DP7" s="339"/>
      <c r="DR7" s="259"/>
      <c r="DS7" s="267"/>
      <c r="DT7" s="267"/>
      <c r="DU7" s="269"/>
      <c r="DV7" s="343"/>
      <c r="DW7" s="346"/>
      <c r="DX7" s="347"/>
      <c r="DY7" s="333"/>
      <c r="DZ7" s="345"/>
      <c r="EA7" s="348"/>
      <c r="EB7" s="345"/>
      <c r="EC7" s="345"/>
      <c r="ED7" s="347"/>
      <c r="EE7" s="339"/>
      <c r="EG7" s="259"/>
      <c r="EH7" s="267"/>
      <c r="EI7" s="267"/>
      <c r="EJ7" s="269"/>
      <c r="EK7" s="343"/>
      <c r="EL7" s="346"/>
      <c r="EM7" s="347"/>
      <c r="EN7" s="333"/>
      <c r="EO7" s="345"/>
      <c r="EP7" s="348"/>
      <c r="EQ7" s="345"/>
      <c r="ER7" s="345"/>
      <c r="ES7" s="347"/>
      <c r="ET7" s="339"/>
      <c r="EV7" s="259"/>
      <c r="EW7" s="267"/>
      <c r="EX7" s="267"/>
      <c r="EY7" s="269"/>
      <c r="EZ7" s="343"/>
      <c r="FA7" s="346"/>
      <c r="FB7" s="347"/>
      <c r="FC7" s="333"/>
      <c r="FD7" s="345"/>
      <c r="FE7" s="348"/>
      <c r="FF7" s="345"/>
      <c r="FG7" s="345"/>
      <c r="FH7" s="347"/>
      <c r="FI7" s="339"/>
      <c r="FK7" s="259"/>
      <c r="FL7" s="267"/>
      <c r="FM7" s="267"/>
      <c r="FN7" s="269"/>
      <c r="FO7" s="343"/>
      <c r="FP7" s="346"/>
      <c r="FQ7" s="347"/>
      <c r="FR7" s="333"/>
      <c r="FS7" s="345"/>
      <c r="FT7" s="348"/>
      <c r="FU7" s="345"/>
      <c r="FV7" s="345"/>
      <c r="FW7" s="347"/>
      <c r="FX7" s="339"/>
      <c r="FZ7" s="259"/>
      <c r="GA7" s="267"/>
      <c r="GB7" s="267"/>
      <c r="GC7" s="269"/>
      <c r="GD7" s="343"/>
      <c r="GE7" s="346"/>
      <c r="GF7" s="347"/>
      <c r="GG7" s="333"/>
      <c r="GH7" s="345"/>
      <c r="GI7" s="348"/>
      <c r="GJ7" s="345"/>
      <c r="GK7" s="345"/>
      <c r="GL7" s="347"/>
      <c r="GM7" s="339"/>
      <c r="GO7" s="259"/>
      <c r="GP7" s="267"/>
      <c r="GQ7" s="267"/>
      <c r="GR7" s="269"/>
      <c r="GS7" s="343"/>
      <c r="GT7" s="346"/>
      <c r="GU7" s="347"/>
      <c r="GV7" s="333"/>
      <c r="GW7" s="345"/>
      <c r="GX7" s="348"/>
      <c r="GY7" s="345"/>
      <c r="GZ7" s="345"/>
      <c r="HA7" s="347"/>
      <c r="HB7" s="339"/>
      <c r="HD7" s="259"/>
      <c r="HE7" s="267"/>
      <c r="HF7" s="267"/>
      <c r="HG7" s="269"/>
      <c r="HH7" s="343"/>
      <c r="HI7" s="346"/>
      <c r="HJ7" s="347"/>
      <c r="HK7" s="333"/>
      <c r="HL7" s="345"/>
      <c r="HM7" s="348"/>
      <c r="HN7" s="345"/>
      <c r="HO7" s="345"/>
      <c r="HP7" s="347"/>
      <c r="HQ7" s="339"/>
      <c r="HS7" s="259"/>
      <c r="HT7" s="267"/>
      <c r="HU7" s="267"/>
      <c r="HV7" s="269"/>
      <c r="HW7" s="343"/>
      <c r="HX7" s="346"/>
      <c r="HY7" s="347"/>
      <c r="HZ7" s="333"/>
      <c r="IA7" s="345"/>
      <c r="IB7" s="348"/>
      <c r="IC7" s="345"/>
      <c r="ID7" s="345"/>
      <c r="IE7" s="347"/>
      <c r="IF7" s="339"/>
      <c r="IH7" s="259"/>
      <c r="II7" s="267"/>
      <c r="IJ7" s="267"/>
      <c r="IK7" s="269"/>
      <c r="IL7" s="343"/>
      <c r="IM7" s="346"/>
      <c r="IN7" s="347"/>
      <c r="IO7" s="333"/>
      <c r="IP7" s="345"/>
      <c r="IQ7" s="348"/>
      <c r="IR7" s="345"/>
      <c r="IS7" s="345"/>
      <c r="IT7" s="347"/>
      <c r="IU7" s="339"/>
      <c r="IW7" s="259"/>
      <c r="IX7" s="267"/>
      <c r="IY7" s="267"/>
      <c r="IZ7" s="269"/>
      <c r="JA7" s="343"/>
      <c r="JB7" s="346"/>
      <c r="JC7" s="347"/>
      <c r="JD7" s="333"/>
      <c r="JE7" s="345"/>
      <c r="JF7" s="348"/>
      <c r="JG7" s="345"/>
      <c r="JH7" s="345"/>
      <c r="JI7" s="347"/>
      <c r="JJ7" s="339"/>
      <c r="JL7" s="259"/>
      <c r="JM7" s="267"/>
      <c r="JN7" s="267"/>
      <c r="JO7" s="269"/>
      <c r="JP7" s="343"/>
      <c r="JQ7" s="346"/>
      <c r="JR7" s="347"/>
      <c r="JS7" s="333"/>
      <c r="JT7" s="345"/>
      <c r="JU7" s="348"/>
      <c r="JV7" s="345"/>
      <c r="JW7" s="345"/>
      <c r="JX7" s="347"/>
      <c r="JY7" s="339"/>
      <c r="KA7" s="259"/>
      <c r="KB7" s="267"/>
      <c r="KC7" s="267"/>
      <c r="KD7" s="269"/>
      <c r="KE7" s="343"/>
      <c r="KF7" s="346"/>
      <c r="KG7" s="347"/>
      <c r="KH7" s="333"/>
      <c r="KI7" s="345"/>
      <c r="KJ7" s="348"/>
      <c r="KK7" s="345"/>
      <c r="KL7" s="345"/>
      <c r="KM7" s="347"/>
      <c r="KN7" s="339"/>
      <c r="KP7" s="259"/>
      <c r="KQ7" s="267"/>
      <c r="KR7" s="267"/>
      <c r="KS7" s="269"/>
      <c r="KT7" s="343"/>
      <c r="KU7" s="346"/>
      <c r="KV7" s="347"/>
      <c r="KW7" s="333"/>
      <c r="KX7" s="345"/>
      <c r="KY7" s="348"/>
      <c r="KZ7" s="345"/>
      <c r="LA7" s="345"/>
      <c r="LB7" s="347"/>
      <c r="LC7" s="339"/>
      <c r="LE7" s="259"/>
      <c r="LF7" s="267"/>
      <c r="LG7" s="267"/>
      <c r="LH7" s="269"/>
      <c r="LI7" s="343"/>
      <c r="LJ7" s="346"/>
      <c r="LK7" s="347"/>
      <c r="LL7" s="333"/>
      <c r="LM7" s="345"/>
      <c r="LN7" s="348"/>
      <c r="LO7" s="345"/>
      <c r="LP7" s="345"/>
      <c r="LQ7" s="347"/>
      <c r="LR7" s="339"/>
      <c r="LT7" s="259"/>
      <c r="LU7" s="267"/>
      <c r="LV7" s="267"/>
      <c r="LW7" s="269"/>
      <c r="LX7" s="343"/>
      <c r="LY7" s="346"/>
      <c r="LZ7" s="347"/>
      <c r="MA7" s="333"/>
      <c r="MB7" s="345"/>
      <c r="MC7" s="348"/>
      <c r="MD7" s="345"/>
      <c r="ME7" s="345"/>
      <c r="MF7" s="347"/>
      <c r="MG7" s="339"/>
      <c r="MI7" s="259"/>
      <c r="MJ7" s="267"/>
      <c r="MK7" s="267"/>
      <c r="ML7" s="269"/>
      <c r="MM7" s="343"/>
      <c r="MN7" s="346"/>
      <c r="MO7" s="347"/>
      <c r="MP7" s="333"/>
      <c r="MQ7" s="345"/>
      <c r="MR7" s="348"/>
      <c r="MS7" s="345"/>
      <c r="MT7" s="345"/>
      <c r="MU7" s="347"/>
      <c r="MV7" s="339"/>
      <c r="MX7" s="259"/>
      <c r="MY7" s="267"/>
      <c r="MZ7" s="267"/>
      <c r="NA7" s="269"/>
      <c r="NB7" s="343"/>
      <c r="NC7" s="346"/>
      <c r="ND7" s="347"/>
      <c r="NE7" s="333"/>
      <c r="NF7" s="345"/>
      <c r="NG7" s="348"/>
      <c r="NH7" s="345"/>
      <c r="NI7" s="345"/>
      <c r="NJ7" s="347"/>
      <c r="NK7" s="339"/>
      <c r="NM7" s="259"/>
      <c r="NN7" s="267"/>
      <c r="NO7" s="267"/>
      <c r="NP7" s="269"/>
      <c r="NQ7" s="343"/>
      <c r="NR7" s="346"/>
      <c r="NS7" s="347"/>
      <c r="NT7" s="333"/>
      <c r="NU7" s="345"/>
      <c r="NV7" s="348"/>
      <c r="NW7" s="345"/>
      <c r="NX7" s="345"/>
      <c r="NY7" s="347"/>
      <c r="NZ7" s="339"/>
      <c r="OB7" s="259"/>
      <c r="OC7" s="267"/>
      <c r="OD7" s="267"/>
      <c r="OE7" s="269"/>
      <c r="OF7" s="343"/>
      <c r="OG7" s="346"/>
      <c r="OH7" s="347"/>
      <c r="OI7" s="333"/>
      <c r="OJ7" s="345"/>
      <c r="OK7" s="348"/>
      <c r="OL7" s="345"/>
      <c r="OM7" s="345"/>
      <c r="ON7" s="347"/>
      <c r="OO7" s="339"/>
      <c r="OQ7" s="259"/>
      <c r="OR7" s="267"/>
      <c r="OS7" s="267"/>
      <c r="OT7" s="269"/>
      <c r="OU7" s="343"/>
      <c r="OV7" s="346"/>
      <c r="OW7" s="347"/>
      <c r="OX7" s="333"/>
      <c r="OY7" s="345"/>
      <c r="OZ7" s="348"/>
      <c r="PA7" s="345"/>
      <c r="PB7" s="345"/>
      <c r="PC7" s="347"/>
      <c r="PD7" s="339"/>
      <c r="PF7" s="259"/>
      <c r="PG7" s="267"/>
      <c r="PH7" s="267"/>
      <c r="PI7" s="269"/>
      <c r="PJ7" s="343"/>
      <c r="PK7" s="346"/>
      <c r="PL7" s="347"/>
      <c r="PM7" s="333"/>
      <c r="PN7" s="345"/>
      <c r="PO7" s="348"/>
      <c r="PP7" s="345"/>
      <c r="PQ7" s="345"/>
      <c r="PR7" s="347"/>
      <c r="PS7" s="339"/>
      <c r="PU7" s="259"/>
      <c r="PV7" s="267"/>
      <c r="PW7" s="267"/>
      <c r="PX7" s="269"/>
      <c r="PY7" s="343"/>
      <c r="PZ7" s="346"/>
      <c r="QA7" s="347"/>
      <c r="QB7" s="333"/>
      <c r="QC7" s="345"/>
      <c r="QD7" s="348"/>
      <c r="QE7" s="345"/>
      <c r="QF7" s="345"/>
      <c r="QG7" s="347"/>
      <c r="QH7" s="339"/>
      <c r="QJ7" s="259"/>
      <c r="QK7" s="267"/>
      <c r="QL7" s="267"/>
      <c r="QM7" s="269"/>
      <c r="QN7" s="343"/>
      <c r="QO7" s="346"/>
      <c r="QP7" s="347"/>
      <c r="QQ7" s="333"/>
      <c r="QR7" s="345"/>
      <c r="QS7" s="348"/>
      <c r="QT7" s="345"/>
      <c r="QU7" s="345"/>
      <c r="QV7" s="347"/>
      <c r="QW7" s="339"/>
      <c r="QY7" s="259"/>
      <c r="QZ7" s="267"/>
      <c r="RA7" s="267"/>
      <c r="RB7" s="269"/>
      <c r="RC7" s="343"/>
      <c r="RD7" s="346"/>
      <c r="RE7" s="347"/>
      <c r="RF7" s="333"/>
      <c r="RG7" s="345"/>
      <c r="RH7" s="348"/>
      <c r="RI7" s="345"/>
      <c r="RJ7" s="345"/>
      <c r="RK7" s="347"/>
      <c r="RL7" s="339"/>
      <c r="RN7" s="259"/>
      <c r="RO7" s="267"/>
      <c r="RP7" s="267"/>
      <c r="RQ7" s="269"/>
      <c r="RR7" s="343"/>
      <c r="RS7" s="346"/>
      <c r="RT7" s="347"/>
      <c r="RU7" s="333"/>
      <c r="RV7" s="345"/>
      <c r="RW7" s="348"/>
      <c r="RX7" s="345"/>
      <c r="RY7" s="345"/>
      <c r="RZ7" s="347"/>
      <c r="SA7" s="339"/>
      <c r="SC7" s="259"/>
      <c r="SD7" s="267"/>
      <c r="SE7" s="267"/>
      <c r="SF7" s="269"/>
      <c r="SG7" s="343"/>
      <c r="SH7" s="346"/>
      <c r="SI7" s="347"/>
      <c r="SJ7" s="333"/>
      <c r="SK7" s="345"/>
      <c r="SL7" s="348"/>
      <c r="SM7" s="345"/>
      <c r="SN7" s="345"/>
      <c r="SO7" s="347"/>
      <c r="SP7" s="339"/>
      <c r="SR7" s="259"/>
      <c r="SS7" s="267"/>
      <c r="ST7" s="267"/>
      <c r="SU7" s="269"/>
      <c r="SV7" s="343"/>
      <c r="SW7" s="346"/>
      <c r="SX7" s="347"/>
      <c r="SY7" s="333"/>
      <c r="SZ7" s="345"/>
      <c r="TA7" s="348"/>
      <c r="TB7" s="345"/>
      <c r="TC7" s="345"/>
      <c r="TD7" s="347"/>
      <c r="TE7" s="339"/>
      <c r="TG7" s="259"/>
      <c r="TH7" s="267"/>
      <c r="TI7" s="267"/>
      <c r="TJ7" s="269"/>
      <c r="TK7" s="343"/>
      <c r="TL7" s="346"/>
      <c r="TM7" s="347"/>
      <c r="TN7" s="333"/>
      <c r="TO7" s="345"/>
      <c r="TP7" s="348"/>
      <c r="TQ7" s="345"/>
      <c r="TR7" s="345"/>
      <c r="TS7" s="347"/>
      <c r="TT7" s="339"/>
      <c r="TV7" s="259"/>
      <c r="TW7" s="267"/>
      <c r="TX7" s="267"/>
      <c r="TY7" s="269"/>
      <c r="TZ7" s="343"/>
      <c r="UA7" s="346"/>
      <c r="UB7" s="347"/>
      <c r="UC7" s="333"/>
      <c r="UD7" s="345"/>
      <c r="UE7" s="348"/>
      <c r="UF7" s="345"/>
      <c r="UG7" s="345"/>
      <c r="UH7" s="347"/>
      <c r="UI7" s="339"/>
      <c r="UK7" s="259"/>
      <c r="UL7" s="267"/>
      <c r="UM7" s="267"/>
      <c r="UN7" s="269"/>
      <c r="UO7" s="343"/>
      <c r="UP7" s="346"/>
      <c r="UQ7" s="347"/>
      <c r="UR7" s="333"/>
      <c r="US7" s="345"/>
      <c r="UT7" s="348"/>
      <c r="UU7" s="345"/>
      <c r="UV7" s="345"/>
      <c r="UW7" s="347"/>
      <c r="UX7" s="339"/>
      <c r="UZ7" s="259"/>
      <c r="VA7" s="267"/>
      <c r="VB7" s="267"/>
      <c r="VC7" s="269"/>
      <c r="VD7" s="343"/>
      <c r="VE7" s="346"/>
      <c r="VF7" s="347"/>
      <c r="VG7" s="333"/>
      <c r="VH7" s="345"/>
      <c r="VI7" s="348"/>
      <c r="VJ7" s="345"/>
      <c r="VK7" s="345"/>
      <c r="VL7" s="347"/>
      <c r="VM7" s="339"/>
      <c r="VO7" s="259"/>
      <c r="VP7" s="267"/>
      <c r="VQ7" s="267"/>
      <c r="VR7" s="269"/>
      <c r="VS7" s="343"/>
      <c r="VT7" s="346"/>
      <c r="VU7" s="347"/>
      <c r="VV7" s="333"/>
      <c r="VW7" s="345"/>
      <c r="VX7" s="348"/>
      <c r="VY7" s="345"/>
      <c r="VZ7" s="345"/>
      <c r="WA7" s="347"/>
      <c r="WB7" s="339"/>
      <c r="WD7" s="259"/>
      <c r="WE7" s="267"/>
      <c r="WF7" s="267"/>
      <c r="WG7" s="269"/>
      <c r="WH7" s="343"/>
      <c r="WI7" s="346"/>
      <c r="WJ7" s="347"/>
      <c r="WK7" s="333"/>
      <c r="WL7" s="345"/>
      <c r="WM7" s="348"/>
      <c r="WN7" s="345"/>
      <c r="WO7" s="345"/>
      <c r="WP7" s="347"/>
      <c r="WQ7" s="339"/>
      <c r="WS7" s="259"/>
      <c r="WT7" s="267"/>
      <c r="WU7" s="267"/>
      <c r="WV7" s="269"/>
      <c r="WW7" s="343"/>
      <c r="WX7" s="346"/>
      <c r="WY7" s="347"/>
      <c r="WZ7" s="333"/>
      <c r="XA7" s="345"/>
      <c r="XB7" s="348"/>
      <c r="XC7" s="345"/>
      <c r="XD7" s="345"/>
      <c r="XE7" s="347"/>
      <c r="XF7" s="339"/>
      <c r="XH7" s="259"/>
      <c r="XI7" s="267"/>
      <c r="XJ7" s="267"/>
      <c r="XK7" s="269"/>
      <c r="XL7" s="343"/>
      <c r="XM7" s="346"/>
      <c r="XN7" s="347"/>
      <c r="XO7" s="333"/>
      <c r="XP7" s="345"/>
      <c r="XQ7" s="348"/>
      <c r="XR7" s="345"/>
      <c r="XS7" s="345"/>
      <c r="XT7" s="347"/>
      <c r="XU7" s="339"/>
      <c r="XW7" s="259"/>
      <c r="XX7" s="267"/>
      <c r="XY7" s="267"/>
      <c r="XZ7" s="269"/>
      <c r="YA7" s="343"/>
      <c r="YB7" s="346"/>
      <c r="YC7" s="347"/>
      <c r="YD7" s="333"/>
      <c r="YE7" s="345"/>
      <c r="YF7" s="348"/>
      <c r="YG7" s="345"/>
      <c r="YH7" s="345"/>
      <c r="YI7" s="347"/>
      <c r="YJ7" s="339"/>
      <c r="YL7" s="259"/>
      <c r="YM7" s="267"/>
      <c r="YN7" s="267"/>
      <c r="YO7" s="269"/>
      <c r="YP7" s="343"/>
      <c r="YQ7" s="346"/>
      <c r="YR7" s="347"/>
      <c r="YS7" s="333"/>
      <c r="YT7" s="345"/>
      <c r="YU7" s="348"/>
      <c r="YV7" s="345"/>
      <c r="YW7" s="345"/>
      <c r="YX7" s="347"/>
      <c r="YY7" s="339"/>
      <c r="ZA7" s="259"/>
      <c r="ZB7" s="267"/>
      <c r="ZC7" s="267"/>
      <c r="ZD7" s="269"/>
      <c r="ZE7" s="343"/>
      <c r="ZF7" s="346"/>
      <c r="ZG7" s="347"/>
      <c r="ZH7" s="333"/>
      <c r="ZI7" s="345"/>
      <c r="ZJ7" s="348"/>
      <c r="ZK7" s="345"/>
      <c r="ZL7" s="345"/>
      <c r="ZM7" s="347"/>
      <c r="ZN7" s="339"/>
      <c r="ZP7" s="259"/>
      <c r="ZQ7" s="267"/>
      <c r="ZR7" s="267"/>
      <c r="ZS7" s="269"/>
      <c r="ZT7" s="343"/>
      <c r="ZU7" s="346"/>
      <c r="ZV7" s="347"/>
      <c r="ZW7" s="333"/>
      <c r="ZX7" s="345"/>
      <c r="ZY7" s="348"/>
      <c r="ZZ7" s="345"/>
      <c r="AAA7" s="345"/>
      <c r="AAB7" s="347"/>
      <c r="AAC7" s="339"/>
      <c r="AAE7" s="259"/>
      <c r="AAF7" s="267"/>
      <c r="AAG7" s="267"/>
      <c r="AAH7" s="269"/>
      <c r="AAI7" s="343"/>
      <c r="AAJ7" s="346"/>
      <c r="AAK7" s="347"/>
      <c r="AAL7" s="333"/>
      <c r="AAM7" s="345"/>
      <c r="AAN7" s="348"/>
      <c r="AAO7" s="345"/>
      <c r="AAP7" s="345"/>
      <c r="AAQ7" s="347"/>
      <c r="AAR7" s="339"/>
      <c r="AAT7" s="259"/>
      <c r="AAU7" s="267"/>
      <c r="AAV7" s="267"/>
      <c r="AAW7" s="269"/>
      <c r="AAX7" s="343"/>
      <c r="AAY7" s="346"/>
      <c r="AAZ7" s="347"/>
      <c r="ABA7" s="333"/>
      <c r="ABB7" s="345"/>
      <c r="ABC7" s="348"/>
      <c r="ABD7" s="345"/>
      <c r="ABE7" s="345"/>
      <c r="ABF7" s="347"/>
      <c r="ABG7" s="339"/>
      <c r="ABI7" s="259"/>
      <c r="ABJ7" s="267"/>
      <c r="ABK7" s="267"/>
      <c r="ABL7" s="269"/>
      <c r="ABM7" s="343"/>
      <c r="ABN7" s="346"/>
      <c r="ABO7" s="347"/>
      <c r="ABP7" s="333"/>
      <c r="ABQ7" s="345"/>
      <c r="ABR7" s="348"/>
      <c r="ABS7" s="345"/>
      <c r="ABT7" s="345"/>
      <c r="ABU7" s="347"/>
      <c r="ABV7" s="339"/>
      <c r="ABX7" s="259"/>
      <c r="ABY7" s="267"/>
      <c r="ABZ7" s="267"/>
      <c r="ACA7" s="269"/>
      <c r="ACB7" s="343"/>
      <c r="ACC7" s="346"/>
      <c r="ACD7" s="347"/>
      <c r="ACE7" s="333"/>
      <c r="ACF7" s="345"/>
      <c r="ACG7" s="348"/>
      <c r="ACH7" s="345"/>
      <c r="ACI7" s="345"/>
      <c r="ACJ7" s="347"/>
      <c r="ACK7" s="339"/>
      <c r="ACM7" s="259"/>
      <c r="ACN7" s="267"/>
      <c r="ACO7" s="267"/>
      <c r="ACP7" s="269"/>
      <c r="ACQ7" s="343"/>
      <c r="ACR7" s="346"/>
      <c r="ACS7" s="347"/>
      <c r="ACT7" s="333"/>
      <c r="ACU7" s="345"/>
      <c r="ACV7" s="348"/>
      <c r="ACW7" s="345"/>
      <c r="ACX7" s="345"/>
      <c r="ACY7" s="347"/>
      <c r="ACZ7" s="339"/>
      <c r="ADB7" s="259"/>
      <c r="ADC7" s="267"/>
      <c r="ADD7" s="267"/>
      <c r="ADE7" s="269"/>
      <c r="ADF7" s="343"/>
      <c r="ADG7" s="346"/>
      <c r="ADH7" s="347"/>
      <c r="ADI7" s="333"/>
      <c r="ADJ7" s="345"/>
      <c r="ADK7" s="348"/>
      <c r="ADL7" s="345"/>
      <c r="ADM7" s="345"/>
      <c r="ADN7" s="347"/>
      <c r="ADO7" s="339"/>
      <c r="ADQ7" s="259"/>
      <c r="ADR7" s="267"/>
      <c r="ADS7" s="267"/>
      <c r="ADT7" s="269"/>
      <c r="ADU7" s="343"/>
      <c r="ADV7" s="346"/>
      <c r="ADW7" s="347"/>
      <c r="ADX7" s="333"/>
      <c r="ADY7" s="345"/>
      <c r="ADZ7" s="348"/>
      <c r="AEA7" s="345"/>
      <c r="AEB7" s="345"/>
      <c r="AEC7" s="347"/>
      <c r="AED7" s="339"/>
      <c r="AEF7" s="259"/>
      <c r="AEG7" s="267"/>
      <c r="AEH7" s="267"/>
      <c r="AEI7" s="269"/>
      <c r="AEJ7" s="343"/>
      <c r="AEK7" s="346"/>
      <c r="AEL7" s="347"/>
      <c r="AEM7" s="333"/>
      <c r="AEN7" s="345"/>
      <c r="AEO7" s="348"/>
      <c r="AEP7" s="345"/>
      <c r="AEQ7" s="345"/>
      <c r="AER7" s="347"/>
      <c r="AES7" s="339"/>
      <c r="AEU7" s="259"/>
      <c r="AEV7" s="267"/>
      <c r="AEW7" s="267"/>
      <c r="AEX7" s="269"/>
      <c r="AEY7" s="343"/>
      <c r="AEZ7" s="346"/>
      <c r="AFA7" s="347"/>
      <c r="AFB7" s="333"/>
      <c r="AFC7" s="345"/>
      <c r="AFD7" s="348"/>
      <c r="AFE7" s="345"/>
      <c r="AFF7" s="345"/>
      <c r="AFG7" s="347"/>
      <c r="AFH7" s="339"/>
      <c r="AFJ7" s="259"/>
      <c r="AFK7" s="267"/>
      <c r="AFL7" s="267"/>
      <c r="AFM7" s="269"/>
      <c r="AFN7" s="343"/>
      <c r="AFO7" s="346"/>
      <c r="AFP7" s="347"/>
      <c r="AFQ7" s="333"/>
      <c r="AFR7" s="345"/>
      <c r="AFS7" s="348"/>
      <c r="AFT7" s="345"/>
      <c r="AFU7" s="345"/>
      <c r="AFV7" s="347"/>
      <c r="AFW7" s="339"/>
      <c r="AFY7" s="259"/>
      <c r="AFZ7" s="267"/>
      <c r="AGA7" s="267"/>
      <c r="AGB7" s="269"/>
      <c r="AGC7" s="343"/>
      <c r="AGD7" s="346"/>
      <c r="AGE7" s="347"/>
      <c r="AGF7" s="333"/>
      <c r="AGG7" s="345"/>
      <c r="AGH7" s="348"/>
      <c r="AGI7" s="345"/>
      <c r="AGJ7" s="345"/>
      <c r="AGK7" s="347"/>
      <c r="AGL7" s="339"/>
      <c r="AGN7" s="259"/>
      <c r="AGO7" s="267"/>
      <c r="AGP7" s="267"/>
      <c r="AGQ7" s="269"/>
      <c r="AGR7" s="343"/>
      <c r="AGS7" s="346"/>
      <c r="AGT7" s="347"/>
      <c r="AGU7" s="333"/>
      <c r="AGV7" s="345"/>
      <c r="AGW7" s="348"/>
      <c r="AGX7" s="345"/>
      <c r="AGY7" s="345"/>
      <c r="AGZ7" s="347"/>
      <c r="AHA7" s="339"/>
      <c r="AHC7" s="259"/>
      <c r="AHD7" s="267"/>
      <c r="AHE7" s="267"/>
      <c r="AHF7" s="269"/>
      <c r="AHG7" s="343"/>
      <c r="AHH7" s="346"/>
      <c r="AHI7" s="347"/>
      <c r="AHJ7" s="333"/>
      <c r="AHK7" s="345"/>
      <c r="AHL7" s="348"/>
      <c r="AHM7" s="345"/>
      <c r="AHN7" s="345"/>
      <c r="AHO7" s="347"/>
      <c r="AHP7" s="339"/>
      <c r="AHR7" s="259"/>
      <c r="AHS7" s="267"/>
      <c r="AHT7" s="267"/>
      <c r="AHU7" s="269"/>
      <c r="AHV7" s="343"/>
      <c r="AHW7" s="346"/>
      <c r="AHX7" s="347"/>
      <c r="AHY7" s="333"/>
      <c r="AHZ7" s="345"/>
      <c r="AIA7" s="348"/>
      <c r="AIB7" s="345"/>
      <c r="AIC7" s="345"/>
      <c r="AID7" s="347"/>
      <c r="AIE7" s="339"/>
      <c r="AIG7" s="259"/>
      <c r="AIH7" s="267"/>
      <c r="AII7" s="267"/>
      <c r="AIJ7" s="269"/>
      <c r="AIK7" s="343"/>
      <c r="AIL7" s="346"/>
      <c r="AIM7" s="347"/>
      <c r="AIN7" s="333"/>
      <c r="AIO7" s="345"/>
      <c r="AIP7" s="348"/>
      <c r="AIQ7" s="345"/>
      <c r="AIR7" s="345"/>
      <c r="AIS7" s="347"/>
      <c r="AIT7" s="339"/>
      <c r="AIV7" s="259"/>
      <c r="AIW7" s="267"/>
      <c r="AIX7" s="267"/>
      <c r="AIY7" s="269"/>
      <c r="AIZ7" s="343"/>
      <c r="AJA7" s="346"/>
      <c r="AJB7" s="347"/>
      <c r="AJC7" s="333"/>
      <c r="AJD7" s="345"/>
      <c r="AJE7" s="348"/>
      <c r="AJF7" s="345"/>
      <c r="AJG7" s="345"/>
      <c r="AJH7" s="347"/>
      <c r="AJI7" s="339"/>
      <c r="AJK7" s="259"/>
      <c r="AJL7" s="267"/>
      <c r="AJM7" s="267"/>
      <c r="AJN7" s="269"/>
      <c r="AJO7" s="343"/>
      <c r="AJP7" s="346"/>
      <c r="AJQ7" s="347"/>
      <c r="AJR7" s="333"/>
      <c r="AJS7" s="345"/>
      <c r="AJT7" s="348"/>
      <c r="AJU7" s="345"/>
      <c r="AJV7" s="345"/>
      <c r="AJW7" s="347"/>
      <c r="AJX7" s="339"/>
      <c r="AJZ7" s="259"/>
      <c r="AKA7" s="267"/>
      <c r="AKB7" s="267"/>
      <c r="AKC7" s="269"/>
      <c r="AKD7" s="343"/>
      <c r="AKE7" s="346"/>
      <c r="AKF7" s="347"/>
      <c r="AKG7" s="333"/>
      <c r="AKH7" s="345"/>
      <c r="AKI7" s="348"/>
      <c r="AKJ7" s="345"/>
      <c r="AKK7" s="345"/>
      <c r="AKL7" s="347"/>
      <c r="AKM7" s="339"/>
      <c r="AKO7" s="259"/>
      <c r="AKP7" s="267"/>
      <c r="AKQ7" s="267"/>
      <c r="AKR7" s="269"/>
      <c r="AKS7" s="343"/>
      <c r="AKT7" s="346"/>
      <c r="AKU7" s="347"/>
      <c r="AKV7" s="333"/>
      <c r="AKW7" s="345"/>
      <c r="AKX7" s="348"/>
      <c r="AKY7" s="345"/>
      <c r="AKZ7" s="345"/>
      <c r="ALA7" s="347"/>
      <c r="ALB7" s="339"/>
      <c r="ALD7" s="259"/>
      <c r="ALE7" s="267"/>
      <c r="ALF7" s="267"/>
      <c r="ALG7" s="269"/>
      <c r="ALH7" s="343"/>
      <c r="ALI7" s="346"/>
      <c r="ALJ7" s="347"/>
      <c r="ALK7" s="333"/>
      <c r="ALL7" s="345"/>
      <c r="ALM7" s="348"/>
      <c r="ALN7" s="345"/>
      <c r="ALO7" s="345"/>
      <c r="ALP7" s="347"/>
      <c r="ALQ7" s="339"/>
      <c r="ALS7" s="259"/>
      <c r="ALT7" s="267"/>
      <c r="ALU7" s="267"/>
      <c r="ALV7" s="269"/>
      <c r="ALW7" s="343"/>
      <c r="ALX7" s="346"/>
      <c r="ALY7" s="347"/>
      <c r="ALZ7" s="333"/>
      <c r="AMA7" s="345"/>
      <c r="AMB7" s="348"/>
      <c r="AMC7" s="345"/>
      <c r="AMD7" s="345"/>
      <c r="AME7" s="347"/>
      <c r="AMF7" s="339"/>
      <c r="AMH7" s="259"/>
      <c r="AMI7" s="267"/>
      <c r="AMJ7" s="267"/>
      <c r="AMK7" s="269"/>
      <c r="AML7" s="343"/>
      <c r="AMM7" s="346"/>
      <c r="AMN7" s="347"/>
      <c r="AMO7" s="333"/>
      <c r="AMP7" s="345"/>
      <c r="AMQ7" s="348"/>
      <c r="AMR7" s="345"/>
      <c r="AMS7" s="345"/>
      <c r="AMT7" s="347"/>
      <c r="AMU7" s="339"/>
      <c r="AMW7" s="259"/>
      <c r="AMX7" s="267"/>
      <c r="AMY7" s="267"/>
      <c r="AMZ7" s="269"/>
      <c r="ANA7" s="343"/>
      <c r="ANB7" s="346"/>
      <c r="ANC7" s="347"/>
      <c r="AND7" s="333"/>
      <c r="ANE7" s="345"/>
      <c r="ANF7" s="348"/>
      <c r="ANG7" s="345"/>
      <c r="ANH7" s="345"/>
      <c r="ANI7" s="347"/>
      <c r="ANJ7" s="339"/>
      <c r="ANL7" s="259"/>
      <c r="ANM7" s="267"/>
      <c r="ANN7" s="267"/>
      <c r="ANO7" s="269"/>
      <c r="ANP7" s="343"/>
      <c r="ANQ7" s="346"/>
      <c r="ANR7" s="347"/>
      <c r="ANS7" s="333"/>
      <c r="ANT7" s="345"/>
      <c r="ANU7" s="348"/>
      <c r="ANV7" s="345"/>
      <c r="ANW7" s="345"/>
      <c r="ANX7" s="347"/>
      <c r="ANY7" s="339"/>
      <c r="AOA7" s="259"/>
      <c r="AOB7" s="267"/>
      <c r="AOC7" s="267"/>
      <c r="AOD7" s="269"/>
      <c r="AOE7" s="343"/>
      <c r="AOF7" s="346"/>
      <c r="AOG7" s="347"/>
      <c r="AOH7" s="333"/>
      <c r="AOI7" s="345"/>
      <c r="AOJ7" s="348"/>
      <c r="AOK7" s="345"/>
      <c r="AOL7" s="345"/>
      <c r="AOM7" s="347"/>
      <c r="AON7" s="339"/>
      <c r="AOP7" s="259"/>
      <c r="AOQ7" s="267"/>
      <c r="AOR7" s="267"/>
      <c r="AOS7" s="269"/>
      <c r="AOT7" s="343"/>
      <c r="AOU7" s="346"/>
      <c r="AOV7" s="347"/>
      <c r="AOW7" s="333"/>
      <c r="AOX7" s="345"/>
      <c r="AOY7" s="348"/>
      <c r="AOZ7" s="345"/>
      <c r="APA7" s="345"/>
      <c r="APB7" s="347"/>
      <c r="APC7" s="339"/>
      <c r="APE7" s="259"/>
      <c r="APF7" s="267"/>
      <c r="APG7" s="267"/>
      <c r="APH7" s="269"/>
      <c r="API7" s="343"/>
      <c r="APJ7" s="346"/>
      <c r="APK7" s="347"/>
      <c r="APL7" s="333"/>
      <c r="APM7" s="345"/>
      <c r="APN7" s="348"/>
      <c r="APO7" s="345"/>
      <c r="APP7" s="345"/>
      <c r="APQ7" s="347"/>
      <c r="APR7" s="339"/>
      <c r="APT7" s="259"/>
      <c r="APU7" s="267"/>
      <c r="APV7" s="267"/>
      <c r="APW7" s="269"/>
      <c r="APX7" s="343"/>
      <c r="APY7" s="346"/>
      <c r="APZ7" s="347"/>
      <c r="AQA7" s="333"/>
      <c r="AQB7" s="345"/>
      <c r="AQC7" s="348"/>
      <c r="AQD7" s="345"/>
      <c r="AQE7" s="345"/>
      <c r="AQF7" s="347"/>
      <c r="AQG7" s="339"/>
      <c r="AQI7" s="259"/>
      <c r="AQJ7" s="267"/>
      <c r="AQK7" s="267"/>
      <c r="AQL7" s="269"/>
      <c r="AQM7" s="343"/>
      <c r="AQN7" s="346"/>
      <c r="AQO7" s="347"/>
      <c r="AQP7" s="333"/>
      <c r="AQQ7" s="345"/>
      <c r="AQR7" s="348"/>
      <c r="AQS7" s="345"/>
      <c r="AQT7" s="345"/>
      <c r="AQU7" s="347"/>
      <c r="AQV7" s="339"/>
      <c r="AQX7" s="259"/>
      <c r="AQY7" s="267"/>
      <c r="AQZ7" s="267"/>
      <c r="ARA7" s="269"/>
      <c r="ARB7" s="343"/>
      <c r="ARC7" s="346"/>
      <c r="ARD7" s="347"/>
      <c r="ARE7" s="333"/>
      <c r="ARF7" s="345"/>
      <c r="ARG7" s="348"/>
      <c r="ARH7" s="345"/>
      <c r="ARI7" s="345"/>
      <c r="ARJ7" s="347"/>
      <c r="ARK7" s="339"/>
      <c r="ARM7" s="259"/>
      <c r="ARN7" s="267"/>
      <c r="ARO7" s="267"/>
      <c r="ARP7" s="269"/>
      <c r="ARQ7" s="343"/>
      <c r="ARR7" s="346"/>
      <c r="ARS7" s="347"/>
      <c r="ART7" s="333"/>
      <c r="ARU7" s="345"/>
      <c r="ARV7" s="348"/>
      <c r="ARW7" s="345"/>
      <c r="ARX7" s="345"/>
      <c r="ARY7" s="347"/>
      <c r="ARZ7" s="339"/>
      <c r="ASB7" s="259"/>
      <c r="ASC7" s="267"/>
      <c r="ASD7" s="267"/>
      <c r="ASE7" s="269"/>
      <c r="ASF7" s="343"/>
      <c r="ASG7" s="346"/>
      <c r="ASH7" s="347"/>
      <c r="ASI7" s="333"/>
      <c r="ASJ7" s="345"/>
      <c r="ASK7" s="348"/>
      <c r="ASL7" s="345"/>
      <c r="ASM7" s="345"/>
      <c r="ASN7" s="347"/>
      <c r="ASO7" s="339"/>
      <c r="ASQ7" s="259"/>
      <c r="ASR7" s="267"/>
      <c r="ASS7" s="267"/>
      <c r="AST7" s="269"/>
      <c r="ASU7" s="343"/>
      <c r="ASV7" s="346"/>
      <c r="ASW7" s="347"/>
      <c r="ASX7" s="333"/>
      <c r="ASY7" s="345"/>
      <c r="ASZ7" s="348"/>
      <c r="ATA7" s="345"/>
      <c r="ATB7" s="345"/>
      <c r="ATC7" s="347"/>
      <c r="ATD7" s="339"/>
      <c r="ATF7" s="259"/>
      <c r="ATG7" s="267"/>
      <c r="ATH7" s="267"/>
      <c r="ATI7" s="269"/>
      <c r="ATJ7" s="343"/>
      <c r="ATK7" s="346"/>
      <c r="ATL7" s="347"/>
      <c r="ATM7" s="333"/>
      <c r="ATN7" s="345"/>
      <c r="ATO7" s="348"/>
      <c r="ATP7" s="345"/>
      <c r="ATQ7" s="345"/>
      <c r="ATR7" s="347"/>
      <c r="ATS7" s="339"/>
      <c r="ATU7" s="259"/>
      <c r="ATV7" s="267"/>
      <c r="ATW7" s="267"/>
      <c r="ATX7" s="269"/>
      <c r="ATY7" s="343"/>
      <c r="ATZ7" s="346"/>
      <c r="AUA7" s="347"/>
      <c r="AUB7" s="333"/>
      <c r="AUC7" s="345"/>
      <c r="AUD7" s="348"/>
      <c r="AUE7" s="345"/>
      <c r="AUF7" s="345"/>
      <c r="AUG7" s="347"/>
      <c r="AUH7" s="339"/>
      <c r="AUJ7" s="259"/>
      <c r="AUK7" s="267"/>
      <c r="AUL7" s="267"/>
      <c r="AUM7" s="269"/>
      <c r="AUN7" s="343"/>
      <c r="AUO7" s="346"/>
      <c r="AUP7" s="347"/>
      <c r="AUQ7" s="333"/>
      <c r="AUR7" s="345"/>
      <c r="AUS7" s="348"/>
      <c r="AUT7" s="345"/>
      <c r="AUU7" s="345"/>
      <c r="AUV7" s="347"/>
      <c r="AUW7" s="339"/>
      <c r="AUY7" s="259"/>
      <c r="AUZ7" s="267"/>
      <c r="AVA7" s="267"/>
      <c r="AVB7" s="269"/>
      <c r="AVC7" s="343"/>
      <c r="AVD7" s="346"/>
      <c r="AVE7" s="347"/>
      <c r="AVF7" s="333"/>
      <c r="AVG7" s="345"/>
      <c r="AVH7" s="348"/>
      <c r="AVI7" s="345"/>
      <c r="AVJ7" s="345"/>
      <c r="AVK7" s="347"/>
      <c r="AVL7" s="339"/>
      <c r="AVN7" s="259"/>
      <c r="AVO7" s="267"/>
      <c r="AVP7" s="267"/>
      <c r="AVQ7" s="269"/>
      <c r="AVR7" s="343"/>
      <c r="AVS7" s="346"/>
      <c r="AVT7" s="347"/>
      <c r="AVU7" s="333"/>
      <c r="AVV7" s="345"/>
      <c r="AVW7" s="348"/>
      <c r="AVX7" s="345"/>
      <c r="AVY7" s="345"/>
      <c r="AVZ7" s="347"/>
      <c r="AWA7" s="339"/>
      <c r="AWC7" s="259"/>
      <c r="AWD7" s="267"/>
      <c r="AWE7" s="267"/>
      <c r="AWF7" s="269"/>
      <c r="AWG7" s="343"/>
      <c r="AWH7" s="346"/>
      <c r="AWI7" s="347"/>
      <c r="AWJ7" s="333"/>
      <c r="AWK7" s="345"/>
      <c r="AWL7" s="348"/>
      <c r="AWM7" s="345"/>
      <c r="AWN7" s="345"/>
      <c r="AWO7" s="347"/>
      <c r="AWP7" s="339"/>
      <c r="AWR7" s="259"/>
      <c r="AWS7" s="267"/>
      <c r="AWT7" s="267"/>
      <c r="AWU7" s="269"/>
      <c r="AWV7" s="343"/>
      <c r="AWW7" s="346"/>
      <c r="AWX7" s="347"/>
      <c r="AWY7" s="333"/>
      <c r="AWZ7" s="345"/>
      <c r="AXA7" s="348"/>
      <c r="AXB7" s="345"/>
      <c r="AXC7" s="345"/>
      <c r="AXD7" s="347"/>
      <c r="AXE7" s="339"/>
      <c r="AXG7" s="259"/>
      <c r="AXH7" s="267"/>
      <c r="AXI7" s="267"/>
      <c r="AXJ7" s="269"/>
      <c r="AXK7" s="343"/>
      <c r="AXL7" s="346"/>
      <c r="AXM7" s="347"/>
      <c r="AXN7" s="333"/>
      <c r="AXO7" s="345"/>
      <c r="AXP7" s="348"/>
      <c r="AXQ7" s="345"/>
      <c r="AXR7" s="345"/>
      <c r="AXS7" s="347"/>
      <c r="AXT7" s="339"/>
      <c r="AXV7" s="259"/>
      <c r="AXW7" s="267"/>
      <c r="AXX7" s="267"/>
      <c r="AXY7" s="269"/>
      <c r="AXZ7" s="343"/>
      <c r="AYA7" s="346"/>
      <c r="AYB7" s="347"/>
      <c r="AYC7" s="333"/>
      <c r="AYD7" s="345"/>
      <c r="AYE7" s="348"/>
      <c r="AYF7" s="345"/>
      <c r="AYG7" s="345"/>
      <c r="AYH7" s="347"/>
      <c r="AYI7" s="339"/>
      <c r="AYK7" s="259"/>
      <c r="AYL7" s="267"/>
      <c r="AYM7" s="267"/>
      <c r="AYN7" s="269"/>
      <c r="AYO7" s="343"/>
      <c r="AYP7" s="346"/>
      <c r="AYQ7" s="347"/>
      <c r="AYR7" s="333"/>
      <c r="AYS7" s="345"/>
      <c r="AYT7" s="348"/>
      <c r="AYU7" s="345"/>
      <c r="AYV7" s="345"/>
      <c r="AYW7" s="347"/>
      <c r="AYX7" s="339"/>
      <c r="AYZ7" s="259"/>
      <c r="AZA7" s="267"/>
      <c r="AZB7" s="267"/>
      <c r="AZC7" s="269"/>
      <c r="AZD7" s="343"/>
      <c r="AZE7" s="346"/>
      <c r="AZF7" s="347"/>
      <c r="AZG7" s="333"/>
      <c r="AZH7" s="345"/>
      <c r="AZI7" s="348"/>
      <c r="AZJ7" s="345"/>
      <c r="AZK7" s="345"/>
      <c r="AZL7" s="347"/>
      <c r="AZM7" s="339"/>
      <c r="AZO7" s="259"/>
      <c r="AZP7" s="267"/>
      <c r="AZQ7" s="267"/>
      <c r="AZR7" s="269"/>
      <c r="AZS7" s="343"/>
      <c r="AZT7" s="346"/>
      <c r="AZU7" s="347"/>
      <c r="AZV7" s="333"/>
      <c r="AZW7" s="345"/>
      <c r="AZX7" s="348"/>
      <c r="AZY7" s="345"/>
      <c r="AZZ7" s="345"/>
      <c r="BAA7" s="347"/>
      <c r="BAB7" s="339"/>
      <c r="BAD7" s="259"/>
      <c r="BAE7" s="267"/>
      <c r="BAF7" s="267"/>
      <c r="BAG7" s="269"/>
      <c r="BAH7" s="343"/>
      <c r="BAI7" s="346"/>
      <c r="BAJ7" s="347"/>
      <c r="BAK7" s="333"/>
      <c r="BAL7" s="345"/>
      <c r="BAM7" s="348"/>
      <c r="BAN7" s="345"/>
      <c r="BAO7" s="345"/>
      <c r="BAP7" s="347"/>
      <c r="BAQ7" s="339"/>
      <c r="BAS7" s="259"/>
      <c r="BAT7" s="267"/>
      <c r="BAU7" s="267"/>
      <c r="BAV7" s="269"/>
      <c r="BAW7" s="343"/>
      <c r="BAX7" s="346"/>
      <c r="BAY7" s="347"/>
      <c r="BAZ7" s="333"/>
      <c r="BBA7" s="345"/>
      <c r="BBB7" s="348"/>
      <c r="BBC7" s="345"/>
      <c r="BBD7" s="345"/>
      <c r="BBE7" s="347"/>
      <c r="BBF7" s="339"/>
      <c r="BBH7" s="259"/>
      <c r="BBI7" s="267"/>
      <c r="BBJ7" s="267"/>
      <c r="BBK7" s="269"/>
      <c r="BBL7" s="343"/>
      <c r="BBM7" s="346"/>
      <c r="BBN7" s="347"/>
      <c r="BBO7" s="333"/>
      <c r="BBP7" s="345"/>
      <c r="BBQ7" s="348"/>
      <c r="BBR7" s="345"/>
      <c r="BBS7" s="345"/>
      <c r="BBT7" s="347"/>
      <c r="BBU7" s="339"/>
      <c r="BBW7" s="259"/>
      <c r="BBX7" s="267"/>
      <c r="BBY7" s="267"/>
      <c r="BBZ7" s="269"/>
      <c r="BCA7" s="343"/>
      <c r="BCB7" s="346"/>
      <c r="BCC7" s="347"/>
      <c r="BCD7" s="333"/>
      <c r="BCE7" s="345"/>
      <c r="BCF7" s="348"/>
      <c r="BCG7" s="345"/>
      <c r="BCH7" s="345"/>
      <c r="BCI7" s="347"/>
      <c r="BCJ7" s="339"/>
      <c r="BCL7" s="259"/>
      <c r="BCM7" s="267"/>
      <c r="BCN7" s="267"/>
      <c r="BCO7" s="269"/>
      <c r="BCP7" s="343"/>
      <c r="BCQ7" s="346"/>
      <c r="BCR7" s="347"/>
      <c r="BCS7" s="333"/>
      <c r="BCT7" s="345"/>
      <c r="BCU7" s="348"/>
      <c r="BCV7" s="345"/>
      <c r="BCW7" s="345"/>
      <c r="BCX7" s="347"/>
      <c r="BCY7" s="339"/>
      <c r="BDA7" s="259"/>
      <c r="BDB7" s="267"/>
      <c r="BDC7" s="267"/>
      <c r="BDD7" s="269"/>
      <c r="BDE7" s="343"/>
      <c r="BDF7" s="346"/>
      <c r="BDG7" s="347"/>
      <c r="BDH7" s="333"/>
      <c r="BDI7" s="345"/>
      <c r="BDJ7" s="348"/>
      <c r="BDK7" s="345"/>
      <c r="BDL7" s="345"/>
      <c r="BDM7" s="347"/>
      <c r="BDN7" s="339"/>
      <c r="BDP7" s="259"/>
      <c r="BDQ7" s="267"/>
      <c r="BDR7" s="267"/>
      <c r="BDS7" s="269"/>
      <c r="BDT7" s="343"/>
      <c r="BDU7" s="346"/>
      <c r="BDV7" s="347"/>
      <c r="BDW7" s="333"/>
      <c r="BDX7" s="345"/>
      <c r="BDY7" s="348"/>
      <c r="BDZ7" s="345"/>
      <c r="BEA7" s="345"/>
      <c r="BEB7" s="347"/>
      <c r="BEC7" s="339"/>
      <c r="BEE7" s="259"/>
      <c r="BEF7" s="267"/>
      <c r="BEG7" s="267"/>
      <c r="BEH7" s="269"/>
      <c r="BEI7" s="343"/>
      <c r="BEJ7" s="346"/>
      <c r="BEK7" s="347"/>
      <c r="BEL7" s="333"/>
      <c r="BEM7" s="345"/>
      <c r="BEN7" s="348"/>
      <c r="BEO7" s="345"/>
      <c r="BEP7" s="345"/>
      <c r="BEQ7" s="347"/>
      <c r="BER7" s="339"/>
      <c r="BET7" s="259"/>
      <c r="BEU7" s="267"/>
      <c r="BEV7" s="267"/>
      <c r="BEW7" s="269"/>
      <c r="BEX7" s="343"/>
      <c r="BEY7" s="346"/>
      <c r="BEZ7" s="347"/>
      <c r="BFA7" s="333"/>
      <c r="BFB7" s="345"/>
      <c r="BFC7" s="348"/>
      <c r="BFD7" s="345"/>
      <c r="BFE7" s="345"/>
      <c r="BFF7" s="347"/>
      <c r="BFG7" s="339"/>
      <c r="BFI7" s="259"/>
      <c r="BFJ7" s="267"/>
      <c r="BFK7" s="267"/>
      <c r="BFL7" s="269"/>
      <c r="BFM7" s="343"/>
      <c r="BFN7" s="346"/>
      <c r="BFO7" s="347"/>
      <c r="BFP7" s="333"/>
      <c r="BFQ7" s="345"/>
      <c r="BFR7" s="348"/>
      <c r="BFS7" s="345"/>
      <c r="BFT7" s="345"/>
      <c r="BFU7" s="347"/>
      <c r="BFV7" s="339"/>
      <c r="BFX7" s="259"/>
      <c r="BFY7" s="267"/>
      <c r="BFZ7" s="267"/>
      <c r="BGA7" s="269"/>
      <c r="BGB7" s="343"/>
      <c r="BGC7" s="346"/>
      <c r="BGD7" s="347"/>
      <c r="BGE7" s="333"/>
      <c r="BGF7" s="345"/>
      <c r="BGG7" s="348"/>
      <c r="BGH7" s="345"/>
      <c r="BGI7" s="345"/>
      <c r="BGJ7" s="347"/>
      <c r="BGK7" s="339"/>
      <c r="BGM7" s="259"/>
      <c r="BGN7" s="267"/>
      <c r="BGO7" s="267"/>
      <c r="BGP7" s="269"/>
      <c r="BGQ7" s="343"/>
      <c r="BGR7" s="346"/>
      <c r="BGS7" s="347"/>
      <c r="BGT7" s="333"/>
      <c r="BGU7" s="345"/>
      <c r="BGV7" s="348"/>
      <c r="BGW7" s="345"/>
      <c r="BGX7" s="345"/>
      <c r="BGY7" s="347"/>
      <c r="BGZ7" s="339"/>
      <c r="BHB7" s="259"/>
      <c r="BHC7" s="267"/>
      <c r="BHD7" s="267"/>
      <c r="BHE7" s="269"/>
      <c r="BHF7" s="343"/>
      <c r="BHG7" s="346"/>
      <c r="BHH7" s="347"/>
      <c r="BHI7" s="333"/>
      <c r="BHJ7" s="345"/>
      <c r="BHK7" s="348"/>
      <c r="BHL7" s="345"/>
      <c r="BHM7" s="345"/>
      <c r="BHN7" s="347"/>
      <c r="BHO7" s="339"/>
      <c r="BHQ7" s="259"/>
      <c r="BHR7" s="267"/>
      <c r="BHS7" s="267"/>
      <c r="BHT7" s="269"/>
      <c r="BHU7" s="343"/>
      <c r="BHV7" s="346"/>
      <c r="BHW7" s="347"/>
      <c r="BHX7" s="333"/>
      <c r="BHY7" s="345"/>
      <c r="BHZ7" s="348"/>
      <c r="BIA7" s="345"/>
      <c r="BIB7" s="345"/>
      <c r="BIC7" s="347"/>
      <c r="BID7" s="339"/>
      <c r="BIF7" s="259"/>
      <c r="BIG7" s="267"/>
      <c r="BIH7" s="267"/>
      <c r="BII7" s="269"/>
      <c r="BIJ7" s="343"/>
      <c r="BIK7" s="346"/>
      <c r="BIL7" s="347"/>
      <c r="BIM7" s="333"/>
      <c r="BIN7" s="345"/>
      <c r="BIO7" s="348"/>
      <c r="BIP7" s="345"/>
      <c r="BIQ7" s="345"/>
      <c r="BIR7" s="347"/>
      <c r="BIS7" s="339"/>
      <c r="BIU7" s="259"/>
      <c r="BIV7" s="267"/>
      <c r="BIW7" s="267"/>
      <c r="BIX7" s="269"/>
      <c r="BIY7" s="343"/>
      <c r="BIZ7" s="346"/>
      <c r="BJA7" s="347"/>
      <c r="BJB7" s="333"/>
      <c r="BJC7" s="345"/>
      <c r="BJD7" s="348"/>
      <c r="BJE7" s="345"/>
      <c r="BJF7" s="345"/>
      <c r="BJG7" s="347"/>
      <c r="BJH7" s="339"/>
      <c r="BJJ7" s="259"/>
      <c r="BJK7" s="267"/>
      <c r="BJL7" s="267"/>
      <c r="BJM7" s="269"/>
      <c r="BJN7" s="343"/>
      <c r="BJO7" s="346"/>
      <c r="BJP7" s="347"/>
      <c r="BJQ7" s="333"/>
      <c r="BJR7" s="345"/>
      <c r="BJS7" s="348"/>
      <c r="BJT7" s="345"/>
      <c r="BJU7" s="345"/>
      <c r="BJV7" s="347"/>
      <c r="BJW7" s="339"/>
      <c r="BJY7" s="259"/>
      <c r="BJZ7" s="267"/>
      <c r="BKA7" s="267"/>
      <c r="BKB7" s="269"/>
      <c r="BKC7" s="343"/>
      <c r="BKD7" s="346"/>
      <c r="BKE7" s="347"/>
      <c r="BKF7" s="333"/>
      <c r="BKG7" s="345"/>
      <c r="BKH7" s="348"/>
      <c r="BKI7" s="345"/>
      <c r="BKJ7" s="345"/>
      <c r="BKK7" s="347"/>
      <c r="BKL7" s="339"/>
      <c r="BKN7" s="259"/>
      <c r="BKO7" s="267"/>
      <c r="BKP7" s="267"/>
      <c r="BKQ7" s="269"/>
      <c r="BKR7" s="343"/>
      <c r="BKS7" s="346"/>
      <c r="BKT7" s="347"/>
      <c r="BKU7" s="333"/>
      <c r="BKV7" s="345"/>
      <c r="BKW7" s="348"/>
      <c r="BKX7" s="345"/>
      <c r="BKY7" s="345"/>
      <c r="BKZ7" s="347"/>
      <c r="BLA7" s="339"/>
      <c r="BLC7" s="259"/>
      <c r="BLD7" s="267"/>
      <c r="BLE7" s="267"/>
      <c r="BLF7" s="269"/>
      <c r="BLG7" s="343"/>
      <c r="BLH7" s="346"/>
      <c r="BLI7" s="347"/>
      <c r="BLJ7" s="333"/>
      <c r="BLK7" s="345"/>
      <c r="BLL7" s="348"/>
      <c r="BLM7" s="345"/>
      <c r="BLN7" s="345"/>
      <c r="BLO7" s="347"/>
      <c r="BLP7" s="339"/>
      <c r="BLR7" s="259"/>
      <c r="BLS7" s="267"/>
      <c r="BLT7" s="267"/>
      <c r="BLU7" s="269"/>
      <c r="BLV7" s="343"/>
      <c r="BLW7" s="346"/>
      <c r="BLX7" s="347"/>
      <c r="BLY7" s="333"/>
      <c r="BLZ7" s="345"/>
      <c r="BMA7" s="348"/>
      <c r="BMB7" s="345"/>
      <c r="BMC7" s="345"/>
      <c r="BMD7" s="347"/>
      <c r="BME7" s="339"/>
      <c r="BMG7" s="259"/>
      <c r="BMH7" s="267"/>
      <c r="BMI7" s="267"/>
      <c r="BMJ7" s="269"/>
      <c r="BMK7" s="343"/>
      <c r="BML7" s="346"/>
      <c r="BMM7" s="347"/>
      <c r="BMN7" s="333"/>
      <c r="BMO7" s="345"/>
      <c r="BMP7" s="348"/>
      <c r="BMQ7" s="345"/>
      <c r="BMR7" s="345"/>
      <c r="BMS7" s="347"/>
      <c r="BMT7" s="339"/>
      <c r="BMV7" s="259"/>
      <c r="BMW7" s="267"/>
      <c r="BMX7" s="267"/>
      <c r="BMY7" s="269"/>
      <c r="BMZ7" s="343"/>
      <c r="BNA7" s="346"/>
      <c r="BNB7" s="347"/>
      <c r="BNC7" s="333"/>
      <c r="BND7" s="345"/>
      <c r="BNE7" s="348"/>
      <c r="BNF7" s="345"/>
      <c r="BNG7" s="345"/>
      <c r="BNH7" s="347"/>
      <c r="BNI7" s="339"/>
      <c r="BNK7" s="259"/>
      <c r="BNL7" s="267"/>
      <c r="BNM7" s="267"/>
      <c r="BNN7" s="269"/>
      <c r="BNO7" s="343"/>
      <c r="BNP7" s="346"/>
      <c r="BNQ7" s="347"/>
      <c r="BNR7" s="333"/>
      <c r="BNS7" s="345"/>
      <c r="BNT7" s="348"/>
      <c r="BNU7" s="345"/>
      <c r="BNV7" s="345"/>
      <c r="BNW7" s="347"/>
      <c r="BNX7" s="339"/>
      <c r="BNZ7" s="259"/>
      <c r="BOA7" s="267"/>
      <c r="BOB7" s="267"/>
      <c r="BOC7" s="269"/>
      <c r="BOD7" s="343"/>
      <c r="BOE7" s="346"/>
      <c r="BOF7" s="347"/>
      <c r="BOG7" s="333"/>
      <c r="BOH7" s="345"/>
      <c r="BOI7" s="348"/>
      <c r="BOJ7" s="345"/>
      <c r="BOK7" s="345"/>
      <c r="BOL7" s="347"/>
      <c r="BOM7" s="339"/>
      <c r="BOO7" s="259"/>
      <c r="BOP7" s="267"/>
      <c r="BOQ7" s="267"/>
      <c r="BOR7" s="269"/>
      <c r="BOS7" s="343"/>
      <c r="BOT7" s="346"/>
      <c r="BOU7" s="347"/>
      <c r="BOV7" s="333"/>
      <c r="BOW7" s="345"/>
      <c r="BOX7" s="348"/>
      <c r="BOY7" s="345"/>
      <c r="BOZ7" s="345"/>
      <c r="BPA7" s="347"/>
      <c r="BPB7" s="339"/>
      <c r="BPD7" s="259"/>
      <c r="BPE7" s="267"/>
      <c r="BPF7" s="267"/>
      <c r="BPG7" s="269"/>
      <c r="BPH7" s="343"/>
      <c r="BPI7" s="346"/>
      <c r="BPJ7" s="347"/>
      <c r="BPK7" s="333"/>
      <c r="BPL7" s="345"/>
      <c r="BPM7" s="348"/>
      <c r="BPN7" s="345"/>
      <c r="BPO7" s="345"/>
      <c r="BPP7" s="347"/>
      <c r="BPQ7" s="339"/>
      <c r="BPS7" s="259"/>
      <c r="BPT7" s="267"/>
      <c r="BPU7" s="267"/>
      <c r="BPV7" s="269"/>
      <c r="BPW7" s="343"/>
      <c r="BPX7" s="346"/>
      <c r="BPY7" s="347"/>
      <c r="BPZ7" s="333"/>
      <c r="BQA7" s="345"/>
      <c r="BQB7" s="348"/>
      <c r="BQC7" s="345"/>
      <c r="BQD7" s="345"/>
      <c r="BQE7" s="347"/>
      <c r="BQF7" s="339"/>
      <c r="BQH7" s="259"/>
      <c r="BQI7" s="267"/>
      <c r="BQJ7" s="267"/>
      <c r="BQK7" s="269"/>
      <c r="BQL7" s="343"/>
      <c r="BQM7" s="346"/>
      <c r="BQN7" s="347"/>
      <c r="BQO7" s="333"/>
      <c r="BQP7" s="345"/>
      <c r="BQQ7" s="348"/>
      <c r="BQR7" s="345"/>
      <c r="BQS7" s="345"/>
      <c r="BQT7" s="347"/>
      <c r="BQU7" s="339"/>
      <c r="BQW7" s="259"/>
      <c r="BQX7" s="267"/>
      <c r="BQY7" s="267"/>
      <c r="BQZ7" s="269"/>
      <c r="BRA7" s="343"/>
      <c r="BRB7" s="346"/>
      <c r="BRC7" s="347"/>
      <c r="BRD7" s="333"/>
      <c r="BRE7" s="345"/>
      <c r="BRF7" s="348"/>
      <c r="BRG7" s="345"/>
      <c r="BRH7" s="345"/>
      <c r="BRI7" s="347"/>
      <c r="BRJ7" s="339"/>
      <c r="BRL7" s="259"/>
      <c r="BRM7" s="267"/>
      <c r="BRN7" s="267"/>
      <c r="BRO7" s="269"/>
      <c r="BRP7" s="343"/>
      <c r="BRQ7" s="346"/>
      <c r="BRR7" s="347"/>
      <c r="BRS7" s="333"/>
      <c r="BRT7" s="345"/>
      <c r="BRU7" s="348"/>
      <c r="BRV7" s="345"/>
      <c r="BRW7" s="345"/>
      <c r="BRX7" s="347"/>
      <c r="BRY7" s="339"/>
      <c r="BSA7" s="259"/>
      <c r="BSB7" s="267"/>
      <c r="BSC7" s="267"/>
      <c r="BSD7" s="269"/>
      <c r="BSE7" s="343"/>
      <c r="BSF7" s="346"/>
      <c r="BSG7" s="347"/>
      <c r="BSH7" s="333"/>
      <c r="BSI7" s="345"/>
      <c r="BSJ7" s="348"/>
      <c r="BSK7" s="345"/>
      <c r="BSL7" s="345"/>
      <c r="BSM7" s="347"/>
      <c r="BSN7" s="339"/>
      <c r="BSP7" s="259"/>
      <c r="BSQ7" s="267"/>
      <c r="BSR7" s="267"/>
      <c r="BSS7" s="269"/>
      <c r="BST7" s="343"/>
      <c r="BSU7" s="346"/>
      <c r="BSV7" s="347"/>
      <c r="BSW7" s="333"/>
      <c r="BSX7" s="345"/>
      <c r="BSY7" s="348"/>
      <c r="BSZ7" s="345"/>
      <c r="BTA7" s="345"/>
      <c r="BTB7" s="347"/>
      <c r="BTC7" s="339"/>
      <c r="BTE7" s="259"/>
      <c r="BTF7" s="267"/>
      <c r="BTG7" s="267"/>
      <c r="BTH7" s="269"/>
      <c r="BTI7" s="343"/>
      <c r="BTJ7" s="346"/>
      <c r="BTK7" s="347"/>
      <c r="BTL7" s="333"/>
      <c r="BTM7" s="345"/>
      <c r="BTN7" s="348"/>
      <c r="BTO7" s="345"/>
      <c r="BTP7" s="345"/>
      <c r="BTQ7" s="347"/>
      <c r="BTR7" s="339"/>
      <c r="BTT7" s="259"/>
      <c r="BTU7" s="267"/>
      <c r="BTV7" s="267"/>
      <c r="BTW7" s="269"/>
      <c r="BTX7" s="343"/>
      <c r="BTY7" s="346"/>
      <c r="BTZ7" s="347"/>
      <c r="BUA7" s="333"/>
      <c r="BUB7" s="345"/>
      <c r="BUC7" s="348"/>
      <c r="BUD7" s="345"/>
      <c r="BUE7" s="345"/>
      <c r="BUF7" s="347"/>
      <c r="BUG7" s="339"/>
      <c r="BUI7" s="259"/>
      <c r="BUJ7" s="267"/>
      <c r="BUK7" s="267"/>
      <c r="BUL7" s="269"/>
      <c r="BUM7" s="343"/>
      <c r="BUN7" s="346"/>
      <c r="BUO7" s="347"/>
      <c r="BUP7" s="333"/>
      <c r="BUQ7" s="345"/>
      <c r="BUR7" s="348"/>
      <c r="BUS7" s="345"/>
      <c r="BUT7" s="345"/>
      <c r="BUU7" s="347"/>
      <c r="BUV7" s="339"/>
      <c r="BUX7" s="259"/>
      <c r="BUY7" s="267"/>
      <c r="BUZ7" s="267"/>
      <c r="BVA7" s="269"/>
      <c r="BVB7" s="343"/>
      <c r="BVC7" s="346"/>
      <c r="BVD7" s="347"/>
      <c r="BVE7" s="333"/>
      <c r="BVF7" s="345"/>
      <c r="BVG7" s="348"/>
      <c r="BVH7" s="345"/>
      <c r="BVI7" s="345"/>
      <c r="BVJ7" s="347"/>
      <c r="BVK7" s="339"/>
      <c r="BVM7" s="259"/>
      <c r="BVN7" s="267"/>
      <c r="BVO7" s="267"/>
      <c r="BVP7" s="269"/>
      <c r="BVQ7" s="343"/>
      <c r="BVR7" s="346"/>
      <c r="BVS7" s="347"/>
      <c r="BVT7" s="333"/>
      <c r="BVU7" s="345"/>
      <c r="BVV7" s="348"/>
      <c r="BVW7" s="345"/>
      <c r="BVX7" s="345"/>
      <c r="BVY7" s="347"/>
      <c r="BVZ7" s="339"/>
      <c r="BWB7" s="259"/>
      <c r="BWC7" s="267"/>
      <c r="BWD7" s="267"/>
      <c r="BWE7" s="269"/>
      <c r="BWF7" s="343"/>
      <c r="BWG7" s="346"/>
      <c r="BWH7" s="347"/>
      <c r="BWI7" s="333"/>
      <c r="BWJ7" s="345"/>
      <c r="BWK7" s="348"/>
      <c r="BWL7" s="345"/>
      <c r="BWM7" s="345"/>
      <c r="BWN7" s="347"/>
      <c r="BWO7" s="339"/>
      <c r="BWQ7" s="259"/>
      <c r="BWR7" s="267"/>
      <c r="BWS7" s="267"/>
      <c r="BWT7" s="269"/>
      <c r="BWU7" s="343"/>
      <c r="BWV7" s="346"/>
      <c r="BWW7" s="347"/>
      <c r="BWX7" s="333"/>
      <c r="BWY7" s="345"/>
      <c r="BWZ7" s="348"/>
      <c r="BXA7" s="345"/>
      <c r="BXB7" s="345"/>
      <c r="BXC7" s="347"/>
      <c r="BXD7" s="339"/>
      <c r="BXF7" s="259"/>
      <c r="BXG7" s="267"/>
      <c r="BXH7" s="267"/>
      <c r="BXI7" s="269"/>
      <c r="BXJ7" s="343"/>
      <c r="BXK7" s="346"/>
      <c r="BXL7" s="347"/>
      <c r="BXM7" s="333"/>
      <c r="BXN7" s="345"/>
      <c r="BXO7" s="348"/>
      <c r="BXP7" s="345"/>
      <c r="BXQ7" s="345"/>
      <c r="BXR7" s="347"/>
      <c r="BXS7" s="339"/>
      <c r="BXU7" s="259"/>
      <c r="BXV7" s="267"/>
      <c r="BXW7" s="267"/>
      <c r="BXX7" s="269"/>
      <c r="BXY7" s="343"/>
      <c r="BXZ7" s="346"/>
      <c r="BYA7" s="347"/>
      <c r="BYB7" s="333"/>
      <c r="BYC7" s="345"/>
      <c r="BYD7" s="348"/>
      <c r="BYE7" s="345"/>
      <c r="BYF7" s="345"/>
      <c r="BYG7" s="347"/>
      <c r="BYH7" s="339"/>
      <c r="BYJ7" s="259"/>
      <c r="BYK7" s="267"/>
      <c r="BYL7" s="267"/>
      <c r="BYM7" s="269"/>
      <c r="BYN7" s="343"/>
      <c r="BYO7" s="346"/>
      <c r="BYP7" s="347"/>
      <c r="BYQ7" s="333"/>
      <c r="BYR7" s="345"/>
      <c r="BYS7" s="348"/>
      <c r="BYT7" s="345"/>
      <c r="BYU7" s="345"/>
      <c r="BYV7" s="347"/>
      <c r="BYW7" s="339"/>
      <c r="BYY7" s="259"/>
      <c r="BYZ7" s="267"/>
      <c r="BZA7" s="267"/>
      <c r="BZB7" s="269"/>
      <c r="BZC7" s="343"/>
      <c r="BZD7" s="346"/>
      <c r="BZE7" s="347"/>
      <c r="BZF7" s="333"/>
      <c r="BZG7" s="345"/>
      <c r="BZH7" s="348"/>
      <c r="BZI7" s="345"/>
      <c r="BZJ7" s="345"/>
      <c r="BZK7" s="347"/>
      <c r="BZL7" s="339"/>
      <c r="BZN7" s="259"/>
      <c r="BZO7" s="267"/>
      <c r="BZP7" s="267"/>
      <c r="BZQ7" s="269"/>
      <c r="BZR7" s="343"/>
      <c r="BZS7" s="346"/>
      <c r="BZT7" s="347"/>
      <c r="BZU7" s="333"/>
      <c r="BZV7" s="345"/>
      <c r="BZW7" s="348"/>
      <c r="BZX7" s="345"/>
      <c r="BZY7" s="345"/>
      <c r="BZZ7" s="347"/>
      <c r="CAA7" s="339"/>
      <c r="CAC7" s="259"/>
      <c r="CAD7" s="267"/>
      <c r="CAE7" s="267"/>
      <c r="CAF7" s="269"/>
      <c r="CAG7" s="343"/>
      <c r="CAH7" s="346"/>
      <c r="CAI7" s="347"/>
      <c r="CAJ7" s="333"/>
      <c r="CAK7" s="345"/>
      <c r="CAL7" s="348"/>
      <c r="CAM7" s="345"/>
      <c r="CAN7" s="345"/>
      <c r="CAO7" s="347"/>
      <c r="CAP7" s="339"/>
      <c r="CAR7" s="259"/>
      <c r="CAS7" s="267"/>
      <c r="CAT7" s="267"/>
      <c r="CAU7" s="269"/>
      <c r="CAV7" s="343"/>
      <c r="CAW7" s="346"/>
      <c r="CAX7" s="347"/>
      <c r="CAY7" s="333"/>
      <c r="CAZ7" s="345"/>
      <c r="CBA7" s="348"/>
      <c r="CBB7" s="345"/>
      <c r="CBC7" s="345"/>
      <c r="CBD7" s="347"/>
      <c r="CBE7" s="339"/>
      <c r="CBG7" s="259"/>
      <c r="CBH7" s="267"/>
      <c r="CBI7" s="267"/>
      <c r="CBJ7" s="269"/>
      <c r="CBK7" s="343"/>
      <c r="CBL7" s="346"/>
      <c r="CBM7" s="347"/>
      <c r="CBN7" s="333"/>
      <c r="CBO7" s="345"/>
      <c r="CBP7" s="348"/>
      <c r="CBQ7" s="345"/>
      <c r="CBR7" s="345"/>
      <c r="CBS7" s="347"/>
      <c r="CBT7" s="339"/>
      <c r="CBV7" s="259"/>
      <c r="CBW7" s="267"/>
      <c r="CBX7" s="267"/>
      <c r="CBY7" s="269"/>
      <c r="CBZ7" s="343"/>
      <c r="CCA7" s="346"/>
      <c r="CCB7" s="347"/>
      <c r="CCC7" s="333"/>
      <c r="CCD7" s="345"/>
      <c r="CCE7" s="348"/>
      <c r="CCF7" s="345"/>
      <c r="CCG7" s="345"/>
      <c r="CCH7" s="347"/>
      <c r="CCI7" s="339"/>
      <c r="CCK7" s="259"/>
      <c r="CCL7" s="267"/>
      <c r="CCM7" s="267"/>
      <c r="CCN7" s="269"/>
      <c r="CCO7" s="343"/>
      <c r="CCP7" s="346"/>
      <c r="CCQ7" s="347"/>
      <c r="CCR7" s="333"/>
      <c r="CCS7" s="345"/>
      <c r="CCT7" s="348"/>
      <c r="CCU7" s="345"/>
      <c r="CCV7" s="345"/>
      <c r="CCW7" s="347"/>
      <c r="CCX7" s="339"/>
      <c r="CCZ7" s="259"/>
      <c r="CDA7" s="267"/>
      <c r="CDB7" s="267"/>
      <c r="CDC7" s="269"/>
      <c r="CDD7" s="343"/>
      <c r="CDE7" s="346"/>
      <c r="CDF7" s="347"/>
      <c r="CDG7" s="333"/>
      <c r="CDH7" s="345"/>
      <c r="CDI7" s="348"/>
      <c r="CDJ7" s="345"/>
      <c r="CDK7" s="345"/>
      <c r="CDL7" s="347"/>
      <c r="CDM7" s="339"/>
      <c r="CDO7" s="259"/>
      <c r="CDP7" s="267"/>
      <c r="CDQ7" s="267"/>
      <c r="CDR7" s="269"/>
      <c r="CDS7" s="343"/>
      <c r="CDT7" s="346"/>
      <c r="CDU7" s="347"/>
      <c r="CDV7" s="333"/>
      <c r="CDW7" s="345"/>
      <c r="CDX7" s="348"/>
      <c r="CDY7" s="345"/>
      <c r="CDZ7" s="345"/>
      <c r="CEA7" s="347"/>
      <c r="CEB7" s="339"/>
      <c r="CED7" s="259"/>
      <c r="CEE7" s="267"/>
      <c r="CEF7" s="267"/>
      <c r="CEG7" s="269"/>
      <c r="CEH7" s="343"/>
      <c r="CEI7" s="346"/>
      <c r="CEJ7" s="347"/>
      <c r="CEK7" s="333"/>
      <c r="CEL7" s="345"/>
      <c r="CEM7" s="348"/>
      <c r="CEN7" s="345"/>
      <c r="CEO7" s="345"/>
      <c r="CEP7" s="347"/>
      <c r="CEQ7" s="339"/>
      <c r="CES7" s="259"/>
      <c r="CET7" s="267"/>
      <c r="CEU7" s="267"/>
      <c r="CEV7" s="269"/>
      <c r="CEW7" s="343"/>
      <c r="CEX7" s="346"/>
      <c r="CEY7" s="347"/>
      <c r="CEZ7" s="333"/>
      <c r="CFA7" s="345"/>
      <c r="CFB7" s="348"/>
      <c r="CFC7" s="345"/>
      <c r="CFD7" s="345"/>
      <c r="CFE7" s="347"/>
      <c r="CFF7" s="339"/>
      <c r="CFH7" s="259"/>
      <c r="CFI7" s="267"/>
      <c r="CFJ7" s="267"/>
      <c r="CFK7" s="269"/>
      <c r="CFL7" s="343"/>
      <c r="CFM7" s="346"/>
      <c r="CFN7" s="347"/>
      <c r="CFO7" s="333"/>
      <c r="CFP7" s="345"/>
      <c r="CFQ7" s="348"/>
      <c r="CFR7" s="345"/>
      <c r="CFS7" s="345"/>
      <c r="CFT7" s="347"/>
      <c r="CFU7" s="339"/>
      <c r="CFW7" s="259"/>
      <c r="CFX7" s="267"/>
      <c r="CFY7" s="267"/>
      <c r="CFZ7" s="269"/>
      <c r="CGA7" s="343"/>
      <c r="CGB7" s="346"/>
      <c r="CGC7" s="347"/>
      <c r="CGD7" s="333"/>
      <c r="CGE7" s="345"/>
      <c r="CGF7" s="348"/>
      <c r="CGG7" s="345"/>
      <c r="CGH7" s="345"/>
      <c r="CGI7" s="347"/>
      <c r="CGJ7" s="339"/>
      <c r="CGL7" s="259"/>
      <c r="CGM7" s="267"/>
      <c r="CGN7" s="267"/>
      <c r="CGO7" s="269"/>
      <c r="CGP7" s="343"/>
      <c r="CGQ7" s="346"/>
      <c r="CGR7" s="347"/>
      <c r="CGS7" s="333"/>
      <c r="CGT7" s="345"/>
      <c r="CGU7" s="348"/>
      <c r="CGV7" s="345"/>
      <c r="CGW7" s="345"/>
      <c r="CGX7" s="347"/>
      <c r="CGY7" s="339"/>
      <c r="CHA7" s="259"/>
      <c r="CHB7" s="267"/>
      <c r="CHC7" s="267"/>
      <c r="CHD7" s="269"/>
      <c r="CHE7" s="343"/>
      <c r="CHF7" s="346"/>
      <c r="CHG7" s="347"/>
      <c r="CHH7" s="333"/>
      <c r="CHI7" s="345"/>
      <c r="CHJ7" s="348"/>
      <c r="CHK7" s="345"/>
      <c r="CHL7" s="345"/>
      <c r="CHM7" s="347"/>
      <c r="CHN7" s="339"/>
      <c r="CHP7" s="259"/>
      <c r="CHQ7" s="267"/>
      <c r="CHR7" s="267"/>
      <c r="CHS7" s="269"/>
      <c r="CHT7" s="343"/>
      <c r="CHU7" s="346"/>
      <c r="CHV7" s="347"/>
      <c r="CHW7" s="333"/>
      <c r="CHX7" s="345"/>
      <c r="CHY7" s="348"/>
      <c r="CHZ7" s="345"/>
      <c r="CIA7" s="345"/>
      <c r="CIB7" s="347"/>
      <c r="CIC7" s="339"/>
      <c r="CIE7" s="259"/>
      <c r="CIF7" s="267"/>
      <c r="CIG7" s="267"/>
      <c r="CIH7" s="269"/>
      <c r="CII7" s="343"/>
      <c r="CIJ7" s="346"/>
      <c r="CIK7" s="347"/>
      <c r="CIL7" s="333"/>
      <c r="CIM7" s="345"/>
      <c r="CIN7" s="348"/>
      <c r="CIO7" s="345"/>
      <c r="CIP7" s="345"/>
      <c r="CIQ7" s="347"/>
      <c r="CIR7" s="339"/>
      <c r="CIT7" s="259"/>
      <c r="CIU7" s="267"/>
      <c r="CIV7" s="267"/>
      <c r="CIW7" s="269"/>
      <c r="CIX7" s="343"/>
      <c r="CIY7" s="346"/>
      <c r="CIZ7" s="347"/>
      <c r="CJA7" s="333"/>
      <c r="CJB7" s="345"/>
      <c r="CJC7" s="348"/>
      <c r="CJD7" s="345"/>
      <c r="CJE7" s="345"/>
      <c r="CJF7" s="347"/>
      <c r="CJG7" s="339"/>
      <c r="CJI7" s="259"/>
      <c r="CJJ7" s="267"/>
      <c r="CJK7" s="267"/>
      <c r="CJL7" s="269"/>
      <c r="CJM7" s="343"/>
      <c r="CJN7" s="346"/>
      <c r="CJO7" s="347"/>
      <c r="CJP7" s="333"/>
      <c r="CJQ7" s="345"/>
      <c r="CJR7" s="348"/>
      <c r="CJS7" s="345"/>
      <c r="CJT7" s="345"/>
      <c r="CJU7" s="347"/>
      <c r="CJV7" s="339"/>
      <c r="CJX7" s="259"/>
      <c r="CJY7" s="267"/>
      <c r="CJZ7" s="267"/>
      <c r="CKA7" s="269"/>
      <c r="CKB7" s="343"/>
      <c r="CKC7" s="346"/>
      <c r="CKD7" s="347"/>
      <c r="CKE7" s="333"/>
      <c r="CKF7" s="345"/>
      <c r="CKG7" s="348"/>
      <c r="CKH7" s="345"/>
      <c r="CKI7" s="345"/>
      <c r="CKJ7" s="347"/>
      <c r="CKK7" s="339"/>
      <c r="CKM7" s="259"/>
      <c r="CKN7" s="267"/>
      <c r="CKO7" s="267"/>
      <c r="CKP7" s="269"/>
      <c r="CKQ7" s="343"/>
      <c r="CKR7" s="346"/>
      <c r="CKS7" s="347"/>
      <c r="CKT7" s="333"/>
      <c r="CKU7" s="345"/>
      <c r="CKV7" s="348"/>
      <c r="CKW7" s="345"/>
      <c r="CKX7" s="345"/>
      <c r="CKY7" s="347"/>
      <c r="CKZ7" s="339"/>
      <c r="CLB7" s="259"/>
      <c r="CLC7" s="267"/>
      <c r="CLD7" s="267"/>
      <c r="CLE7" s="269"/>
      <c r="CLF7" s="343"/>
      <c r="CLG7" s="346"/>
      <c r="CLH7" s="347"/>
      <c r="CLI7" s="333"/>
      <c r="CLJ7" s="345"/>
      <c r="CLK7" s="348"/>
      <c r="CLL7" s="345"/>
      <c r="CLM7" s="345"/>
      <c r="CLN7" s="347"/>
      <c r="CLO7" s="339"/>
      <c r="CLQ7" s="259"/>
      <c r="CLR7" s="267"/>
      <c r="CLS7" s="267"/>
      <c r="CLT7" s="269"/>
      <c r="CLU7" s="343"/>
      <c r="CLV7" s="346"/>
      <c r="CLW7" s="347"/>
      <c r="CLX7" s="333"/>
      <c r="CLY7" s="345"/>
      <c r="CLZ7" s="348"/>
      <c r="CMA7" s="345"/>
      <c r="CMB7" s="345"/>
      <c r="CMC7" s="347"/>
      <c r="CMD7" s="339"/>
      <c r="CMF7" s="259"/>
      <c r="CMG7" s="267"/>
      <c r="CMH7" s="267"/>
      <c r="CMI7" s="269"/>
      <c r="CMJ7" s="343"/>
      <c r="CMK7" s="346"/>
      <c r="CML7" s="347"/>
      <c r="CMM7" s="333"/>
      <c r="CMN7" s="345"/>
      <c r="CMO7" s="348"/>
      <c r="CMP7" s="345"/>
      <c r="CMQ7" s="345"/>
      <c r="CMR7" s="347"/>
      <c r="CMS7" s="339"/>
      <c r="CMU7" s="259"/>
      <c r="CMV7" s="267"/>
      <c r="CMW7" s="267"/>
      <c r="CMX7" s="269"/>
      <c r="CMY7" s="343"/>
      <c r="CMZ7" s="346"/>
      <c r="CNA7" s="347"/>
      <c r="CNB7" s="333"/>
      <c r="CNC7" s="345"/>
      <c r="CND7" s="348"/>
      <c r="CNE7" s="345"/>
      <c r="CNF7" s="345"/>
      <c r="CNG7" s="347"/>
      <c r="CNH7" s="339"/>
      <c r="CNJ7" s="259"/>
      <c r="CNK7" s="267"/>
      <c r="CNL7" s="267"/>
      <c r="CNM7" s="269"/>
      <c r="CNN7" s="343"/>
      <c r="CNO7" s="346"/>
      <c r="CNP7" s="347"/>
      <c r="CNQ7" s="333"/>
      <c r="CNR7" s="345"/>
      <c r="CNS7" s="348"/>
      <c r="CNT7" s="345"/>
      <c r="CNU7" s="345"/>
      <c r="CNV7" s="347"/>
      <c r="CNW7" s="339"/>
      <c r="CNY7" s="259"/>
      <c r="CNZ7" s="267"/>
      <c r="COA7" s="267"/>
      <c r="COB7" s="269"/>
      <c r="COC7" s="343"/>
      <c r="COD7" s="346"/>
      <c r="COE7" s="347"/>
      <c r="COF7" s="333"/>
      <c r="COG7" s="345"/>
      <c r="COH7" s="348"/>
      <c r="COI7" s="345"/>
      <c r="COJ7" s="345"/>
      <c r="COK7" s="347"/>
      <c r="COL7" s="339"/>
      <c r="CON7" s="259"/>
      <c r="COO7" s="267"/>
      <c r="COP7" s="267"/>
      <c r="COQ7" s="269"/>
      <c r="COR7" s="343"/>
      <c r="COS7" s="346"/>
      <c r="COT7" s="347"/>
      <c r="COU7" s="333"/>
      <c r="COV7" s="345"/>
      <c r="COW7" s="348"/>
      <c r="COX7" s="345"/>
      <c r="COY7" s="345"/>
      <c r="COZ7" s="347"/>
      <c r="CPA7" s="339"/>
      <c r="CPC7" s="259"/>
      <c r="CPD7" s="267"/>
      <c r="CPE7" s="267"/>
      <c r="CPF7" s="269"/>
      <c r="CPG7" s="343"/>
      <c r="CPH7" s="346"/>
      <c r="CPI7" s="347"/>
      <c r="CPJ7" s="333"/>
      <c r="CPK7" s="345"/>
      <c r="CPL7" s="348"/>
      <c r="CPM7" s="345"/>
      <c r="CPN7" s="345"/>
      <c r="CPO7" s="347"/>
      <c r="CPP7" s="339"/>
      <c r="CPR7" s="259"/>
      <c r="CPS7" s="267"/>
      <c r="CPT7" s="267"/>
      <c r="CPU7" s="269"/>
      <c r="CPV7" s="343"/>
      <c r="CPW7" s="346"/>
      <c r="CPX7" s="347"/>
      <c r="CPY7" s="333"/>
      <c r="CPZ7" s="345"/>
      <c r="CQA7" s="348"/>
      <c r="CQB7" s="345"/>
      <c r="CQC7" s="345"/>
      <c r="CQD7" s="347"/>
      <c r="CQE7" s="339"/>
      <c r="CQG7" s="259"/>
      <c r="CQH7" s="267"/>
      <c r="CQI7" s="267"/>
      <c r="CQJ7" s="269"/>
      <c r="CQK7" s="343"/>
      <c r="CQL7" s="346"/>
      <c r="CQM7" s="347"/>
      <c r="CQN7" s="333"/>
      <c r="CQO7" s="345"/>
      <c r="CQP7" s="348"/>
      <c r="CQQ7" s="345"/>
      <c r="CQR7" s="345"/>
      <c r="CQS7" s="347"/>
      <c r="CQT7" s="339"/>
      <c r="CQV7" s="259"/>
      <c r="CQW7" s="267"/>
      <c r="CQX7" s="267"/>
      <c r="CQY7" s="269"/>
      <c r="CQZ7" s="343"/>
      <c r="CRA7" s="346"/>
      <c r="CRB7" s="347"/>
      <c r="CRC7" s="333"/>
      <c r="CRD7" s="345"/>
      <c r="CRE7" s="348"/>
      <c r="CRF7" s="345"/>
      <c r="CRG7" s="345"/>
      <c r="CRH7" s="347"/>
      <c r="CRI7" s="339"/>
      <c r="CRK7" s="259"/>
      <c r="CRL7" s="267"/>
      <c r="CRM7" s="267"/>
      <c r="CRN7" s="269"/>
      <c r="CRO7" s="343"/>
      <c r="CRP7" s="346"/>
      <c r="CRQ7" s="347"/>
      <c r="CRR7" s="333"/>
      <c r="CRS7" s="345"/>
      <c r="CRT7" s="348"/>
      <c r="CRU7" s="345"/>
      <c r="CRV7" s="345"/>
      <c r="CRW7" s="347"/>
      <c r="CRX7" s="339"/>
      <c r="CRZ7" s="259"/>
      <c r="CSA7" s="267"/>
      <c r="CSB7" s="267"/>
      <c r="CSC7" s="269"/>
      <c r="CSD7" s="343"/>
      <c r="CSE7" s="346"/>
      <c r="CSF7" s="347"/>
      <c r="CSG7" s="333"/>
      <c r="CSH7" s="345"/>
      <c r="CSI7" s="348"/>
      <c r="CSJ7" s="345"/>
      <c r="CSK7" s="345"/>
      <c r="CSL7" s="347"/>
      <c r="CSM7" s="339"/>
      <c r="CSO7" s="259"/>
      <c r="CSP7" s="267"/>
      <c r="CSQ7" s="267"/>
      <c r="CSR7" s="269"/>
      <c r="CSS7" s="343"/>
      <c r="CST7" s="346"/>
      <c r="CSU7" s="347"/>
      <c r="CSV7" s="333"/>
      <c r="CSW7" s="345"/>
      <c r="CSX7" s="348"/>
      <c r="CSY7" s="345"/>
      <c r="CSZ7" s="345"/>
      <c r="CTA7" s="347"/>
      <c r="CTB7" s="339"/>
      <c r="CTD7" s="259"/>
      <c r="CTE7" s="267"/>
      <c r="CTF7" s="267"/>
      <c r="CTG7" s="269"/>
      <c r="CTH7" s="343"/>
      <c r="CTI7" s="346"/>
      <c r="CTJ7" s="347"/>
      <c r="CTK7" s="333"/>
      <c r="CTL7" s="345"/>
      <c r="CTM7" s="348"/>
      <c r="CTN7" s="345"/>
      <c r="CTO7" s="345"/>
      <c r="CTP7" s="347"/>
      <c r="CTQ7" s="339"/>
      <c r="CTS7" s="259"/>
      <c r="CTT7" s="267"/>
      <c r="CTU7" s="267"/>
      <c r="CTV7" s="269"/>
      <c r="CTW7" s="343"/>
      <c r="CTX7" s="346"/>
      <c r="CTY7" s="347"/>
      <c r="CTZ7" s="333"/>
      <c r="CUA7" s="345"/>
      <c r="CUB7" s="348"/>
      <c r="CUC7" s="345"/>
      <c r="CUD7" s="345"/>
      <c r="CUE7" s="347"/>
      <c r="CUF7" s="339"/>
      <c r="CUH7" s="259"/>
      <c r="CUI7" s="267"/>
      <c r="CUJ7" s="267"/>
      <c r="CUK7" s="269"/>
      <c r="CUL7" s="343"/>
      <c r="CUM7" s="346"/>
      <c r="CUN7" s="347"/>
      <c r="CUO7" s="333"/>
      <c r="CUP7" s="345"/>
      <c r="CUQ7" s="348"/>
      <c r="CUR7" s="345"/>
      <c r="CUS7" s="345"/>
      <c r="CUT7" s="347"/>
      <c r="CUU7" s="339"/>
      <c r="CUW7" s="259"/>
      <c r="CUX7" s="267"/>
      <c r="CUY7" s="267"/>
      <c r="CUZ7" s="269"/>
      <c r="CVA7" s="343"/>
      <c r="CVB7" s="346"/>
      <c r="CVC7" s="347"/>
      <c r="CVD7" s="333"/>
      <c r="CVE7" s="345"/>
      <c r="CVF7" s="348"/>
      <c r="CVG7" s="345"/>
      <c r="CVH7" s="345"/>
      <c r="CVI7" s="347"/>
      <c r="CVJ7" s="339"/>
      <c r="CVL7" s="259"/>
      <c r="CVM7" s="267"/>
      <c r="CVN7" s="267"/>
      <c r="CVO7" s="269"/>
      <c r="CVP7" s="343"/>
      <c r="CVQ7" s="346"/>
      <c r="CVR7" s="347"/>
      <c r="CVS7" s="333"/>
      <c r="CVT7" s="345"/>
      <c r="CVU7" s="348"/>
      <c r="CVV7" s="345"/>
      <c r="CVW7" s="345"/>
      <c r="CVX7" s="347"/>
      <c r="CVY7" s="339"/>
      <c r="CWA7" s="259"/>
      <c r="CWB7" s="267"/>
      <c r="CWC7" s="267"/>
      <c r="CWD7" s="269"/>
      <c r="CWE7" s="343"/>
      <c r="CWF7" s="346"/>
      <c r="CWG7" s="347"/>
      <c r="CWH7" s="333"/>
      <c r="CWI7" s="345"/>
      <c r="CWJ7" s="348"/>
      <c r="CWK7" s="345"/>
      <c r="CWL7" s="345"/>
      <c r="CWM7" s="347"/>
      <c r="CWN7" s="339"/>
      <c r="CWP7" s="259"/>
      <c r="CWQ7" s="267"/>
      <c r="CWR7" s="267"/>
      <c r="CWS7" s="269"/>
      <c r="CWT7" s="343"/>
      <c r="CWU7" s="346"/>
      <c r="CWV7" s="347"/>
      <c r="CWW7" s="333"/>
      <c r="CWX7" s="345"/>
      <c r="CWY7" s="348"/>
      <c r="CWZ7" s="345"/>
      <c r="CXA7" s="345"/>
      <c r="CXB7" s="347"/>
      <c r="CXC7" s="339"/>
      <c r="CXE7" s="259"/>
      <c r="CXF7" s="267"/>
      <c r="CXG7" s="267"/>
      <c r="CXH7" s="269"/>
      <c r="CXI7" s="343"/>
      <c r="CXJ7" s="346"/>
      <c r="CXK7" s="347"/>
      <c r="CXL7" s="333"/>
      <c r="CXM7" s="345"/>
      <c r="CXN7" s="348"/>
      <c r="CXO7" s="345"/>
      <c r="CXP7" s="345"/>
      <c r="CXQ7" s="347"/>
      <c r="CXR7" s="339"/>
      <c r="CXT7" s="259"/>
      <c r="CXU7" s="267"/>
      <c r="CXV7" s="267"/>
      <c r="CXW7" s="269"/>
      <c r="CXX7" s="343"/>
      <c r="CXY7" s="346"/>
      <c r="CXZ7" s="347"/>
      <c r="CYA7" s="333"/>
      <c r="CYB7" s="345"/>
      <c r="CYC7" s="348"/>
      <c r="CYD7" s="345"/>
      <c r="CYE7" s="345"/>
      <c r="CYF7" s="347"/>
      <c r="CYG7" s="339"/>
      <c r="CYI7" s="259"/>
      <c r="CYJ7" s="267"/>
      <c r="CYK7" s="267"/>
      <c r="CYL7" s="269"/>
      <c r="CYM7" s="343"/>
      <c r="CYN7" s="346"/>
      <c r="CYO7" s="347"/>
      <c r="CYP7" s="333"/>
      <c r="CYQ7" s="345"/>
      <c r="CYR7" s="348"/>
      <c r="CYS7" s="345"/>
      <c r="CYT7" s="345"/>
      <c r="CYU7" s="347"/>
      <c r="CYV7" s="339"/>
      <c r="CYX7" s="259"/>
      <c r="CYY7" s="267"/>
      <c r="CYZ7" s="267"/>
      <c r="CZA7" s="269"/>
      <c r="CZB7" s="343"/>
      <c r="CZC7" s="346"/>
      <c r="CZD7" s="347"/>
      <c r="CZE7" s="333"/>
      <c r="CZF7" s="345"/>
      <c r="CZG7" s="348"/>
      <c r="CZH7" s="345"/>
      <c r="CZI7" s="345"/>
      <c r="CZJ7" s="347"/>
      <c r="CZK7" s="339"/>
      <c r="CZM7" s="259"/>
      <c r="CZN7" s="267"/>
      <c r="CZO7" s="267"/>
      <c r="CZP7" s="269"/>
      <c r="CZQ7" s="343"/>
      <c r="CZR7" s="346"/>
      <c r="CZS7" s="347"/>
      <c r="CZT7" s="333"/>
      <c r="CZU7" s="345"/>
      <c r="CZV7" s="348"/>
      <c r="CZW7" s="345"/>
      <c r="CZX7" s="345"/>
      <c r="CZY7" s="347"/>
      <c r="CZZ7" s="339"/>
      <c r="DAB7" s="259"/>
      <c r="DAC7" s="267"/>
      <c r="DAD7" s="267"/>
      <c r="DAE7" s="269"/>
      <c r="DAF7" s="343"/>
      <c r="DAG7" s="346"/>
      <c r="DAH7" s="347"/>
      <c r="DAI7" s="333"/>
      <c r="DAJ7" s="345"/>
      <c r="DAK7" s="348"/>
      <c r="DAL7" s="345"/>
      <c r="DAM7" s="345"/>
      <c r="DAN7" s="347"/>
      <c r="DAO7" s="339"/>
      <c r="DAQ7" s="259"/>
      <c r="DAR7" s="267"/>
      <c r="DAS7" s="267"/>
      <c r="DAT7" s="269"/>
      <c r="DAU7" s="343"/>
      <c r="DAV7" s="346"/>
      <c r="DAW7" s="347"/>
      <c r="DAX7" s="333"/>
      <c r="DAY7" s="345"/>
      <c r="DAZ7" s="348"/>
      <c r="DBA7" s="345"/>
      <c r="DBB7" s="345"/>
      <c r="DBC7" s="347"/>
      <c r="DBD7" s="339"/>
      <c r="DBF7" s="259"/>
      <c r="DBG7" s="267"/>
      <c r="DBH7" s="267"/>
      <c r="DBI7" s="269"/>
      <c r="DBJ7" s="343"/>
      <c r="DBK7" s="346"/>
      <c r="DBL7" s="347"/>
      <c r="DBM7" s="333"/>
      <c r="DBN7" s="345"/>
      <c r="DBO7" s="348"/>
      <c r="DBP7" s="345"/>
      <c r="DBQ7" s="345"/>
      <c r="DBR7" s="347"/>
      <c r="DBS7" s="339"/>
      <c r="DBU7" s="259"/>
      <c r="DBV7" s="267"/>
      <c r="DBW7" s="267"/>
      <c r="DBX7" s="269"/>
      <c r="DBY7" s="343"/>
      <c r="DBZ7" s="346"/>
      <c r="DCA7" s="347"/>
      <c r="DCB7" s="333"/>
      <c r="DCC7" s="345"/>
      <c r="DCD7" s="348"/>
      <c r="DCE7" s="345"/>
      <c r="DCF7" s="345"/>
      <c r="DCG7" s="347"/>
      <c r="DCH7" s="339"/>
      <c r="DCJ7" s="259"/>
      <c r="DCK7" s="267"/>
      <c r="DCL7" s="267"/>
      <c r="DCM7" s="269"/>
      <c r="DCN7" s="343"/>
      <c r="DCO7" s="346"/>
      <c r="DCP7" s="347"/>
      <c r="DCQ7" s="333"/>
      <c r="DCR7" s="345"/>
      <c r="DCS7" s="348"/>
      <c r="DCT7" s="345"/>
      <c r="DCU7" s="345"/>
      <c r="DCV7" s="347"/>
      <c r="DCW7" s="339"/>
      <c r="DCY7" s="259"/>
      <c r="DCZ7" s="267"/>
      <c r="DDA7" s="267"/>
      <c r="DDB7" s="269"/>
      <c r="DDC7" s="343"/>
      <c r="DDD7" s="346"/>
      <c r="DDE7" s="347"/>
      <c r="DDF7" s="333"/>
      <c r="DDG7" s="345"/>
      <c r="DDH7" s="348"/>
      <c r="DDI7" s="345"/>
      <c r="DDJ7" s="345"/>
      <c r="DDK7" s="347"/>
      <c r="DDL7" s="339"/>
      <c r="DDN7" s="259"/>
      <c r="DDO7" s="267"/>
      <c r="DDP7" s="267"/>
      <c r="DDQ7" s="269"/>
      <c r="DDR7" s="343"/>
      <c r="DDS7" s="346"/>
      <c r="DDT7" s="347"/>
      <c r="DDU7" s="333"/>
      <c r="DDV7" s="345"/>
      <c r="DDW7" s="348"/>
      <c r="DDX7" s="345"/>
      <c r="DDY7" s="345"/>
      <c r="DDZ7" s="347"/>
      <c r="DEA7" s="339"/>
      <c r="DEC7" s="259"/>
      <c r="DED7" s="267"/>
      <c r="DEE7" s="267"/>
      <c r="DEF7" s="269"/>
      <c r="DEG7" s="343"/>
      <c r="DEH7" s="346"/>
      <c r="DEI7" s="347"/>
      <c r="DEJ7" s="333"/>
      <c r="DEK7" s="345"/>
      <c r="DEL7" s="348"/>
      <c r="DEM7" s="345"/>
      <c r="DEN7" s="345"/>
      <c r="DEO7" s="347"/>
      <c r="DEP7" s="339"/>
      <c r="DER7" s="259"/>
      <c r="DES7" s="267"/>
      <c r="DET7" s="267"/>
      <c r="DEU7" s="269"/>
      <c r="DEV7" s="343"/>
      <c r="DEW7" s="346"/>
      <c r="DEX7" s="347"/>
      <c r="DEY7" s="333"/>
      <c r="DEZ7" s="345"/>
      <c r="DFA7" s="348"/>
      <c r="DFB7" s="345"/>
      <c r="DFC7" s="345"/>
      <c r="DFD7" s="347"/>
      <c r="DFE7" s="339"/>
      <c r="DFG7" s="259"/>
      <c r="DFH7" s="267"/>
      <c r="DFI7" s="267"/>
      <c r="DFJ7" s="269"/>
      <c r="DFK7" s="343"/>
      <c r="DFL7" s="346"/>
      <c r="DFM7" s="347"/>
      <c r="DFN7" s="333"/>
      <c r="DFO7" s="345"/>
      <c r="DFP7" s="348"/>
      <c r="DFQ7" s="345"/>
      <c r="DFR7" s="345"/>
      <c r="DFS7" s="347"/>
      <c r="DFT7" s="339"/>
      <c r="DFV7" s="259"/>
      <c r="DFW7" s="267"/>
      <c r="DFX7" s="267"/>
      <c r="DFY7" s="269"/>
      <c r="DFZ7" s="343"/>
      <c r="DGA7" s="346"/>
      <c r="DGB7" s="347"/>
      <c r="DGC7" s="333"/>
      <c r="DGD7" s="345"/>
      <c r="DGE7" s="348"/>
      <c r="DGF7" s="345"/>
      <c r="DGG7" s="345"/>
      <c r="DGH7" s="347"/>
      <c r="DGI7" s="339"/>
      <c r="DGK7" s="259"/>
      <c r="DGL7" s="267"/>
      <c r="DGM7" s="267"/>
      <c r="DGN7" s="269"/>
      <c r="DGO7" s="343"/>
      <c r="DGP7" s="346"/>
      <c r="DGQ7" s="347"/>
      <c r="DGR7" s="333"/>
      <c r="DGS7" s="345"/>
      <c r="DGT7" s="348"/>
      <c r="DGU7" s="345"/>
      <c r="DGV7" s="345"/>
      <c r="DGW7" s="347"/>
      <c r="DGX7" s="339"/>
      <c r="DGZ7" s="259"/>
      <c r="DHA7" s="267"/>
      <c r="DHB7" s="267"/>
      <c r="DHC7" s="269"/>
      <c r="DHD7" s="343"/>
      <c r="DHE7" s="346"/>
      <c r="DHF7" s="347"/>
      <c r="DHG7" s="333"/>
      <c r="DHH7" s="345"/>
      <c r="DHI7" s="348"/>
      <c r="DHJ7" s="345"/>
      <c r="DHK7" s="345"/>
      <c r="DHL7" s="347"/>
      <c r="DHM7" s="339"/>
      <c r="DHO7" s="259"/>
      <c r="DHP7" s="267"/>
      <c r="DHQ7" s="267"/>
      <c r="DHR7" s="269"/>
      <c r="DHS7" s="343"/>
      <c r="DHT7" s="346"/>
      <c r="DHU7" s="347"/>
      <c r="DHV7" s="333"/>
      <c r="DHW7" s="345"/>
      <c r="DHX7" s="348"/>
      <c r="DHY7" s="345"/>
      <c r="DHZ7" s="345"/>
      <c r="DIA7" s="347"/>
      <c r="DIB7" s="339"/>
      <c r="DID7" s="259"/>
      <c r="DIE7" s="267"/>
      <c r="DIF7" s="267"/>
      <c r="DIG7" s="269"/>
      <c r="DIH7" s="343"/>
      <c r="DII7" s="346"/>
      <c r="DIJ7" s="347"/>
      <c r="DIK7" s="333"/>
      <c r="DIL7" s="345"/>
      <c r="DIM7" s="348"/>
      <c r="DIN7" s="345"/>
      <c r="DIO7" s="345"/>
      <c r="DIP7" s="347"/>
      <c r="DIQ7" s="339"/>
      <c r="DIS7" s="259"/>
      <c r="DIT7" s="267"/>
      <c r="DIU7" s="267"/>
      <c r="DIV7" s="269"/>
      <c r="DIW7" s="343"/>
      <c r="DIX7" s="346"/>
      <c r="DIY7" s="347"/>
      <c r="DIZ7" s="333"/>
      <c r="DJA7" s="345"/>
      <c r="DJB7" s="348"/>
      <c r="DJC7" s="345"/>
      <c r="DJD7" s="345"/>
      <c r="DJE7" s="347"/>
      <c r="DJF7" s="339"/>
      <c r="DJH7" s="259"/>
      <c r="DJI7" s="267"/>
      <c r="DJJ7" s="267"/>
      <c r="DJK7" s="269"/>
      <c r="DJL7" s="343"/>
      <c r="DJM7" s="346"/>
      <c r="DJN7" s="347"/>
      <c r="DJO7" s="333"/>
      <c r="DJP7" s="345"/>
      <c r="DJQ7" s="348"/>
      <c r="DJR7" s="345"/>
      <c r="DJS7" s="345"/>
      <c r="DJT7" s="347"/>
      <c r="DJU7" s="339"/>
      <c r="DJW7" s="259"/>
      <c r="DJX7" s="267"/>
      <c r="DJY7" s="267"/>
      <c r="DJZ7" s="269"/>
      <c r="DKA7" s="343"/>
      <c r="DKB7" s="346"/>
      <c r="DKC7" s="347"/>
      <c r="DKD7" s="333"/>
      <c r="DKE7" s="345"/>
      <c r="DKF7" s="348"/>
      <c r="DKG7" s="345"/>
      <c r="DKH7" s="345"/>
      <c r="DKI7" s="347"/>
      <c r="DKJ7" s="339"/>
      <c r="DKL7" s="259"/>
      <c r="DKM7" s="267"/>
      <c r="DKN7" s="267"/>
      <c r="DKO7" s="269"/>
      <c r="DKP7" s="343"/>
      <c r="DKQ7" s="346"/>
      <c r="DKR7" s="347"/>
      <c r="DKS7" s="333"/>
      <c r="DKT7" s="345"/>
      <c r="DKU7" s="348"/>
      <c r="DKV7" s="345"/>
      <c r="DKW7" s="345"/>
      <c r="DKX7" s="347"/>
      <c r="DKY7" s="339"/>
      <c r="DLA7" s="259"/>
      <c r="DLB7" s="267"/>
      <c r="DLC7" s="267"/>
      <c r="DLD7" s="269"/>
      <c r="DLE7" s="343"/>
      <c r="DLF7" s="346"/>
      <c r="DLG7" s="347"/>
      <c r="DLH7" s="333"/>
      <c r="DLI7" s="345"/>
      <c r="DLJ7" s="348"/>
      <c r="DLK7" s="345"/>
      <c r="DLL7" s="345"/>
      <c r="DLM7" s="347"/>
      <c r="DLN7" s="339"/>
      <c r="DLP7" s="259"/>
      <c r="DLQ7" s="267"/>
      <c r="DLR7" s="267"/>
      <c r="DLS7" s="269"/>
      <c r="DLT7" s="343"/>
      <c r="DLU7" s="346"/>
      <c r="DLV7" s="347"/>
      <c r="DLW7" s="333"/>
      <c r="DLX7" s="345"/>
      <c r="DLY7" s="348"/>
      <c r="DLZ7" s="345"/>
      <c r="DMA7" s="345"/>
      <c r="DMB7" s="347"/>
      <c r="DMC7" s="339"/>
      <c r="DME7" s="259"/>
      <c r="DMF7" s="267"/>
      <c r="DMG7" s="267"/>
      <c r="DMH7" s="269"/>
      <c r="DMI7" s="343"/>
      <c r="DMJ7" s="346"/>
      <c r="DMK7" s="347"/>
      <c r="DML7" s="333"/>
      <c r="DMM7" s="345"/>
      <c r="DMN7" s="348"/>
      <c r="DMO7" s="345"/>
      <c r="DMP7" s="345"/>
      <c r="DMQ7" s="347"/>
      <c r="DMR7" s="339"/>
      <c r="DMT7" s="259"/>
      <c r="DMU7" s="267"/>
      <c r="DMV7" s="267"/>
      <c r="DMW7" s="269"/>
      <c r="DMX7" s="343"/>
      <c r="DMY7" s="346"/>
      <c r="DMZ7" s="347"/>
      <c r="DNA7" s="333"/>
      <c r="DNB7" s="345"/>
      <c r="DNC7" s="348"/>
      <c r="DND7" s="345"/>
      <c r="DNE7" s="345"/>
      <c r="DNF7" s="347"/>
      <c r="DNG7" s="339"/>
      <c r="DNI7" s="259"/>
      <c r="DNJ7" s="267"/>
      <c r="DNK7" s="267"/>
      <c r="DNL7" s="269"/>
      <c r="DNM7" s="343"/>
      <c r="DNN7" s="346"/>
      <c r="DNO7" s="347"/>
      <c r="DNP7" s="333"/>
      <c r="DNQ7" s="345"/>
      <c r="DNR7" s="348"/>
      <c r="DNS7" s="345"/>
      <c r="DNT7" s="345"/>
      <c r="DNU7" s="347"/>
      <c r="DNV7" s="339"/>
      <c r="DNX7" s="259"/>
      <c r="DNY7" s="267"/>
      <c r="DNZ7" s="267"/>
      <c r="DOA7" s="269"/>
      <c r="DOB7" s="343"/>
      <c r="DOC7" s="346"/>
      <c r="DOD7" s="347"/>
      <c r="DOE7" s="333"/>
      <c r="DOF7" s="345"/>
      <c r="DOG7" s="348"/>
      <c r="DOH7" s="345"/>
      <c r="DOI7" s="345"/>
      <c r="DOJ7" s="347"/>
      <c r="DOK7" s="339"/>
      <c r="DOM7" s="259"/>
      <c r="DON7" s="267"/>
      <c r="DOO7" s="267"/>
      <c r="DOP7" s="269"/>
      <c r="DOQ7" s="343"/>
      <c r="DOR7" s="346"/>
      <c r="DOS7" s="347"/>
      <c r="DOT7" s="333"/>
      <c r="DOU7" s="345"/>
      <c r="DOV7" s="348"/>
      <c r="DOW7" s="345"/>
      <c r="DOX7" s="345"/>
      <c r="DOY7" s="347"/>
      <c r="DOZ7" s="339"/>
      <c r="DPB7" s="259"/>
      <c r="DPC7" s="267"/>
      <c r="DPD7" s="267"/>
      <c r="DPE7" s="269"/>
      <c r="DPF7" s="343"/>
      <c r="DPG7" s="346"/>
      <c r="DPH7" s="347"/>
      <c r="DPI7" s="333"/>
      <c r="DPJ7" s="345"/>
      <c r="DPK7" s="348"/>
      <c r="DPL7" s="345"/>
      <c r="DPM7" s="345"/>
      <c r="DPN7" s="347"/>
      <c r="DPO7" s="339"/>
      <c r="DPQ7" s="259"/>
      <c r="DPR7" s="267"/>
      <c r="DPS7" s="267"/>
      <c r="DPT7" s="269"/>
      <c r="DPU7" s="343"/>
      <c r="DPV7" s="346"/>
      <c r="DPW7" s="347"/>
      <c r="DPX7" s="333"/>
      <c r="DPY7" s="345"/>
      <c r="DPZ7" s="348"/>
      <c r="DQA7" s="345"/>
      <c r="DQB7" s="345"/>
      <c r="DQC7" s="347"/>
      <c r="DQD7" s="339"/>
      <c r="DQF7" s="259"/>
      <c r="DQG7" s="267"/>
      <c r="DQH7" s="267"/>
      <c r="DQI7" s="269"/>
      <c r="DQJ7" s="343"/>
      <c r="DQK7" s="346"/>
      <c r="DQL7" s="347"/>
      <c r="DQM7" s="333"/>
      <c r="DQN7" s="345"/>
      <c r="DQO7" s="348"/>
      <c r="DQP7" s="345"/>
      <c r="DQQ7" s="345"/>
      <c r="DQR7" s="347"/>
      <c r="DQS7" s="339"/>
      <c r="DQU7" s="259"/>
      <c r="DQV7" s="267"/>
      <c r="DQW7" s="267"/>
      <c r="DQX7" s="269"/>
      <c r="DQY7" s="343"/>
      <c r="DQZ7" s="346"/>
      <c r="DRA7" s="347"/>
      <c r="DRB7" s="333"/>
      <c r="DRC7" s="345"/>
      <c r="DRD7" s="348"/>
      <c r="DRE7" s="345"/>
      <c r="DRF7" s="345"/>
      <c r="DRG7" s="347"/>
      <c r="DRH7" s="339"/>
      <c r="DRJ7" s="259"/>
      <c r="DRK7" s="267"/>
      <c r="DRL7" s="267"/>
      <c r="DRM7" s="269"/>
      <c r="DRN7" s="343"/>
      <c r="DRO7" s="346"/>
      <c r="DRP7" s="347"/>
      <c r="DRQ7" s="333"/>
      <c r="DRR7" s="345"/>
      <c r="DRS7" s="348"/>
      <c r="DRT7" s="345"/>
      <c r="DRU7" s="345"/>
      <c r="DRV7" s="347"/>
      <c r="DRW7" s="339"/>
      <c r="DRY7" s="259"/>
      <c r="DRZ7" s="267"/>
      <c r="DSA7" s="267"/>
      <c r="DSB7" s="269"/>
      <c r="DSC7" s="343"/>
      <c r="DSD7" s="346"/>
      <c r="DSE7" s="347"/>
      <c r="DSF7" s="333"/>
      <c r="DSG7" s="345"/>
      <c r="DSH7" s="348"/>
      <c r="DSI7" s="345"/>
      <c r="DSJ7" s="345"/>
      <c r="DSK7" s="347"/>
      <c r="DSL7" s="339"/>
      <c r="DSN7" s="259"/>
      <c r="DSO7" s="267"/>
      <c r="DSP7" s="267"/>
      <c r="DSQ7" s="269"/>
      <c r="DSR7" s="343"/>
      <c r="DSS7" s="346"/>
      <c r="DST7" s="347"/>
      <c r="DSU7" s="333"/>
      <c r="DSV7" s="345"/>
      <c r="DSW7" s="348"/>
      <c r="DSX7" s="345"/>
      <c r="DSY7" s="345"/>
      <c r="DSZ7" s="347"/>
      <c r="DTA7" s="339"/>
      <c r="DTC7" s="259"/>
      <c r="DTD7" s="267"/>
      <c r="DTE7" s="267"/>
      <c r="DTF7" s="269"/>
      <c r="DTG7" s="343"/>
      <c r="DTH7" s="346"/>
      <c r="DTI7" s="347"/>
      <c r="DTJ7" s="333"/>
      <c r="DTK7" s="345"/>
      <c r="DTL7" s="348"/>
      <c r="DTM7" s="345"/>
      <c r="DTN7" s="345"/>
      <c r="DTO7" s="347"/>
      <c r="DTP7" s="339"/>
      <c r="DTR7" s="259"/>
      <c r="DTS7" s="267"/>
      <c r="DTT7" s="267"/>
      <c r="DTU7" s="269"/>
      <c r="DTV7" s="343"/>
      <c r="DTW7" s="346"/>
      <c r="DTX7" s="347"/>
      <c r="DTY7" s="333"/>
      <c r="DTZ7" s="345"/>
      <c r="DUA7" s="348"/>
      <c r="DUB7" s="345"/>
      <c r="DUC7" s="345"/>
      <c r="DUD7" s="347"/>
      <c r="DUE7" s="339"/>
      <c r="DUG7" s="259"/>
      <c r="DUH7" s="267"/>
      <c r="DUI7" s="267"/>
      <c r="DUJ7" s="269"/>
      <c r="DUK7" s="343"/>
      <c r="DUL7" s="346"/>
      <c r="DUM7" s="347"/>
      <c r="DUN7" s="333"/>
      <c r="DUO7" s="345"/>
      <c r="DUP7" s="348"/>
      <c r="DUQ7" s="345"/>
      <c r="DUR7" s="345"/>
      <c r="DUS7" s="347"/>
      <c r="DUT7" s="339"/>
      <c r="DUV7" s="259"/>
      <c r="DUW7" s="267"/>
      <c r="DUX7" s="267"/>
      <c r="DUY7" s="269"/>
      <c r="DUZ7" s="343"/>
      <c r="DVA7" s="346"/>
      <c r="DVB7" s="347"/>
      <c r="DVC7" s="333"/>
      <c r="DVD7" s="345"/>
      <c r="DVE7" s="348"/>
      <c r="DVF7" s="345"/>
      <c r="DVG7" s="345"/>
      <c r="DVH7" s="347"/>
      <c r="DVI7" s="339"/>
      <c r="DVK7" s="259"/>
      <c r="DVL7" s="267"/>
      <c r="DVM7" s="267"/>
      <c r="DVN7" s="269"/>
      <c r="DVO7" s="343"/>
      <c r="DVP7" s="346"/>
      <c r="DVQ7" s="347"/>
      <c r="DVR7" s="333"/>
      <c r="DVS7" s="345"/>
      <c r="DVT7" s="348"/>
      <c r="DVU7" s="345"/>
      <c r="DVV7" s="345"/>
      <c r="DVW7" s="347"/>
      <c r="DVX7" s="339"/>
      <c r="DVZ7" s="259"/>
      <c r="DWA7" s="267"/>
      <c r="DWB7" s="267"/>
      <c r="DWC7" s="269"/>
      <c r="DWD7" s="343"/>
      <c r="DWE7" s="346"/>
      <c r="DWF7" s="347"/>
      <c r="DWG7" s="333"/>
      <c r="DWH7" s="345"/>
      <c r="DWI7" s="348"/>
      <c r="DWJ7" s="345"/>
      <c r="DWK7" s="345"/>
      <c r="DWL7" s="347"/>
      <c r="DWM7" s="339"/>
      <c r="DWO7" s="259"/>
      <c r="DWP7" s="267"/>
      <c r="DWQ7" s="267"/>
      <c r="DWR7" s="269"/>
      <c r="DWS7" s="343"/>
      <c r="DWT7" s="346"/>
      <c r="DWU7" s="347"/>
      <c r="DWV7" s="333"/>
      <c r="DWW7" s="345"/>
      <c r="DWX7" s="348"/>
      <c r="DWY7" s="345"/>
      <c r="DWZ7" s="345"/>
      <c r="DXA7" s="347"/>
      <c r="DXB7" s="339"/>
      <c r="DXD7" s="259"/>
      <c r="DXE7" s="267"/>
      <c r="DXF7" s="267"/>
      <c r="DXG7" s="269"/>
      <c r="DXH7" s="343"/>
      <c r="DXI7" s="346"/>
      <c r="DXJ7" s="347"/>
      <c r="DXK7" s="333"/>
      <c r="DXL7" s="345"/>
      <c r="DXM7" s="348"/>
      <c r="DXN7" s="345"/>
      <c r="DXO7" s="345"/>
      <c r="DXP7" s="347"/>
      <c r="DXQ7" s="339"/>
      <c r="DXS7" s="259"/>
      <c r="DXT7" s="267"/>
      <c r="DXU7" s="267"/>
      <c r="DXV7" s="269"/>
      <c r="DXW7" s="343"/>
      <c r="DXX7" s="346"/>
      <c r="DXY7" s="347"/>
      <c r="DXZ7" s="333"/>
      <c r="DYA7" s="345"/>
      <c r="DYB7" s="348"/>
      <c r="DYC7" s="345"/>
      <c r="DYD7" s="345"/>
      <c r="DYE7" s="347"/>
      <c r="DYF7" s="339"/>
      <c r="DYH7" s="259"/>
      <c r="DYI7" s="267"/>
      <c r="DYJ7" s="267"/>
      <c r="DYK7" s="269"/>
      <c r="DYL7" s="343"/>
      <c r="DYM7" s="346"/>
      <c r="DYN7" s="347"/>
      <c r="DYO7" s="333"/>
      <c r="DYP7" s="345"/>
      <c r="DYQ7" s="348"/>
      <c r="DYR7" s="345"/>
      <c r="DYS7" s="345"/>
      <c r="DYT7" s="347"/>
      <c r="DYU7" s="339"/>
      <c r="DYW7" s="259"/>
      <c r="DYX7" s="267"/>
      <c r="DYY7" s="267"/>
      <c r="DYZ7" s="269"/>
      <c r="DZA7" s="343"/>
      <c r="DZB7" s="346"/>
      <c r="DZC7" s="347"/>
      <c r="DZD7" s="333"/>
      <c r="DZE7" s="345"/>
      <c r="DZF7" s="348"/>
      <c r="DZG7" s="345"/>
      <c r="DZH7" s="345"/>
      <c r="DZI7" s="347"/>
      <c r="DZJ7" s="339"/>
      <c r="DZL7" s="259"/>
      <c r="DZM7" s="267"/>
      <c r="DZN7" s="267"/>
      <c r="DZO7" s="269"/>
      <c r="DZP7" s="343"/>
      <c r="DZQ7" s="346"/>
      <c r="DZR7" s="347"/>
      <c r="DZS7" s="333"/>
      <c r="DZT7" s="345"/>
      <c r="DZU7" s="348"/>
      <c r="DZV7" s="345"/>
      <c r="DZW7" s="345"/>
      <c r="DZX7" s="347"/>
      <c r="DZY7" s="339"/>
      <c r="EAA7" s="259"/>
      <c r="EAB7" s="267"/>
      <c r="EAC7" s="267"/>
      <c r="EAD7" s="269"/>
      <c r="EAE7" s="343"/>
      <c r="EAF7" s="346"/>
      <c r="EAG7" s="347"/>
      <c r="EAH7" s="333"/>
      <c r="EAI7" s="345"/>
      <c r="EAJ7" s="348"/>
      <c r="EAK7" s="345"/>
      <c r="EAL7" s="345"/>
      <c r="EAM7" s="347"/>
      <c r="EAN7" s="339"/>
      <c r="EAP7" s="259"/>
      <c r="EAQ7" s="267"/>
      <c r="EAR7" s="267"/>
      <c r="EAS7" s="269"/>
      <c r="EAT7" s="343"/>
      <c r="EAU7" s="346"/>
      <c r="EAV7" s="347"/>
      <c r="EAW7" s="333"/>
      <c r="EAX7" s="345"/>
      <c r="EAY7" s="348"/>
      <c r="EAZ7" s="345"/>
      <c r="EBA7" s="345"/>
      <c r="EBB7" s="347"/>
      <c r="EBC7" s="339"/>
      <c r="EBE7" s="259"/>
      <c r="EBF7" s="267"/>
      <c r="EBG7" s="267"/>
      <c r="EBH7" s="269"/>
      <c r="EBI7" s="343"/>
      <c r="EBJ7" s="346"/>
      <c r="EBK7" s="347"/>
      <c r="EBL7" s="333"/>
      <c r="EBM7" s="345"/>
      <c r="EBN7" s="348"/>
      <c r="EBO7" s="345"/>
      <c r="EBP7" s="345"/>
      <c r="EBQ7" s="347"/>
      <c r="EBR7" s="339"/>
      <c r="EBT7" s="259"/>
      <c r="EBU7" s="267"/>
      <c r="EBV7" s="267"/>
      <c r="EBW7" s="269"/>
      <c r="EBX7" s="343"/>
      <c r="EBY7" s="346"/>
      <c r="EBZ7" s="347"/>
      <c r="ECA7" s="333"/>
      <c r="ECB7" s="345"/>
      <c r="ECC7" s="348"/>
      <c r="ECD7" s="345"/>
      <c r="ECE7" s="345"/>
      <c r="ECF7" s="347"/>
      <c r="ECG7" s="339"/>
      <c r="ECI7" s="259"/>
      <c r="ECJ7" s="267"/>
      <c r="ECK7" s="267"/>
      <c r="ECL7" s="269"/>
      <c r="ECM7" s="343"/>
      <c r="ECN7" s="346"/>
      <c r="ECO7" s="347"/>
      <c r="ECP7" s="333"/>
      <c r="ECQ7" s="345"/>
      <c r="ECR7" s="348"/>
      <c r="ECS7" s="345"/>
      <c r="ECT7" s="345"/>
      <c r="ECU7" s="347"/>
      <c r="ECV7" s="339"/>
      <c r="ECX7" s="259"/>
      <c r="ECY7" s="267"/>
      <c r="ECZ7" s="267"/>
      <c r="EDA7" s="269"/>
      <c r="EDB7" s="343"/>
      <c r="EDC7" s="346"/>
      <c r="EDD7" s="347"/>
      <c r="EDE7" s="333"/>
      <c r="EDF7" s="345"/>
      <c r="EDG7" s="348"/>
      <c r="EDH7" s="345"/>
      <c r="EDI7" s="345"/>
      <c r="EDJ7" s="347"/>
      <c r="EDK7" s="339"/>
      <c r="EDM7" s="259"/>
      <c r="EDN7" s="267"/>
      <c r="EDO7" s="267"/>
      <c r="EDP7" s="269"/>
      <c r="EDQ7" s="343"/>
      <c r="EDR7" s="346"/>
      <c r="EDS7" s="347"/>
      <c r="EDT7" s="333"/>
      <c r="EDU7" s="345"/>
      <c r="EDV7" s="348"/>
      <c r="EDW7" s="345"/>
      <c r="EDX7" s="345"/>
      <c r="EDY7" s="347"/>
      <c r="EDZ7" s="339"/>
      <c r="EEB7" s="259"/>
      <c r="EEC7" s="267"/>
      <c r="EED7" s="267"/>
      <c r="EEE7" s="269"/>
      <c r="EEF7" s="343"/>
      <c r="EEG7" s="346"/>
      <c r="EEH7" s="347"/>
      <c r="EEI7" s="333"/>
      <c r="EEJ7" s="345"/>
      <c r="EEK7" s="348"/>
      <c r="EEL7" s="345"/>
      <c r="EEM7" s="345"/>
      <c r="EEN7" s="347"/>
      <c r="EEO7" s="339"/>
      <c r="EEQ7" s="259"/>
      <c r="EER7" s="267"/>
      <c r="EES7" s="267"/>
      <c r="EET7" s="269"/>
      <c r="EEU7" s="343"/>
      <c r="EEV7" s="346"/>
      <c r="EEW7" s="347"/>
      <c r="EEX7" s="333"/>
      <c r="EEY7" s="345"/>
      <c r="EEZ7" s="348"/>
      <c r="EFA7" s="345"/>
      <c r="EFB7" s="345"/>
      <c r="EFC7" s="347"/>
      <c r="EFD7" s="339"/>
      <c r="EFF7" s="259"/>
      <c r="EFG7" s="267"/>
      <c r="EFH7" s="267"/>
      <c r="EFI7" s="269"/>
      <c r="EFJ7" s="343"/>
      <c r="EFK7" s="346"/>
      <c r="EFL7" s="347"/>
      <c r="EFM7" s="333"/>
      <c r="EFN7" s="345"/>
      <c r="EFO7" s="348"/>
      <c r="EFP7" s="345"/>
      <c r="EFQ7" s="345"/>
      <c r="EFR7" s="347"/>
      <c r="EFS7" s="339"/>
      <c r="EFU7" s="259"/>
      <c r="EFV7" s="267"/>
      <c r="EFW7" s="267"/>
      <c r="EFX7" s="269"/>
      <c r="EFY7" s="343"/>
      <c r="EFZ7" s="346"/>
      <c r="EGA7" s="347"/>
      <c r="EGB7" s="333"/>
      <c r="EGC7" s="345"/>
      <c r="EGD7" s="348"/>
      <c r="EGE7" s="345"/>
      <c r="EGF7" s="345"/>
      <c r="EGG7" s="347"/>
      <c r="EGH7" s="339"/>
      <c r="EGJ7" s="259"/>
      <c r="EGK7" s="267"/>
      <c r="EGL7" s="267"/>
      <c r="EGM7" s="269"/>
      <c r="EGN7" s="343"/>
      <c r="EGO7" s="346"/>
      <c r="EGP7" s="347"/>
      <c r="EGQ7" s="333"/>
      <c r="EGR7" s="345"/>
      <c r="EGS7" s="348"/>
      <c r="EGT7" s="345"/>
      <c r="EGU7" s="345"/>
      <c r="EGV7" s="347"/>
      <c r="EGW7" s="339"/>
      <c r="EGY7" s="259"/>
      <c r="EGZ7" s="267"/>
      <c r="EHA7" s="267"/>
      <c r="EHB7" s="269"/>
      <c r="EHC7" s="343"/>
      <c r="EHD7" s="346"/>
      <c r="EHE7" s="347"/>
      <c r="EHF7" s="333"/>
      <c r="EHG7" s="345"/>
      <c r="EHH7" s="348"/>
      <c r="EHI7" s="345"/>
      <c r="EHJ7" s="345"/>
      <c r="EHK7" s="347"/>
      <c r="EHL7" s="339"/>
      <c r="EHN7" s="259"/>
      <c r="EHO7" s="267"/>
      <c r="EHP7" s="267"/>
      <c r="EHQ7" s="269"/>
      <c r="EHR7" s="343"/>
      <c r="EHS7" s="346"/>
      <c r="EHT7" s="347"/>
      <c r="EHU7" s="333"/>
      <c r="EHV7" s="345"/>
      <c r="EHW7" s="348"/>
      <c r="EHX7" s="345"/>
      <c r="EHY7" s="345"/>
      <c r="EHZ7" s="347"/>
      <c r="EIA7" s="339"/>
      <c r="EIC7" s="259"/>
      <c r="EID7" s="267"/>
      <c r="EIE7" s="267"/>
      <c r="EIF7" s="269"/>
      <c r="EIG7" s="343"/>
      <c r="EIH7" s="346"/>
      <c r="EII7" s="347"/>
      <c r="EIJ7" s="333"/>
      <c r="EIK7" s="345"/>
      <c r="EIL7" s="348"/>
      <c r="EIM7" s="345"/>
      <c r="EIN7" s="345"/>
      <c r="EIO7" s="347"/>
      <c r="EIP7" s="339"/>
      <c r="EIR7" s="259"/>
      <c r="EIS7" s="267"/>
      <c r="EIT7" s="267"/>
      <c r="EIU7" s="269"/>
      <c r="EIV7" s="343"/>
      <c r="EIW7" s="346"/>
      <c r="EIX7" s="347"/>
      <c r="EIY7" s="333"/>
      <c r="EIZ7" s="345"/>
      <c r="EJA7" s="348"/>
      <c r="EJB7" s="345"/>
      <c r="EJC7" s="345"/>
      <c r="EJD7" s="347"/>
      <c r="EJE7" s="339"/>
      <c r="EJG7" s="259"/>
      <c r="EJH7" s="267"/>
      <c r="EJI7" s="267"/>
      <c r="EJJ7" s="269"/>
      <c r="EJK7" s="343"/>
      <c r="EJL7" s="346"/>
      <c r="EJM7" s="347"/>
      <c r="EJN7" s="333"/>
      <c r="EJO7" s="345"/>
      <c r="EJP7" s="348"/>
      <c r="EJQ7" s="345"/>
      <c r="EJR7" s="345"/>
      <c r="EJS7" s="347"/>
      <c r="EJT7" s="339"/>
      <c r="EJV7" s="259"/>
      <c r="EJW7" s="267"/>
      <c r="EJX7" s="267"/>
      <c r="EJY7" s="269"/>
      <c r="EJZ7" s="343"/>
      <c r="EKA7" s="346"/>
      <c r="EKB7" s="347"/>
      <c r="EKC7" s="333"/>
      <c r="EKD7" s="345"/>
      <c r="EKE7" s="348"/>
      <c r="EKF7" s="345"/>
      <c r="EKG7" s="345"/>
      <c r="EKH7" s="347"/>
      <c r="EKI7" s="339"/>
      <c r="EKK7" s="259"/>
      <c r="EKL7" s="267"/>
      <c r="EKM7" s="267"/>
      <c r="EKN7" s="269"/>
      <c r="EKO7" s="343"/>
      <c r="EKP7" s="346"/>
      <c r="EKQ7" s="347"/>
      <c r="EKR7" s="333"/>
      <c r="EKS7" s="345"/>
      <c r="EKT7" s="348"/>
      <c r="EKU7" s="345"/>
      <c r="EKV7" s="345"/>
      <c r="EKW7" s="347"/>
      <c r="EKX7" s="339"/>
      <c r="EKZ7" s="259"/>
      <c r="ELA7" s="267"/>
      <c r="ELB7" s="267"/>
      <c r="ELC7" s="269"/>
      <c r="ELD7" s="343"/>
      <c r="ELE7" s="346"/>
      <c r="ELF7" s="347"/>
      <c r="ELG7" s="333"/>
      <c r="ELH7" s="345"/>
      <c r="ELI7" s="348"/>
      <c r="ELJ7" s="345"/>
      <c r="ELK7" s="345"/>
      <c r="ELL7" s="347"/>
      <c r="ELM7" s="339"/>
      <c r="ELO7" s="259"/>
      <c r="ELP7" s="267"/>
      <c r="ELQ7" s="267"/>
      <c r="ELR7" s="269"/>
      <c r="ELS7" s="343"/>
      <c r="ELT7" s="346"/>
      <c r="ELU7" s="347"/>
      <c r="ELV7" s="333"/>
      <c r="ELW7" s="345"/>
      <c r="ELX7" s="348"/>
      <c r="ELY7" s="345"/>
      <c r="ELZ7" s="345"/>
      <c r="EMA7" s="347"/>
      <c r="EMB7" s="339"/>
      <c r="EMD7" s="259"/>
      <c r="EME7" s="267"/>
      <c r="EMF7" s="267"/>
      <c r="EMG7" s="269"/>
      <c r="EMH7" s="343"/>
      <c r="EMI7" s="346"/>
      <c r="EMJ7" s="347"/>
      <c r="EMK7" s="333"/>
      <c r="EML7" s="345"/>
      <c r="EMM7" s="348"/>
      <c r="EMN7" s="345"/>
      <c r="EMO7" s="345"/>
      <c r="EMP7" s="347"/>
      <c r="EMQ7" s="339"/>
      <c r="EMS7" s="259"/>
      <c r="EMT7" s="267"/>
      <c r="EMU7" s="267"/>
      <c r="EMV7" s="269"/>
      <c r="EMW7" s="343"/>
      <c r="EMX7" s="346"/>
      <c r="EMY7" s="347"/>
      <c r="EMZ7" s="333"/>
      <c r="ENA7" s="345"/>
      <c r="ENB7" s="348"/>
      <c r="ENC7" s="345"/>
      <c r="END7" s="345"/>
      <c r="ENE7" s="347"/>
      <c r="ENF7" s="339"/>
      <c r="ENH7" s="259"/>
      <c r="ENI7" s="267"/>
      <c r="ENJ7" s="267"/>
      <c r="ENK7" s="269"/>
      <c r="ENL7" s="343"/>
      <c r="ENM7" s="346"/>
      <c r="ENN7" s="347"/>
      <c r="ENO7" s="333"/>
      <c r="ENP7" s="345"/>
      <c r="ENQ7" s="348"/>
      <c r="ENR7" s="345"/>
      <c r="ENS7" s="345"/>
      <c r="ENT7" s="347"/>
      <c r="ENU7" s="339"/>
      <c r="ENW7" s="259"/>
      <c r="ENX7" s="267"/>
      <c r="ENY7" s="267"/>
      <c r="ENZ7" s="269"/>
      <c r="EOA7" s="343"/>
      <c r="EOB7" s="346"/>
      <c r="EOC7" s="347"/>
      <c r="EOD7" s="333"/>
      <c r="EOE7" s="345"/>
      <c r="EOF7" s="348"/>
      <c r="EOG7" s="345"/>
      <c r="EOH7" s="345"/>
      <c r="EOI7" s="347"/>
      <c r="EOJ7" s="339"/>
      <c r="EOL7" s="259"/>
      <c r="EOM7" s="267"/>
      <c r="EON7" s="267"/>
      <c r="EOO7" s="269"/>
      <c r="EOP7" s="343"/>
      <c r="EOQ7" s="346"/>
      <c r="EOR7" s="347"/>
      <c r="EOS7" s="333"/>
      <c r="EOT7" s="345"/>
      <c r="EOU7" s="348"/>
      <c r="EOV7" s="345"/>
      <c r="EOW7" s="345"/>
      <c r="EOX7" s="347"/>
      <c r="EOY7" s="339"/>
      <c r="EPA7" s="259"/>
      <c r="EPB7" s="267"/>
      <c r="EPC7" s="267"/>
      <c r="EPD7" s="269"/>
      <c r="EPE7" s="343"/>
      <c r="EPF7" s="346"/>
      <c r="EPG7" s="347"/>
      <c r="EPH7" s="333"/>
      <c r="EPI7" s="345"/>
      <c r="EPJ7" s="348"/>
      <c r="EPK7" s="345"/>
      <c r="EPL7" s="345"/>
      <c r="EPM7" s="347"/>
      <c r="EPN7" s="339"/>
      <c r="EPP7" s="259"/>
      <c r="EPQ7" s="267"/>
      <c r="EPR7" s="267"/>
      <c r="EPS7" s="269"/>
      <c r="EPT7" s="343"/>
      <c r="EPU7" s="346"/>
      <c r="EPV7" s="347"/>
      <c r="EPW7" s="333"/>
      <c r="EPX7" s="345"/>
      <c r="EPY7" s="348"/>
      <c r="EPZ7" s="345"/>
      <c r="EQA7" s="345"/>
      <c r="EQB7" s="347"/>
      <c r="EQC7" s="339"/>
      <c r="EQE7" s="259"/>
      <c r="EQF7" s="267"/>
      <c r="EQG7" s="267"/>
      <c r="EQH7" s="269"/>
      <c r="EQI7" s="343"/>
      <c r="EQJ7" s="346"/>
      <c r="EQK7" s="347"/>
      <c r="EQL7" s="333"/>
      <c r="EQM7" s="345"/>
      <c r="EQN7" s="348"/>
      <c r="EQO7" s="345"/>
      <c r="EQP7" s="345"/>
      <c r="EQQ7" s="347"/>
      <c r="EQR7" s="339"/>
      <c r="EQT7" s="259"/>
      <c r="EQU7" s="267"/>
      <c r="EQV7" s="267"/>
      <c r="EQW7" s="269"/>
      <c r="EQX7" s="343"/>
      <c r="EQY7" s="346"/>
      <c r="EQZ7" s="347"/>
      <c r="ERA7" s="333"/>
      <c r="ERB7" s="345"/>
      <c r="ERC7" s="348"/>
      <c r="ERD7" s="345"/>
      <c r="ERE7" s="345"/>
      <c r="ERF7" s="347"/>
      <c r="ERG7" s="339"/>
      <c r="ERI7" s="259"/>
      <c r="ERJ7" s="267"/>
      <c r="ERK7" s="267"/>
      <c r="ERL7" s="269"/>
      <c r="ERM7" s="343"/>
      <c r="ERN7" s="346"/>
      <c r="ERO7" s="347"/>
      <c r="ERP7" s="333"/>
      <c r="ERQ7" s="345"/>
      <c r="ERR7" s="348"/>
      <c r="ERS7" s="345"/>
      <c r="ERT7" s="345"/>
      <c r="ERU7" s="347"/>
      <c r="ERV7" s="339"/>
      <c r="ERX7" s="259"/>
      <c r="ERY7" s="267"/>
      <c r="ERZ7" s="267"/>
      <c r="ESA7" s="269"/>
      <c r="ESB7" s="343"/>
      <c r="ESC7" s="346"/>
      <c r="ESD7" s="347"/>
      <c r="ESE7" s="333"/>
      <c r="ESF7" s="345"/>
      <c r="ESG7" s="348"/>
      <c r="ESH7" s="345"/>
      <c r="ESI7" s="345"/>
      <c r="ESJ7" s="347"/>
      <c r="ESK7" s="339"/>
      <c r="ESM7" s="259"/>
      <c r="ESN7" s="267"/>
      <c r="ESO7" s="267"/>
      <c r="ESP7" s="269"/>
      <c r="ESQ7" s="343"/>
      <c r="ESR7" s="346"/>
      <c r="ESS7" s="347"/>
      <c r="EST7" s="333"/>
      <c r="ESU7" s="345"/>
      <c r="ESV7" s="348"/>
      <c r="ESW7" s="345"/>
      <c r="ESX7" s="345"/>
      <c r="ESY7" s="347"/>
      <c r="ESZ7" s="339"/>
      <c r="ETB7" s="259"/>
      <c r="ETC7" s="267"/>
      <c r="ETD7" s="267"/>
      <c r="ETE7" s="269"/>
      <c r="ETF7" s="343"/>
      <c r="ETG7" s="346"/>
      <c r="ETH7" s="347"/>
      <c r="ETI7" s="333"/>
      <c r="ETJ7" s="345"/>
      <c r="ETK7" s="348"/>
      <c r="ETL7" s="345"/>
      <c r="ETM7" s="345"/>
      <c r="ETN7" s="347"/>
      <c r="ETO7" s="339"/>
      <c r="ETQ7" s="259"/>
      <c r="ETR7" s="267"/>
      <c r="ETS7" s="267"/>
      <c r="ETT7" s="269"/>
      <c r="ETU7" s="343"/>
      <c r="ETV7" s="346"/>
      <c r="ETW7" s="347"/>
      <c r="ETX7" s="333"/>
      <c r="ETY7" s="345"/>
      <c r="ETZ7" s="348"/>
      <c r="EUA7" s="345"/>
      <c r="EUB7" s="345"/>
      <c r="EUC7" s="347"/>
      <c r="EUD7" s="339"/>
      <c r="EUF7" s="259"/>
      <c r="EUG7" s="267"/>
      <c r="EUH7" s="267"/>
      <c r="EUI7" s="269"/>
      <c r="EUJ7" s="343"/>
      <c r="EUK7" s="346"/>
      <c r="EUL7" s="347"/>
      <c r="EUM7" s="333"/>
      <c r="EUN7" s="345"/>
      <c r="EUO7" s="348"/>
      <c r="EUP7" s="345"/>
      <c r="EUQ7" s="345"/>
      <c r="EUR7" s="347"/>
      <c r="EUS7" s="339"/>
      <c r="EUU7" s="259"/>
      <c r="EUV7" s="267"/>
      <c r="EUW7" s="267"/>
      <c r="EUX7" s="269"/>
      <c r="EUY7" s="343"/>
      <c r="EUZ7" s="346"/>
      <c r="EVA7" s="347"/>
      <c r="EVB7" s="333"/>
      <c r="EVC7" s="345"/>
      <c r="EVD7" s="348"/>
      <c r="EVE7" s="345"/>
      <c r="EVF7" s="345"/>
      <c r="EVG7" s="347"/>
      <c r="EVH7" s="339"/>
      <c r="EVJ7" s="259"/>
      <c r="EVK7" s="267"/>
      <c r="EVL7" s="267"/>
      <c r="EVM7" s="269"/>
      <c r="EVN7" s="343"/>
      <c r="EVO7" s="346"/>
      <c r="EVP7" s="347"/>
      <c r="EVQ7" s="333"/>
      <c r="EVR7" s="345"/>
      <c r="EVS7" s="348"/>
      <c r="EVT7" s="345"/>
      <c r="EVU7" s="345"/>
      <c r="EVV7" s="347"/>
      <c r="EVW7" s="339"/>
      <c r="EVY7" s="259"/>
      <c r="EVZ7" s="267"/>
      <c r="EWA7" s="267"/>
      <c r="EWB7" s="269"/>
      <c r="EWC7" s="343"/>
      <c r="EWD7" s="346"/>
      <c r="EWE7" s="347"/>
      <c r="EWF7" s="333"/>
      <c r="EWG7" s="345"/>
      <c r="EWH7" s="348"/>
      <c r="EWI7" s="345"/>
      <c r="EWJ7" s="345"/>
      <c r="EWK7" s="347"/>
      <c r="EWL7" s="339"/>
      <c r="EWN7" s="259"/>
      <c r="EWO7" s="267"/>
      <c r="EWP7" s="267"/>
      <c r="EWQ7" s="269"/>
      <c r="EWR7" s="343"/>
      <c r="EWS7" s="346"/>
      <c r="EWT7" s="347"/>
      <c r="EWU7" s="333"/>
      <c r="EWV7" s="345"/>
      <c r="EWW7" s="348"/>
      <c r="EWX7" s="345"/>
      <c r="EWY7" s="345"/>
      <c r="EWZ7" s="347"/>
      <c r="EXA7" s="339"/>
      <c r="EXC7" s="259"/>
      <c r="EXD7" s="267"/>
      <c r="EXE7" s="267"/>
      <c r="EXF7" s="269"/>
      <c r="EXG7" s="343"/>
      <c r="EXH7" s="346"/>
      <c r="EXI7" s="347"/>
      <c r="EXJ7" s="333"/>
      <c r="EXK7" s="345"/>
      <c r="EXL7" s="348"/>
      <c r="EXM7" s="345"/>
      <c r="EXN7" s="345"/>
      <c r="EXO7" s="347"/>
      <c r="EXP7" s="339"/>
      <c r="EXR7" s="259"/>
      <c r="EXS7" s="267"/>
      <c r="EXT7" s="267"/>
      <c r="EXU7" s="269"/>
      <c r="EXV7" s="343"/>
      <c r="EXW7" s="346"/>
      <c r="EXX7" s="347"/>
      <c r="EXY7" s="333"/>
      <c r="EXZ7" s="345"/>
      <c r="EYA7" s="348"/>
      <c r="EYB7" s="345"/>
      <c r="EYC7" s="345"/>
      <c r="EYD7" s="347"/>
      <c r="EYE7" s="339"/>
      <c r="EYG7" s="259"/>
      <c r="EYH7" s="267"/>
      <c r="EYI7" s="267"/>
      <c r="EYJ7" s="269"/>
      <c r="EYK7" s="343"/>
      <c r="EYL7" s="346"/>
      <c r="EYM7" s="347"/>
      <c r="EYN7" s="333"/>
      <c r="EYO7" s="345"/>
      <c r="EYP7" s="348"/>
      <c r="EYQ7" s="345"/>
      <c r="EYR7" s="345"/>
      <c r="EYS7" s="347"/>
      <c r="EYT7" s="339"/>
      <c r="EYV7" s="259"/>
      <c r="EYW7" s="267"/>
      <c r="EYX7" s="267"/>
      <c r="EYY7" s="269"/>
      <c r="EYZ7" s="343"/>
      <c r="EZA7" s="346"/>
      <c r="EZB7" s="347"/>
      <c r="EZC7" s="333"/>
      <c r="EZD7" s="345"/>
      <c r="EZE7" s="348"/>
      <c r="EZF7" s="345"/>
      <c r="EZG7" s="345"/>
      <c r="EZH7" s="347"/>
      <c r="EZI7" s="339"/>
      <c r="EZK7" s="259"/>
      <c r="EZL7" s="267"/>
      <c r="EZM7" s="267"/>
      <c r="EZN7" s="269"/>
      <c r="EZO7" s="343"/>
      <c r="EZP7" s="346"/>
      <c r="EZQ7" s="347"/>
      <c r="EZR7" s="333"/>
      <c r="EZS7" s="345"/>
      <c r="EZT7" s="348"/>
      <c r="EZU7" s="345"/>
      <c r="EZV7" s="345"/>
      <c r="EZW7" s="347"/>
      <c r="EZX7" s="339"/>
      <c r="EZZ7" s="259"/>
      <c r="FAA7" s="267"/>
      <c r="FAB7" s="267"/>
      <c r="FAC7" s="269"/>
      <c r="FAD7" s="343"/>
      <c r="FAE7" s="346"/>
      <c r="FAF7" s="347"/>
      <c r="FAG7" s="333"/>
      <c r="FAH7" s="345"/>
      <c r="FAI7" s="348"/>
      <c r="FAJ7" s="345"/>
      <c r="FAK7" s="345"/>
      <c r="FAL7" s="347"/>
      <c r="FAM7" s="339"/>
      <c r="FAO7" s="259"/>
      <c r="FAP7" s="267"/>
      <c r="FAQ7" s="267"/>
      <c r="FAR7" s="269"/>
      <c r="FAS7" s="343"/>
      <c r="FAT7" s="346"/>
      <c r="FAU7" s="347"/>
      <c r="FAV7" s="333"/>
      <c r="FAW7" s="345"/>
      <c r="FAX7" s="348"/>
      <c r="FAY7" s="345"/>
      <c r="FAZ7" s="345"/>
      <c r="FBA7" s="347"/>
      <c r="FBB7" s="339"/>
      <c r="FBD7" s="259"/>
      <c r="FBE7" s="267"/>
      <c r="FBF7" s="267"/>
      <c r="FBG7" s="269"/>
      <c r="FBH7" s="343"/>
      <c r="FBI7" s="346"/>
      <c r="FBJ7" s="347"/>
      <c r="FBK7" s="333"/>
      <c r="FBL7" s="345"/>
      <c r="FBM7" s="348"/>
      <c r="FBN7" s="345"/>
      <c r="FBO7" s="345"/>
      <c r="FBP7" s="347"/>
      <c r="FBQ7" s="339"/>
      <c r="FBS7" s="259"/>
      <c r="FBT7" s="267"/>
      <c r="FBU7" s="267"/>
      <c r="FBV7" s="269"/>
      <c r="FBW7" s="343"/>
      <c r="FBX7" s="346"/>
      <c r="FBY7" s="347"/>
      <c r="FBZ7" s="333"/>
      <c r="FCA7" s="345"/>
      <c r="FCB7" s="348"/>
      <c r="FCC7" s="345"/>
      <c r="FCD7" s="345"/>
      <c r="FCE7" s="347"/>
      <c r="FCF7" s="339"/>
      <c r="FCH7" s="259"/>
      <c r="FCI7" s="267"/>
      <c r="FCJ7" s="267"/>
      <c r="FCK7" s="269"/>
      <c r="FCL7" s="343"/>
      <c r="FCM7" s="346"/>
      <c r="FCN7" s="347"/>
      <c r="FCO7" s="333"/>
      <c r="FCP7" s="345"/>
      <c r="FCQ7" s="348"/>
      <c r="FCR7" s="345"/>
      <c r="FCS7" s="345"/>
      <c r="FCT7" s="347"/>
      <c r="FCU7" s="339"/>
      <c r="FCW7" s="259"/>
      <c r="FCX7" s="267"/>
      <c r="FCY7" s="267"/>
      <c r="FCZ7" s="269"/>
      <c r="FDA7" s="343"/>
      <c r="FDB7" s="346"/>
      <c r="FDC7" s="347"/>
      <c r="FDD7" s="333"/>
      <c r="FDE7" s="345"/>
      <c r="FDF7" s="348"/>
      <c r="FDG7" s="345"/>
      <c r="FDH7" s="345"/>
      <c r="FDI7" s="347"/>
      <c r="FDJ7" s="339"/>
      <c r="FDL7" s="259"/>
      <c r="FDM7" s="267"/>
      <c r="FDN7" s="267"/>
      <c r="FDO7" s="269"/>
      <c r="FDP7" s="343"/>
      <c r="FDQ7" s="346"/>
      <c r="FDR7" s="347"/>
      <c r="FDS7" s="333"/>
      <c r="FDT7" s="345"/>
      <c r="FDU7" s="348"/>
      <c r="FDV7" s="345"/>
      <c r="FDW7" s="345"/>
      <c r="FDX7" s="347"/>
      <c r="FDY7" s="339"/>
      <c r="FEA7" s="259"/>
      <c r="FEB7" s="267"/>
      <c r="FEC7" s="267"/>
      <c r="FED7" s="269"/>
      <c r="FEE7" s="343"/>
      <c r="FEF7" s="346"/>
      <c r="FEG7" s="347"/>
      <c r="FEH7" s="333"/>
      <c r="FEI7" s="345"/>
      <c r="FEJ7" s="348"/>
      <c r="FEK7" s="345"/>
      <c r="FEL7" s="345"/>
      <c r="FEM7" s="347"/>
      <c r="FEN7" s="339"/>
      <c r="FEP7" s="259"/>
      <c r="FEQ7" s="267"/>
      <c r="FER7" s="267"/>
      <c r="FES7" s="269"/>
      <c r="FET7" s="343"/>
      <c r="FEU7" s="346"/>
      <c r="FEV7" s="347"/>
      <c r="FEW7" s="333"/>
      <c r="FEX7" s="345"/>
      <c r="FEY7" s="348"/>
      <c r="FEZ7" s="345"/>
      <c r="FFA7" s="345"/>
      <c r="FFB7" s="347"/>
      <c r="FFC7" s="339"/>
      <c r="FFE7" s="259"/>
      <c r="FFF7" s="267"/>
      <c r="FFG7" s="267"/>
      <c r="FFH7" s="269"/>
      <c r="FFI7" s="343"/>
      <c r="FFJ7" s="346"/>
      <c r="FFK7" s="347"/>
      <c r="FFL7" s="333"/>
      <c r="FFM7" s="345"/>
      <c r="FFN7" s="348"/>
      <c r="FFO7" s="345"/>
      <c r="FFP7" s="345"/>
      <c r="FFQ7" s="347"/>
      <c r="FFR7" s="339"/>
      <c r="FFT7" s="259"/>
      <c r="FFU7" s="267"/>
      <c r="FFV7" s="267"/>
      <c r="FFW7" s="269"/>
      <c r="FFX7" s="343"/>
      <c r="FFY7" s="346"/>
      <c r="FFZ7" s="347"/>
      <c r="FGA7" s="333"/>
      <c r="FGB7" s="345"/>
      <c r="FGC7" s="348"/>
      <c r="FGD7" s="345"/>
      <c r="FGE7" s="345"/>
      <c r="FGF7" s="347"/>
      <c r="FGG7" s="339"/>
      <c r="FGI7" s="259"/>
      <c r="FGJ7" s="267"/>
      <c r="FGK7" s="267"/>
      <c r="FGL7" s="269"/>
      <c r="FGM7" s="343"/>
      <c r="FGN7" s="346"/>
      <c r="FGO7" s="347"/>
      <c r="FGP7" s="333"/>
      <c r="FGQ7" s="345"/>
      <c r="FGR7" s="348"/>
      <c r="FGS7" s="345"/>
      <c r="FGT7" s="345"/>
      <c r="FGU7" s="347"/>
      <c r="FGV7" s="339"/>
      <c r="FGX7" s="259"/>
      <c r="FGY7" s="267"/>
      <c r="FGZ7" s="267"/>
      <c r="FHA7" s="269"/>
      <c r="FHB7" s="343"/>
      <c r="FHC7" s="346"/>
      <c r="FHD7" s="347"/>
      <c r="FHE7" s="333"/>
      <c r="FHF7" s="345"/>
      <c r="FHG7" s="348"/>
      <c r="FHH7" s="345"/>
      <c r="FHI7" s="345"/>
      <c r="FHJ7" s="347"/>
      <c r="FHK7" s="339"/>
      <c r="FHM7" s="259"/>
      <c r="FHN7" s="267"/>
      <c r="FHO7" s="267"/>
      <c r="FHP7" s="269"/>
      <c r="FHQ7" s="343"/>
      <c r="FHR7" s="346"/>
      <c r="FHS7" s="347"/>
      <c r="FHT7" s="333"/>
      <c r="FHU7" s="345"/>
      <c r="FHV7" s="348"/>
      <c r="FHW7" s="345"/>
      <c r="FHX7" s="345"/>
      <c r="FHY7" s="347"/>
      <c r="FHZ7" s="339"/>
      <c r="FIB7" s="259"/>
      <c r="FIC7" s="267"/>
      <c r="FID7" s="267"/>
      <c r="FIE7" s="269"/>
      <c r="FIF7" s="343"/>
      <c r="FIG7" s="346"/>
      <c r="FIH7" s="347"/>
      <c r="FII7" s="333"/>
      <c r="FIJ7" s="345"/>
      <c r="FIK7" s="348"/>
      <c r="FIL7" s="345"/>
      <c r="FIM7" s="345"/>
      <c r="FIN7" s="347"/>
      <c r="FIO7" s="339"/>
      <c r="FIQ7" s="259"/>
      <c r="FIR7" s="267"/>
      <c r="FIS7" s="267"/>
      <c r="FIT7" s="269"/>
      <c r="FIU7" s="343"/>
      <c r="FIV7" s="346"/>
      <c r="FIW7" s="347"/>
      <c r="FIX7" s="333"/>
      <c r="FIY7" s="345"/>
      <c r="FIZ7" s="348"/>
      <c r="FJA7" s="345"/>
      <c r="FJB7" s="345"/>
      <c r="FJC7" s="347"/>
      <c r="FJD7" s="339"/>
      <c r="FJF7" s="259"/>
      <c r="FJG7" s="267"/>
      <c r="FJH7" s="267"/>
      <c r="FJI7" s="269"/>
      <c r="FJJ7" s="343"/>
      <c r="FJK7" s="346"/>
      <c r="FJL7" s="347"/>
      <c r="FJM7" s="333"/>
      <c r="FJN7" s="345"/>
      <c r="FJO7" s="348"/>
      <c r="FJP7" s="345"/>
      <c r="FJQ7" s="345"/>
      <c r="FJR7" s="347"/>
      <c r="FJS7" s="339"/>
      <c r="FJU7" s="259"/>
      <c r="FJV7" s="267"/>
      <c r="FJW7" s="267"/>
      <c r="FJX7" s="269"/>
      <c r="FJY7" s="343"/>
      <c r="FJZ7" s="346"/>
      <c r="FKA7" s="347"/>
      <c r="FKB7" s="333"/>
      <c r="FKC7" s="345"/>
      <c r="FKD7" s="348"/>
      <c r="FKE7" s="345"/>
      <c r="FKF7" s="345"/>
      <c r="FKG7" s="347"/>
      <c r="FKH7" s="339"/>
      <c r="FKJ7" s="259"/>
      <c r="FKK7" s="267"/>
      <c r="FKL7" s="267"/>
      <c r="FKM7" s="269"/>
      <c r="FKN7" s="343"/>
      <c r="FKO7" s="346"/>
      <c r="FKP7" s="347"/>
      <c r="FKQ7" s="333"/>
      <c r="FKR7" s="345"/>
      <c r="FKS7" s="348"/>
      <c r="FKT7" s="345"/>
      <c r="FKU7" s="345"/>
      <c r="FKV7" s="347"/>
      <c r="FKW7" s="339"/>
      <c r="FKY7" s="259"/>
      <c r="FKZ7" s="267"/>
      <c r="FLA7" s="267"/>
      <c r="FLB7" s="269"/>
      <c r="FLC7" s="343"/>
      <c r="FLD7" s="346"/>
      <c r="FLE7" s="347"/>
      <c r="FLF7" s="333"/>
      <c r="FLG7" s="345"/>
      <c r="FLH7" s="348"/>
      <c r="FLI7" s="345"/>
      <c r="FLJ7" s="345"/>
      <c r="FLK7" s="347"/>
      <c r="FLL7" s="339"/>
      <c r="FLN7" s="259"/>
      <c r="FLO7" s="267"/>
      <c r="FLP7" s="267"/>
      <c r="FLQ7" s="269"/>
      <c r="FLR7" s="343"/>
      <c r="FLS7" s="346"/>
      <c r="FLT7" s="347"/>
      <c r="FLU7" s="333"/>
      <c r="FLV7" s="345"/>
      <c r="FLW7" s="348"/>
      <c r="FLX7" s="345"/>
      <c r="FLY7" s="345"/>
      <c r="FLZ7" s="347"/>
      <c r="FMA7" s="339"/>
      <c r="FMC7" s="259"/>
      <c r="FMD7" s="267"/>
      <c r="FME7" s="267"/>
      <c r="FMF7" s="269"/>
      <c r="FMG7" s="343"/>
      <c r="FMH7" s="346"/>
      <c r="FMI7" s="347"/>
      <c r="FMJ7" s="333"/>
      <c r="FMK7" s="345"/>
      <c r="FML7" s="348"/>
      <c r="FMM7" s="345"/>
      <c r="FMN7" s="345"/>
      <c r="FMO7" s="347"/>
      <c r="FMP7" s="339"/>
      <c r="FMR7" s="259"/>
      <c r="FMS7" s="267"/>
      <c r="FMT7" s="267"/>
      <c r="FMU7" s="269"/>
      <c r="FMV7" s="343"/>
      <c r="FMW7" s="346"/>
      <c r="FMX7" s="347"/>
      <c r="FMY7" s="333"/>
      <c r="FMZ7" s="345"/>
      <c r="FNA7" s="348"/>
      <c r="FNB7" s="345"/>
      <c r="FNC7" s="345"/>
      <c r="FND7" s="347"/>
      <c r="FNE7" s="339"/>
      <c r="FNG7" s="259"/>
      <c r="FNH7" s="267"/>
      <c r="FNI7" s="267"/>
      <c r="FNJ7" s="269"/>
      <c r="FNK7" s="343"/>
      <c r="FNL7" s="346"/>
      <c r="FNM7" s="347"/>
      <c r="FNN7" s="333"/>
      <c r="FNO7" s="345"/>
      <c r="FNP7" s="348"/>
      <c r="FNQ7" s="345"/>
      <c r="FNR7" s="345"/>
      <c r="FNS7" s="347"/>
      <c r="FNT7" s="339"/>
      <c r="FNV7" s="259"/>
      <c r="FNW7" s="267"/>
      <c r="FNX7" s="267"/>
      <c r="FNY7" s="269"/>
      <c r="FNZ7" s="343"/>
      <c r="FOA7" s="346"/>
      <c r="FOB7" s="347"/>
      <c r="FOC7" s="333"/>
      <c r="FOD7" s="345"/>
      <c r="FOE7" s="348"/>
      <c r="FOF7" s="345"/>
      <c r="FOG7" s="345"/>
      <c r="FOH7" s="347"/>
      <c r="FOI7" s="339"/>
      <c r="FOK7" s="259"/>
      <c r="FOL7" s="267"/>
      <c r="FOM7" s="267"/>
      <c r="FON7" s="269"/>
      <c r="FOO7" s="343"/>
      <c r="FOP7" s="346"/>
      <c r="FOQ7" s="347"/>
      <c r="FOR7" s="333"/>
      <c r="FOS7" s="345"/>
      <c r="FOT7" s="348"/>
      <c r="FOU7" s="345"/>
      <c r="FOV7" s="345"/>
      <c r="FOW7" s="347"/>
      <c r="FOX7" s="339"/>
      <c r="FOZ7" s="259"/>
      <c r="FPA7" s="267"/>
      <c r="FPB7" s="267"/>
      <c r="FPC7" s="269"/>
      <c r="FPD7" s="343"/>
      <c r="FPE7" s="346"/>
      <c r="FPF7" s="347"/>
      <c r="FPG7" s="333"/>
      <c r="FPH7" s="345"/>
      <c r="FPI7" s="348"/>
      <c r="FPJ7" s="345"/>
      <c r="FPK7" s="345"/>
      <c r="FPL7" s="347"/>
      <c r="FPM7" s="339"/>
      <c r="FPO7" s="259"/>
      <c r="FPP7" s="267"/>
      <c r="FPQ7" s="267"/>
      <c r="FPR7" s="269"/>
      <c r="FPS7" s="343"/>
      <c r="FPT7" s="346"/>
      <c r="FPU7" s="347"/>
      <c r="FPV7" s="333"/>
      <c r="FPW7" s="345"/>
      <c r="FPX7" s="348"/>
      <c r="FPY7" s="345"/>
      <c r="FPZ7" s="345"/>
      <c r="FQA7" s="347"/>
      <c r="FQB7" s="339"/>
      <c r="FQD7" s="259"/>
      <c r="FQE7" s="267"/>
      <c r="FQF7" s="267"/>
      <c r="FQG7" s="269"/>
      <c r="FQH7" s="343"/>
      <c r="FQI7" s="346"/>
      <c r="FQJ7" s="347"/>
      <c r="FQK7" s="333"/>
      <c r="FQL7" s="345"/>
      <c r="FQM7" s="348"/>
      <c r="FQN7" s="345"/>
      <c r="FQO7" s="345"/>
      <c r="FQP7" s="347"/>
      <c r="FQQ7" s="339"/>
      <c r="FQS7" s="259"/>
      <c r="FQT7" s="267"/>
      <c r="FQU7" s="267"/>
      <c r="FQV7" s="269"/>
      <c r="FQW7" s="343"/>
      <c r="FQX7" s="346"/>
      <c r="FQY7" s="347"/>
      <c r="FQZ7" s="333"/>
      <c r="FRA7" s="345"/>
      <c r="FRB7" s="348"/>
      <c r="FRC7" s="345"/>
      <c r="FRD7" s="345"/>
      <c r="FRE7" s="347"/>
      <c r="FRF7" s="339"/>
      <c r="FRH7" s="259"/>
      <c r="FRI7" s="267"/>
      <c r="FRJ7" s="267"/>
      <c r="FRK7" s="269"/>
      <c r="FRL7" s="343"/>
      <c r="FRM7" s="346"/>
      <c r="FRN7" s="347"/>
      <c r="FRO7" s="333"/>
      <c r="FRP7" s="345"/>
      <c r="FRQ7" s="348"/>
      <c r="FRR7" s="345"/>
      <c r="FRS7" s="345"/>
      <c r="FRT7" s="347"/>
      <c r="FRU7" s="339"/>
      <c r="FRW7" s="259"/>
      <c r="FRX7" s="267"/>
      <c r="FRY7" s="267"/>
      <c r="FRZ7" s="269"/>
      <c r="FSA7" s="343"/>
      <c r="FSB7" s="346"/>
      <c r="FSC7" s="347"/>
      <c r="FSD7" s="333"/>
      <c r="FSE7" s="345"/>
      <c r="FSF7" s="348"/>
      <c r="FSG7" s="345"/>
      <c r="FSH7" s="345"/>
      <c r="FSI7" s="347"/>
      <c r="FSJ7" s="339"/>
      <c r="FSL7" s="259"/>
      <c r="FSM7" s="267"/>
      <c r="FSN7" s="267"/>
      <c r="FSO7" s="269"/>
      <c r="FSP7" s="343"/>
      <c r="FSQ7" s="346"/>
      <c r="FSR7" s="347"/>
      <c r="FSS7" s="333"/>
      <c r="FST7" s="345"/>
      <c r="FSU7" s="348"/>
      <c r="FSV7" s="345"/>
      <c r="FSW7" s="345"/>
      <c r="FSX7" s="347"/>
      <c r="FSY7" s="339"/>
      <c r="FTA7" s="259"/>
      <c r="FTB7" s="267"/>
      <c r="FTC7" s="267"/>
      <c r="FTD7" s="269"/>
      <c r="FTE7" s="343"/>
      <c r="FTF7" s="346"/>
      <c r="FTG7" s="347"/>
      <c r="FTH7" s="333"/>
      <c r="FTI7" s="345"/>
      <c r="FTJ7" s="348"/>
      <c r="FTK7" s="345"/>
      <c r="FTL7" s="345"/>
      <c r="FTM7" s="347"/>
      <c r="FTN7" s="339"/>
      <c r="FTP7" s="259"/>
      <c r="FTQ7" s="267"/>
      <c r="FTR7" s="267"/>
      <c r="FTS7" s="269"/>
      <c r="FTT7" s="343"/>
      <c r="FTU7" s="346"/>
      <c r="FTV7" s="347"/>
      <c r="FTW7" s="333"/>
      <c r="FTX7" s="345"/>
      <c r="FTY7" s="348"/>
      <c r="FTZ7" s="345"/>
      <c r="FUA7" s="345"/>
      <c r="FUB7" s="347"/>
      <c r="FUC7" s="339"/>
      <c r="FUE7" s="259"/>
      <c r="FUF7" s="267"/>
      <c r="FUG7" s="267"/>
      <c r="FUH7" s="269"/>
      <c r="FUI7" s="343"/>
      <c r="FUJ7" s="346"/>
      <c r="FUK7" s="347"/>
      <c r="FUL7" s="333"/>
      <c r="FUM7" s="345"/>
      <c r="FUN7" s="348"/>
      <c r="FUO7" s="345"/>
      <c r="FUP7" s="345"/>
      <c r="FUQ7" s="347"/>
      <c r="FUR7" s="339"/>
      <c r="FUT7" s="259"/>
      <c r="FUU7" s="267"/>
      <c r="FUV7" s="267"/>
      <c r="FUW7" s="269"/>
      <c r="FUX7" s="343"/>
      <c r="FUY7" s="346"/>
      <c r="FUZ7" s="347"/>
      <c r="FVA7" s="333"/>
      <c r="FVB7" s="345"/>
      <c r="FVC7" s="348"/>
      <c r="FVD7" s="345"/>
      <c r="FVE7" s="345"/>
      <c r="FVF7" s="347"/>
      <c r="FVG7" s="339"/>
      <c r="FVI7" s="259"/>
      <c r="FVJ7" s="267"/>
      <c r="FVK7" s="267"/>
      <c r="FVL7" s="269"/>
      <c r="FVM7" s="343"/>
      <c r="FVN7" s="346"/>
      <c r="FVO7" s="347"/>
      <c r="FVP7" s="333"/>
      <c r="FVQ7" s="345"/>
      <c r="FVR7" s="348"/>
      <c r="FVS7" s="345"/>
      <c r="FVT7" s="345"/>
      <c r="FVU7" s="347"/>
      <c r="FVV7" s="339"/>
      <c r="FVX7" s="259"/>
      <c r="FVY7" s="267"/>
      <c r="FVZ7" s="267"/>
      <c r="FWA7" s="269"/>
      <c r="FWB7" s="343"/>
      <c r="FWC7" s="346"/>
      <c r="FWD7" s="347"/>
      <c r="FWE7" s="333"/>
      <c r="FWF7" s="345"/>
      <c r="FWG7" s="348"/>
      <c r="FWH7" s="345"/>
      <c r="FWI7" s="345"/>
      <c r="FWJ7" s="347"/>
      <c r="FWK7" s="339"/>
      <c r="FWM7" s="259"/>
      <c r="FWN7" s="267"/>
      <c r="FWO7" s="267"/>
      <c r="FWP7" s="269"/>
      <c r="FWQ7" s="343"/>
      <c r="FWR7" s="346"/>
      <c r="FWS7" s="347"/>
      <c r="FWT7" s="333"/>
      <c r="FWU7" s="345"/>
      <c r="FWV7" s="348"/>
      <c r="FWW7" s="345"/>
      <c r="FWX7" s="345"/>
      <c r="FWY7" s="347"/>
      <c r="FWZ7" s="339"/>
      <c r="FXB7" s="259"/>
      <c r="FXC7" s="267"/>
      <c r="FXD7" s="267"/>
      <c r="FXE7" s="269"/>
      <c r="FXF7" s="343"/>
      <c r="FXG7" s="346"/>
      <c r="FXH7" s="347"/>
      <c r="FXI7" s="333"/>
      <c r="FXJ7" s="345"/>
      <c r="FXK7" s="348"/>
      <c r="FXL7" s="345"/>
      <c r="FXM7" s="345"/>
      <c r="FXN7" s="347"/>
      <c r="FXO7" s="339"/>
      <c r="FXQ7" s="259"/>
      <c r="FXR7" s="267"/>
      <c r="FXS7" s="267"/>
      <c r="FXT7" s="269"/>
      <c r="FXU7" s="343"/>
      <c r="FXV7" s="346"/>
      <c r="FXW7" s="347"/>
      <c r="FXX7" s="333"/>
      <c r="FXY7" s="345"/>
      <c r="FXZ7" s="348"/>
      <c r="FYA7" s="345"/>
      <c r="FYB7" s="345"/>
      <c r="FYC7" s="347"/>
      <c r="FYD7" s="339"/>
      <c r="FYF7" s="259"/>
      <c r="FYG7" s="267"/>
      <c r="FYH7" s="267"/>
      <c r="FYI7" s="269"/>
      <c r="FYJ7" s="343"/>
      <c r="FYK7" s="346"/>
      <c r="FYL7" s="347"/>
      <c r="FYM7" s="333"/>
      <c r="FYN7" s="345"/>
      <c r="FYO7" s="348"/>
      <c r="FYP7" s="345"/>
      <c r="FYQ7" s="345"/>
      <c r="FYR7" s="347"/>
      <c r="FYS7" s="339"/>
      <c r="FYU7" s="259"/>
      <c r="FYV7" s="267"/>
      <c r="FYW7" s="267"/>
      <c r="FYX7" s="269"/>
      <c r="FYY7" s="343"/>
      <c r="FYZ7" s="346"/>
      <c r="FZA7" s="347"/>
      <c r="FZB7" s="333"/>
      <c r="FZC7" s="345"/>
      <c r="FZD7" s="348"/>
      <c r="FZE7" s="345"/>
      <c r="FZF7" s="345"/>
      <c r="FZG7" s="347"/>
      <c r="FZH7" s="339"/>
      <c r="FZJ7" s="259"/>
      <c r="FZK7" s="267"/>
      <c r="FZL7" s="267"/>
      <c r="FZM7" s="269"/>
      <c r="FZN7" s="343"/>
      <c r="FZO7" s="346"/>
      <c r="FZP7" s="347"/>
      <c r="FZQ7" s="333"/>
      <c r="FZR7" s="345"/>
      <c r="FZS7" s="348"/>
      <c r="FZT7" s="345"/>
      <c r="FZU7" s="345"/>
      <c r="FZV7" s="347"/>
      <c r="FZW7" s="339"/>
      <c r="FZY7" s="259"/>
      <c r="FZZ7" s="267"/>
      <c r="GAA7" s="267"/>
      <c r="GAB7" s="269"/>
      <c r="GAC7" s="343"/>
      <c r="GAD7" s="346"/>
      <c r="GAE7" s="347"/>
      <c r="GAF7" s="333"/>
      <c r="GAG7" s="345"/>
      <c r="GAH7" s="348"/>
      <c r="GAI7" s="345"/>
      <c r="GAJ7" s="345"/>
      <c r="GAK7" s="347"/>
      <c r="GAL7" s="339"/>
      <c r="GAN7" s="259"/>
      <c r="GAO7" s="267"/>
      <c r="GAP7" s="267"/>
      <c r="GAQ7" s="269"/>
      <c r="GAR7" s="343"/>
      <c r="GAS7" s="346"/>
      <c r="GAT7" s="347"/>
      <c r="GAU7" s="333"/>
      <c r="GAV7" s="345"/>
      <c r="GAW7" s="348"/>
      <c r="GAX7" s="345"/>
      <c r="GAY7" s="345"/>
      <c r="GAZ7" s="347"/>
      <c r="GBA7" s="339"/>
      <c r="GBC7" s="259"/>
      <c r="GBD7" s="267"/>
      <c r="GBE7" s="267"/>
      <c r="GBF7" s="269"/>
      <c r="GBG7" s="343"/>
      <c r="GBH7" s="346"/>
      <c r="GBI7" s="347"/>
      <c r="GBJ7" s="333"/>
      <c r="GBK7" s="345"/>
      <c r="GBL7" s="348"/>
      <c r="GBM7" s="345"/>
      <c r="GBN7" s="345"/>
      <c r="GBO7" s="347"/>
      <c r="GBP7" s="339"/>
      <c r="GBR7" s="259"/>
      <c r="GBS7" s="267"/>
      <c r="GBT7" s="267"/>
      <c r="GBU7" s="269"/>
      <c r="GBV7" s="343"/>
      <c r="GBW7" s="346"/>
      <c r="GBX7" s="347"/>
      <c r="GBY7" s="333"/>
      <c r="GBZ7" s="345"/>
      <c r="GCA7" s="348"/>
      <c r="GCB7" s="345"/>
      <c r="GCC7" s="345"/>
      <c r="GCD7" s="347"/>
      <c r="GCE7" s="339"/>
      <c r="GCG7" s="259"/>
      <c r="GCH7" s="267"/>
      <c r="GCI7" s="267"/>
      <c r="GCJ7" s="269"/>
      <c r="GCK7" s="343"/>
      <c r="GCL7" s="346"/>
      <c r="GCM7" s="347"/>
      <c r="GCN7" s="333"/>
      <c r="GCO7" s="345"/>
      <c r="GCP7" s="348"/>
      <c r="GCQ7" s="345"/>
      <c r="GCR7" s="345"/>
      <c r="GCS7" s="347"/>
      <c r="GCT7" s="339"/>
      <c r="GCV7" s="259"/>
      <c r="GCW7" s="267"/>
      <c r="GCX7" s="267"/>
      <c r="GCY7" s="269"/>
      <c r="GCZ7" s="343"/>
      <c r="GDA7" s="346"/>
      <c r="GDB7" s="347"/>
      <c r="GDC7" s="333"/>
      <c r="GDD7" s="345"/>
      <c r="GDE7" s="348"/>
      <c r="GDF7" s="345"/>
      <c r="GDG7" s="345"/>
      <c r="GDH7" s="347"/>
      <c r="GDI7" s="339"/>
      <c r="GDK7" s="259"/>
      <c r="GDL7" s="267"/>
      <c r="GDM7" s="267"/>
      <c r="GDN7" s="269"/>
      <c r="GDO7" s="343"/>
      <c r="GDP7" s="346"/>
      <c r="GDQ7" s="347"/>
      <c r="GDR7" s="333"/>
      <c r="GDS7" s="345"/>
      <c r="GDT7" s="348"/>
      <c r="GDU7" s="345"/>
      <c r="GDV7" s="345"/>
      <c r="GDW7" s="347"/>
      <c r="GDX7" s="339"/>
      <c r="GDZ7" s="259"/>
      <c r="GEA7" s="267"/>
      <c r="GEB7" s="267"/>
      <c r="GEC7" s="269"/>
      <c r="GED7" s="343"/>
      <c r="GEE7" s="346"/>
      <c r="GEF7" s="347"/>
      <c r="GEG7" s="333"/>
      <c r="GEH7" s="345"/>
      <c r="GEI7" s="348"/>
      <c r="GEJ7" s="345"/>
      <c r="GEK7" s="345"/>
      <c r="GEL7" s="347"/>
      <c r="GEM7" s="339"/>
      <c r="GEO7" s="259"/>
      <c r="GEP7" s="267"/>
      <c r="GEQ7" s="267"/>
      <c r="GER7" s="269"/>
      <c r="GES7" s="343"/>
      <c r="GET7" s="346"/>
      <c r="GEU7" s="347"/>
      <c r="GEV7" s="333"/>
      <c r="GEW7" s="345"/>
      <c r="GEX7" s="348"/>
      <c r="GEY7" s="345"/>
      <c r="GEZ7" s="345"/>
      <c r="GFA7" s="347"/>
      <c r="GFB7" s="339"/>
      <c r="GFD7" s="259"/>
      <c r="GFE7" s="267"/>
      <c r="GFF7" s="267"/>
      <c r="GFG7" s="269"/>
      <c r="GFH7" s="343"/>
      <c r="GFI7" s="346"/>
      <c r="GFJ7" s="347"/>
      <c r="GFK7" s="333"/>
      <c r="GFL7" s="345"/>
      <c r="GFM7" s="348"/>
      <c r="GFN7" s="345"/>
      <c r="GFO7" s="345"/>
      <c r="GFP7" s="347"/>
      <c r="GFQ7" s="339"/>
      <c r="GFS7" s="259"/>
      <c r="GFT7" s="267"/>
      <c r="GFU7" s="267"/>
      <c r="GFV7" s="269"/>
      <c r="GFW7" s="343"/>
      <c r="GFX7" s="346"/>
      <c r="GFY7" s="347"/>
      <c r="GFZ7" s="333"/>
      <c r="GGA7" s="345"/>
      <c r="GGB7" s="348"/>
      <c r="GGC7" s="345"/>
      <c r="GGD7" s="345"/>
      <c r="GGE7" s="347"/>
      <c r="GGF7" s="339"/>
      <c r="GGH7" s="259"/>
      <c r="GGI7" s="267"/>
      <c r="GGJ7" s="267"/>
      <c r="GGK7" s="269"/>
      <c r="GGL7" s="343"/>
      <c r="GGM7" s="346"/>
      <c r="GGN7" s="347"/>
      <c r="GGO7" s="333"/>
      <c r="GGP7" s="345"/>
      <c r="GGQ7" s="348"/>
      <c r="GGR7" s="345"/>
      <c r="GGS7" s="345"/>
      <c r="GGT7" s="347"/>
      <c r="GGU7" s="339"/>
      <c r="GGW7" s="259"/>
      <c r="GGX7" s="267"/>
      <c r="GGY7" s="267"/>
      <c r="GGZ7" s="269"/>
      <c r="GHA7" s="343"/>
      <c r="GHB7" s="346"/>
      <c r="GHC7" s="347"/>
      <c r="GHD7" s="333"/>
      <c r="GHE7" s="345"/>
      <c r="GHF7" s="348"/>
      <c r="GHG7" s="345"/>
      <c r="GHH7" s="345"/>
      <c r="GHI7" s="347"/>
      <c r="GHJ7" s="339"/>
      <c r="GHL7" s="259"/>
      <c r="GHM7" s="267"/>
      <c r="GHN7" s="267"/>
      <c r="GHO7" s="269"/>
      <c r="GHP7" s="343"/>
      <c r="GHQ7" s="346"/>
      <c r="GHR7" s="347"/>
      <c r="GHS7" s="333"/>
      <c r="GHT7" s="345"/>
      <c r="GHU7" s="348"/>
      <c r="GHV7" s="345"/>
      <c r="GHW7" s="345"/>
      <c r="GHX7" s="347"/>
      <c r="GHY7" s="339"/>
      <c r="GIA7" s="259"/>
      <c r="GIB7" s="267"/>
      <c r="GIC7" s="267"/>
      <c r="GID7" s="269"/>
      <c r="GIE7" s="343"/>
      <c r="GIF7" s="346"/>
      <c r="GIG7" s="347"/>
      <c r="GIH7" s="333"/>
      <c r="GII7" s="345"/>
      <c r="GIJ7" s="348"/>
      <c r="GIK7" s="345"/>
      <c r="GIL7" s="345"/>
      <c r="GIM7" s="347"/>
      <c r="GIN7" s="339"/>
      <c r="GIP7" s="259"/>
      <c r="GIQ7" s="267"/>
      <c r="GIR7" s="267"/>
      <c r="GIS7" s="269"/>
      <c r="GIT7" s="343"/>
      <c r="GIU7" s="346"/>
      <c r="GIV7" s="347"/>
      <c r="GIW7" s="333"/>
      <c r="GIX7" s="345"/>
      <c r="GIY7" s="348"/>
      <c r="GIZ7" s="345"/>
      <c r="GJA7" s="345"/>
      <c r="GJB7" s="347"/>
      <c r="GJC7" s="339"/>
      <c r="GJE7" s="259"/>
      <c r="GJF7" s="267"/>
      <c r="GJG7" s="267"/>
      <c r="GJH7" s="269"/>
      <c r="GJI7" s="343"/>
      <c r="GJJ7" s="346"/>
      <c r="GJK7" s="347"/>
      <c r="GJL7" s="333"/>
      <c r="GJM7" s="345"/>
      <c r="GJN7" s="348"/>
      <c r="GJO7" s="345"/>
      <c r="GJP7" s="345"/>
      <c r="GJQ7" s="347"/>
      <c r="GJR7" s="339"/>
      <c r="GJT7" s="259"/>
      <c r="GJU7" s="267"/>
      <c r="GJV7" s="267"/>
      <c r="GJW7" s="269"/>
      <c r="GJX7" s="343"/>
      <c r="GJY7" s="346"/>
      <c r="GJZ7" s="347"/>
      <c r="GKA7" s="333"/>
      <c r="GKB7" s="345"/>
      <c r="GKC7" s="348"/>
      <c r="GKD7" s="345"/>
      <c r="GKE7" s="345"/>
      <c r="GKF7" s="347"/>
      <c r="GKG7" s="339"/>
      <c r="GKI7" s="259"/>
      <c r="GKJ7" s="267"/>
      <c r="GKK7" s="267"/>
      <c r="GKL7" s="269"/>
      <c r="GKM7" s="343"/>
      <c r="GKN7" s="346"/>
      <c r="GKO7" s="347"/>
      <c r="GKP7" s="333"/>
      <c r="GKQ7" s="345"/>
      <c r="GKR7" s="348"/>
      <c r="GKS7" s="345"/>
      <c r="GKT7" s="345"/>
      <c r="GKU7" s="347"/>
      <c r="GKV7" s="339"/>
      <c r="GKX7" s="259"/>
      <c r="GKY7" s="267"/>
      <c r="GKZ7" s="267"/>
      <c r="GLA7" s="269"/>
      <c r="GLB7" s="343"/>
      <c r="GLC7" s="346"/>
      <c r="GLD7" s="347"/>
      <c r="GLE7" s="333"/>
      <c r="GLF7" s="345"/>
      <c r="GLG7" s="348"/>
      <c r="GLH7" s="345"/>
      <c r="GLI7" s="345"/>
      <c r="GLJ7" s="347"/>
      <c r="GLK7" s="339"/>
      <c r="GLM7" s="259"/>
      <c r="GLN7" s="267"/>
      <c r="GLO7" s="267"/>
      <c r="GLP7" s="269"/>
      <c r="GLQ7" s="343"/>
      <c r="GLR7" s="346"/>
      <c r="GLS7" s="347"/>
      <c r="GLT7" s="333"/>
      <c r="GLU7" s="345"/>
      <c r="GLV7" s="348"/>
      <c r="GLW7" s="345"/>
      <c r="GLX7" s="345"/>
      <c r="GLY7" s="347"/>
      <c r="GLZ7" s="339"/>
      <c r="GMB7" s="259"/>
      <c r="GMC7" s="267"/>
      <c r="GMD7" s="267"/>
      <c r="GME7" s="269"/>
      <c r="GMF7" s="343"/>
      <c r="GMG7" s="346"/>
      <c r="GMH7" s="347"/>
      <c r="GMI7" s="333"/>
      <c r="GMJ7" s="345"/>
      <c r="GMK7" s="348"/>
      <c r="GML7" s="345"/>
      <c r="GMM7" s="345"/>
      <c r="GMN7" s="347"/>
      <c r="GMO7" s="339"/>
      <c r="GMQ7" s="259"/>
      <c r="GMR7" s="267"/>
      <c r="GMS7" s="267"/>
      <c r="GMT7" s="269"/>
      <c r="GMU7" s="343"/>
      <c r="GMV7" s="346"/>
      <c r="GMW7" s="347"/>
      <c r="GMX7" s="333"/>
      <c r="GMY7" s="345"/>
      <c r="GMZ7" s="348"/>
      <c r="GNA7" s="345"/>
      <c r="GNB7" s="345"/>
      <c r="GNC7" s="347"/>
      <c r="GND7" s="339"/>
      <c r="GNF7" s="259"/>
      <c r="GNG7" s="267"/>
      <c r="GNH7" s="267"/>
      <c r="GNI7" s="269"/>
      <c r="GNJ7" s="343"/>
      <c r="GNK7" s="346"/>
      <c r="GNL7" s="347"/>
      <c r="GNM7" s="333"/>
      <c r="GNN7" s="345"/>
      <c r="GNO7" s="348"/>
      <c r="GNP7" s="345"/>
      <c r="GNQ7" s="345"/>
      <c r="GNR7" s="347"/>
      <c r="GNS7" s="339"/>
      <c r="GNU7" s="259"/>
      <c r="GNV7" s="267"/>
      <c r="GNW7" s="267"/>
      <c r="GNX7" s="269"/>
      <c r="GNY7" s="343"/>
      <c r="GNZ7" s="346"/>
      <c r="GOA7" s="347"/>
      <c r="GOB7" s="333"/>
      <c r="GOC7" s="345"/>
      <c r="GOD7" s="348"/>
      <c r="GOE7" s="345"/>
      <c r="GOF7" s="345"/>
      <c r="GOG7" s="347"/>
      <c r="GOH7" s="339"/>
      <c r="GOJ7" s="259"/>
      <c r="GOK7" s="267"/>
      <c r="GOL7" s="267"/>
      <c r="GOM7" s="269"/>
      <c r="GON7" s="343"/>
      <c r="GOO7" s="346"/>
      <c r="GOP7" s="347"/>
      <c r="GOQ7" s="333"/>
      <c r="GOR7" s="345"/>
      <c r="GOS7" s="348"/>
      <c r="GOT7" s="345"/>
      <c r="GOU7" s="345"/>
      <c r="GOV7" s="347"/>
      <c r="GOW7" s="339"/>
      <c r="GOY7" s="259"/>
      <c r="GOZ7" s="267"/>
      <c r="GPA7" s="267"/>
      <c r="GPB7" s="269"/>
      <c r="GPC7" s="343"/>
      <c r="GPD7" s="346"/>
      <c r="GPE7" s="347"/>
      <c r="GPF7" s="333"/>
      <c r="GPG7" s="345"/>
      <c r="GPH7" s="348"/>
      <c r="GPI7" s="345"/>
      <c r="GPJ7" s="345"/>
      <c r="GPK7" s="347"/>
      <c r="GPL7" s="339"/>
      <c r="GPN7" s="259"/>
      <c r="GPO7" s="267"/>
      <c r="GPP7" s="267"/>
      <c r="GPQ7" s="269"/>
      <c r="GPR7" s="343"/>
      <c r="GPS7" s="346"/>
      <c r="GPT7" s="347"/>
      <c r="GPU7" s="333"/>
      <c r="GPV7" s="345"/>
      <c r="GPW7" s="348"/>
      <c r="GPX7" s="345"/>
      <c r="GPY7" s="345"/>
      <c r="GPZ7" s="347"/>
      <c r="GQA7" s="339"/>
      <c r="GQC7" s="259"/>
      <c r="GQD7" s="267"/>
      <c r="GQE7" s="267"/>
      <c r="GQF7" s="269"/>
      <c r="GQG7" s="343"/>
      <c r="GQH7" s="346"/>
      <c r="GQI7" s="347"/>
      <c r="GQJ7" s="333"/>
      <c r="GQK7" s="345"/>
      <c r="GQL7" s="348"/>
      <c r="GQM7" s="345"/>
      <c r="GQN7" s="345"/>
      <c r="GQO7" s="347"/>
      <c r="GQP7" s="339"/>
      <c r="GQR7" s="259"/>
      <c r="GQS7" s="267"/>
      <c r="GQT7" s="267"/>
      <c r="GQU7" s="269"/>
      <c r="GQV7" s="343"/>
      <c r="GQW7" s="346"/>
      <c r="GQX7" s="347"/>
      <c r="GQY7" s="333"/>
      <c r="GQZ7" s="345"/>
      <c r="GRA7" s="348"/>
      <c r="GRB7" s="345"/>
      <c r="GRC7" s="345"/>
      <c r="GRD7" s="347"/>
      <c r="GRE7" s="339"/>
      <c r="GRG7" s="259"/>
      <c r="GRH7" s="267"/>
      <c r="GRI7" s="267"/>
      <c r="GRJ7" s="269"/>
      <c r="GRK7" s="343"/>
      <c r="GRL7" s="346"/>
      <c r="GRM7" s="347"/>
      <c r="GRN7" s="333"/>
      <c r="GRO7" s="345"/>
      <c r="GRP7" s="348"/>
      <c r="GRQ7" s="345"/>
      <c r="GRR7" s="345"/>
      <c r="GRS7" s="347"/>
      <c r="GRT7" s="339"/>
      <c r="GRV7" s="259"/>
      <c r="GRW7" s="267"/>
      <c r="GRX7" s="267"/>
      <c r="GRY7" s="269"/>
      <c r="GRZ7" s="343"/>
      <c r="GSA7" s="346"/>
      <c r="GSB7" s="347"/>
      <c r="GSC7" s="333"/>
      <c r="GSD7" s="345"/>
      <c r="GSE7" s="348"/>
      <c r="GSF7" s="345"/>
      <c r="GSG7" s="345"/>
      <c r="GSH7" s="347"/>
      <c r="GSI7" s="339"/>
      <c r="GSK7" s="259"/>
      <c r="GSL7" s="267"/>
      <c r="GSM7" s="267"/>
      <c r="GSN7" s="269"/>
      <c r="GSO7" s="343"/>
      <c r="GSP7" s="346"/>
      <c r="GSQ7" s="347"/>
      <c r="GSR7" s="333"/>
      <c r="GSS7" s="345"/>
      <c r="GST7" s="348"/>
      <c r="GSU7" s="345"/>
      <c r="GSV7" s="345"/>
      <c r="GSW7" s="347"/>
      <c r="GSX7" s="339"/>
      <c r="GSZ7" s="259"/>
      <c r="GTA7" s="267"/>
      <c r="GTB7" s="267"/>
      <c r="GTC7" s="269"/>
      <c r="GTD7" s="343"/>
      <c r="GTE7" s="346"/>
      <c r="GTF7" s="347"/>
      <c r="GTG7" s="333"/>
      <c r="GTH7" s="345"/>
      <c r="GTI7" s="348"/>
      <c r="GTJ7" s="345"/>
      <c r="GTK7" s="345"/>
      <c r="GTL7" s="347"/>
      <c r="GTM7" s="339"/>
      <c r="GTO7" s="259"/>
      <c r="GTP7" s="267"/>
      <c r="GTQ7" s="267"/>
      <c r="GTR7" s="269"/>
      <c r="GTS7" s="343"/>
      <c r="GTT7" s="346"/>
      <c r="GTU7" s="347"/>
      <c r="GTV7" s="333"/>
      <c r="GTW7" s="345"/>
      <c r="GTX7" s="348"/>
      <c r="GTY7" s="345"/>
      <c r="GTZ7" s="345"/>
      <c r="GUA7" s="347"/>
      <c r="GUB7" s="339"/>
      <c r="GUD7" s="259"/>
      <c r="GUE7" s="267"/>
      <c r="GUF7" s="267"/>
      <c r="GUG7" s="269"/>
      <c r="GUH7" s="343"/>
      <c r="GUI7" s="346"/>
      <c r="GUJ7" s="347"/>
      <c r="GUK7" s="333"/>
      <c r="GUL7" s="345"/>
      <c r="GUM7" s="348"/>
      <c r="GUN7" s="345"/>
      <c r="GUO7" s="345"/>
      <c r="GUP7" s="347"/>
      <c r="GUQ7" s="339"/>
      <c r="GUS7" s="259"/>
      <c r="GUT7" s="267"/>
      <c r="GUU7" s="267"/>
      <c r="GUV7" s="269"/>
      <c r="GUW7" s="343"/>
      <c r="GUX7" s="346"/>
      <c r="GUY7" s="347"/>
      <c r="GUZ7" s="333"/>
      <c r="GVA7" s="345"/>
      <c r="GVB7" s="348"/>
      <c r="GVC7" s="345"/>
      <c r="GVD7" s="345"/>
      <c r="GVE7" s="347"/>
      <c r="GVF7" s="339"/>
      <c r="GVH7" s="259"/>
      <c r="GVI7" s="267"/>
      <c r="GVJ7" s="267"/>
      <c r="GVK7" s="269"/>
      <c r="GVL7" s="343"/>
      <c r="GVM7" s="346"/>
      <c r="GVN7" s="347"/>
      <c r="GVO7" s="333"/>
      <c r="GVP7" s="345"/>
      <c r="GVQ7" s="348"/>
      <c r="GVR7" s="345"/>
      <c r="GVS7" s="345"/>
      <c r="GVT7" s="347"/>
      <c r="GVU7" s="339"/>
      <c r="GVW7" s="259"/>
      <c r="GVX7" s="267"/>
      <c r="GVY7" s="267"/>
      <c r="GVZ7" s="269"/>
      <c r="GWA7" s="343"/>
      <c r="GWB7" s="346"/>
      <c r="GWC7" s="347"/>
      <c r="GWD7" s="333"/>
      <c r="GWE7" s="345"/>
      <c r="GWF7" s="348"/>
      <c r="GWG7" s="345"/>
      <c r="GWH7" s="345"/>
      <c r="GWI7" s="347"/>
      <c r="GWJ7" s="339"/>
      <c r="GWL7" s="259"/>
      <c r="GWM7" s="267"/>
      <c r="GWN7" s="267"/>
      <c r="GWO7" s="269"/>
      <c r="GWP7" s="343"/>
      <c r="GWQ7" s="346"/>
      <c r="GWR7" s="347"/>
      <c r="GWS7" s="333"/>
      <c r="GWT7" s="345"/>
      <c r="GWU7" s="348"/>
      <c r="GWV7" s="345"/>
      <c r="GWW7" s="345"/>
      <c r="GWX7" s="347"/>
      <c r="GWY7" s="339"/>
      <c r="GXA7" s="259"/>
      <c r="GXB7" s="267"/>
      <c r="GXC7" s="267"/>
      <c r="GXD7" s="269"/>
      <c r="GXE7" s="343"/>
      <c r="GXF7" s="346"/>
      <c r="GXG7" s="347"/>
      <c r="GXH7" s="333"/>
      <c r="GXI7" s="345"/>
      <c r="GXJ7" s="348"/>
      <c r="GXK7" s="345"/>
      <c r="GXL7" s="345"/>
      <c r="GXM7" s="347"/>
      <c r="GXN7" s="339"/>
      <c r="GXP7" s="259"/>
      <c r="GXQ7" s="267"/>
      <c r="GXR7" s="267"/>
      <c r="GXS7" s="269"/>
      <c r="GXT7" s="343"/>
      <c r="GXU7" s="346"/>
      <c r="GXV7" s="347"/>
      <c r="GXW7" s="333"/>
      <c r="GXX7" s="345"/>
      <c r="GXY7" s="348"/>
      <c r="GXZ7" s="345"/>
      <c r="GYA7" s="345"/>
      <c r="GYB7" s="347"/>
      <c r="GYC7" s="339"/>
      <c r="GYE7" s="259"/>
      <c r="GYF7" s="267"/>
      <c r="GYG7" s="267"/>
      <c r="GYH7" s="269"/>
      <c r="GYI7" s="343"/>
      <c r="GYJ7" s="346"/>
      <c r="GYK7" s="347"/>
      <c r="GYL7" s="333"/>
      <c r="GYM7" s="345"/>
      <c r="GYN7" s="348"/>
      <c r="GYO7" s="345"/>
      <c r="GYP7" s="345"/>
      <c r="GYQ7" s="347"/>
      <c r="GYR7" s="339"/>
      <c r="GYT7" s="259"/>
      <c r="GYU7" s="267"/>
      <c r="GYV7" s="267"/>
      <c r="GYW7" s="269"/>
      <c r="GYX7" s="343"/>
      <c r="GYY7" s="346"/>
      <c r="GYZ7" s="347"/>
      <c r="GZA7" s="333"/>
      <c r="GZB7" s="345"/>
      <c r="GZC7" s="348"/>
      <c r="GZD7" s="345"/>
      <c r="GZE7" s="345"/>
      <c r="GZF7" s="347"/>
      <c r="GZG7" s="339"/>
      <c r="GZI7" s="259"/>
      <c r="GZJ7" s="267"/>
      <c r="GZK7" s="267"/>
      <c r="GZL7" s="269"/>
      <c r="GZM7" s="343"/>
      <c r="GZN7" s="346"/>
      <c r="GZO7" s="347"/>
      <c r="GZP7" s="333"/>
      <c r="GZQ7" s="345"/>
      <c r="GZR7" s="348"/>
      <c r="GZS7" s="345"/>
      <c r="GZT7" s="345"/>
      <c r="GZU7" s="347"/>
      <c r="GZV7" s="339"/>
      <c r="GZX7" s="259"/>
      <c r="GZY7" s="267"/>
      <c r="GZZ7" s="267"/>
      <c r="HAA7" s="269"/>
      <c r="HAB7" s="343"/>
      <c r="HAC7" s="346"/>
      <c r="HAD7" s="347"/>
      <c r="HAE7" s="333"/>
      <c r="HAF7" s="345"/>
      <c r="HAG7" s="348"/>
      <c r="HAH7" s="345"/>
      <c r="HAI7" s="345"/>
      <c r="HAJ7" s="347"/>
      <c r="HAK7" s="339"/>
      <c r="HAM7" s="259"/>
      <c r="HAN7" s="267"/>
      <c r="HAO7" s="267"/>
      <c r="HAP7" s="269"/>
      <c r="HAQ7" s="343"/>
      <c r="HAR7" s="346"/>
      <c r="HAS7" s="347"/>
      <c r="HAT7" s="333"/>
      <c r="HAU7" s="345"/>
      <c r="HAV7" s="348"/>
      <c r="HAW7" s="345"/>
      <c r="HAX7" s="345"/>
      <c r="HAY7" s="347"/>
      <c r="HAZ7" s="339"/>
      <c r="HBB7" s="259"/>
      <c r="HBC7" s="267"/>
      <c r="HBD7" s="267"/>
      <c r="HBE7" s="269"/>
      <c r="HBF7" s="343"/>
      <c r="HBG7" s="346"/>
      <c r="HBH7" s="347"/>
      <c r="HBI7" s="333"/>
      <c r="HBJ7" s="345"/>
      <c r="HBK7" s="348"/>
      <c r="HBL7" s="345"/>
      <c r="HBM7" s="345"/>
      <c r="HBN7" s="347"/>
      <c r="HBO7" s="339"/>
      <c r="HBQ7" s="259"/>
      <c r="HBR7" s="267"/>
      <c r="HBS7" s="267"/>
      <c r="HBT7" s="269"/>
      <c r="HBU7" s="343"/>
      <c r="HBV7" s="346"/>
      <c r="HBW7" s="347"/>
      <c r="HBX7" s="333"/>
      <c r="HBY7" s="345"/>
      <c r="HBZ7" s="348"/>
      <c r="HCA7" s="345"/>
      <c r="HCB7" s="345"/>
      <c r="HCC7" s="347"/>
      <c r="HCD7" s="339"/>
      <c r="HCF7" s="259"/>
      <c r="HCG7" s="267"/>
      <c r="HCH7" s="267"/>
      <c r="HCI7" s="269"/>
      <c r="HCJ7" s="343"/>
      <c r="HCK7" s="346"/>
      <c r="HCL7" s="347"/>
      <c r="HCM7" s="333"/>
      <c r="HCN7" s="345"/>
      <c r="HCO7" s="348"/>
      <c r="HCP7" s="345"/>
      <c r="HCQ7" s="345"/>
      <c r="HCR7" s="347"/>
      <c r="HCS7" s="339"/>
      <c r="HCU7" s="259"/>
      <c r="HCV7" s="267"/>
      <c r="HCW7" s="267"/>
      <c r="HCX7" s="269"/>
      <c r="HCY7" s="343"/>
      <c r="HCZ7" s="346"/>
      <c r="HDA7" s="347"/>
      <c r="HDB7" s="333"/>
      <c r="HDC7" s="345"/>
      <c r="HDD7" s="348"/>
      <c r="HDE7" s="345"/>
      <c r="HDF7" s="345"/>
      <c r="HDG7" s="347"/>
      <c r="HDH7" s="339"/>
      <c r="HDJ7" s="259"/>
      <c r="HDK7" s="267"/>
      <c r="HDL7" s="267"/>
      <c r="HDM7" s="269"/>
      <c r="HDN7" s="343"/>
      <c r="HDO7" s="346"/>
      <c r="HDP7" s="347"/>
      <c r="HDQ7" s="333"/>
      <c r="HDR7" s="345"/>
      <c r="HDS7" s="348"/>
      <c r="HDT7" s="345"/>
      <c r="HDU7" s="345"/>
      <c r="HDV7" s="347"/>
      <c r="HDW7" s="339"/>
      <c r="HDY7" s="259"/>
      <c r="HDZ7" s="267"/>
      <c r="HEA7" s="267"/>
      <c r="HEB7" s="269"/>
      <c r="HEC7" s="343"/>
      <c r="HED7" s="346"/>
      <c r="HEE7" s="347"/>
      <c r="HEF7" s="333"/>
      <c r="HEG7" s="345"/>
      <c r="HEH7" s="348"/>
      <c r="HEI7" s="345"/>
      <c r="HEJ7" s="345"/>
      <c r="HEK7" s="347"/>
      <c r="HEL7" s="339"/>
      <c r="HEN7" s="259"/>
      <c r="HEO7" s="267"/>
      <c r="HEP7" s="267"/>
      <c r="HEQ7" s="269"/>
      <c r="HER7" s="343"/>
      <c r="HES7" s="346"/>
      <c r="HET7" s="347"/>
      <c r="HEU7" s="333"/>
      <c r="HEV7" s="345"/>
      <c r="HEW7" s="348"/>
      <c r="HEX7" s="345"/>
      <c r="HEY7" s="345"/>
      <c r="HEZ7" s="347"/>
      <c r="HFA7" s="339"/>
      <c r="HFC7" s="259"/>
      <c r="HFD7" s="267"/>
      <c r="HFE7" s="267"/>
      <c r="HFF7" s="269"/>
      <c r="HFG7" s="343"/>
      <c r="HFH7" s="346"/>
      <c r="HFI7" s="347"/>
      <c r="HFJ7" s="333"/>
      <c r="HFK7" s="345"/>
      <c r="HFL7" s="348"/>
      <c r="HFM7" s="345"/>
      <c r="HFN7" s="345"/>
      <c r="HFO7" s="347"/>
      <c r="HFP7" s="339"/>
      <c r="HFR7" s="259"/>
      <c r="HFS7" s="267"/>
      <c r="HFT7" s="267"/>
      <c r="HFU7" s="269"/>
      <c r="HFV7" s="343"/>
      <c r="HFW7" s="346"/>
      <c r="HFX7" s="347"/>
      <c r="HFY7" s="333"/>
      <c r="HFZ7" s="345"/>
      <c r="HGA7" s="348"/>
      <c r="HGB7" s="345"/>
      <c r="HGC7" s="345"/>
      <c r="HGD7" s="347"/>
      <c r="HGE7" s="339"/>
      <c r="HGG7" s="259"/>
      <c r="HGH7" s="267"/>
      <c r="HGI7" s="267"/>
      <c r="HGJ7" s="269"/>
      <c r="HGK7" s="343"/>
      <c r="HGL7" s="346"/>
      <c r="HGM7" s="347"/>
      <c r="HGN7" s="333"/>
      <c r="HGO7" s="345"/>
      <c r="HGP7" s="348"/>
      <c r="HGQ7" s="345"/>
      <c r="HGR7" s="345"/>
      <c r="HGS7" s="347"/>
      <c r="HGT7" s="339"/>
      <c r="HGV7" s="259"/>
      <c r="HGW7" s="267"/>
      <c r="HGX7" s="267"/>
      <c r="HGY7" s="269"/>
      <c r="HGZ7" s="343"/>
      <c r="HHA7" s="346"/>
      <c r="HHB7" s="347"/>
      <c r="HHC7" s="333"/>
      <c r="HHD7" s="345"/>
      <c r="HHE7" s="348"/>
      <c r="HHF7" s="345"/>
      <c r="HHG7" s="345"/>
      <c r="HHH7" s="347"/>
      <c r="HHI7" s="339"/>
      <c r="HHK7" s="259"/>
      <c r="HHL7" s="267"/>
      <c r="HHM7" s="267"/>
      <c r="HHN7" s="269"/>
      <c r="HHO7" s="343"/>
      <c r="HHP7" s="346"/>
      <c r="HHQ7" s="347"/>
      <c r="HHR7" s="333"/>
      <c r="HHS7" s="345"/>
      <c r="HHT7" s="348"/>
      <c r="HHU7" s="345"/>
      <c r="HHV7" s="345"/>
      <c r="HHW7" s="347"/>
      <c r="HHX7" s="339"/>
      <c r="HHZ7" s="259"/>
      <c r="HIA7" s="267"/>
      <c r="HIB7" s="267"/>
      <c r="HIC7" s="269"/>
      <c r="HID7" s="343"/>
      <c r="HIE7" s="346"/>
      <c r="HIF7" s="347"/>
      <c r="HIG7" s="333"/>
      <c r="HIH7" s="345"/>
      <c r="HII7" s="348"/>
      <c r="HIJ7" s="345"/>
      <c r="HIK7" s="345"/>
      <c r="HIL7" s="347"/>
      <c r="HIM7" s="339"/>
      <c r="HIO7" s="259"/>
      <c r="HIP7" s="267"/>
      <c r="HIQ7" s="267"/>
      <c r="HIR7" s="269"/>
      <c r="HIS7" s="343"/>
      <c r="HIT7" s="346"/>
      <c r="HIU7" s="347"/>
      <c r="HIV7" s="333"/>
      <c r="HIW7" s="345"/>
      <c r="HIX7" s="348"/>
      <c r="HIY7" s="345"/>
      <c r="HIZ7" s="345"/>
      <c r="HJA7" s="347"/>
      <c r="HJB7" s="339"/>
      <c r="HJD7" s="259"/>
      <c r="HJE7" s="267"/>
      <c r="HJF7" s="267"/>
      <c r="HJG7" s="269"/>
      <c r="HJH7" s="343"/>
      <c r="HJI7" s="346"/>
      <c r="HJJ7" s="347"/>
      <c r="HJK7" s="333"/>
      <c r="HJL7" s="345"/>
      <c r="HJM7" s="348"/>
      <c r="HJN7" s="345"/>
      <c r="HJO7" s="345"/>
      <c r="HJP7" s="347"/>
      <c r="HJQ7" s="339"/>
      <c r="HJS7" s="259"/>
      <c r="HJT7" s="267"/>
      <c r="HJU7" s="267"/>
      <c r="HJV7" s="269"/>
      <c r="HJW7" s="343"/>
      <c r="HJX7" s="346"/>
      <c r="HJY7" s="347"/>
      <c r="HJZ7" s="333"/>
      <c r="HKA7" s="345"/>
      <c r="HKB7" s="348"/>
      <c r="HKC7" s="345"/>
      <c r="HKD7" s="345"/>
      <c r="HKE7" s="347"/>
      <c r="HKF7" s="339"/>
      <c r="HKH7" s="259"/>
      <c r="HKI7" s="267"/>
      <c r="HKJ7" s="267"/>
      <c r="HKK7" s="269"/>
      <c r="HKL7" s="343"/>
      <c r="HKM7" s="346"/>
      <c r="HKN7" s="347"/>
      <c r="HKO7" s="333"/>
      <c r="HKP7" s="345"/>
      <c r="HKQ7" s="348"/>
      <c r="HKR7" s="345"/>
      <c r="HKS7" s="345"/>
      <c r="HKT7" s="347"/>
      <c r="HKU7" s="339"/>
      <c r="HKW7" s="259"/>
      <c r="HKX7" s="267"/>
      <c r="HKY7" s="267"/>
      <c r="HKZ7" s="269"/>
      <c r="HLA7" s="343"/>
      <c r="HLB7" s="346"/>
      <c r="HLC7" s="347"/>
      <c r="HLD7" s="333"/>
      <c r="HLE7" s="345"/>
      <c r="HLF7" s="348"/>
      <c r="HLG7" s="345"/>
      <c r="HLH7" s="345"/>
      <c r="HLI7" s="347"/>
      <c r="HLJ7" s="339"/>
      <c r="HLL7" s="259"/>
      <c r="HLM7" s="267"/>
      <c r="HLN7" s="267"/>
      <c r="HLO7" s="269"/>
      <c r="HLP7" s="343"/>
      <c r="HLQ7" s="346"/>
      <c r="HLR7" s="347"/>
      <c r="HLS7" s="333"/>
      <c r="HLT7" s="345"/>
      <c r="HLU7" s="348"/>
      <c r="HLV7" s="345"/>
      <c r="HLW7" s="345"/>
      <c r="HLX7" s="347"/>
      <c r="HLY7" s="339"/>
      <c r="HMA7" s="259"/>
      <c r="HMB7" s="267"/>
      <c r="HMC7" s="267"/>
      <c r="HMD7" s="269"/>
      <c r="HME7" s="343"/>
      <c r="HMF7" s="346"/>
      <c r="HMG7" s="347"/>
      <c r="HMH7" s="333"/>
      <c r="HMI7" s="345"/>
      <c r="HMJ7" s="348"/>
      <c r="HMK7" s="345"/>
      <c r="HML7" s="345"/>
      <c r="HMM7" s="347"/>
      <c r="HMN7" s="339"/>
      <c r="HMP7" s="259"/>
      <c r="HMQ7" s="267"/>
      <c r="HMR7" s="267"/>
      <c r="HMS7" s="269"/>
      <c r="HMT7" s="343"/>
      <c r="HMU7" s="346"/>
      <c r="HMV7" s="347"/>
      <c r="HMW7" s="333"/>
      <c r="HMX7" s="345"/>
      <c r="HMY7" s="348"/>
      <c r="HMZ7" s="345"/>
      <c r="HNA7" s="345"/>
      <c r="HNB7" s="347"/>
      <c r="HNC7" s="339"/>
      <c r="HNE7" s="259"/>
      <c r="HNF7" s="267"/>
      <c r="HNG7" s="267"/>
      <c r="HNH7" s="269"/>
      <c r="HNI7" s="343"/>
      <c r="HNJ7" s="346"/>
      <c r="HNK7" s="347"/>
      <c r="HNL7" s="333"/>
      <c r="HNM7" s="345"/>
      <c r="HNN7" s="348"/>
      <c r="HNO7" s="345"/>
      <c r="HNP7" s="345"/>
      <c r="HNQ7" s="347"/>
      <c r="HNR7" s="339"/>
      <c r="HNT7" s="259"/>
      <c r="HNU7" s="267"/>
      <c r="HNV7" s="267"/>
      <c r="HNW7" s="269"/>
      <c r="HNX7" s="343"/>
      <c r="HNY7" s="346"/>
      <c r="HNZ7" s="347"/>
      <c r="HOA7" s="333"/>
      <c r="HOB7" s="345"/>
      <c r="HOC7" s="348"/>
      <c r="HOD7" s="345"/>
      <c r="HOE7" s="345"/>
      <c r="HOF7" s="347"/>
      <c r="HOG7" s="339"/>
      <c r="HOI7" s="259"/>
      <c r="HOJ7" s="267"/>
      <c r="HOK7" s="267"/>
      <c r="HOL7" s="269"/>
      <c r="HOM7" s="343"/>
      <c r="HON7" s="346"/>
      <c r="HOO7" s="347"/>
      <c r="HOP7" s="333"/>
      <c r="HOQ7" s="345"/>
      <c r="HOR7" s="348"/>
      <c r="HOS7" s="345"/>
      <c r="HOT7" s="345"/>
      <c r="HOU7" s="347"/>
      <c r="HOV7" s="339"/>
      <c r="HOX7" s="259"/>
      <c r="HOY7" s="267"/>
      <c r="HOZ7" s="267"/>
      <c r="HPA7" s="269"/>
      <c r="HPB7" s="343"/>
      <c r="HPC7" s="346"/>
      <c r="HPD7" s="347"/>
      <c r="HPE7" s="333"/>
      <c r="HPF7" s="345"/>
      <c r="HPG7" s="348"/>
      <c r="HPH7" s="345"/>
      <c r="HPI7" s="345"/>
      <c r="HPJ7" s="347"/>
      <c r="HPK7" s="339"/>
      <c r="HPM7" s="259"/>
      <c r="HPN7" s="267"/>
      <c r="HPO7" s="267"/>
      <c r="HPP7" s="269"/>
      <c r="HPQ7" s="343"/>
      <c r="HPR7" s="346"/>
      <c r="HPS7" s="347"/>
      <c r="HPT7" s="333"/>
      <c r="HPU7" s="345"/>
      <c r="HPV7" s="348"/>
      <c r="HPW7" s="345"/>
      <c r="HPX7" s="345"/>
      <c r="HPY7" s="347"/>
      <c r="HPZ7" s="339"/>
      <c r="HQB7" s="259"/>
      <c r="HQC7" s="267"/>
      <c r="HQD7" s="267"/>
      <c r="HQE7" s="269"/>
      <c r="HQF7" s="343"/>
      <c r="HQG7" s="346"/>
      <c r="HQH7" s="347"/>
      <c r="HQI7" s="333"/>
      <c r="HQJ7" s="345"/>
      <c r="HQK7" s="348"/>
      <c r="HQL7" s="345"/>
      <c r="HQM7" s="345"/>
      <c r="HQN7" s="347"/>
      <c r="HQO7" s="339"/>
      <c r="HQQ7" s="259"/>
      <c r="HQR7" s="267"/>
      <c r="HQS7" s="267"/>
      <c r="HQT7" s="269"/>
      <c r="HQU7" s="343"/>
      <c r="HQV7" s="346"/>
      <c r="HQW7" s="347"/>
      <c r="HQX7" s="333"/>
      <c r="HQY7" s="345"/>
      <c r="HQZ7" s="348"/>
      <c r="HRA7" s="345"/>
      <c r="HRB7" s="345"/>
      <c r="HRC7" s="347"/>
      <c r="HRD7" s="339"/>
      <c r="HRF7" s="259"/>
      <c r="HRG7" s="267"/>
      <c r="HRH7" s="267"/>
      <c r="HRI7" s="269"/>
      <c r="HRJ7" s="343"/>
      <c r="HRK7" s="346"/>
      <c r="HRL7" s="347"/>
      <c r="HRM7" s="333"/>
      <c r="HRN7" s="345"/>
      <c r="HRO7" s="348"/>
      <c r="HRP7" s="345"/>
      <c r="HRQ7" s="345"/>
      <c r="HRR7" s="347"/>
      <c r="HRS7" s="339"/>
      <c r="HRU7" s="259"/>
      <c r="HRV7" s="267"/>
      <c r="HRW7" s="267"/>
      <c r="HRX7" s="269"/>
      <c r="HRY7" s="343"/>
      <c r="HRZ7" s="346"/>
      <c r="HSA7" s="347"/>
      <c r="HSB7" s="333"/>
      <c r="HSC7" s="345"/>
      <c r="HSD7" s="348"/>
      <c r="HSE7" s="345"/>
      <c r="HSF7" s="345"/>
      <c r="HSG7" s="347"/>
      <c r="HSH7" s="339"/>
      <c r="HSJ7" s="259"/>
      <c r="HSK7" s="267"/>
      <c r="HSL7" s="267"/>
      <c r="HSM7" s="269"/>
      <c r="HSN7" s="343"/>
      <c r="HSO7" s="346"/>
      <c r="HSP7" s="347"/>
      <c r="HSQ7" s="333"/>
      <c r="HSR7" s="345"/>
      <c r="HSS7" s="348"/>
      <c r="HST7" s="345"/>
      <c r="HSU7" s="345"/>
      <c r="HSV7" s="347"/>
      <c r="HSW7" s="339"/>
      <c r="HSY7" s="259"/>
      <c r="HSZ7" s="267"/>
      <c r="HTA7" s="267"/>
      <c r="HTB7" s="269"/>
      <c r="HTC7" s="343"/>
      <c r="HTD7" s="346"/>
      <c r="HTE7" s="347"/>
      <c r="HTF7" s="333"/>
      <c r="HTG7" s="345"/>
      <c r="HTH7" s="348"/>
      <c r="HTI7" s="345"/>
      <c r="HTJ7" s="345"/>
      <c r="HTK7" s="347"/>
      <c r="HTL7" s="339"/>
      <c r="HTN7" s="259"/>
      <c r="HTO7" s="267"/>
      <c r="HTP7" s="267"/>
      <c r="HTQ7" s="269"/>
      <c r="HTR7" s="343"/>
      <c r="HTS7" s="346"/>
      <c r="HTT7" s="347"/>
      <c r="HTU7" s="333"/>
      <c r="HTV7" s="345"/>
      <c r="HTW7" s="348"/>
      <c r="HTX7" s="345"/>
      <c r="HTY7" s="345"/>
      <c r="HTZ7" s="347"/>
      <c r="HUA7" s="339"/>
      <c r="HUC7" s="259"/>
      <c r="HUD7" s="267"/>
      <c r="HUE7" s="267"/>
      <c r="HUF7" s="269"/>
      <c r="HUG7" s="343"/>
      <c r="HUH7" s="346"/>
      <c r="HUI7" s="347"/>
      <c r="HUJ7" s="333"/>
      <c r="HUK7" s="345"/>
      <c r="HUL7" s="348"/>
      <c r="HUM7" s="345"/>
      <c r="HUN7" s="345"/>
      <c r="HUO7" s="347"/>
      <c r="HUP7" s="339"/>
      <c r="HUR7" s="259"/>
      <c r="HUS7" s="267"/>
      <c r="HUT7" s="267"/>
      <c r="HUU7" s="269"/>
      <c r="HUV7" s="343"/>
      <c r="HUW7" s="346"/>
      <c r="HUX7" s="347"/>
      <c r="HUY7" s="333"/>
      <c r="HUZ7" s="345"/>
      <c r="HVA7" s="348"/>
      <c r="HVB7" s="345"/>
      <c r="HVC7" s="345"/>
      <c r="HVD7" s="347"/>
      <c r="HVE7" s="339"/>
      <c r="HVG7" s="259"/>
      <c r="HVH7" s="267"/>
      <c r="HVI7" s="267"/>
      <c r="HVJ7" s="269"/>
      <c r="HVK7" s="343"/>
      <c r="HVL7" s="346"/>
      <c r="HVM7" s="347"/>
      <c r="HVN7" s="333"/>
      <c r="HVO7" s="345"/>
      <c r="HVP7" s="348"/>
      <c r="HVQ7" s="345"/>
      <c r="HVR7" s="345"/>
      <c r="HVS7" s="347"/>
      <c r="HVT7" s="339"/>
      <c r="HVV7" s="259"/>
      <c r="HVW7" s="267"/>
      <c r="HVX7" s="267"/>
      <c r="HVY7" s="269"/>
      <c r="HVZ7" s="343"/>
      <c r="HWA7" s="346"/>
      <c r="HWB7" s="347"/>
      <c r="HWC7" s="333"/>
      <c r="HWD7" s="345"/>
      <c r="HWE7" s="348"/>
      <c r="HWF7" s="345"/>
      <c r="HWG7" s="345"/>
      <c r="HWH7" s="347"/>
      <c r="HWI7" s="339"/>
      <c r="HWK7" s="259"/>
      <c r="HWL7" s="267"/>
      <c r="HWM7" s="267"/>
      <c r="HWN7" s="269"/>
      <c r="HWO7" s="343"/>
      <c r="HWP7" s="346"/>
      <c r="HWQ7" s="347"/>
      <c r="HWR7" s="333"/>
      <c r="HWS7" s="345"/>
      <c r="HWT7" s="348"/>
      <c r="HWU7" s="345"/>
      <c r="HWV7" s="345"/>
      <c r="HWW7" s="347"/>
      <c r="HWX7" s="339"/>
      <c r="HWZ7" s="259"/>
      <c r="HXA7" s="267"/>
      <c r="HXB7" s="267"/>
      <c r="HXC7" s="269"/>
      <c r="HXD7" s="343"/>
      <c r="HXE7" s="346"/>
      <c r="HXF7" s="347"/>
      <c r="HXG7" s="333"/>
      <c r="HXH7" s="345"/>
      <c r="HXI7" s="348"/>
      <c r="HXJ7" s="345"/>
      <c r="HXK7" s="345"/>
      <c r="HXL7" s="347"/>
      <c r="HXM7" s="339"/>
      <c r="HXO7" s="259"/>
      <c r="HXP7" s="267"/>
      <c r="HXQ7" s="267"/>
      <c r="HXR7" s="269"/>
      <c r="HXS7" s="343"/>
      <c r="HXT7" s="346"/>
      <c r="HXU7" s="347"/>
      <c r="HXV7" s="333"/>
      <c r="HXW7" s="345"/>
      <c r="HXX7" s="348"/>
      <c r="HXY7" s="345"/>
      <c r="HXZ7" s="345"/>
      <c r="HYA7" s="347"/>
      <c r="HYB7" s="339"/>
      <c r="HYD7" s="259"/>
      <c r="HYE7" s="267"/>
      <c r="HYF7" s="267"/>
      <c r="HYG7" s="269"/>
      <c r="HYH7" s="343"/>
      <c r="HYI7" s="346"/>
      <c r="HYJ7" s="347"/>
      <c r="HYK7" s="333"/>
      <c r="HYL7" s="345"/>
      <c r="HYM7" s="348"/>
      <c r="HYN7" s="345"/>
      <c r="HYO7" s="345"/>
      <c r="HYP7" s="347"/>
      <c r="HYQ7" s="339"/>
      <c r="HYS7" s="259"/>
      <c r="HYT7" s="267"/>
      <c r="HYU7" s="267"/>
      <c r="HYV7" s="269"/>
      <c r="HYW7" s="343"/>
      <c r="HYX7" s="346"/>
      <c r="HYY7" s="347"/>
      <c r="HYZ7" s="333"/>
      <c r="HZA7" s="345"/>
      <c r="HZB7" s="348"/>
      <c r="HZC7" s="345"/>
      <c r="HZD7" s="345"/>
      <c r="HZE7" s="347"/>
      <c r="HZF7" s="339"/>
      <c r="HZH7" s="259"/>
      <c r="HZI7" s="267"/>
      <c r="HZJ7" s="267"/>
      <c r="HZK7" s="269"/>
      <c r="HZL7" s="343"/>
      <c r="HZM7" s="346"/>
      <c r="HZN7" s="347"/>
      <c r="HZO7" s="333"/>
      <c r="HZP7" s="345"/>
      <c r="HZQ7" s="348"/>
      <c r="HZR7" s="345"/>
      <c r="HZS7" s="345"/>
      <c r="HZT7" s="347"/>
      <c r="HZU7" s="339"/>
      <c r="HZW7" s="259"/>
      <c r="HZX7" s="267"/>
      <c r="HZY7" s="267"/>
      <c r="HZZ7" s="269"/>
      <c r="IAA7" s="343"/>
      <c r="IAB7" s="346"/>
      <c r="IAC7" s="347"/>
      <c r="IAD7" s="333"/>
      <c r="IAE7" s="345"/>
      <c r="IAF7" s="348"/>
      <c r="IAG7" s="345"/>
      <c r="IAH7" s="345"/>
      <c r="IAI7" s="347"/>
      <c r="IAJ7" s="339"/>
      <c r="IAL7" s="259"/>
      <c r="IAM7" s="267"/>
      <c r="IAN7" s="267"/>
      <c r="IAO7" s="269"/>
      <c r="IAP7" s="343"/>
      <c r="IAQ7" s="346"/>
      <c r="IAR7" s="347"/>
      <c r="IAS7" s="333"/>
      <c r="IAT7" s="345"/>
      <c r="IAU7" s="348"/>
      <c r="IAV7" s="345"/>
      <c r="IAW7" s="345"/>
      <c r="IAX7" s="347"/>
      <c r="IAY7" s="339"/>
      <c r="IBA7" s="259"/>
      <c r="IBB7" s="267"/>
      <c r="IBC7" s="267"/>
      <c r="IBD7" s="269"/>
      <c r="IBE7" s="343"/>
      <c r="IBF7" s="346"/>
      <c r="IBG7" s="347"/>
      <c r="IBH7" s="333"/>
      <c r="IBI7" s="345"/>
      <c r="IBJ7" s="348"/>
      <c r="IBK7" s="345"/>
      <c r="IBL7" s="345"/>
      <c r="IBM7" s="347"/>
      <c r="IBN7" s="339"/>
      <c r="IBP7" s="259"/>
      <c r="IBQ7" s="267"/>
      <c r="IBR7" s="267"/>
      <c r="IBS7" s="269"/>
      <c r="IBT7" s="343"/>
      <c r="IBU7" s="346"/>
      <c r="IBV7" s="347"/>
      <c r="IBW7" s="333"/>
      <c r="IBX7" s="345"/>
      <c r="IBY7" s="348"/>
      <c r="IBZ7" s="345"/>
      <c r="ICA7" s="345"/>
      <c r="ICB7" s="347"/>
      <c r="ICC7" s="339"/>
      <c r="ICE7" s="259"/>
      <c r="ICF7" s="267"/>
      <c r="ICG7" s="267"/>
      <c r="ICH7" s="269"/>
      <c r="ICI7" s="343"/>
      <c r="ICJ7" s="346"/>
      <c r="ICK7" s="347"/>
      <c r="ICL7" s="333"/>
      <c r="ICM7" s="345"/>
      <c r="ICN7" s="348"/>
      <c r="ICO7" s="345"/>
      <c r="ICP7" s="345"/>
      <c r="ICQ7" s="347"/>
      <c r="ICR7" s="339"/>
      <c r="ICT7" s="259"/>
      <c r="ICU7" s="267"/>
      <c r="ICV7" s="267"/>
      <c r="ICW7" s="269"/>
      <c r="ICX7" s="343"/>
      <c r="ICY7" s="346"/>
      <c r="ICZ7" s="347"/>
      <c r="IDA7" s="333"/>
      <c r="IDB7" s="345"/>
      <c r="IDC7" s="348"/>
      <c r="IDD7" s="345"/>
      <c r="IDE7" s="345"/>
      <c r="IDF7" s="347"/>
      <c r="IDG7" s="339"/>
      <c r="IDI7" s="259"/>
      <c r="IDJ7" s="267"/>
      <c r="IDK7" s="267"/>
      <c r="IDL7" s="269"/>
      <c r="IDM7" s="343"/>
      <c r="IDN7" s="346"/>
      <c r="IDO7" s="347"/>
      <c r="IDP7" s="333"/>
      <c r="IDQ7" s="345"/>
      <c r="IDR7" s="348"/>
      <c r="IDS7" s="345"/>
      <c r="IDT7" s="345"/>
      <c r="IDU7" s="347"/>
      <c r="IDV7" s="339"/>
      <c r="IDX7" s="259"/>
      <c r="IDY7" s="267"/>
      <c r="IDZ7" s="267"/>
      <c r="IEA7" s="269"/>
      <c r="IEB7" s="343"/>
      <c r="IEC7" s="346"/>
      <c r="IED7" s="347"/>
      <c r="IEE7" s="333"/>
      <c r="IEF7" s="345"/>
      <c r="IEG7" s="348"/>
      <c r="IEH7" s="345"/>
      <c r="IEI7" s="345"/>
      <c r="IEJ7" s="347"/>
      <c r="IEK7" s="339"/>
      <c r="IEM7" s="259"/>
      <c r="IEN7" s="267"/>
      <c r="IEO7" s="267"/>
      <c r="IEP7" s="269"/>
      <c r="IEQ7" s="343"/>
      <c r="IER7" s="346"/>
      <c r="IES7" s="347"/>
      <c r="IET7" s="333"/>
      <c r="IEU7" s="345"/>
      <c r="IEV7" s="348"/>
      <c r="IEW7" s="345"/>
      <c r="IEX7" s="345"/>
      <c r="IEY7" s="347"/>
      <c r="IEZ7" s="339"/>
      <c r="IFB7" s="259"/>
      <c r="IFC7" s="267"/>
      <c r="IFD7" s="267"/>
      <c r="IFE7" s="269"/>
      <c r="IFF7" s="343"/>
      <c r="IFG7" s="346"/>
      <c r="IFH7" s="347"/>
      <c r="IFI7" s="333"/>
      <c r="IFJ7" s="345"/>
      <c r="IFK7" s="348"/>
      <c r="IFL7" s="345"/>
      <c r="IFM7" s="345"/>
      <c r="IFN7" s="347"/>
      <c r="IFO7" s="339"/>
      <c r="IFQ7" s="259"/>
      <c r="IFR7" s="267"/>
      <c r="IFS7" s="267"/>
      <c r="IFT7" s="269"/>
      <c r="IFU7" s="343"/>
      <c r="IFV7" s="346"/>
      <c r="IFW7" s="347"/>
      <c r="IFX7" s="333"/>
      <c r="IFY7" s="345"/>
      <c r="IFZ7" s="348"/>
      <c r="IGA7" s="345"/>
      <c r="IGB7" s="345"/>
      <c r="IGC7" s="347"/>
      <c r="IGD7" s="339"/>
      <c r="IGF7" s="259"/>
      <c r="IGG7" s="267"/>
      <c r="IGH7" s="267"/>
      <c r="IGI7" s="269"/>
      <c r="IGJ7" s="343"/>
      <c r="IGK7" s="346"/>
      <c r="IGL7" s="347"/>
      <c r="IGM7" s="333"/>
      <c r="IGN7" s="345"/>
      <c r="IGO7" s="348"/>
      <c r="IGP7" s="345"/>
      <c r="IGQ7" s="345"/>
      <c r="IGR7" s="347"/>
      <c r="IGS7" s="339"/>
      <c r="IGU7" s="259"/>
      <c r="IGV7" s="267"/>
      <c r="IGW7" s="267"/>
      <c r="IGX7" s="269"/>
      <c r="IGY7" s="343"/>
      <c r="IGZ7" s="346"/>
      <c r="IHA7" s="347"/>
      <c r="IHB7" s="333"/>
      <c r="IHC7" s="345"/>
      <c r="IHD7" s="348"/>
      <c r="IHE7" s="345"/>
      <c r="IHF7" s="345"/>
      <c r="IHG7" s="347"/>
      <c r="IHH7" s="339"/>
      <c r="IHJ7" s="259"/>
      <c r="IHK7" s="267"/>
      <c r="IHL7" s="267"/>
      <c r="IHM7" s="269"/>
      <c r="IHN7" s="343"/>
      <c r="IHO7" s="346"/>
      <c r="IHP7" s="347"/>
      <c r="IHQ7" s="333"/>
      <c r="IHR7" s="345"/>
      <c r="IHS7" s="348"/>
      <c r="IHT7" s="345"/>
      <c r="IHU7" s="345"/>
      <c r="IHV7" s="347"/>
      <c r="IHW7" s="339"/>
      <c r="IHY7" s="259"/>
      <c r="IHZ7" s="267"/>
      <c r="IIA7" s="267"/>
      <c r="IIB7" s="269"/>
      <c r="IIC7" s="343"/>
      <c r="IID7" s="346"/>
      <c r="IIE7" s="347"/>
      <c r="IIF7" s="333"/>
      <c r="IIG7" s="345"/>
      <c r="IIH7" s="348"/>
      <c r="III7" s="345"/>
      <c r="IIJ7" s="345"/>
      <c r="IIK7" s="347"/>
      <c r="IIL7" s="339"/>
      <c r="IIN7" s="259"/>
      <c r="IIO7" s="267"/>
      <c r="IIP7" s="267"/>
      <c r="IIQ7" s="269"/>
      <c r="IIR7" s="343"/>
      <c r="IIS7" s="346"/>
      <c r="IIT7" s="347"/>
      <c r="IIU7" s="333"/>
      <c r="IIV7" s="345"/>
      <c r="IIW7" s="348"/>
      <c r="IIX7" s="345"/>
      <c r="IIY7" s="345"/>
      <c r="IIZ7" s="347"/>
      <c r="IJA7" s="339"/>
      <c r="IJC7" s="259"/>
      <c r="IJD7" s="267"/>
      <c r="IJE7" s="267"/>
      <c r="IJF7" s="269"/>
      <c r="IJG7" s="343"/>
      <c r="IJH7" s="346"/>
      <c r="IJI7" s="347"/>
      <c r="IJJ7" s="333"/>
      <c r="IJK7" s="345"/>
      <c r="IJL7" s="348"/>
      <c r="IJM7" s="345"/>
      <c r="IJN7" s="345"/>
      <c r="IJO7" s="347"/>
      <c r="IJP7" s="339"/>
      <c r="IJR7" s="259"/>
      <c r="IJS7" s="267"/>
      <c r="IJT7" s="267"/>
      <c r="IJU7" s="269"/>
      <c r="IJV7" s="343"/>
      <c r="IJW7" s="346"/>
      <c r="IJX7" s="347"/>
      <c r="IJY7" s="333"/>
      <c r="IJZ7" s="345"/>
      <c r="IKA7" s="348"/>
      <c r="IKB7" s="345"/>
      <c r="IKC7" s="345"/>
      <c r="IKD7" s="347"/>
      <c r="IKE7" s="339"/>
      <c r="IKG7" s="259"/>
      <c r="IKH7" s="267"/>
      <c r="IKI7" s="267"/>
      <c r="IKJ7" s="269"/>
      <c r="IKK7" s="343"/>
      <c r="IKL7" s="346"/>
      <c r="IKM7" s="347"/>
      <c r="IKN7" s="333"/>
      <c r="IKO7" s="345"/>
      <c r="IKP7" s="348"/>
      <c r="IKQ7" s="345"/>
      <c r="IKR7" s="345"/>
      <c r="IKS7" s="347"/>
      <c r="IKT7" s="339"/>
      <c r="IKV7" s="259"/>
      <c r="IKW7" s="267"/>
      <c r="IKX7" s="267"/>
      <c r="IKY7" s="269"/>
      <c r="IKZ7" s="343"/>
      <c r="ILA7" s="346"/>
      <c r="ILB7" s="347"/>
      <c r="ILC7" s="333"/>
      <c r="ILD7" s="345"/>
      <c r="ILE7" s="348"/>
      <c r="ILF7" s="345"/>
      <c r="ILG7" s="345"/>
      <c r="ILH7" s="347"/>
      <c r="ILI7" s="339"/>
      <c r="ILK7" s="259"/>
      <c r="ILL7" s="267"/>
      <c r="ILM7" s="267"/>
      <c r="ILN7" s="269"/>
      <c r="ILO7" s="343"/>
      <c r="ILP7" s="346"/>
      <c r="ILQ7" s="347"/>
      <c r="ILR7" s="333"/>
      <c r="ILS7" s="345"/>
      <c r="ILT7" s="348"/>
      <c r="ILU7" s="345"/>
      <c r="ILV7" s="345"/>
      <c r="ILW7" s="347"/>
      <c r="ILX7" s="339"/>
      <c r="ILZ7" s="259"/>
      <c r="IMA7" s="267"/>
      <c r="IMB7" s="267"/>
      <c r="IMC7" s="269"/>
      <c r="IMD7" s="343"/>
      <c r="IME7" s="346"/>
      <c r="IMF7" s="347"/>
      <c r="IMG7" s="333"/>
      <c r="IMH7" s="345"/>
      <c r="IMI7" s="348"/>
      <c r="IMJ7" s="345"/>
      <c r="IMK7" s="345"/>
      <c r="IML7" s="347"/>
      <c r="IMM7" s="339"/>
      <c r="IMO7" s="259"/>
      <c r="IMP7" s="267"/>
      <c r="IMQ7" s="267"/>
      <c r="IMR7" s="269"/>
      <c r="IMS7" s="343"/>
      <c r="IMT7" s="346"/>
      <c r="IMU7" s="347"/>
      <c r="IMV7" s="333"/>
      <c r="IMW7" s="345"/>
      <c r="IMX7" s="348"/>
      <c r="IMY7" s="345"/>
      <c r="IMZ7" s="345"/>
      <c r="INA7" s="347"/>
      <c r="INB7" s="339"/>
      <c r="IND7" s="259"/>
      <c r="INE7" s="267"/>
      <c r="INF7" s="267"/>
      <c r="ING7" s="269"/>
      <c r="INH7" s="343"/>
      <c r="INI7" s="346"/>
      <c r="INJ7" s="347"/>
      <c r="INK7" s="333"/>
      <c r="INL7" s="345"/>
      <c r="INM7" s="348"/>
      <c r="INN7" s="345"/>
      <c r="INO7" s="345"/>
      <c r="INP7" s="347"/>
      <c r="INQ7" s="339"/>
      <c r="INS7" s="259"/>
      <c r="INT7" s="267"/>
      <c r="INU7" s="267"/>
      <c r="INV7" s="269"/>
      <c r="INW7" s="343"/>
      <c r="INX7" s="346"/>
      <c r="INY7" s="347"/>
      <c r="INZ7" s="333"/>
      <c r="IOA7" s="345"/>
      <c r="IOB7" s="348"/>
      <c r="IOC7" s="345"/>
      <c r="IOD7" s="345"/>
      <c r="IOE7" s="347"/>
      <c r="IOF7" s="339"/>
      <c r="IOH7" s="259"/>
      <c r="IOI7" s="267"/>
      <c r="IOJ7" s="267"/>
      <c r="IOK7" s="269"/>
      <c r="IOL7" s="343"/>
      <c r="IOM7" s="346"/>
      <c r="ION7" s="347"/>
      <c r="IOO7" s="333"/>
      <c r="IOP7" s="345"/>
      <c r="IOQ7" s="348"/>
      <c r="IOR7" s="345"/>
      <c r="IOS7" s="345"/>
      <c r="IOT7" s="347"/>
      <c r="IOU7" s="339"/>
      <c r="IOW7" s="259"/>
      <c r="IOX7" s="267"/>
      <c r="IOY7" s="267"/>
      <c r="IOZ7" s="269"/>
      <c r="IPA7" s="343"/>
      <c r="IPB7" s="346"/>
      <c r="IPC7" s="347"/>
      <c r="IPD7" s="333"/>
      <c r="IPE7" s="345"/>
      <c r="IPF7" s="348"/>
      <c r="IPG7" s="345"/>
      <c r="IPH7" s="345"/>
      <c r="IPI7" s="347"/>
      <c r="IPJ7" s="339"/>
      <c r="IPL7" s="259"/>
      <c r="IPM7" s="267"/>
      <c r="IPN7" s="267"/>
      <c r="IPO7" s="269"/>
      <c r="IPP7" s="343"/>
      <c r="IPQ7" s="346"/>
      <c r="IPR7" s="347"/>
      <c r="IPS7" s="333"/>
      <c r="IPT7" s="345"/>
      <c r="IPU7" s="348"/>
      <c r="IPV7" s="345"/>
      <c r="IPW7" s="345"/>
      <c r="IPX7" s="347"/>
      <c r="IPY7" s="339"/>
      <c r="IQA7" s="259"/>
      <c r="IQB7" s="267"/>
      <c r="IQC7" s="267"/>
      <c r="IQD7" s="269"/>
      <c r="IQE7" s="343"/>
      <c r="IQF7" s="346"/>
      <c r="IQG7" s="347"/>
      <c r="IQH7" s="333"/>
      <c r="IQI7" s="345"/>
      <c r="IQJ7" s="348"/>
      <c r="IQK7" s="345"/>
      <c r="IQL7" s="345"/>
      <c r="IQM7" s="347"/>
      <c r="IQN7" s="339"/>
      <c r="IQP7" s="259"/>
      <c r="IQQ7" s="267"/>
      <c r="IQR7" s="267"/>
      <c r="IQS7" s="269"/>
      <c r="IQT7" s="343"/>
      <c r="IQU7" s="346"/>
      <c r="IQV7" s="347"/>
      <c r="IQW7" s="333"/>
      <c r="IQX7" s="345"/>
      <c r="IQY7" s="348"/>
      <c r="IQZ7" s="345"/>
      <c r="IRA7" s="345"/>
      <c r="IRB7" s="347"/>
      <c r="IRC7" s="339"/>
      <c r="IRE7" s="259"/>
      <c r="IRF7" s="267"/>
      <c r="IRG7" s="267"/>
      <c r="IRH7" s="269"/>
      <c r="IRI7" s="343"/>
      <c r="IRJ7" s="346"/>
      <c r="IRK7" s="347"/>
      <c r="IRL7" s="333"/>
      <c r="IRM7" s="345"/>
      <c r="IRN7" s="348"/>
      <c r="IRO7" s="345"/>
      <c r="IRP7" s="345"/>
      <c r="IRQ7" s="347"/>
      <c r="IRR7" s="339"/>
      <c r="IRT7" s="259"/>
      <c r="IRU7" s="267"/>
      <c r="IRV7" s="267"/>
      <c r="IRW7" s="269"/>
      <c r="IRX7" s="343"/>
      <c r="IRY7" s="346"/>
      <c r="IRZ7" s="347"/>
      <c r="ISA7" s="333"/>
      <c r="ISB7" s="345"/>
      <c r="ISC7" s="348"/>
      <c r="ISD7" s="345"/>
      <c r="ISE7" s="345"/>
      <c r="ISF7" s="347"/>
      <c r="ISG7" s="339"/>
      <c r="ISI7" s="259"/>
      <c r="ISJ7" s="267"/>
      <c r="ISK7" s="267"/>
      <c r="ISL7" s="269"/>
      <c r="ISM7" s="343"/>
      <c r="ISN7" s="346"/>
      <c r="ISO7" s="347"/>
      <c r="ISP7" s="333"/>
      <c r="ISQ7" s="345"/>
      <c r="ISR7" s="348"/>
      <c r="ISS7" s="345"/>
      <c r="IST7" s="345"/>
      <c r="ISU7" s="347"/>
      <c r="ISV7" s="339"/>
      <c r="ISX7" s="259"/>
      <c r="ISY7" s="267"/>
      <c r="ISZ7" s="267"/>
      <c r="ITA7" s="269"/>
      <c r="ITB7" s="343"/>
      <c r="ITC7" s="346"/>
      <c r="ITD7" s="347"/>
      <c r="ITE7" s="333"/>
      <c r="ITF7" s="345"/>
      <c r="ITG7" s="348"/>
      <c r="ITH7" s="345"/>
      <c r="ITI7" s="345"/>
      <c r="ITJ7" s="347"/>
      <c r="ITK7" s="339"/>
      <c r="ITM7" s="259"/>
      <c r="ITN7" s="267"/>
      <c r="ITO7" s="267"/>
      <c r="ITP7" s="269"/>
      <c r="ITQ7" s="343"/>
      <c r="ITR7" s="346"/>
      <c r="ITS7" s="347"/>
      <c r="ITT7" s="333"/>
      <c r="ITU7" s="345"/>
      <c r="ITV7" s="348"/>
      <c r="ITW7" s="345"/>
      <c r="ITX7" s="345"/>
      <c r="ITY7" s="347"/>
      <c r="ITZ7" s="339"/>
      <c r="IUB7" s="259"/>
      <c r="IUC7" s="267"/>
      <c r="IUD7" s="267"/>
      <c r="IUE7" s="269"/>
      <c r="IUF7" s="343"/>
      <c r="IUG7" s="346"/>
      <c r="IUH7" s="347"/>
      <c r="IUI7" s="333"/>
      <c r="IUJ7" s="345"/>
      <c r="IUK7" s="348"/>
      <c r="IUL7" s="345"/>
      <c r="IUM7" s="345"/>
      <c r="IUN7" s="347"/>
      <c r="IUO7" s="339"/>
      <c r="IUQ7" s="259"/>
      <c r="IUR7" s="267"/>
      <c r="IUS7" s="267"/>
      <c r="IUT7" s="269"/>
      <c r="IUU7" s="343"/>
      <c r="IUV7" s="346"/>
      <c r="IUW7" s="347"/>
      <c r="IUX7" s="333"/>
      <c r="IUY7" s="345"/>
      <c r="IUZ7" s="348"/>
      <c r="IVA7" s="345"/>
      <c r="IVB7" s="345"/>
      <c r="IVC7" s="347"/>
      <c r="IVD7" s="339"/>
      <c r="IVF7" s="259"/>
      <c r="IVG7" s="267"/>
      <c r="IVH7" s="267"/>
      <c r="IVI7" s="269"/>
      <c r="IVJ7" s="343"/>
      <c r="IVK7" s="346"/>
      <c r="IVL7" s="347"/>
      <c r="IVM7" s="333"/>
      <c r="IVN7" s="345"/>
      <c r="IVO7" s="348"/>
      <c r="IVP7" s="345"/>
      <c r="IVQ7" s="345"/>
      <c r="IVR7" s="347"/>
      <c r="IVS7" s="339"/>
      <c r="IVU7" s="259"/>
      <c r="IVV7" s="267"/>
      <c r="IVW7" s="267"/>
      <c r="IVX7" s="269"/>
      <c r="IVY7" s="343"/>
      <c r="IVZ7" s="346"/>
      <c r="IWA7" s="347"/>
      <c r="IWB7" s="333"/>
      <c r="IWC7" s="345"/>
      <c r="IWD7" s="348"/>
      <c r="IWE7" s="345"/>
      <c r="IWF7" s="345"/>
      <c r="IWG7" s="347"/>
      <c r="IWH7" s="339"/>
      <c r="IWJ7" s="259"/>
      <c r="IWK7" s="267"/>
      <c r="IWL7" s="267"/>
      <c r="IWM7" s="269"/>
      <c r="IWN7" s="343"/>
      <c r="IWO7" s="346"/>
      <c r="IWP7" s="347"/>
      <c r="IWQ7" s="333"/>
      <c r="IWR7" s="345"/>
      <c r="IWS7" s="348"/>
      <c r="IWT7" s="345"/>
      <c r="IWU7" s="345"/>
      <c r="IWV7" s="347"/>
      <c r="IWW7" s="339"/>
      <c r="IWY7" s="259"/>
      <c r="IWZ7" s="267"/>
      <c r="IXA7" s="267"/>
      <c r="IXB7" s="269"/>
      <c r="IXC7" s="343"/>
      <c r="IXD7" s="346"/>
      <c r="IXE7" s="347"/>
      <c r="IXF7" s="333"/>
      <c r="IXG7" s="345"/>
      <c r="IXH7" s="348"/>
      <c r="IXI7" s="345"/>
      <c r="IXJ7" s="345"/>
      <c r="IXK7" s="347"/>
      <c r="IXL7" s="339"/>
      <c r="IXN7" s="259"/>
      <c r="IXO7" s="267"/>
      <c r="IXP7" s="267"/>
      <c r="IXQ7" s="269"/>
      <c r="IXR7" s="343"/>
      <c r="IXS7" s="346"/>
      <c r="IXT7" s="347"/>
      <c r="IXU7" s="333"/>
      <c r="IXV7" s="345"/>
      <c r="IXW7" s="348"/>
      <c r="IXX7" s="345"/>
      <c r="IXY7" s="345"/>
      <c r="IXZ7" s="347"/>
      <c r="IYA7" s="339"/>
      <c r="IYC7" s="259"/>
      <c r="IYD7" s="267"/>
      <c r="IYE7" s="267"/>
      <c r="IYF7" s="269"/>
      <c r="IYG7" s="343"/>
      <c r="IYH7" s="346"/>
      <c r="IYI7" s="347"/>
      <c r="IYJ7" s="333"/>
      <c r="IYK7" s="345"/>
      <c r="IYL7" s="348"/>
      <c r="IYM7" s="345"/>
      <c r="IYN7" s="345"/>
      <c r="IYO7" s="347"/>
      <c r="IYP7" s="339"/>
      <c r="IYR7" s="259"/>
      <c r="IYS7" s="267"/>
      <c r="IYT7" s="267"/>
      <c r="IYU7" s="269"/>
      <c r="IYV7" s="343"/>
      <c r="IYW7" s="346"/>
      <c r="IYX7" s="347"/>
      <c r="IYY7" s="333"/>
      <c r="IYZ7" s="345"/>
      <c r="IZA7" s="348"/>
      <c r="IZB7" s="345"/>
      <c r="IZC7" s="345"/>
      <c r="IZD7" s="347"/>
      <c r="IZE7" s="339"/>
      <c r="IZG7" s="259"/>
      <c r="IZH7" s="267"/>
      <c r="IZI7" s="267"/>
      <c r="IZJ7" s="269"/>
      <c r="IZK7" s="343"/>
      <c r="IZL7" s="346"/>
      <c r="IZM7" s="347"/>
      <c r="IZN7" s="333"/>
      <c r="IZO7" s="345"/>
      <c r="IZP7" s="348"/>
      <c r="IZQ7" s="345"/>
      <c r="IZR7" s="345"/>
      <c r="IZS7" s="347"/>
      <c r="IZT7" s="339"/>
      <c r="IZV7" s="259"/>
      <c r="IZW7" s="267"/>
      <c r="IZX7" s="267"/>
      <c r="IZY7" s="269"/>
      <c r="IZZ7" s="343"/>
      <c r="JAA7" s="346"/>
      <c r="JAB7" s="347"/>
      <c r="JAC7" s="333"/>
      <c r="JAD7" s="345"/>
      <c r="JAE7" s="348"/>
      <c r="JAF7" s="345"/>
      <c r="JAG7" s="345"/>
      <c r="JAH7" s="347"/>
      <c r="JAI7" s="339"/>
      <c r="JAK7" s="259"/>
      <c r="JAL7" s="267"/>
      <c r="JAM7" s="267"/>
      <c r="JAN7" s="269"/>
      <c r="JAO7" s="343"/>
      <c r="JAP7" s="346"/>
      <c r="JAQ7" s="347"/>
      <c r="JAR7" s="333"/>
      <c r="JAS7" s="345"/>
      <c r="JAT7" s="348"/>
      <c r="JAU7" s="345"/>
      <c r="JAV7" s="345"/>
      <c r="JAW7" s="347"/>
      <c r="JAX7" s="339"/>
      <c r="JAZ7" s="259"/>
      <c r="JBA7" s="267"/>
      <c r="JBB7" s="267"/>
      <c r="JBC7" s="269"/>
      <c r="JBD7" s="343"/>
      <c r="JBE7" s="346"/>
      <c r="JBF7" s="347"/>
      <c r="JBG7" s="333"/>
      <c r="JBH7" s="345"/>
      <c r="JBI7" s="348"/>
      <c r="JBJ7" s="345"/>
      <c r="JBK7" s="345"/>
      <c r="JBL7" s="347"/>
      <c r="JBM7" s="339"/>
      <c r="JBO7" s="259"/>
      <c r="JBP7" s="267"/>
      <c r="JBQ7" s="267"/>
      <c r="JBR7" s="269"/>
      <c r="JBS7" s="343"/>
      <c r="JBT7" s="346"/>
      <c r="JBU7" s="347"/>
      <c r="JBV7" s="333"/>
      <c r="JBW7" s="345"/>
      <c r="JBX7" s="348"/>
      <c r="JBY7" s="345"/>
      <c r="JBZ7" s="345"/>
      <c r="JCA7" s="347"/>
      <c r="JCB7" s="339"/>
      <c r="JCD7" s="259"/>
      <c r="JCE7" s="267"/>
      <c r="JCF7" s="267"/>
      <c r="JCG7" s="269"/>
      <c r="JCH7" s="343"/>
      <c r="JCI7" s="346"/>
      <c r="JCJ7" s="347"/>
      <c r="JCK7" s="333"/>
      <c r="JCL7" s="345"/>
      <c r="JCM7" s="348"/>
      <c r="JCN7" s="345"/>
      <c r="JCO7" s="345"/>
      <c r="JCP7" s="347"/>
      <c r="JCQ7" s="339"/>
      <c r="JCS7" s="259"/>
      <c r="JCT7" s="267"/>
      <c r="JCU7" s="267"/>
      <c r="JCV7" s="269"/>
      <c r="JCW7" s="343"/>
      <c r="JCX7" s="346"/>
      <c r="JCY7" s="347"/>
      <c r="JCZ7" s="333"/>
      <c r="JDA7" s="345"/>
      <c r="JDB7" s="348"/>
      <c r="JDC7" s="345"/>
      <c r="JDD7" s="345"/>
      <c r="JDE7" s="347"/>
      <c r="JDF7" s="339"/>
      <c r="JDH7" s="259"/>
      <c r="JDI7" s="267"/>
      <c r="JDJ7" s="267"/>
      <c r="JDK7" s="269"/>
      <c r="JDL7" s="343"/>
      <c r="JDM7" s="346"/>
      <c r="JDN7" s="347"/>
      <c r="JDO7" s="333"/>
      <c r="JDP7" s="345"/>
      <c r="JDQ7" s="348"/>
      <c r="JDR7" s="345"/>
      <c r="JDS7" s="345"/>
      <c r="JDT7" s="347"/>
      <c r="JDU7" s="339"/>
      <c r="JDW7" s="259"/>
      <c r="JDX7" s="267"/>
      <c r="JDY7" s="267"/>
      <c r="JDZ7" s="269"/>
      <c r="JEA7" s="343"/>
      <c r="JEB7" s="346"/>
      <c r="JEC7" s="347"/>
      <c r="JED7" s="333"/>
      <c r="JEE7" s="345"/>
      <c r="JEF7" s="348"/>
      <c r="JEG7" s="345"/>
      <c r="JEH7" s="345"/>
      <c r="JEI7" s="347"/>
      <c r="JEJ7" s="339"/>
      <c r="JEL7" s="259"/>
      <c r="JEM7" s="267"/>
      <c r="JEN7" s="267"/>
      <c r="JEO7" s="269"/>
      <c r="JEP7" s="343"/>
      <c r="JEQ7" s="346"/>
      <c r="JER7" s="347"/>
      <c r="JES7" s="333"/>
      <c r="JET7" s="345"/>
      <c r="JEU7" s="348"/>
      <c r="JEV7" s="345"/>
      <c r="JEW7" s="345"/>
      <c r="JEX7" s="347"/>
      <c r="JEY7" s="339"/>
      <c r="JFA7" s="259"/>
      <c r="JFB7" s="267"/>
      <c r="JFC7" s="267"/>
      <c r="JFD7" s="269"/>
      <c r="JFE7" s="343"/>
      <c r="JFF7" s="346"/>
      <c r="JFG7" s="347"/>
      <c r="JFH7" s="333"/>
      <c r="JFI7" s="345"/>
      <c r="JFJ7" s="348"/>
      <c r="JFK7" s="345"/>
      <c r="JFL7" s="345"/>
      <c r="JFM7" s="347"/>
      <c r="JFN7" s="339"/>
      <c r="JFP7" s="259"/>
      <c r="JFQ7" s="267"/>
      <c r="JFR7" s="267"/>
      <c r="JFS7" s="269"/>
      <c r="JFT7" s="343"/>
      <c r="JFU7" s="346"/>
      <c r="JFV7" s="347"/>
      <c r="JFW7" s="333"/>
      <c r="JFX7" s="345"/>
      <c r="JFY7" s="348"/>
      <c r="JFZ7" s="345"/>
      <c r="JGA7" s="345"/>
      <c r="JGB7" s="347"/>
      <c r="JGC7" s="339"/>
      <c r="JGE7" s="259"/>
      <c r="JGF7" s="267"/>
      <c r="JGG7" s="267"/>
      <c r="JGH7" s="269"/>
      <c r="JGI7" s="343"/>
      <c r="JGJ7" s="346"/>
      <c r="JGK7" s="347"/>
      <c r="JGL7" s="333"/>
      <c r="JGM7" s="345"/>
      <c r="JGN7" s="348"/>
      <c r="JGO7" s="345"/>
      <c r="JGP7" s="345"/>
      <c r="JGQ7" s="347"/>
      <c r="JGR7" s="339"/>
      <c r="JGT7" s="259"/>
      <c r="JGU7" s="267"/>
      <c r="JGV7" s="267"/>
      <c r="JGW7" s="269"/>
      <c r="JGX7" s="343"/>
      <c r="JGY7" s="346"/>
      <c r="JGZ7" s="347"/>
      <c r="JHA7" s="333"/>
      <c r="JHB7" s="345"/>
      <c r="JHC7" s="348"/>
      <c r="JHD7" s="345"/>
      <c r="JHE7" s="345"/>
      <c r="JHF7" s="347"/>
      <c r="JHG7" s="339"/>
      <c r="JHI7" s="259"/>
      <c r="JHJ7" s="267"/>
      <c r="JHK7" s="267"/>
      <c r="JHL7" s="269"/>
      <c r="JHM7" s="343"/>
      <c r="JHN7" s="346"/>
      <c r="JHO7" s="347"/>
      <c r="JHP7" s="333"/>
      <c r="JHQ7" s="345"/>
      <c r="JHR7" s="348"/>
      <c r="JHS7" s="345"/>
      <c r="JHT7" s="345"/>
      <c r="JHU7" s="347"/>
      <c r="JHV7" s="339"/>
      <c r="JHX7" s="259"/>
      <c r="JHY7" s="267"/>
      <c r="JHZ7" s="267"/>
      <c r="JIA7" s="269"/>
      <c r="JIB7" s="343"/>
      <c r="JIC7" s="346"/>
      <c r="JID7" s="347"/>
      <c r="JIE7" s="333"/>
      <c r="JIF7" s="345"/>
      <c r="JIG7" s="348"/>
      <c r="JIH7" s="345"/>
      <c r="JII7" s="345"/>
      <c r="JIJ7" s="347"/>
      <c r="JIK7" s="339"/>
      <c r="JIM7" s="259"/>
      <c r="JIN7" s="267"/>
      <c r="JIO7" s="267"/>
      <c r="JIP7" s="269"/>
      <c r="JIQ7" s="343"/>
      <c r="JIR7" s="346"/>
      <c r="JIS7" s="347"/>
      <c r="JIT7" s="333"/>
      <c r="JIU7" s="345"/>
      <c r="JIV7" s="348"/>
      <c r="JIW7" s="345"/>
      <c r="JIX7" s="345"/>
      <c r="JIY7" s="347"/>
      <c r="JIZ7" s="339"/>
      <c r="JJB7" s="259"/>
      <c r="JJC7" s="267"/>
      <c r="JJD7" s="267"/>
      <c r="JJE7" s="269"/>
      <c r="JJF7" s="343"/>
      <c r="JJG7" s="346"/>
      <c r="JJH7" s="347"/>
      <c r="JJI7" s="333"/>
      <c r="JJJ7" s="345"/>
      <c r="JJK7" s="348"/>
      <c r="JJL7" s="345"/>
      <c r="JJM7" s="345"/>
      <c r="JJN7" s="347"/>
      <c r="JJO7" s="339"/>
      <c r="JJQ7" s="259"/>
      <c r="JJR7" s="267"/>
      <c r="JJS7" s="267"/>
      <c r="JJT7" s="269"/>
      <c r="JJU7" s="343"/>
      <c r="JJV7" s="346"/>
      <c r="JJW7" s="347"/>
      <c r="JJX7" s="333"/>
      <c r="JJY7" s="345"/>
      <c r="JJZ7" s="348"/>
      <c r="JKA7" s="345"/>
      <c r="JKB7" s="345"/>
      <c r="JKC7" s="347"/>
      <c r="JKD7" s="339"/>
      <c r="JKF7" s="259"/>
      <c r="JKG7" s="267"/>
      <c r="JKH7" s="267"/>
      <c r="JKI7" s="269"/>
      <c r="JKJ7" s="343"/>
      <c r="JKK7" s="346"/>
      <c r="JKL7" s="347"/>
      <c r="JKM7" s="333"/>
      <c r="JKN7" s="345"/>
      <c r="JKO7" s="348"/>
      <c r="JKP7" s="345"/>
      <c r="JKQ7" s="345"/>
      <c r="JKR7" s="347"/>
      <c r="JKS7" s="339"/>
      <c r="JKU7" s="259"/>
      <c r="JKV7" s="267"/>
      <c r="JKW7" s="267"/>
      <c r="JKX7" s="269"/>
      <c r="JKY7" s="343"/>
      <c r="JKZ7" s="346"/>
      <c r="JLA7" s="347"/>
      <c r="JLB7" s="333"/>
      <c r="JLC7" s="345"/>
      <c r="JLD7" s="348"/>
      <c r="JLE7" s="345"/>
      <c r="JLF7" s="345"/>
      <c r="JLG7" s="347"/>
      <c r="JLH7" s="339"/>
      <c r="JLJ7" s="259"/>
      <c r="JLK7" s="267"/>
      <c r="JLL7" s="267"/>
      <c r="JLM7" s="269"/>
      <c r="JLN7" s="343"/>
      <c r="JLO7" s="346"/>
      <c r="JLP7" s="347"/>
      <c r="JLQ7" s="333"/>
      <c r="JLR7" s="345"/>
      <c r="JLS7" s="348"/>
      <c r="JLT7" s="345"/>
      <c r="JLU7" s="345"/>
      <c r="JLV7" s="347"/>
      <c r="JLW7" s="339"/>
      <c r="JLY7" s="259"/>
      <c r="JLZ7" s="267"/>
      <c r="JMA7" s="267"/>
      <c r="JMB7" s="269"/>
      <c r="JMC7" s="343"/>
      <c r="JMD7" s="346"/>
      <c r="JME7" s="347"/>
      <c r="JMF7" s="333"/>
      <c r="JMG7" s="345"/>
      <c r="JMH7" s="348"/>
      <c r="JMI7" s="345"/>
      <c r="JMJ7" s="345"/>
      <c r="JMK7" s="347"/>
      <c r="JML7" s="339"/>
      <c r="JMN7" s="259"/>
      <c r="JMO7" s="267"/>
      <c r="JMP7" s="267"/>
      <c r="JMQ7" s="269"/>
      <c r="JMR7" s="343"/>
      <c r="JMS7" s="346"/>
      <c r="JMT7" s="347"/>
      <c r="JMU7" s="333"/>
      <c r="JMV7" s="345"/>
      <c r="JMW7" s="348"/>
      <c r="JMX7" s="345"/>
      <c r="JMY7" s="345"/>
      <c r="JMZ7" s="347"/>
      <c r="JNA7" s="339"/>
      <c r="JNC7" s="259"/>
      <c r="JND7" s="267"/>
      <c r="JNE7" s="267"/>
      <c r="JNF7" s="269"/>
      <c r="JNG7" s="343"/>
      <c r="JNH7" s="346"/>
      <c r="JNI7" s="347"/>
      <c r="JNJ7" s="333"/>
      <c r="JNK7" s="345"/>
      <c r="JNL7" s="348"/>
      <c r="JNM7" s="345"/>
      <c r="JNN7" s="345"/>
      <c r="JNO7" s="347"/>
      <c r="JNP7" s="339"/>
      <c r="JNR7" s="259"/>
      <c r="JNS7" s="267"/>
      <c r="JNT7" s="267"/>
      <c r="JNU7" s="269"/>
      <c r="JNV7" s="343"/>
      <c r="JNW7" s="346"/>
      <c r="JNX7" s="347"/>
      <c r="JNY7" s="333"/>
      <c r="JNZ7" s="345"/>
      <c r="JOA7" s="348"/>
      <c r="JOB7" s="345"/>
      <c r="JOC7" s="345"/>
      <c r="JOD7" s="347"/>
      <c r="JOE7" s="339"/>
      <c r="JOG7" s="259"/>
      <c r="JOH7" s="267"/>
      <c r="JOI7" s="267"/>
      <c r="JOJ7" s="269"/>
      <c r="JOK7" s="343"/>
      <c r="JOL7" s="346"/>
      <c r="JOM7" s="347"/>
      <c r="JON7" s="333"/>
      <c r="JOO7" s="345"/>
      <c r="JOP7" s="348"/>
      <c r="JOQ7" s="345"/>
      <c r="JOR7" s="345"/>
      <c r="JOS7" s="347"/>
      <c r="JOT7" s="339"/>
      <c r="JOV7" s="259"/>
      <c r="JOW7" s="267"/>
      <c r="JOX7" s="267"/>
      <c r="JOY7" s="269"/>
      <c r="JOZ7" s="343"/>
      <c r="JPA7" s="346"/>
      <c r="JPB7" s="347"/>
      <c r="JPC7" s="333"/>
      <c r="JPD7" s="345"/>
      <c r="JPE7" s="348"/>
      <c r="JPF7" s="345"/>
      <c r="JPG7" s="345"/>
      <c r="JPH7" s="347"/>
      <c r="JPI7" s="339"/>
      <c r="JPK7" s="259"/>
      <c r="JPL7" s="267"/>
      <c r="JPM7" s="267"/>
      <c r="JPN7" s="269"/>
      <c r="JPO7" s="343"/>
      <c r="JPP7" s="346"/>
      <c r="JPQ7" s="347"/>
      <c r="JPR7" s="333"/>
      <c r="JPS7" s="345"/>
      <c r="JPT7" s="348"/>
      <c r="JPU7" s="345"/>
      <c r="JPV7" s="345"/>
      <c r="JPW7" s="347"/>
      <c r="JPX7" s="339"/>
      <c r="JPZ7" s="259"/>
      <c r="JQA7" s="267"/>
      <c r="JQB7" s="267"/>
      <c r="JQC7" s="269"/>
      <c r="JQD7" s="343"/>
      <c r="JQE7" s="346"/>
      <c r="JQF7" s="347"/>
      <c r="JQG7" s="333"/>
      <c r="JQH7" s="345"/>
      <c r="JQI7" s="348"/>
      <c r="JQJ7" s="345"/>
      <c r="JQK7" s="345"/>
      <c r="JQL7" s="347"/>
      <c r="JQM7" s="339"/>
      <c r="JQO7" s="259"/>
      <c r="JQP7" s="267"/>
      <c r="JQQ7" s="267"/>
      <c r="JQR7" s="269"/>
      <c r="JQS7" s="343"/>
      <c r="JQT7" s="346"/>
      <c r="JQU7" s="347"/>
      <c r="JQV7" s="333"/>
      <c r="JQW7" s="345"/>
      <c r="JQX7" s="348"/>
      <c r="JQY7" s="345"/>
      <c r="JQZ7" s="345"/>
      <c r="JRA7" s="347"/>
      <c r="JRB7" s="339"/>
      <c r="JRD7" s="259"/>
      <c r="JRE7" s="267"/>
      <c r="JRF7" s="267"/>
      <c r="JRG7" s="269"/>
      <c r="JRH7" s="343"/>
      <c r="JRI7" s="346"/>
      <c r="JRJ7" s="347"/>
      <c r="JRK7" s="333"/>
      <c r="JRL7" s="345"/>
      <c r="JRM7" s="348"/>
      <c r="JRN7" s="345"/>
      <c r="JRO7" s="345"/>
      <c r="JRP7" s="347"/>
      <c r="JRQ7" s="339"/>
      <c r="JRS7" s="259"/>
      <c r="JRT7" s="267"/>
      <c r="JRU7" s="267"/>
      <c r="JRV7" s="269"/>
      <c r="JRW7" s="343"/>
      <c r="JRX7" s="346"/>
      <c r="JRY7" s="347"/>
      <c r="JRZ7" s="333"/>
      <c r="JSA7" s="345"/>
      <c r="JSB7" s="348"/>
      <c r="JSC7" s="345"/>
      <c r="JSD7" s="345"/>
      <c r="JSE7" s="347"/>
      <c r="JSF7" s="339"/>
      <c r="JSH7" s="259"/>
      <c r="JSI7" s="267"/>
      <c r="JSJ7" s="267"/>
      <c r="JSK7" s="269"/>
      <c r="JSL7" s="343"/>
      <c r="JSM7" s="346"/>
      <c r="JSN7" s="347"/>
      <c r="JSO7" s="333"/>
      <c r="JSP7" s="345"/>
      <c r="JSQ7" s="348"/>
      <c r="JSR7" s="345"/>
      <c r="JSS7" s="345"/>
      <c r="JST7" s="347"/>
      <c r="JSU7" s="339"/>
      <c r="JSW7" s="259"/>
      <c r="JSX7" s="267"/>
      <c r="JSY7" s="267"/>
      <c r="JSZ7" s="269"/>
      <c r="JTA7" s="343"/>
      <c r="JTB7" s="346"/>
      <c r="JTC7" s="347"/>
      <c r="JTD7" s="333"/>
      <c r="JTE7" s="345"/>
      <c r="JTF7" s="348"/>
      <c r="JTG7" s="345"/>
      <c r="JTH7" s="345"/>
      <c r="JTI7" s="347"/>
      <c r="JTJ7" s="339"/>
      <c r="JTL7" s="259"/>
      <c r="JTM7" s="267"/>
      <c r="JTN7" s="267"/>
      <c r="JTO7" s="269"/>
      <c r="JTP7" s="343"/>
      <c r="JTQ7" s="346"/>
      <c r="JTR7" s="347"/>
      <c r="JTS7" s="333"/>
      <c r="JTT7" s="345"/>
      <c r="JTU7" s="348"/>
      <c r="JTV7" s="345"/>
      <c r="JTW7" s="345"/>
      <c r="JTX7" s="347"/>
      <c r="JTY7" s="339"/>
      <c r="JUA7" s="259"/>
      <c r="JUB7" s="267"/>
      <c r="JUC7" s="267"/>
      <c r="JUD7" s="269"/>
      <c r="JUE7" s="343"/>
      <c r="JUF7" s="346"/>
      <c r="JUG7" s="347"/>
      <c r="JUH7" s="333"/>
      <c r="JUI7" s="345"/>
      <c r="JUJ7" s="348"/>
      <c r="JUK7" s="345"/>
      <c r="JUL7" s="345"/>
      <c r="JUM7" s="347"/>
      <c r="JUN7" s="339"/>
      <c r="JUP7" s="259"/>
      <c r="JUQ7" s="267"/>
      <c r="JUR7" s="267"/>
      <c r="JUS7" s="269"/>
      <c r="JUT7" s="343"/>
      <c r="JUU7" s="346"/>
      <c r="JUV7" s="347"/>
      <c r="JUW7" s="333"/>
      <c r="JUX7" s="345"/>
      <c r="JUY7" s="348"/>
      <c r="JUZ7" s="345"/>
      <c r="JVA7" s="345"/>
      <c r="JVB7" s="347"/>
      <c r="JVC7" s="339"/>
      <c r="JVE7" s="259"/>
      <c r="JVF7" s="267"/>
      <c r="JVG7" s="267"/>
      <c r="JVH7" s="269"/>
      <c r="JVI7" s="343"/>
      <c r="JVJ7" s="346"/>
      <c r="JVK7" s="347"/>
      <c r="JVL7" s="333"/>
      <c r="JVM7" s="345"/>
      <c r="JVN7" s="348"/>
      <c r="JVO7" s="345"/>
      <c r="JVP7" s="345"/>
      <c r="JVQ7" s="347"/>
      <c r="JVR7" s="339"/>
      <c r="JVT7" s="259"/>
      <c r="JVU7" s="267"/>
      <c r="JVV7" s="267"/>
      <c r="JVW7" s="269"/>
      <c r="JVX7" s="343"/>
      <c r="JVY7" s="346"/>
      <c r="JVZ7" s="347"/>
      <c r="JWA7" s="333"/>
      <c r="JWB7" s="345"/>
      <c r="JWC7" s="348"/>
      <c r="JWD7" s="345"/>
      <c r="JWE7" s="345"/>
      <c r="JWF7" s="347"/>
      <c r="JWG7" s="339"/>
      <c r="JWI7" s="259"/>
      <c r="JWJ7" s="267"/>
      <c r="JWK7" s="267"/>
      <c r="JWL7" s="269"/>
      <c r="JWM7" s="343"/>
      <c r="JWN7" s="346"/>
      <c r="JWO7" s="347"/>
      <c r="JWP7" s="333"/>
      <c r="JWQ7" s="345"/>
      <c r="JWR7" s="348"/>
      <c r="JWS7" s="345"/>
      <c r="JWT7" s="345"/>
      <c r="JWU7" s="347"/>
      <c r="JWV7" s="339"/>
      <c r="JWX7" s="259"/>
      <c r="JWY7" s="267"/>
      <c r="JWZ7" s="267"/>
      <c r="JXA7" s="269"/>
      <c r="JXB7" s="343"/>
      <c r="JXC7" s="346"/>
      <c r="JXD7" s="347"/>
      <c r="JXE7" s="333"/>
      <c r="JXF7" s="345"/>
      <c r="JXG7" s="348"/>
      <c r="JXH7" s="345"/>
      <c r="JXI7" s="345"/>
      <c r="JXJ7" s="347"/>
      <c r="JXK7" s="339"/>
      <c r="JXM7" s="259"/>
      <c r="JXN7" s="267"/>
      <c r="JXO7" s="267"/>
      <c r="JXP7" s="269"/>
      <c r="JXQ7" s="343"/>
      <c r="JXR7" s="346"/>
      <c r="JXS7" s="347"/>
      <c r="JXT7" s="333"/>
      <c r="JXU7" s="345"/>
      <c r="JXV7" s="348"/>
      <c r="JXW7" s="345"/>
      <c r="JXX7" s="345"/>
      <c r="JXY7" s="347"/>
      <c r="JXZ7" s="339"/>
      <c r="JYB7" s="259"/>
      <c r="JYC7" s="267"/>
      <c r="JYD7" s="267"/>
      <c r="JYE7" s="269"/>
      <c r="JYF7" s="343"/>
      <c r="JYG7" s="346"/>
      <c r="JYH7" s="347"/>
      <c r="JYI7" s="333"/>
      <c r="JYJ7" s="345"/>
      <c r="JYK7" s="348"/>
      <c r="JYL7" s="345"/>
      <c r="JYM7" s="345"/>
      <c r="JYN7" s="347"/>
      <c r="JYO7" s="339"/>
      <c r="JYQ7" s="259"/>
      <c r="JYR7" s="267"/>
      <c r="JYS7" s="267"/>
      <c r="JYT7" s="269"/>
      <c r="JYU7" s="343"/>
      <c r="JYV7" s="346"/>
      <c r="JYW7" s="347"/>
      <c r="JYX7" s="333"/>
      <c r="JYY7" s="345"/>
      <c r="JYZ7" s="348"/>
      <c r="JZA7" s="345"/>
      <c r="JZB7" s="345"/>
      <c r="JZC7" s="347"/>
      <c r="JZD7" s="339"/>
      <c r="JZF7" s="259"/>
      <c r="JZG7" s="267"/>
      <c r="JZH7" s="267"/>
      <c r="JZI7" s="269"/>
      <c r="JZJ7" s="343"/>
      <c r="JZK7" s="346"/>
      <c r="JZL7" s="347"/>
      <c r="JZM7" s="333"/>
      <c r="JZN7" s="345"/>
      <c r="JZO7" s="348"/>
      <c r="JZP7" s="345"/>
      <c r="JZQ7" s="345"/>
      <c r="JZR7" s="347"/>
      <c r="JZS7" s="339"/>
      <c r="JZU7" s="259"/>
      <c r="JZV7" s="267"/>
      <c r="JZW7" s="267"/>
      <c r="JZX7" s="269"/>
      <c r="JZY7" s="343"/>
      <c r="JZZ7" s="346"/>
      <c r="KAA7" s="347"/>
      <c r="KAB7" s="333"/>
      <c r="KAC7" s="345"/>
      <c r="KAD7" s="348"/>
      <c r="KAE7" s="345"/>
      <c r="KAF7" s="345"/>
      <c r="KAG7" s="347"/>
      <c r="KAH7" s="339"/>
      <c r="KAJ7" s="259"/>
      <c r="KAK7" s="267"/>
      <c r="KAL7" s="267"/>
      <c r="KAM7" s="269"/>
      <c r="KAN7" s="343"/>
      <c r="KAO7" s="346"/>
      <c r="KAP7" s="347"/>
      <c r="KAQ7" s="333"/>
      <c r="KAR7" s="345"/>
      <c r="KAS7" s="348"/>
      <c r="KAT7" s="345"/>
      <c r="KAU7" s="345"/>
      <c r="KAV7" s="347"/>
      <c r="KAW7" s="339"/>
      <c r="KAY7" s="259"/>
      <c r="KAZ7" s="267"/>
      <c r="KBA7" s="267"/>
      <c r="KBB7" s="269"/>
      <c r="KBC7" s="343"/>
      <c r="KBD7" s="346"/>
      <c r="KBE7" s="347"/>
      <c r="KBF7" s="333"/>
      <c r="KBG7" s="345"/>
      <c r="KBH7" s="348"/>
      <c r="KBI7" s="345"/>
      <c r="KBJ7" s="345"/>
      <c r="KBK7" s="347"/>
      <c r="KBL7" s="339"/>
      <c r="KBN7" s="259"/>
      <c r="KBO7" s="267"/>
      <c r="KBP7" s="267"/>
      <c r="KBQ7" s="269"/>
      <c r="KBR7" s="343"/>
      <c r="KBS7" s="346"/>
      <c r="KBT7" s="347"/>
      <c r="KBU7" s="333"/>
      <c r="KBV7" s="345"/>
      <c r="KBW7" s="348"/>
      <c r="KBX7" s="345"/>
      <c r="KBY7" s="345"/>
      <c r="KBZ7" s="347"/>
      <c r="KCA7" s="339"/>
      <c r="KCC7" s="259"/>
      <c r="KCD7" s="267"/>
      <c r="KCE7" s="267"/>
      <c r="KCF7" s="269"/>
      <c r="KCG7" s="343"/>
      <c r="KCH7" s="346"/>
      <c r="KCI7" s="347"/>
      <c r="KCJ7" s="333"/>
      <c r="KCK7" s="345"/>
      <c r="KCL7" s="348"/>
      <c r="KCM7" s="345"/>
      <c r="KCN7" s="345"/>
      <c r="KCO7" s="347"/>
      <c r="KCP7" s="339"/>
      <c r="KCR7" s="259"/>
      <c r="KCS7" s="267"/>
      <c r="KCT7" s="267"/>
      <c r="KCU7" s="269"/>
      <c r="KCV7" s="343"/>
      <c r="KCW7" s="346"/>
      <c r="KCX7" s="347"/>
      <c r="KCY7" s="333"/>
      <c r="KCZ7" s="345"/>
      <c r="KDA7" s="348"/>
      <c r="KDB7" s="345"/>
      <c r="KDC7" s="345"/>
      <c r="KDD7" s="347"/>
      <c r="KDE7" s="339"/>
      <c r="KDG7" s="259"/>
      <c r="KDH7" s="267"/>
      <c r="KDI7" s="267"/>
      <c r="KDJ7" s="269"/>
      <c r="KDK7" s="343"/>
      <c r="KDL7" s="346"/>
      <c r="KDM7" s="347"/>
      <c r="KDN7" s="333"/>
      <c r="KDO7" s="345"/>
      <c r="KDP7" s="348"/>
      <c r="KDQ7" s="345"/>
      <c r="KDR7" s="345"/>
      <c r="KDS7" s="347"/>
      <c r="KDT7" s="339"/>
      <c r="KDV7" s="259"/>
      <c r="KDW7" s="267"/>
      <c r="KDX7" s="267"/>
      <c r="KDY7" s="269"/>
      <c r="KDZ7" s="343"/>
      <c r="KEA7" s="346"/>
      <c r="KEB7" s="347"/>
      <c r="KEC7" s="333"/>
      <c r="KED7" s="345"/>
      <c r="KEE7" s="348"/>
      <c r="KEF7" s="345"/>
      <c r="KEG7" s="345"/>
      <c r="KEH7" s="347"/>
      <c r="KEI7" s="339"/>
      <c r="KEK7" s="259"/>
      <c r="KEL7" s="267"/>
      <c r="KEM7" s="267"/>
      <c r="KEN7" s="269"/>
      <c r="KEO7" s="343"/>
      <c r="KEP7" s="346"/>
      <c r="KEQ7" s="347"/>
      <c r="KER7" s="333"/>
      <c r="KES7" s="345"/>
      <c r="KET7" s="348"/>
      <c r="KEU7" s="345"/>
      <c r="KEV7" s="345"/>
      <c r="KEW7" s="347"/>
      <c r="KEX7" s="339"/>
      <c r="KEZ7" s="259"/>
      <c r="KFA7" s="267"/>
      <c r="KFB7" s="267"/>
      <c r="KFC7" s="269"/>
      <c r="KFD7" s="343"/>
      <c r="KFE7" s="346"/>
      <c r="KFF7" s="347"/>
      <c r="KFG7" s="333"/>
      <c r="KFH7" s="345"/>
      <c r="KFI7" s="348"/>
      <c r="KFJ7" s="345"/>
      <c r="KFK7" s="345"/>
      <c r="KFL7" s="347"/>
      <c r="KFM7" s="339"/>
      <c r="KFO7" s="259"/>
      <c r="KFP7" s="267"/>
      <c r="KFQ7" s="267"/>
      <c r="KFR7" s="269"/>
      <c r="KFS7" s="343"/>
      <c r="KFT7" s="346"/>
      <c r="KFU7" s="347"/>
      <c r="KFV7" s="333"/>
      <c r="KFW7" s="345"/>
      <c r="KFX7" s="348"/>
      <c r="KFY7" s="345"/>
      <c r="KFZ7" s="345"/>
      <c r="KGA7" s="347"/>
      <c r="KGB7" s="339"/>
      <c r="KGD7" s="259"/>
      <c r="KGE7" s="267"/>
      <c r="KGF7" s="267"/>
      <c r="KGG7" s="269"/>
      <c r="KGH7" s="343"/>
      <c r="KGI7" s="346"/>
      <c r="KGJ7" s="347"/>
      <c r="KGK7" s="333"/>
      <c r="KGL7" s="345"/>
      <c r="KGM7" s="348"/>
      <c r="KGN7" s="345"/>
      <c r="KGO7" s="345"/>
      <c r="KGP7" s="347"/>
      <c r="KGQ7" s="339"/>
      <c r="KGS7" s="259"/>
      <c r="KGT7" s="267"/>
      <c r="KGU7" s="267"/>
      <c r="KGV7" s="269"/>
      <c r="KGW7" s="343"/>
      <c r="KGX7" s="346"/>
      <c r="KGY7" s="347"/>
      <c r="KGZ7" s="333"/>
      <c r="KHA7" s="345"/>
      <c r="KHB7" s="348"/>
      <c r="KHC7" s="345"/>
      <c r="KHD7" s="345"/>
      <c r="KHE7" s="347"/>
      <c r="KHF7" s="339"/>
      <c r="KHH7" s="259"/>
      <c r="KHI7" s="267"/>
      <c r="KHJ7" s="267"/>
      <c r="KHK7" s="269"/>
      <c r="KHL7" s="343"/>
      <c r="KHM7" s="346"/>
      <c r="KHN7" s="347"/>
      <c r="KHO7" s="333"/>
      <c r="KHP7" s="345"/>
      <c r="KHQ7" s="348"/>
      <c r="KHR7" s="345"/>
      <c r="KHS7" s="345"/>
      <c r="KHT7" s="347"/>
      <c r="KHU7" s="339"/>
      <c r="KHW7" s="259"/>
      <c r="KHX7" s="267"/>
      <c r="KHY7" s="267"/>
      <c r="KHZ7" s="269"/>
      <c r="KIA7" s="343"/>
      <c r="KIB7" s="346"/>
      <c r="KIC7" s="347"/>
      <c r="KID7" s="333"/>
      <c r="KIE7" s="345"/>
      <c r="KIF7" s="348"/>
      <c r="KIG7" s="345"/>
      <c r="KIH7" s="345"/>
      <c r="KII7" s="347"/>
      <c r="KIJ7" s="339"/>
      <c r="KIL7" s="259"/>
      <c r="KIM7" s="267"/>
      <c r="KIN7" s="267"/>
      <c r="KIO7" s="269"/>
      <c r="KIP7" s="343"/>
      <c r="KIQ7" s="346"/>
      <c r="KIR7" s="347"/>
      <c r="KIS7" s="333"/>
      <c r="KIT7" s="345"/>
      <c r="KIU7" s="348"/>
      <c r="KIV7" s="345"/>
      <c r="KIW7" s="345"/>
      <c r="KIX7" s="347"/>
      <c r="KIY7" s="339"/>
      <c r="KJA7" s="259"/>
      <c r="KJB7" s="267"/>
      <c r="KJC7" s="267"/>
      <c r="KJD7" s="269"/>
      <c r="KJE7" s="343"/>
      <c r="KJF7" s="346"/>
      <c r="KJG7" s="347"/>
      <c r="KJH7" s="333"/>
      <c r="KJI7" s="345"/>
      <c r="KJJ7" s="348"/>
      <c r="KJK7" s="345"/>
      <c r="KJL7" s="345"/>
      <c r="KJM7" s="347"/>
      <c r="KJN7" s="339"/>
      <c r="KJP7" s="259"/>
      <c r="KJQ7" s="267"/>
      <c r="KJR7" s="267"/>
      <c r="KJS7" s="269"/>
      <c r="KJT7" s="343"/>
      <c r="KJU7" s="346"/>
      <c r="KJV7" s="347"/>
      <c r="KJW7" s="333"/>
      <c r="KJX7" s="345"/>
      <c r="KJY7" s="348"/>
      <c r="KJZ7" s="345"/>
      <c r="KKA7" s="345"/>
      <c r="KKB7" s="347"/>
      <c r="KKC7" s="339"/>
      <c r="KKE7" s="259"/>
      <c r="KKF7" s="267"/>
      <c r="KKG7" s="267"/>
      <c r="KKH7" s="269"/>
      <c r="KKI7" s="343"/>
      <c r="KKJ7" s="346"/>
      <c r="KKK7" s="347"/>
      <c r="KKL7" s="333"/>
      <c r="KKM7" s="345"/>
      <c r="KKN7" s="348"/>
      <c r="KKO7" s="345"/>
      <c r="KKP7" s="345"/>
      <c r="KKQ7" s="347"/>
      <c r="KKR7" s="339"/>
      <c r="KKT7" s="259"/>
      <c r="KKU7" s="267"/>
      <c r="KKV7" s="267"/>
      <c r="KKW7" s="269"/>
      <c r="KKX7" s="343"/>
      <c r="KKY7" s="346"/>
      <c r="KKZ7" s="347"/>
      <c r="KLA7" s="333"/>
      <c r="KLB7" s="345"/>
      <c r="KLC7" s="348"/>
      <c r="KLD7" s="345"/>
      <c r="KLE7" s="345"/>
      <c r="KLF7" s="347"/>
      <c r="KLG7" s="339"/>
      <c r="KLI7" s="259"/>
      <c r="KLJ7" s="267"/>
      <c r="KLK7" s="267"/>
      <c r="KLL7" s="269"/>
      <c r="KLM7" s="343"/>
      <c r="KLN7" s="346"/>
      <c r="KLO7" s="347"/>
      <c r="KLP7" s="333"/>
      <c r="KLQ7" s="345"/>
      <c r="KLR7" s="348"/>
      <c r="KLS7" s="345"/>
      <c r="KLT7" s="345"/>
      <c r="KLU7" s="347"/>
      <c r="KLV7" s="339"/>
      <c r="KLX7" s="259"/>
      <c r="KLY7" s="267"/>
      <c r="KLZ7" s="267"/>
      <c r="KMA7" s="269"/>
      <c r="KMB7" s="343"/>
      <c r="KMC7" s="346"/>
      <c r="KMD7" s="347"/>
      <c r="KME7" s="333"/>
      <c r="KMF7" s="345"/>
      <c r="KMG7" s="348"/>
      <c r="KMH7" s="345"/>
      <c r="KMI7" s="345"/>
      <c r="KMJ7" s="347"/>
      <c r="KMK7" s="339"/>
      <c r="KMM7" s="259"/>
      <c r="KMN7" s="267"/>
      <c r="KMO7" s="267"/>
      <c r="KMP7" s="269"/>
      <c r="KMQ7" s="343"/>
      <c r="KMR7" s="346"/>
      <c r="KMS7" s="347"/>
      <c r="KMT7" s="333"/>
      <c r="KMU7" s="345"/>
      <c r="KMV7" s="348"/>
      <c r="KMW7" s="345"/>
      <c r="KMX7" s="345"/>
      <c r="KMY7" s="347"/>
      <c r="KMZ7" s="339"/>
      <c r="KNB7" s="259"/>
      <c r="KNC7" s="267"/>
      <c r="KND7" s="267"/>
      <c r="KNE7" s="269"/>
      <c r="KNF7" s="343"/>
      <c r="KNG7" s="346"/>
      <c r="KNH7" s="347"/>
      <c r="KNI7" s="333"/>
      <c r="KNJ7" s="345"/>
      <c r="KNK7" s="348"/>
      <c r="KNL7" s="345"/>
      <c r="KNM7" s="345"/>
      <c r="KNN7" s="347"/>
      <c r="KNO7" s="339"/>
      <c r="KNQ7" s="259"/>
      <c r="KNR7" s="267"/>
      <c r="KNS7" s="267"/>
      <c r="KNT7" s="269"/>
      <c r="KNU7" s="343"/>
      <c r="KNV7" s="346"/>
      <c r="KNW7" s="347"/>
      <c r="KNX7" s="333"/>
      <c r="KNY7" s="345"/>
      <c r="KNZ7" s="348"/>
      <c r="KOA7" s="345"/>
      <c r="KOB7" s="345"/>
      <c r="KOC7" s="347"/>
      <c r="KOD7" s="339"/>
      <c r="KOF7" s="259"/>
      <c r="KOG7" s="267"/>
      <c r="KOH7" s="267"/>
      <c r="KOI7" s="269"/>
      <c r="KOJ7" s="343"/>
      <c r="KOK7" s="346"/>
      <c r="KOL7" s="347"/>
      <c r="KOM7" s="333"/>
      <c r="KON7" s="345"/>
      <c r="KOO7" s="348"/>
      <c r="KOP7" s="345"/>
      <c r="KOQ7" s="345"/>
      <c r="KOR7" s="347"/>
      <c r="KOS7" s="339"/>
      <c r="KOU7" s="259"/>
      <c r="KOV7" s="267"/>
      <c r="KOW7" s="267"/>
      <c r="KOX7" s="269"/>
      <c r="KOY7" s="343"/>
      <c r="KOZ7" s="346"/>
      <c r="KPA7" s="347"/>
      <c r="KPB7" s="333"/>
      <c r="KPC7" s="345"/>
      <c r="KPD7" s="348"/>
      <c r="KPE7" s="345"/>
      <c r="KPF7" s="345"/>
      <c r="KPG7" s="347"/>
      <c r="KPH7" s="339"/>
      <c r="KPJ7" s="259"/>
      <c r="KPK7" s="267"/>
      <c r="KPL7" s="267"/>
      <c r="KPM7" s="269"/>
      <c r="KPN7" s="343"/>
      <c r="KPO7" s="346"/>
      <c r="KPP7" s="347"/>
      <c r="KPQ7" s="333"/>
      <c r="KPR7" s="345"/>
      <c r="KPS7" s="348"/>
      <c r="KPT7" s="345"/>
      <c r="KPU7" s="345"/>
      <c r="KPV7" s="347"/>
      <c r="KPW7" s="339"/>
      <c r="KPY7" s="259"/>
      <c r="KPZ7" s="267"/>
      <c r="KQA7" s="267"/>
      <c r="KQB7" s="269"/>
      <c r="KQC7" s="343"/>
      <c r="KQD7" s="346"/>
      <c r="KQE7" s="347"/>
      <c r="KQF7" s="333"/>
      <c r="KQG7" s="345"/>
      <c r="KQH7" s="348"/>
      <c r="KQI7" s="345"/>
      <c r="KQJ7" s="345"/>
      <c r="KQK7" s="347"/>
      <c r="KQL7" s="339"/>
      <c r="KQN7" s="259"/>
      <c r="KQO7" s="267"/>
      <c r="KQP7" s="267"/>
      <c r="KQQ7" s="269"/>
      <c r="KQR7" s="343"/>
      <c r="KQS7" s="346"/>
      <c r="KQT7" s="347"/>
      <c r="KQU7" s="333"/>
      <c r="KQV7" s="345"/>
      <c r="KQW7" s="348"/>
      <c r="KQX7" s="345"/>
      <c r="KQY7" s="345"/>
      <c r="KQZ7" s="347"/>
      <c r="KRA7" s="339"/>
      <c r="KRC7" s="259"/>
      <c r="KRD7" s="267"/>
      <c r="KRE7" s="267"/>
      <c r="KRF7" s="269"/>
      <c r="KRG7" s="343"/>
      <c r="KRH7" s="346"/>
      <c r="KRI7" s="347"/>
      <c r="KRJ7" s="333"/>
      <c r="KRK7" s="345"/>
      <c r="KRL7" s="348"/>
      <c r="KRM7" s="345"/>
      <c r="KRN7" s="345"/>
      <c r="KRO7" s="347"/>
      <c r="KRP7" s="339"/>
      <c r="KRR7" s="259"/>
      <c r="KRS7" s="267"/>
      <c r="KRT7" s="267"/>
      <c r="KRU7" s="269"/>
      <c r="KRV7" s="343"/>
      <c r="KRW7" s="346"/>
      <c r="KRX7" s="347"/>
      <c r="KRY7" s="333"/>
      <c r="KRZ7" s="345"/>
      <c r="KSA7" s="348"/>
      <c r="KSB7" s="345"/>
      <c r="KSC7" s="345"/>
      <c r="KSD7" s="347"/>
      <c r="KSE7" s="339"/>
      <c r="KSG7" s="259"/>
      <c r="KSH7" s="267"/>
      <c r="KSI7" s="267"/>
      <c r="KSJ7" s="269"/>
      <c r="KSK7" s="343"/>
      <c r="KSL7" s="346"/>
      <c r="KSM7" s="347"/>
      <c r="KSN7" s="333"/>
      <c r="KSO7" s="345"/>
      <c r="KSP7" s="348"/>
      <c r="KSQ7" s="345"/>
      <c r="KSR7" s="345"/>
      <c r="KSS7" s="347"/>
      <c r="KST7" s="339"/>
      <c r="KSV7" s="259"/>
      <c r="KSW7" s="267"/>
      <c r="KSX7" s="267"/>
      <c r="KSY7" s="269"/>
      <c r="KSZ7" s="343"/>
      <c r="KTA7" s="346"/>
      <c r="KTB7" s="347"/>
      <c r="KTC7" s="333"/>
      <c r="KTD7" s="345"/>
      <c r="KTE7" s="348"/>
      <c r="KTF7" s="345"/>
      <c r="KTG7" s="345"/>
      <c r="KTH7" s="347"/>
      <c r="KTI7" s="339"/>
      <c r="KTK7" s="259"/>
      <c r="KTL7" s="267"/>
      <c r="KTM7" s="267"/>
      <c r="KTN7" s="269"/>
      <c r="KTO7" s="343"/>
      <c r="KTP7" s="346"/>
      <c r="KTQ7" s="347"/>
      <c r="KTR7" s="333"/>
      <c r="KTS7" s="345"/>
      <c r="KTT7" s="348"/>
      <c r="KTU7" s="345"/>
      <c r="KTV7" s="345"/>
      <c r="KTW7" s="347"/>
      <c r="KTX7" s="339"/>
      <c r="KTZ7" s="259"/>
      <c r="KUA7" s="267"/>
      <c r="KUB7" s="267"/>
      <c r="KUC7" s="269"/>
      <c r="KUD7" s="343"/>
      <c r="KUE7" s="346"/>
      <c r="KUF7" s="347"/>
      <c r="KUG7" s="333"/>
      <c r="KUH7" s="345"/>
      <c r="KUI7" s="348"/>
      <c r="KUJ7" s="345"/>
      <c r="KUK7" s="345"/>
      <c r="KUL7" s="347"/>
      <c r="KUM7" s="339"/>
      <c r="KUO7" s="259"/>
      <c r="KUP7" s="267"/>
      <c r="KUQ7" s="267"/>
      <c r="KUR7" s="269"/>
      <c r="KUS7" s="343"/>
      <c r="KUT7" s="346"/>
      <c r="KUU7" s="347"/>
      <c r="KUV7" s="333"/>
      <c r="KUW7" s="345"/>
      <c r="KUX7" s="348"/>
      <c r="KUY7" s="345"/>
      <c r="KUZ7" s="345"/>
      <c r="KVA7" s="347"/>
      <c r="KVB7" s="339"/>
      <c r="KVD7" s="259"/>
      <c r="KVE7" s="267"/>
      <c r="KVF7" s="267"/>
      <c r="KVG7" s="269"/>
      <c r="KVH7" s="343"/>
      <c r="KVI7" s="346"/>
      <c r="KVJ7" s="347"/>
      <c r="KVK7" s="333"/>
      <c r="KVL7" s="345"/>
      <c r="KVM7" s="348"/>
      <c r="KVN7" s="345"/>
      <c r="KVO7" s="345"/>
      <c r="KVP7" s="347"/>
      <c r="KVQ7" s="339"/>
      <c r="KVS7" s="259"/>
      <c r="KVT7" s="267"/>
      <c r="KVU7" s="267"/>
      <c r="KVV7" s="269"/>
      <c r="KVW7" s="343"/>
      <c r="KVX7" s="346"/>
      <c r="KVY7" s="347"/>
      <c r="KVZ7" s="333"/>
      <c r="KWA7" s="345"/>
      <c r="KWB7" s="348"/>
      <c r="KWC7" s="345"/>
      <c r="KWD7" s="345"/>
      <c r="KWE7" s="347"/>
      <c r="KWF7" s="339"/>
      <c r="KWH7" s="259"/>
      <c r="KWI7" s="267"/>
      <c r="KWJ7" s="267"/>
      <c r="KWK7" s="269"/>
      <c r="KWL7" s="343"/>
      <c r="KWM7" s="346"/>
      <c r="KWN7" s="347"/>
      <c r="KWO7" s="333"/>
      <c r="KWP7" s="345"/>
      <c r="KWQ7" s="348"/>
      <c r="KWR7" s="345"/>
      <c r="KWS7" s="345"/>
      <c r="KWT7" s="347"/>
      <c r="KWU7" s="339"/>
      <c r="KWW7" s="259"/>
      <c r="KWX7" s="267"/>
      <c r="KWY7" s="267"/>
      <c r="KWZ7" s="269"/>
      <c r="KXA7" s="343"/>
      <c r="KXB7" s="346"/>
      <c r="KXC7" s="347"/>
      <c r="KXD7" s="333"/>
      <c r="KXE7" s="345"/>
      <c r="KXF7" s="348"/>
      <c r="KXG7" s="345"/>
      <c r="KXH7" s="345"/>
      <c r="KXI7" s="347"/>
      <c r="KXJ7" s="339"/>
      <c r="KXL7" s="259"/>
      <c r="KXM7" s="267"/>
      <c r="KXN7" s="267"/>
      <c r="KXO7" s="269"/>
      <c r="KXP7" s="343"/>
      <c r="KXQ7" s="346"/>
      <c r="KXR7" s="347"/>
      <c r="KXS7" s="333"/>
      <c r="KXT7" s="345"/>
      <c r="KXU7" s="348"/>
      <c r="KXV7" s="345"/>
      <c r="KXW7" s="345"/>
      <c r="KXX7" s="347"/>
      <c r="KXY7" s="339"/>
      <c r="KYA7" s="259"/>
      <c r="KYB7" s="267"/>
      <c r="KYC7" s="267"/>
      <c r="KYD7" s="269"/>
      <c r="KYE7" s="343"/>
      <c r="KYF7" s="346"/>
      <c r="KYG7" s="347"/>
      <c r="KYH7" s="333"/>
      <c r="KYI7" s="345"/>
      <c r="KYJ7" s="348"/>
      <c r="KYK7" s="345"/>
      <c r="KYL7" s="345"/>
      <c r="KYM7" s="347"/>
      <c r="KYN7" s="339"/>
      <c r="KYP7" s="259"/>
      <c r="KYQ7" s="267"/>
      <c r="KYR7" s="267"/>
      <c r="KYS7" s="269"/>
      <c r="KYT7" s="343"/>
      <c r="KYU7" s="346"/>
      <c r="KYV7" s="347"/>
      <c r="KYW7" s="333"/>
      <c r="KYX7" s="345"/>
      <c r="KYY7" s="348"/>
      <c r="KYZ7" s="345"/>
      <c r="KZA7" s="345"/>
      <c r="KZB7" s="347"/>
      <c r="KZC7" s="339"/>
      <c r="KZE7" s="259"/>
      <c r="KZF7" s="267"/>
      <c r="KZG7" s="267"/>
      <c r="KZH7" s="269"/>
      <c r="KZI7" s="343"/>
      <c r="KZJ7" s="346"/>
      <c r="KZK7" s="347"/>
      <c r="KZL7" s="333"/>
      <c r="KZM7" s="345"/>
      <c r="KZN7" s="348"/>
      <c r="KZO7" s="345"/>
      <c r="KZP7" s="345"/>
      <c r="KZQ7" s="347"/>
      <c r="KZR7" s="339"/>
      <c r="KZT7" s="259"/>
      <c r="KZU7" s="267"/>
      <c r="KZV7" s="267"/>
      <c r="KZW7" s="269"/>
      <c r="KZX7" s="343"/>
      <c r="KZY7" s="346"/>
      <c r="KZZ7" s="347"/>
      <c r="LAA7" s="333"/>
      <c r="LAB7" s="345"/>
      <c r="LAC7" s="348"/>
      <c r="LAD7" s="345"/>
      <c r="LAE7" s="345"/>
      <c r="LAF7" s="347"/>
      <c r="LAG7" s="339"/>
      <c r="LAI7" s="259"/>
      <c r="LAJ7" s="267"/>
      <c r="LAK7" s="267"/>
      <c r="LAL7" s="269"/>
      <c r="LAM7" s="343"/>
      <c r="LAN7" s="346"/>
      <c r="LAO7" s="347"/>
      <c r="LAP7" s="333"/>
      <c r="LAQ7" s="345"/>
      <c r="LAR7" s="348"/>
      <c r="LAS7" s="345"/>
      <c r="LAT7" s="345"/>
      <c r="LAU7" s="347"/>
      <c r="LAV7" s="339"/>
      <c r="LAX7" s="259"/>
      <c r="LAY7" s="267"/>
      <c r="LAZ7" s="267"/>
      <c r="LBA7" s="269"/>
      <c r="LBB7" s="343"/>
      <c r="LBC7" s="346"/>
      <c r="LBD7" s="347"/>
      <c r="LBE7" s="333"/>
      <c r="LBF7" s="345"/>
      <c r="LBG7" s="348"/>
      <c r="LBH7" s="345"/>
      <c r="LBI7" s="345"/>
      <c r="LBJ7" s="347"/>
      <c r="LBK7" s="339"/>
      <c r="LBM7" s="259"/>
      <c r="LBN7" s="267"/>
      <c r="LBO7" s="267"/>
      <c r="LBP7" s="269"/>
      <c r="LBQ7" s="343"/>
      <c r="LBR7" s="346"/>
      <c r="LBS7" s="347"/>
      <c r="LBT7" s="333"/>
      <c r="LBU7" s="345"/>
      <c r="LBV7" s="348"/>
      <c r="LBW7" s="345"/>
      <c r="LBX7" s="345"/>
      <c r="LBY7" s="347"/>
      <c r="LBZ7" s="339"/>
      <c r="LCB7" s="259"/>
      <c r="LCC7" s="267"/>
      <c r="LCD7" s="267"/>
      <c r="LCE7" s="269"/>
      <c r="LCF7" s="343"/>
      <c r="LCG7" s="346"/>
      <c r="LCH7" s="347"/>
      <c r="LCI7" s="333"/>
      <c r="LCJ7" s="345"/>
      <c r="LCK7" s="348"/>
      <c r="LCL7" s="345"/>
      <c r="LCM7" s="345"/>
      <c r="LCN7" s="347"/>
      <c r="LCO7" s="339"/>
      <c r="LCQ7" s="259"/>
      <c r="LCR7" s="267"/>
      <c r="LCS7" s="267"/>
      <c r="LCT7" s="269"/>
      <c r="LCU7" s="343"/>
      <c r="LCV7" s="346"/>
      <c r="LCW7" s="347"/>
      <c r="LCX7" s="333"/>
      <c r="LCY7" s="345"/>
      <c r="LCZ7" s="348"/>
      <c r="LDA7" s="345"/>
      <c r="LDB7" s="345"/>
      <c r="LDC7" s="347"/>
      <c r="LDD7" s="339"/>
      <c r="LDF7" s="259"/>
      <c r="LDG7" s="267"/>
      <c r="LDH7" s="267"/>
      <c r="LDI7" s="269"/>
      <c r="LDJ7" s="343"/>
      <c r="LDK7" s="346"/>
      <c r="LDL7" s="347"/>
      <c r="LDM7" s="333"/>
      <c r="LDN7" s="345"/>
      <c r="LDO7" s="348"/>
      <c r="LDP7" s="345"/>
      <c r="LDQ7" s="345"/>
      <c r="LDR7" s="347"/>
      <c r="LDS7" s="339"/>
      <c r="LDU7" s="259"/>
      <c r="LDV7" s="267"/>
      <c r="LDW7" s="267"/>
      <c r="LDX7" s="269"/>
      <c r="LDY7" s="343"/>
      <c r="LDZ7" s="346"/>
      <c r="LEA7" s="347"/>
      <c r="LEB7" s="333"/>
      <c r="LEC7" s="345"/>
      <c r="LED7" s="348"/>
      <c r="LEE7" s="345"/>
      <c r="LEF7" s="345"/>
      <c r="LEG7" s="347"/>
      <c r="LEH7" s="339"/>
      <c r="LEJ7" s="259"/>
      <c r="LEK7" s="267"/>
      <c r="LEL7" s="267"/>
      <c r="LEM7" s="269"/>
      <c r="LEN7" s="343"/>
      <c r="LEO7" s="346"/>
      <c r="LEP7" s="347"/>
      <c r="LEQ7" s="333"/>
      <c r="LER7" s="345"/>
      <c r="LES7" s="348"/>
      <c r="LET7" s="345"/>
      <c r="LEU7" s="345"/>
      <c r="LEV7" s="347"/>
      <c r="LEW7" s="339"/>
      <c r="LEY7" s="259"/>
      <c r="LEZ7" s="267"/>
      <c r="LFA7" s="267"/>
      <c r="LFB7" s="269"/>
      <c r="LFC7" s="343"/>
      <c r="LFD7" s="346"/>
      <c r="LFE7" s="347"/>
      <c r="LFF7" s="333"/>
      <c r="LFG7" s="345"/>
      <c r="LFH7" s="348"/>
      <c r="LFI7" s="345"/>
      <c r="LFJ7" s="345"/>
      <c r="LFK7" s="347"/>
      <c r="LFL7" s="339"/>
      <c r="LFN7" s="259"/>
      <c r="LFO7" s="267"/>
      <c r="LFP7" s="267"/>
      <c r="LFQ7" s="269"/>
      <c r="LFR7" s="343"/>
      <c r="LFS7" s="346"/>
      <c r="LFT7" s="347"/>
      <c r="LFU7" s="333"/>
      <c r="LFV7" s="345"/>
      <c r="LFW7" s="348"/>
      <c r="LFX7" s="345"/>
      <c r="LFY7" s="345"/>
      <c r="LFZ7" s="347"/>
      <c r="LGA7" s="339"/>
      <c r="LGC7" s="259"/>
      <c r="LGD7" s="267"/>
      <c r="LGE7" s="267"/>
      <c r="LGF7" s="269"/>
      <c r="LGG7" s="343"/>
      <c r="LGH7" s="346"/>
      <c r="LGI7" s="347"/>
      <c r="LGJ7" s="333"/>
      <c r="LGK7" s="345"/>
      <c r="LGL7" s="348"/>
      <c r="LGM7" s="345"/>
      <c r="LGN7" s="345"/>
      <c r="LGO7" s="347"/>
      <c r="LGP7" s="339"/>
      <c r="LGR7" s="259"/>
      <c r="LGS7" s="267"/>
      <c r="LGT7" s="267"/>
      <c r="LGU7" s="269"/>
      <c r="LGV7" s="343"/>
      <c r="LGW7" s="346"/>
      <c r="LGX7" s="347"/>
      <c r="LGY7" s="333"/>
      <c r="LGZ7" s="345"/>
      <c r="LHA7" s="348"/>
      <c r="LHB7" s="345"/>
      <c r="LHC7" s="345"/>
      <c r="LHD7" s="347"/>
      <c r="LHE7" s="339"/>
      <c r="LHG7" s="259"/>
      <c r="LHH7" s="267"/>
      <c r="LHI7" s="267"/>
      <c r="LHJ7" s="269"/>
      <c r="LHK7" s="343"/>
      <c r="LHL7" s="346"/>
      <c r="LHM7" s="347"/>
      <c r="LHN7" s="333"/>
      <c r="LHO7" s="345"/>
      <c r="LHP7" s="348"/>
      <c r="LHQ7" s="345"/>
      <c r="LHR7" s="345"/>
      <c r="LHS7" s="347"/>
      <c r="LHT7" s="339"/>
      <c r="LHV7" s="259"/>
      <c r="LHW7" s="267"/>
      <c r="LHX7" s="267"/>
      <c r="LHY7" s="269"/>
      <c r="LHZ7" s="343"/>
      <c r="LIA7" s="346"/>
      <c r="LIB7" s="347"/>
      <c r="LIC7" s="333"/>
      <c r="LID7" s="345"/>
      <c r="LIE7" s="348"/>
      <c r="LIF7" s="345"/>
      <c r="LIG7" s="345"/>
      <c r="LIH7" s="347"/>
      <c r="LII7" s="339"/>
      <c r="LIK7" s="259"/>
      <c r="LIL7" s="267"/>
      <c r="LIM7" s="267"/>
      <c r="LIN7" s="269"/>
      <c r="LIO7" s="343"/>
      <c r="LIP7" s="346"/>
      <c r="LIQ7" s="347"/>
      <c r="LIR7" s="333"/>
      <c r="LIS7" s="345"/>
      <c r="LIT7" s="348"/>
      <c r="LIU7" s="345"/>
      <c r="LIV7" s="345"/>
      <c r="LIW7" s="347"/>
      <c r="LIX7" s="339"/>
      <c r="LIZ7" s="259"/>
      <c r="LJA7" s="267"/>
      <c r="LJB7" s="267"/>
      <c r="LJC7" s="269"/>
      <c r="LJD7" s="343"/>
      <c r="LJE7" s="346"/>
      <c r="LJF7" s="347"/>
      <c r="LJG7" s="333"/>
      <c r="LJH7" s="345"/>
      <c r="LJI7" s="348"/>
      <c r="LJJ7" s="345"/>
      <c r="LJK7" s="345"/>
      <c r="LJL7" s="347"/>
      <c r="LJM7" s="339"/>
      <c r="LJO7" s="259"/>
      <c r="LJP7" s="267"/>
      <c r="LJQ7" s="267"/>
      <c r="LJR7" s="269"/>
      <c r="LJS7" s="343"/>
      <c r="LJT7" s="346"/>
      <c r="LJU7" s="347"/>
      <c r="LJV7" s="333"/>
      <c r="LJW7" s="345"/>
      <c r="LJX7" s="348"/>
      <c r="LJY7" s="345"/>
      <c r="LJZ7" s="345"/>
      <c r="LKA7" s="347"/>
      <c r="LKB7" s="339"/>
      <c r="LKD7" s="259"/>
      <c r="LKE7" s="267"/>
      <c r="LKF7" s="267"/>
      <c r="LKG7" s="269"/>
      <c r="LKH7" s="343"/>
      <c r="LKI7" s="346"/>
      <c r="LKJ7" s="347"/>
      <c r="LKK7" s="333"/>
      <c r="LKL7" s="345"/>
      <c r="LKM7" s="348"/>
      <c r="LKN7" s="345"/>
      <c r="LKO7" s="345"/>
      <c r="LKP7" s="347"/>
      <c r="LKQ7" s="339"/>
      <c r="LKS7" s="259"/>
      <c r="LKT7" s="267"/>
      <c r="LKU7" s="267"/>
      <c r="LKV7" s="269"/>
      <c r="LKW7" s="343"/>
      <c r="LKX7" s="346"/>
      <c r="LKY7" s="347"/>
      <c r="LKZ7" s="333"/>
      <c r="LLA7" s="345"/>
      <c r="LLB7" s="348"/>
      <c r="LLC7" s="345"/>
      <c r="LLD7" s="345"/>
      <c r="LLE7" s="347"/>
      <c r="LLF7" s="339"/>
      <c r="LLH7" s="259"/>
      <c r="LLI7" s="267"/>
      <c r="LLJ7" s="267"/>
      <c r="LLK7" s="269"/>
      <c r="LLL7" s="343"/>
      <c r="LLM7" s="346"/>
      <c r="LLN7" s="347"/>
      <c r="LLO7" s="333"/>
      <c r="LLP7" s="345"/>
      <c r="LLQ7" s="348"/>
      <c r="LLR7" s="345"/>
      <c r="LLS7" s="345"/>
      <c r="LLT7" s="347"/>
      <c r="LLU7" s="339"/>
      <c r="LLW7" s="259"/>
      <c r="LLX7" s="267"/>
      <c r="LLY7" s="267"/>
      <c r="LLZ7" s="269"/>
      <c r="LMA7" s="343"/>
      <c r="LMB7" s="346"/>
      <c r="LMC7" s="347"/>
      <c r="LMD7" s="333"/>
      <c r="LME7" s="345"/>
      <c r="LMF7" s="348"/>
      <c r="LMG7" s="345"/>
      <c r="LMH7" s="345"/>
      <c r="LMI7" s="347"/>
      <c r="LMJ7" s="339"/>
      <c r="LML7" s="259"/>
      <c r="LMM7" s="267"/>
      <c r="LMN7" s="267"/>
      <c r="LMO7" s="269"/>
      <c r="LMP7" s="343"/>
      <c r="LMQ7" s="346"/>
      <c r="LMR7" s="347"/>
      <c r="LMS7" s="333"/>
      <c r="LMT7" s="345"/>
      <c r="LMU7" s="348"/>
      <c r="LMV7" s="345"/>
      <c r="LMW7" s="345"/>
      <c r="LMX7" s="347"/>
      <c r="LMY7" s="339"/>
      <c r="LNA7" s="259"/>
      <c r="LNB7" s="267"/>
      <c r="LNC7" s="267"/>
      <c r="LND7" s="269"/>
      <c r="LNE7" s="343"/>
      <c r="LNF7" s="346"/>
      <c r="LNG7" s="347"/>
      <c r="LNH7" s="333"/>
      <c r="LNI7" s="345"/>
      <c r="LNJ7" s="348"/>
      <c r="LNK7" s="345"/>
      <c r="LNL7" s="345"/>
      <c r="LNM7" s="347"/>
      <c r="LNN7" s="339"/>
      <c r="LNP7" s="259"/>
      <c r="LNQ7" s="267"/>
      <c r="LNR7" s="267"/>
      <c r="LNS7" s="269"/>
      <c r="LNT7" s="343"/>
      <c r="LNU7" s="346"/>
      <c r="LNV7" s="347"/>
      <c r="LNW7" s="333"/>
      <c r="LNX7" s="345"/>
      <c r="LNY7" s="348"/>
      <c r="LNZ7" s="345"/>
      <c r="LOA7" s="345"/>
      <c r="LOB7" s="347"/>
      <c r="LOC7" s="339"/>
      <c r="LOE7" s="259"/>
      <c r="LOF7" s="267"/>
      <c r="LOG7" s="267"/>
      <c r="LOH7" s="269"/>
      <c r="LOI7" s="343"/>
      <c r="LOJ7" s="346"/>
      <c r="LOK7" s="347"/>
      <c r="LOL7" s="333"/>
      <c r="LOM7" s="345"/>
      <c r="LON7" s="348"/>
      <c r="LOO7" s="345"/>
      <c r="LOP7" s="345"/>
      <c r="LOQ7" s="347"/>
      <c r="LOR7" s="339"/>
      <c r="LOT7" s="259"/>
      <c r="LOU7" s="267"/>
      <c r="LOV7" s="267"/>
      <c r="LOW7" s="269"/>
      <c r="LOX7" s="343"/>
      <c r="LOY7" s="346"/>
      <c r="LOZ7" s="347"/>
      <c r="LPA7" s="333"/>
      <c r="LPB7" s="345"/>
      <c r="LPC7" s="348"/>
      <c r="LPD7" s="345"/>
      <c r="LPE7" s="345"/>
      <c r="LPF7" s="347"/>
      <c r="LPG7" s="339"/>
      <c r="LPI7" s="259"/>
      <c r="LPJ7" s="267"/>
      <c r="LPK7" s="267"/>
      <c r="LPL7" s="269"/>
      <c r="LPM7" s="343"/>
      <c r="LPN7" s="346"/>
      <c r="LPO7" s="347"/>
      <c r="LPP7" s="333"/>
      <c r="LPQ7" s="345"/>
      <c r="LPR7" s="348"/>
      <c r="LPS7" s="345"/>
      <c r="LPT7" s="345"/>
      <c r="LPU7" s="347"/>
      <c r="LPV7" s="339"/>
      <c r="LPX7" s="259"/>
      <c r="LPY7" s="267"/>
      <c r="LPZ7" s="267"/>
      <c r="LQA7" s="269"/>
      <c r="LQB7" s="343"/>
      <c r="LQC7" s="346"/>
      <c r="LQD7" s="347"/>
      <c r="LQE7" s="333"/>
      <c r="LQF7" s="345"/>
      <c r="LQG7" s="348"/>
      <c r="LQH7" s="345"/>
      <c r="LQI7" s="345"/>
      <c r="LQJ7" s="347"/>
      <c r="LQK7" s="339"/>
      <c r="LQM7" s="259"/>
      <c r="LQN7" s="267"/>
      <c r="LQO7" s="267"/>
      <c r="LQP7" s="269"/>
      <c r="LQQ7" s="343"/>
      <c r="LQR7" s="346"/>
      <c r="LQS7" s="347"/>
      <c r="LQT7" s="333"/>
      <c r="LQU7" s="345"/>
      <c r="LQV7" s="348"/>
      <c r="LQW7" s="345"/>
      <c r="LQX7" s="345"/>
      <c r="LQY7" s="347"/>
      <c r="LQZ7" s="339"/>
      <c r="LRB7" s="259"/>
      <c r="LRC7" s="267"/>
      <c r="LRD7" s="267"/>
      <c r="LRE7" s="269"/>
      <c r="LRF7" s="343"/>
      <c r="LRG7" s="346"/>
      <c r="LRH7" s="347"/>
      <c r="LRI7" s="333"/>
      <c r="LRJ7" s="345"/>
      <c r="LRK7" s="348"/>
      <c r="LRL7" s="345"/>
      <c r="LRM7" s="345"/>
      <c r="LRN7" s="347"/>
      <c r="LRO7" s="339"/>
      <c r="LRQ7" s="259"/>
      <c r="LRR7" s="267"/>
      <c r="LRS7" s="267"/>
      <c r="LRT7" s="269"/>
      <c r="LRU7" s="343"/>
      <c r="LRV7" s="346"/>
      <c r="LRW7" s="347"/>
      <c r="LRX7" s="333"/>
      <c r="LRY7" s="345"/>
      <c r="LRZ7" s="348"/>
      <c r="LSA7" s="345"/>
      <c r="LSB7" s="345"/>
      <c r="LSC7" s="347"/>
      <c r="LSD7" s="339"/>
      <c r="LSF7" s="259"/>
      <c r="LSG7" s="267"/>
      <c r="LSH7" s="267"/>
      <c r="LSI7" s="269"/>
      <c r="LSJ7" s="343"/>
      <c r="LSK7" s="346"/>
      <c r="LSL7" s="347"/>
      <c r="LSM7" s="333"/>
      <c r="LSN7" s="345"/>
      <c r="LSO7" s="348"/>
      <c r="LSP7" s="345"/>
      <c r="LSQ7" s="345"/>
      <c r="LSR7" s="347"/>
      <c r="LSS7" s="339"/>
      <c r="LSU7" s="259"/>
      <c r="LSV7" s="267"/>
      <c r="LSW7" s="267"/>
      <c r="LSX7" s="269"/>
      <c r="LSY7" s="343"/>
      <c r="LSZ7" s="346"/>
      <c r="LTA7" s="347"/>
      <c r="LTB7" s="333"/>
      <c r="LTC7" s="345"/>
      <c r="LTD7" s="348"/>
      <c r="LTE7" s="345"/>
      <c r="LTF7" s="345"/>
      <c r="LTG7" s="347"/>
      <c r="LTH7" s="339"/>
      <c r="LTJ7" s="259"/>
      <c r="LTK7" s="267"/>
      <c r="LTL7" s="267"/>
      <c r="LTM7" s="269"/>
      <c r="LTN7" s="343"/>
      <c r="LTO7" s="346"/>
      <c r="LTP7" s="347"/>
      <c r="LTQ7" s="333"/>
      <c r="LTR7" s="345"/>
      <c r="LTS7" s="348"/>
      <c r="LTT7" s="345"/>
      <c r="LTU7" s="345"/>
      <c r="LTV7" s="347"/>
      <c r="LTW7" s="339"/>
      <c r="LTY7" s="259"/>
      <c r="LTZ7" s="267"/>
      <c r="LUA7" s="267"/>
      <c r="LUB7" s="269"/>
      <c r="LUC7" s="343"/>
      <c r="LUD7" s="346"/>
      <c r="LUE7" s="347"/>
      <c r="LUF7" s="333"/>
      <c r="LUG7" s="345"/>
      <c r="LUH7" s="348"/>
      <c r="LUI7" s="345"/>
      <c r="LUJ7" s="345"/>
      <c r="LUK7" s="347"/>
      <c r="LUL7" s="339"/>
      <c r="LUN7" s="259"/>
      <c r="LUO7" s="267"/>
      <c r="LUP7" s="267"/>
      <c r="LUQ7" s="269"/>
      <c r="LUR7" s="343"/>
      <c r="LUS7" s="346"/>
      <c r="LUT7" s="347"/>
      <c r="LUU7" s="333"/>
      <c r="LUV7" s="345"/>
      <c r="LUW7" s="348"/>
      <c r="LUX7" s="345"/>
      <c r="LUY7" s="345"/>
      <c r="LUZ7" s="347"/>
      <c r="LVA7" s="339"/>
      <c r="LVC7" s="259"/>
      <c r="LVD7" s="267"/>
      <c r="LVE7" s="267"/>
      <c r="LVF7" s="269"/>
      <c r="LVG7" s="343"/>
      <c r="LVH7" s="346"/>
      <c r="LVI7" s="347"/>
      <c r="LVJ7" s="333"/>
      <c r="LVK7" s="345"/>
      <c r="LVL7" s="348"/>
      <c r="LVM7" s="345"/>
      <c r="LVN7" s="345"/>
      <c r="LVO7" s="347"/>
      <c r="LVP7" s="339"/>
      <c r="LVR7" s="259"/>
      <c r="LVS7" s="267"/>
      <c r="LVT7" s="267"/>
      <c r="LVU7" s="269"/>
      <c r="LVV7" s="343"/>
      <c r="LVW7" s="346"/>
      <c r="LVX7" s="347"/>
      <c r="LVY7" s="333"/>
      <c r="LVZ7" s="345"/>
      <c r="LWA7" s="348"/>
      <c r="LWB7" s="345"/>
      <c r="LWC7" s="345"/>
      <c r="LWD7" s="347"/>
      <c r="LWE7" s="339"/>
      <c r="LWG7" s="259"/>
      <c r="LWH7" s="267"/>
      <c r="LWI7" s="267"/>
      <c r="LWJ7" s="269"/>
      <c r="LWK7" s="343"/>
      <c r="LWL7" s="346"/>
      <c r="LWM7" s="347"/>
      <c r="LWN7" s="333"/>
      <c r="LWO7" s="345"/>
      <c r="LWP7" s="348"/>
      <c r="LWQ7" s="345"/>
      <c r="LWR7" s="345"/>
      <c r="LWS7" s="347"/>
      <c r="LWT7" s="339"/>
      <c r="LWV7" s="259"/>
      <c r="LWW7" s="267"/>
      <c r="LWX7" s="267"/>
      <c r="LWY7" s="269"/>
      <c r="LWZ7" s="343"/>
      <c r="LXA7" s="346"/>
      <c r="LXB7" s="347"/>
      <c r="LXC7" s="333"/>
      <c r="LXD7" s="345"/>
      <c r="LXE7" s="348"/>
      <c r="LXF7" s="345"/>
      <c r="LXG7" s="345"/>
      <c r="LXH7" s="347"/>
      <c r="LXI7" s="339"/>
      <c r="LXK7" s="259"/>
      <c r="LXL7" s="267"/>
      <c r="LXM7" s="267"/>
      <c r="LXN7" s="269"/>
      <c r="LXO7" s="343"/>
      <c r="LXP7" s="346"/>
      <c r="LXQ7" s="347"/>
      <c r="LXR7" s="333"/>
      <c r="LXS7" s="345"/>
      <c r="LXT7" s="348"/>
      <c r="LXU7" s="345"/>
      <c r="LXV7" s="345"/>
      <c r="LXW7" s="347"/>
      <c r="LXX7" s="339"/>
      <c r="LXZ7" s="259"/>
      <c r="LYA7" s="267"/>
      <c r="LYB7" s="267"/>
      <c r="LYC7" s="269"/>
      <c r="LYD7" s="343"/>
      <c r="LYE7" s="346"/>
      <c r="LYF7" s="347"/>
      <c r="LYG7" s="333"/>
      <c r="LYH7" s="345"/>
      <c r="LYI7" s="348"/>
      <c r="LYJ7" s="345"/>
      <c r="LYK7" s="345"/>
      <c r="LYL7" s="347"/>
      <c r="LYM7" s="339"/>
      <c r="LYO7" s="259"/>
      <c r="LYP7" s="267"/>
      <c r="LYQ7" s="267"/>
      <c r="LYR7" s="269"/>
      <c r="LYS7" s="343"/>
      <c r="LYT7" s="346"/>
      <c r="LYU7" s="347"/>
      <c r="LYV7" s="333"/>
      <c r="LYW7" s="345"/>
      <c r="LYX7" s="348"/>
      <c r="LYY7" s="345"/>
      <c r="LYZ7" s="345"/>
      <c r="LZA7" s="347"/>
      <c r="LZB7" s="339"/>
      <c r="LZD7" s="259"/>
      <c r="LZE7" s="267"/>
      <c r="LZF7" s="267"/>
      <c r="LZG7" s="269"/>
      <c r="LZH7" s="343"/>
      <c r="LZI7" s="346"/>
      <c r="LZJ7" s="347"/>
      <c r="LZK7" s="333"/>
      <c r="LZL7" s="345"/>
      <c r="LZM7" s="348"/>
      <c r="LZN7" s="345"/>
      <c r="LZO7" s="345"/>
      <c r="LZP7" s="347"/>
      <c r="LZQ7" s="339"/>
      <c r="LZS7" s="259"/>
      <c r="LZT7" s="267"/>
      <c r="LZU7" s="267"/>
      <c r="LZV7" s="269"/>
      <c r="LZW7" s="343"/>
      <c r="LZX7" s="346"/>
      <c r="LZY7" s="347"/>
      <c r="LZZ7" s="333"/>
      <c r="MAA7" s="345"/>
      <c r="MAB7" s="348"/>
      <c r="MAC7" s="345"/>
      <c r="MAD7" s="345"/>
      <c r="MAE7" s="347"/>
      <c r="MAF7" s="339"/>
      <c r="MAH7" s="259"/>
      <c r="MAI7" s="267"/>
      <c r="MAJ7" s="267"/>
      <c r="MAK7" s="269"/>
      <c r="MAL7" s="343"/>
      <c r="MAM7" s="346"/>
      <c r="MAN7" s="347"/>
      <c r="MAO7" s="333"/>
      <c r="MAP7" s="345"/>
      <c r="MAQ7" s="348"/>
      <c r="MAR7" s="345"/>
      <c r="MAS7" s="345"/>
      <c r="MAT7" s="347"/>
      <c r="MAU7" s="339"/>
      <c r="MAW7" s="259"/>
      <c r="MAX7" s="267"/>
      <c r="MAY7" s="267"/>
      <c r="MAZ7" s="269"/>
      <c r="MBA7" s="343"/>
      <c r="MBB7" s="346"/>
      <c r="MBC7" s="347"/>
      <c r="MBD7" s="333"/>
      <c r="MBE7" s="345"/>
      <c r="MBF7" s="348"/>
      <c r="MBG7" s="345"/>
      <c r="MBH7" s="345"/>
      <c r="MBI7" s="347"/>
      <c r="MBJ7" s="339"/>
      <c r="MBL7" s="259"/>
      <c r="MBM7" s="267"/>
      <c r="MBN7" s="267"/>
      <c r="MBO7" s="269"/>
      <c r="MBP7" s="343"/>
      <c r="MBQ7" s="346"/>
      <c r="MBR7" s="347"/>
      <c r="MBS7" s="333"/>
      <c r="MBT7" s="345"/>
      <c r="MBU7" s="348"/>
      <c r="MBV7" s="345"/>
      <c r="MBW7" s="345"/>
      <c r="MBX7" s="347"/>
      <c r="MBY7" s="339"/>
      <c r="MCA7" s="259"/>
      <c r="MCB7" s="267"/>
      <c r="MCC7" s="267"/>
      <c r="MCD7" s="269"/>
      <c r="MCE7" s="343"/>
      <c r="MCF7" s="346"/>
      <c r="MCG7" s="347"/>
      <c r="MCH7" s="333"/>
      <c r="MCI7" s="345"/>
      <c r="MCJ7" s="348"/>
      <c r="MCK7" s="345"/>
      <c r="MCL7" s="345"/>
      <c r="MCM7" s="347"/>
      <c r="MCN7" s="339"/>
      <c r="MCP7" s="259"/>
      <c r="MCQ7" s="267"/>
      <c r="MCR7" s="267"/>
      <c r="MCS7" s="269"/>
      <c r="MCT7" s="343"/>
      <c r="MCU7" s="346"/>
      <c r="MCV7" s="347"/>
      <c r="MCW7" s="333"/>
      <c r="MCX7" s="345"/>
      <c r="MCY7" s="348"/>
      <c r="MCZ7" s="345"/>
      <c r="MDA7" s="345"/>
      <c r="MDB7" s="347"/>
      <c r="MDC7" s="339"/>
      <c r="MDE7" s="259"/>
      <c r="MDF7" s="267"/>
      <c r="MDG7" s="267"/>
      <c r="MDH7" s="269"/>
      <c r="MDI7" s="343"/>
      <c r="MDJ7" s="346"/>
      <c r="MDK7" s="347"/>
      <c r="MDL7" s="333"/>
      <c r="MDM7" s="345"/>
      <c r="MDN7" s="348"/>
      <c r="MDO7" s="345"/>
      <c r="MDP7" s="345"/>
      <c r="MDQ7" s="347"/>
      <c r="MDR7" s="339"/>
      <c r="MDT7" s="259"/>
      <c r="MDU7" s="267"/>
      <c r="MDV7" s="267"/>
      <c r="MDW7" s="269"/>
      <c r="MDX7" s="343"/>
      <c r="MDY7" s="346"/>
      <c r="MDZ7" s="347"/>
      <c r="MEA7" s="333"/>
      <c r="MEB7" s="345"/>
      <c r="MEC7" s="348"/>
      <c r="MED7" s="345"/>
      <c r="MEE7" s="345"/>
      <c r="MEF7" s="347"/>
      <c r="MEG7" s="339"/>
      <c r="MEI7" s="259"/>
      <c r="MEJ7" s="267"/>
      <c r="MEK7" s="267"/>
      <c r="MEL7" s="269"/>
      <c r="MEM7" s="343"/>
      <c r="MEN7" s="346"/>
      <c r="MEO7" s="347"/>
      <c r="MEP7" s="333"/>
      <c r="MEQ7" s="345"/>
      <c r="MER7" s="348"/>
      <c r="MES7" s="345"/>
      <c r="MET7" s="345"/>
      <c r="MEU7" s="347"/>
      <c r="MEV7" s="339"/>
      <c r="MEX7" s="259"/>
      <c r="MEY7" s="267"/>
      <c r="MEZ7" s="267"/>
      <c r="MFA7" s="269"/>
      <c r="MFB7" s="343"/>
      <c r="MFC7" s="346"/>
      <c r="MFD7" s="347"/>
      <c r="MFE7" s="333"/>
      <c r="MFF7" s="345"/>
      <c r="MFG7" s="348"/>
      <c r="MFH7" s="345"/>
      <c r="MFI7" s="345"/>
      <c r="MFJ7" s="347"/>
      <c r="MFK7" s="339"/>
      <c r="MFM7" s="259"/>
      <c r="MFN7" s="267"/>
      <c r="MFO7" s="267"/>
      <c r="MFP7" s="269"/>
      <c r="MFQ7" s="343"/>
      <c r="MFR7" s="346"/>
      <c r="MFS7" s="347"/>
      <c r="MFT7" s="333"/>
      <c r="MFU7" s="345"/>
      <c r="MFV7" s="348"/>
      <c r="MFW7" s="345"/>
      <c r="MFX7" s="345"/>
      <c r="MFY7" s="347"/>
      <c r="MFZ7" s="339"/>
      <c r="MGB7" s="259"/>
      <c r="MGC7" s="267"/>
      <c r="MGD7" s="267"/>
      <c r="MGE7" s="269"/>
      <c r="MGF7" s="343"/>
      <c r="MGG7" s="346"/>
      <c r="MGH7" s="347"/>
      <c r="MGI7" s="333"/>
      <c r="MGJ7" s="345"/>
      <c r="MGK7" s="348"/>
      <c r="MGL7" s="345"/>
      <c r="MGM7" s="345"/>
      <c r="MGN7" s="347"/>
      <c r="MGO7" s="339"/>
      <c r="MGQ7" s="259"/>
      <c r="MGR7" s="267"/>
      <c r="MGS7" s="267"/>
      <c r="MGT7" s="269"/>
      <c r="MGU7" s="343"/>
      <c r="MGV7" s="346"/>
      <c r="MGW7" s="347"/>
      <c r="MGX7" s="333"/>
      <c r="MGY7" s="345"/>
      <c r="MGZ7" s="348"/>
      <c r="MHA7" s="345"/>
      <c r="MHB7" s="345"/>
      <c r="MHC7" s="347"/>
      <c r="MHD7" s="339"/>
      <c r="MHF7" s="259"/>
      <c r="MHG7" s="267"/>
      <c r="MHH7" s="267"/>
      <c r="MHI7" s="269"/>
      <c r="MHJ7" s="343"/>
      <c r="MHK7" s="346"/>
      <c r="MHL7" s="347"/>
      <c r="MHM7" s="333"/>
      <c r="MHN7" s="345"/>
      <c r="MHO7" s="348"/>
      <c r="MHP7" s="345"/>
      <c r="MHQ7" s="345"/>
      <c r="MHR7" s="347"/>
      <c r="MHS7" s="339"/>
      <c r="MHU7" s="259"/>
      <c r="MHV7" s="267"/>
      <c r="MHW7" s="267"/>
      <c r="MHX7" s="269"/>
      <c r="MHY7" s="343"/>
      <c r="MHZ7" s="346"/>
      <c r="MIA7" s="347"/>
      <c r="MIB7" s="333"/>
      <c r="MIC7" s="345"/>
      <c r="MID7" s="348"/>
      <c r="MIE7" s="345"/>
      <c r="MIF7" s="345"/>
      <c r="MIG7" s="347"/>
      <c r="MIH7" s="339"/>
      <c r="MIJ7" s="259"/>
      <c r="MIK7" s="267"/>
      <c r="MIL7" s="267"/>
      <c r="MIM7" s="269"/>
      <c r="MIN7" s="343"/>
      <c r="MIO7" s="346"/>
      <c r="MIP7" s="347"/>
      <c r="MIQ7" s="333"/>
      <c r="MIR7" s="345"/>
      <c r="MIS7" s="348"/>
      <c r="MIT7" s="345"/>
      <c r="MIU7" s="345"/>
      <c r="MIV7" s="347"/>
      <c r="MIW7" s="339"/>
      <c r="MIY7" s="259"/>
      <c r="MIZ7" s="267"/>
      <c r="MJA7" s="267"/>
      <c r="MJB7" s="269"/>
      <c r="MJC7" s="343"/>
      <c r="MJD7" s="346"/>
      <c r="MJE7" s="347"/>
      <c r="MJF7" s="333"/>
      <c r="MJG7" s="345"/>
      <c r="MJH7" s="348"/>
      <c r="MJI7" s="345"/>
      <c r="MJJ7" s="345"/>
      <c r="MJK7" s="347"/>
      <c r="MJL7" s="339"/>
      <c r="MJN7" s="259"/>
      <c r="MJO7" s="267"/>
      <c r="MJP7" s="267"/>
      <c r="MJQ7" s="269"/>
      <c r="MJR7" s="343"/>
      <c r="MJS7" s="346"/>
      <c r="MJT7" s="347"/>
      <c r="MJU7" s="333"/>
      <c r="MJV7" s="345"/>
      <c r="MJW7" s="348"/>
      <c r="MJX7" s="345"/>
      <c r="MJY7" s="345"/>
      <c r="MJZ7" s="347"/>
      <c r="MKA7" s="339"/>
      <c r="MKC7" s="259"/>
      <c r="MKD7" s="267"/>
      <c r="MKE7" s="267"/>
      <c r="MKF7" s="269"/>
      <c r="MKG7" s="343"/>
      <c r="MKH7" s="346"/>
      <c r="MKI7" s="347"/>
      <c r="MKJ7" s="333"/>
      <c r="MKK7" s="345"/>
      <c r="MKL7" s="348"/>
      <c r="MKM7" s="345"/>
      <c r="MKN7" s="345"/>
      <c r="MKO7" s="347"/>
      <c r="MKP7" s="339"/>
      <c r="MKR7" s="259"/>
      <c r="MKS7" s="267"/>
      <c r="MKT7" s="267"/>
      <c r="MKU7" s="269"/>
      <c r="MKV7" s="343"/>
      <c r="MKW7" s="346"/>
      <c r="MKX7" s="347"/>
      <c r="MKY7" s="333"/>
      <c r="MKZ7" s="345"/>
      <c r="MLA7" s="348"/>
      <c r="MLB7" s="345"/>
      <c r="MLC7" s="345"/>
      <c r="MLD7" s="347"/>
      <c r="MLE7" s="339"/>
      <c r="MLG7" s="259"/>
      <c r="MLH7" s="267"/>
      <c r="MLI7" s="267"/>
      <c r="MLJ7" s="269"/>
      <c r="MLK7" s="343"/>
      <c r="MLL7" s="346"/>
      <c r="MLM7" s="347"/>
      <c r="MLN7" s="333"/>
      <c r="MLO7" s="345"/>
      <c r="MLP7" s="348"/>
      <c r="MLQ7" s="345"/>
      <c r="MLR7" s="345"/>
      <c r="MLS7" s="347"/>
      <c r="MLT7" s="339"/>
      <c r="MLV7" s="259"/>
      <c r="MLW7" s="267"/>
      <c r="MLX7" s="267"/>
      <c r="MLY7" s="269"/>
      <c r="MLZ7" s="343"/>
      <c r="MMA7" s="346"/>
      <c r="MMB7" s="347"/>
      <c r="MMC7" s="333"/>
      <c r="MMD7" s="345"/>
      <c r="MME7" s="348"/>
      <c r="MMF7" s="345"/>
      <c r="MMG7" s="345"/>
      <c r="MMH7" s="347"/>
      <c r="MMI7" s="339"/>
      <c r="MMK7" s="259"/>
      <c r="MML7" s="267"/>
      <c r="MMM7" s="267"/>
      <c r="MMN7" s="269"/>
      <c r="MMO7" s="343"/>
      <c r="MMP7" s="346"/>
      <c r="MMQ7" s="347"/>
      <c r="MMR7" s="333"/>
      <c r="MMS7" s="345"/>
      <c r="MMT7" s="348"/>
      <c r="MMU7" s="345"/>
      <c r="MMV7" s="345"/>
      <c r="MMW7" s="347"/>
      <c r="MMX7" s="339"/>
      <c r="MMZ7" s="259"/>
      <c r="MNA7" s="267"/>
      <c r="MNB7" s="267"/>
      <c r="MNC7" s="269"/>
      <c r="MND7" s="343"/>
      <c r="MNE7" s="346"/>
      <c r="MNF7" s="347"/>
      <c r="MNG7" s="333"/>
      <c r="MNH7" s="345"/>
      <c r="MNI7" s="348"/>
      <c r="MNJ7" s="345"/>
      <c r="MNK7" s="345"/>
      <c r="MNL7" s="347"/>
      <c r="MNM7" s="339"/>
      <c r="MNO7" s="259"/>
      <c r="MNP7" s="267"/>
      <c r="MNQ7" s="267"/>
      <c r="MNR7" s="269"/>
      <c r="MNS7" s="343"/>
      <c r="MNT7" s="346"/>
      <c r="MNU7" s="347"/>
      <c r="MNV7" s="333"/>
      <c r="MNW7" s="345"/>
      <c r="MNX7" s="348"/>
      <c r="MNY7" s="345"/>
      <c r="MNZ7" s="345"/>
      <c r="MOA7" s="347"/>
      <c r="MOB7" s="339"/>
      <c r="MOD7" s="259"/>
      <c r="MOE7" s="267"/>
      <c r="MOF7" s="267"/>
      <c r="MOG7" s="269"/>
      <c r="MOH7" s="343"/>
      <c r="MOI7" s="346"/>
      <c r="MOJ7" s="347"/>
      <c r="MOK7" s="333"/>
      <c r="MOL7" s="345"/>
      <c r="MOM7" s="348"/>
      <c r="MON7" s="345"/>
      <c r="MOO7" s="345"/>
      <c r="MOP7" s="347"/>
      <c r="MOQ7" s="339"/>
      <c r="MOS7" s="259"/>
      <c r="MOT7" s="267"/>
      <c r="MOU7" s="267"/>
      <c r="MOV7" s="269"/>
      <c r="MOW7" s="343"/>
      <c r="MOX7" s="346"/>
      <c r="MOY7" s="347"/>
      <c r="MOZ7" s="333"/>
      <c r="MPA7" s="345"/>
      <c r="MPB7" s="348"/>
      <c r="MPC7" s="345"/>
      <c r="MPD7" s="345"/>
      <c r="MPE7" s="347"/>
      <c r="MPF7" s="339"/>
      <c r="MPH7" s="259"/>
      <c r="MPI7" s="267"/>
      <c r="MPJ7" s="267"/>
      <c r="MPK7" s="269"/>
      <c r="MPL7" s="343"/>
      <c r="MPM7" s="346"/>
      <c r="MPN7" s="347"/>
      <c r="MPO7" s="333"/>
      <c r="MPP7" s="345"/>
      <c r="MPQ7" s="348"/>
      <c r="MPR7" s="345"/>
      <c r="MPS7" s="345"/>
      <c r="MPT7" s="347"/>
      <c r="MPU7" s="339"/>
      <c r="MPW7" s="259"/>
      <c r="MPX7" s="267"/>
      <c r="MPY7" s="267"/>
      <c r="MPZ7" s="269"/>
      <c r="MQA7" s="343"/>
      <c r="MQB7" s="346"/>
      <c r="MQC7" s="347"/>
      <c r="MQD7" s="333"/>
      <c r="MQE7" s="345"/>
      <c r="MQF7" s="348"/>
      <c r="MQG7" s="345"/>
      <c r="MQH7" s="345"/>
      <c r="MQI7" s="347"/>
      <c r="MQJ7" s="339"/>
      <c r="MQL7" s="259"/>
      <c r="MQM7" s="267"/>
      <c r="MQN7" s="267"/>
      <c r="MQO7" s="269"/>
      <c r="MQP7" s="343"/>
      <c r="MQQ7" s="346"/>
      <c r="MQR7" s="347"/>
      <c r="MQS7" s="333"/>
      <c r="MQT7" s="345"/>
      <c r="MQU7" s="348"/>
      <c r="MQV7" s="345"/>
      <c r="MQW7" s="345"/>
      <c r="MQX7" s="347"/>
      <c r="MQY7" s="339"/>
      <c r="MRA7" s="259"/>
      <c r="MRB7" s="267"/>
      <c r="MRC7" s="267"/>
      <c r="MRD7" s="269"/>
      <c r="MRE7" s="343"/>
      <c r="MRF7" s="346"/>
      <c r="MRG7" s="347"/>
      <c r="MRH7" s="333"/>
      <c r="MRI7" s="345"/>
      <c r="MRJ7" s="348"/>
      <c r="MRK7" s="345"/>
      <c r="MRL7" s="345"/>
      <c r="MRM7" s="347"/>
      <c r="MRN7" s="339"/>
      <c r="MRP7" s="259"/>
      <c r="MRQ7" s="267"/>
      <c r="MRR7" s="267"/>
      <c r="MRS7" s="269"/>
      <c r="MRT7" s="343"/>
      <c r="MRU7" s="346"/>
      <c r="MRV7" s="347"/>
      <c r="MRW7" s="333"/>
      <c r="MRX7" s="345"/>
      <c r="MRY7" s="348"/>
      <c r="MRZ7" s="345"/>
      <c r="MSA7" s="345"/>
      <c r="MSB7" s="347"/>
      <c r="MSC7" s="339"/>
      <c r="MSE7" s="259"/>
      <c r="MSF7" s="267"/>
      <c r="MSG7" s="267"/>
      <c r="MSH7" s="269"/>
      <c r="MSI7" s="343"/>
      <c r="MSJ7" s="346"/>
      <c r="MSK7" s="347"/>
      <c r="MSL7" s="333"/>
      <c r="MSM7" s="345"/>
      <c r="MSN7" s="348"/>
      <c r="MSO7" s="345"/>
      <c r="MSP7" s="345"/>
      <c r="MSQ7" s="347"/>
      <c r="MSR7" s="339"/>
      <c r="MST7" s="259"/>
      <c r="MSU7" s="267"/>
      <c r="MSV7" s="267"/>
      <c r="MSW7" s="269"/>
      <c r="MSX7" s="343"/>
      <c r="MSY7" s="346"/>
      <c r="MSZ7" s="347"/>
      <c r="MTA7" s="333"/>
      <c r="MTB7" s="345"/>
      <c r="MTC7" s="348"/>
      <c r="MTD7" s="345"/>
      <c r="MTE7" s="345"/>
      <c r="MTF7" s="347"/>
      <c r="MTG7" s="339"/>
      <c r="MTI7" s="259"/>
      <c r="MTJ7" s="267"/>
      <c r="MTK7" s="267"/>
      <c r="MTL7" s="269"/>
      <c r="MTM7" s="343"/>
      <c r="MTN7" s="346"/>
      <c r="MTO7" s="347"/>
      <c r="MTP7" s="333"/>
      <c r="MTQ7" s="345"/>
      <c r="MTR7" s="348"/>
      <c r="MTS7" s="345"/>
      <c r="MTT7" s="345"/>
      <c r="MTU7" s="347"/>
      <c r="MTV7" s="339"/>
      <c r="MTX7" s="259"/>
      <c r="MTY7" s="267"/>
      <c r="MTZ7" s="267"/>
      <c r="MUA7" s="269"/>
      <c r="MUB7" s="343"/>
      <c r="MUC7" s="346"/>
      <c r="MUD7" s="347"/>
      <c r="MUE7" s="333"/>
      <c r="MUF7" s="345"/>
      <c r="MUG7" s="348"/>
      <c r="MUH7" s="345"/>
      <c r="MUI7" s="345"/>
      <c r="MUJ7" s="347"/>
      <c r="MUK7" s="339"/>
      <c r="MUM7" s="259"/>
      <c r="MUN7" s="267"/>
      <c r="MUO7" s="267"/>
      <c r="MUP7" s="269"/>
      <c r="MUQ7" s="343"/>
      <c r="MUR7" s="346"/>
      <c r="MUS7" s="347"/>
      <c r="MUT7" s="333"/>
      <c r="MUU7" s="345"/>
      <c r="MUV7" s="348"/>
      <c r="MUW7" s="345"/>
      <c r="MUX7" s="345"/>
      <c r="MUY7" s="347"/>
      <c r="MUZ7" s="339"/>
      <c r="MVB7" s="259"/>
      <c r="MVC7" s="267"/>
      <c r="MVD7" s="267"/>
      <c r="MVE7" s="269"/>
      <c r="MVF7" s="343"/>
      <c r="MVG7" s="346"/>
      <c r="MVH7" s="347"/>
      <c r="MVI7" s="333"/>
      <c r="MVJ7" s="345"/>
      <c r="MVK7" s="348"/>
      <c r="MVL7" s="345"/>
      <c r="MVM7" s="345"/>
      <c r="MVN7" s="347"/>
      <c r="MVO7" s="339"/>
      <c r="MVQ7" s="259"/>
      <c r="MVR7" s="267"/>
      <c r="MVS7" s="267"/>
      <c r="MVT7" s="269"/>
      <c r="MVU7" s="343"/>
      <c r="MVV7" s="346"/>
      <c r="MVW7" s="347"/>
      <c r="MVX7" s="333"/>
      <c r="MVY7" s="345"/>
      <c r="MVZ7" s="348"/>
      <c r="MWA7" s="345"/>
      <c r="MWB7" s="345"/>
      <c r="MWC7" s="347"/>
      <c r="MWD7" s="339"/>
      <c r="MWF7" s="259"/>
      <c r="MWG7" s="267"/>
      <c r="MWH7" s="267"/>
      <c r="MWI7" s="269"/>
      <c r="MWJ7" s="343"/>
      <c r="MWK7" s="346"/>
      <c r="MWL7" s="347"/>
      <c r="MWM7" s="333"/>
      <c r="MWN7" s="345"/>
      <c r="MWO7" s="348"/>
      <c r="MWP7" s="345"/>
      <c r="MWQ7" s="345"/>
      <c r="MWR7" s="347"/>
      <c r="MWS7" s="339"/>
      <c r="MWU7" s="259"/>
      <c r="MWV7" s="267"/>
      <c r="MWW7" s="267"/>
      <c r="MWX7" s="269"/>
      <c r="MWY7" s="343"/>
      <c r="MWZ7" s="346"/>
      <c r="MXA7" s="347"/>
      <c r="MXB7" s="333"/>
      <c r="MXC7" s="345"/>
      <c r="MXD7" s="348"/>
      <c r="MXE7" s="345"/>
      <c r="MXF7" s="345"/>
      <c r="MXG7" s="347"/>
      <c r="MXH7" s="339"/>
      <c r="MXJ7" s="259"/>
      <c r="MXK7" s="267"/>
      <c r="MXL7" s="267"/>
      <c r="MXM7" s="269"/>
      <c r="MXN7" s="343"/>
      <c r="MXO7" s="346"/>
      <c r="MXP7" s="347"/>
      <c r="MXQ7" s="333"/>
      <c r="MXR7" s="345"/>
      <c r="MXS7" s="348"/>
      <c r="MXT7" s="345"/>
      <c r="MXU7" s="345"/>
      <c r="MXV7" s="347"/>
      <c r="MXW7" s="339"/>
      <c r="MXY7" s="259"/>
      <c r="MXZ7" s="267"/>
      <c r="MYA7" s="267"/>
      <c r="MYB7" s="269"/>
      <c r="MYC7" s="343"/>
      <c r="MYD7" s="346"/>
      <c r="MYE7" s="347"/>
      <c r="MYF7" s="333"/>
      <c r="MYG7" s="345"/>
      <c r="MYH7" s="348"/>
      <c r="MYI7" s="345"/>
      <c r="MYJ7" s="345"/>
      <c r="MYK7" s="347"/>
      <c r="MYL7" s="339"/>
      <c r="MYN7" s="259"/>
      <c r="MYO7" s="267"/>
      <c r="MYP7" s="267"/>
      <c r="MYQ7" s="269"/>
      <c r="MYR7" s="343"/>
      <c r="MYS7" s="346"/>
      <c r="MYT7" s="347"/>
      <c r="MYU7" s="333"/>
      <c r="MYV7" s="345"/>
      <c r="MYW7" s="348"/>
      <c r="MYX7" s="345"/>
      <c r="MYY7" s="345"/>
      <c r="MYZ7" s="347"/>
      <c r="MZA7" s="339"/>
      <c r="MZC7" s="259"/>
      <c r="MZD7" s="267"/>
      <c r="MZE7" s="267"/>
      <c r="MZF7" s="269"/>
      <c r="MZG7" s="343"/>
      <c r="MZH7" s="346"/>
      <c r="MZI7" s="347"/>
      <c r="MZJ7" s="333"/>
      <c r="MZK7" s="345"/>
      <c r="MZL7" s="348"/>
      <c r="MZM7" s="345"/>
      <c r="MZN7" s="345"/>
      <c r="MZO7" s="347"/>
      <c r="MZP7" s="339"/>
      <c r="MZR7" s="259"/>
      <c r="MZS7" s="267"/>
      <c r="MZT7" s="267"/>
      <c r="MZU7" s="269"/>
      <c r="MZV7" s="343"/>
      <c r="MZW7" s="346"/>
      <c r="MZX7" s="347"/>
      <c r="MZY7" s="333"/>
      <c r="MZZ7" s="345"/>
      <c r="NAA7" s="348"/>
      <c r="NAB7" s="345"/>
      <c r="NAC7" s="345"/>
      <c r="NAD7" s="347"/>
      <c r="NAE7" s="339"/>
      <c r="NAG7" s="259"/>
      <c r="NAH7" s="267"/>
      <c r="NAI7" s="267"/>
      <c r="NAJ7" s="269"/>
      <c r="NAK7" s="343"/>
      <c r="NAL7" s="346"/>
      <c r="NAM7" s="347"/>
      <c r="NAN7" s="333"/>
      <c r="NAO7" s="345"/>
      <c r="NAP7" s="348"/>
      <c r="NAQ7" s="345"/>
      <c r="NAR7" s="345"/>
      <c r="NAS7" s="347"/>
      <c r="NAT7" s="339"/>
      <c r="NAV7" s="259"/>
      <c r="NAW7" s="267"/>
      <c r="NAX7" s="267"/>
      <c r="NAY7" s="269"/>
      <c r="NAZ7" s="343"/>
      <c r="NBA7" s="346"/>
      <c r="NBB7" s="347"/>
      <c r="NBC7" s="333"/>
      <c r="NBD7" s="345"/>
      <c r="NBE7" s="348"/>
      <c r="NBF7" s="345"/>
      <c r="NBG7" s="345"/>
      <c r="NBH7" s="347"/>
      <c r="NBI7" s="339"/>
      <c r="NBK7" s="259"/>
      <c r="NBL7" s="267"/>
      <c r="NBM7" s="267"/>
      <c r="NBN7" s="269"/>
      <c r="NBO7" s="343"/>
      <c r="NBP7" s="346"/>
      <c r="NBQ7" s="347"/>
      <c r="NBR7" s="333"/>
      <c r="NBS7" s="345"/>
      <c r="NBT7" s="348"/>
      <c r="NBU7" s="345"/>
      <c r="NBV7" s="345"/>
      <c r="NBW7" s="347"/>
      <c r="NBX7" s="339"/>
      <c r="NBZ7" s="259"/>
      <c r="NCA7" s="267"/>
      <c r="NCB7" s="267"/>
      <c r="NCC7" s="269"/>
      <c r="NCD7" s="343"/>
      <c r="NCE7" s="346"/>
      <c r="NCF7" s="347"/>
      <c r="NCG7" s="333"/>
      <c r="NCH7" s="345"/>
      <c r="NCI7" s="348"/>
      <c r="NCJ7" s="345"/>
      <c r="NCK7" s="345"/>
      <c r="NCL7" s="347"/>
      <c r="NCM7" s="339"/>
      <c r="NCO7" s="259"/>
      <c r="NCP7" s="267"/>
      <c r="NCQ7" s="267"/>
      <c r="NCR7" s="269"/>
      <c r="NCS7" s="343"/>
      <c r="NCT7" s="346"/>
      <c r="NCU7" s="347"/>
      <c r="NCV7" s="333"/>
      <c r="NCW7" s="345"/>
      <c r="NCX7" s="348"/>
      <c r="NCY7" s="345"/>
      <c r="NCZ7" s="345"/>
      <c r="NDA7" s="347"/>
      <c r="NDB7" s="339"/>
      <c r="NDD7" s="259"/>
      <c r="NDE7" s="267"/>
      <c r="NDF7" s="267"/>
      <c r="NDG7" s="269"/>
      <c r="NDH7" s="343"/>
      <c r="NDI7" s="346"/>
      <c r="NDJ7" s="347"/>
      <c r="NDK7" s="333"/>
      <c r="NDL7" s="345"/>
      <c r="NDM7" s="348"/>
      <c r="NDN7" s="345"/>
      <c r="NDO7" s="345"/>
      <c r="NDP7" s="347"/>
      <c r="NDQ7" s="339"/>
      <c r="NDS7" s="259"/>
      <c r="NDT7" s="267"/>
      <c r="NDU7" s="267"/>
      <c r="NDV7" s="269"/>
      <c r="NDW7" s="343"/>
      <c r="NDX7" s="346"/>
      <c r="NDY7" s="347"/>
      <c r="NDZ7" s="333"/>
      <c r="NEA7" s="345"/>
      <c r="NEB7" s="348"/>
      <c r="NEC7" s="345"/>
      <c r="NED7" s="345"/>
      <c r="NEE7" s="347"/>
      <c r="NEF7" s="339"/>
      <c r="NEH7" s="259"/>
      <c r="NEI7" s="267"/>
      <c r="NEJ7" s="267"/>
      <c r="NEK7" s="269"/>
      <c r="NEL7" s="343"/>
      <c r="NEM7" s="346"/>
      <c r="NEN7" s="347"/>
      <c r="NEO7" s="333"/>
      <c r="NEP7" s="345"/>
      <c r="NEQ7" s="348"/>
      <c r="NER7" s="345"/>
      <c r="NES7" s="345"/>
      <c r="NET7" s="347"/>
      <c r="NEU7" s="339"/>
      <c r="NEW7" s="259"/>
      <c r="NEX7" s="267"/>
      <c r="NEY7" s="267"/>
      <c r="NEZ7" s="269"/>
      <c r="NFA7" s="343"/>
      <c r="NFB7" s="346"/>
      <c r="NFC7" s="347"/>
      <c r="NFD7" s="333"/>
      <c r="NFE7" s="345"/>
      <c r="NFF7" s="348"/>
      <c r="NFG7" s="345"/>
      <c r="NFH7" s="345"/>
      <c r="NFI7" s="347"/>
      <c r="NFJ7" s="339"/>
      <c r="NFL7" s="259"/>
      <c r="NFM7" s="267"/>
      <c r="NFN7" s="267"/>
      <c r="NFO7" s="269"/>
      <c r="NFP7" s="343"/>
      <c r="NFQ7" s="346"/>
      <c r="NFR7" s="347"/>
      <c r="NFS7" s="333"/>
      <c r="NFT7" s="345"/>
      <c r="NFU7" s="348"/>
      <c r="NFV7" s="345"/>
      <c r="NFW7" s="345"/>
      <c r="NFX7" s="347"/>
      <c r="NFY7" s="339"/>
      <c r="NGA7" s="259"/>
      <c r="NGB7" s="267"/>
      <c r="NGC7" s="267"/>
      <c r="NGD7" s="269"/>
      <c r="NGE7" s="343"/>
      <c r="NGF7" s="346"/>
      <c r="NGG7" s="347"/>
      <c r="NGH7" s="333"/>
      <c r="NGI7" s="345"/>
      <c r="NGJ7" s="348"/>
      <c r="NGK7" s="345"/>
      <c r="NGL7" s="345"/>
      <c r="NGM7" s="347"/>
      <c r="NGN7" s="339"/>
      <c r="NGP7" s="259"/>
      <c r="NGQ7" s="267"/>
      <c r="NGR7" s="267"/>
      <c r="NGS7" s="269"/>
      <c r="NGT7" s="343"/>
      <c r="NGU7" s="346"/>
      <c r="NGV7" s="347"/>
      <c r="NGW7" s="333"/>
      <c r="NGX7" s="345"/>
      <c r="NGY7" s="348"/>
      <c r="NGZ7" s="345"/>
      <c r="NHA7" s="345"/>
      <c r="NHB7" s="347"/>
      <c r="NHC7" s="339"/>
      <c r="NHE7" s="259"/>
      <c r="NHF7" s="267"/>
      <c r="NHG7" s="267"/>
      <c r="NHH7" s="269"/>
      <c r="NHI7" s="343"/>
      <c r="NHJ7" s="346"/>
      <c r="NHK7" s="347"/>
      <c r="NHL7" s="333"/>
      <c r="NHM7" s="345"/>
      <c r="NHN7" s="348"/>
      <c r="NHO7" s="345"/>
      <c r="NHP7" s="345"/>
      <c r="NHQ7" s="347"/>
      <c r="NHR7" s="339"/>
      <c r="NHT7" s="259"/>
      <c r="NHU7" s="267"/>
      <c r="NHV7" s="267"/>
      <c r="NHW7" s="269"/>
      <c r="NHX7" s="343"/>
      <c r="NHY7" s="346"/>
      <c r="NHZ7" s="347"/>
      <c r="NIA7" s="333"/>
      <c r="NIB7" s="345"/>
      <c r="NIC7" s="348"/>
      <c r="NID7" s="345"/>
      <c r="NIE7" s="345"/>
      <c r="NIF7" s="347"/>
      <c r="NIG7" s="339"/>
      <c r="NII7" s="259"/>
      <c r="NIJ7" s="267"/>
      <c r="NIK7" s="267"/>
      <c r="NIL7" s="269"/>
      <c r="NIM7" s="343"/>
      <c r="NIN7" s="346"/>
      <c r="NIO7" s="347"/>
      <c r="NIP7" s="333"/>
      <c r="NIQ7" s="345"/>
      <c r="NIR7" s="348"/>
      <c r="NIS7" s="345"/>
      <c r="NIT7" s="345"/>
      <c r="NIU7" s="347"/>
      <c r="NIV7" s="339"/>
      <c r="NIX7" s="259"/>
      <c r="NIY7" s="267"/>
      <c r="NIZ7" s="267"/>
      <c r="NJA7" s="269"/>
      <c r="NJB7" s="343"/>
      <c r="NJC7" s="346"/>
      <c r="NJD7" s="347"/>
      <c r="NJE7" s="333"/>
      <c r="NJF7" s="345"/>
      <c r="NJG7" s="348"/>
      <c r="NJH7" s="345"/>
      <c r="NJI7" s="345"/>
      <c r="NJJ7" s="347"/>
      <c r="NJK7" s="339"/>
      <c r="NJM7" s="259"/>
      <c r="NJN7" s="267"/>
      <c r="NJO7" s="267"/>
      <c r="NJP7" s="269"/>
      <c r="NJQ7" s="343"/>
      <c r="NJR7" s="346"/>
      <c r="NJS7" s="347"/>
      <c r="NJT7" s="333"/>
      <c r="NJU7" s="345"/>
      <c r="NJV7" s="348"/>
      <c r="NJW7" s="345"/>
      <c r="NJX7" s="345"/>
      <c r="NJY7" s="347"/>
      <c r="NJZ7" s="339"/>
      <c r="NKB7" s="259"/>
      <c r="NKC7" s="267"/>
      <c r="NKD7" s="267"/>
      <c r="NKE7" s="269"/>
      <c r="NKF7" s="343"/>
      <c r="NKG7" s="346"/>
      <c r="NKH7" s="347"/>
      <c r="NKI7" s="333"/>
      <c r="NKJ7" s="345"/>
      <c r="NKK7" s="348"/>
      <c r="NKL7" s="345"/>
      <c r="NKM7" s="345"/>
      <c r="NKN7" s="347"/>
      <c r="NKO7" s="339"/>
      <c r="NKQ7" s="259"/>
      <c r="NKR7" s="267"/>
      <c r="NKS7" s="267"/>
      <c r="NKT7" s="269"/>
      <c r="NKU7" s="343"/>
      <c r="NKV7" s="346"/>
      <c r="NKW7" s="347"/>
      <c r="NKX7" s="333"/>
      <c r="NKY7" s="345"/>
      <c r="NKZ7" s="348"/>
      <c r="NLA7" s="345"/>
      <c r="NLB7" s="345"/>
      <c r="NLC7" s="347"/>
      <c r="NLD7" s="339"/>
      <c r="NLF7" s="259"/>
      <c r="NLG7" s="267"/>
      <c r="NLH7" s="267"/>
      <c r="NLI7" s="269"/>
      <c r="NLJ7" s="343"/>
      <c r="NLK7" s="346"/>
      <c r="NLL7" s="347"/>
      <c r="NLM7" s="333"/>
      <c r="NLN7" s="345"/>
      <c r="NLO7" s="348"/>
      <c r="NLP7" s="345"/>
      <c r="NLQ7" s="345"/>
      <c r="NLR7" s="347"/>
      <c r="NLS7" s="339"/>
      <c r="NLU7" s="259"/>
      <c r="NLV7" s="267"/>
      <c r="NLW7" s="267"/>
      <c r="NLX7" s="269"/>
      <c r="NLY7" s="343"/>
      <c r="NLZ7" s="346"/>
      <c r="NMA7" s="347"/>
      <c r="NMB7" s="333"/>
      <c r="NMC7" s="345"/>
      <c r="NMD7" s="348"/>
      <c r="NME7" s="345"/>
      <c r="NMF7" s="345"/>
      <c r="NMG7" s="347"/>
      <c r="NMH7" s="339"/>
      <c r="NMJ7" s="259"/>
      <c r="NMK7" s="267"/>
      <c r="NML7" s="267"/>
      <c r="NMM7" s="269"/>
      <c r="NMN7" s="343"/>
      <c r="NMO7" s="346"/>
      <c r="NMP7" s="347"/>
      <c r="NMQ7" s="333"/>
      <c r="NMR7" s="345"/>
      <c r="NMS7" s="348"/>
      <c r="NMT7" s="345"/>
      <c r="NMU7" s="345"/>
      <c r="NMV7" s="347"/>
      <c r="NMW7" s="339"/>
      <c r="NMY7" s="259"/>
      <c r="NMZ7" s="267"/>
      <c r="NNA7" s="267"/>
      <c r="NNB7" s="269"/>
      <c r="NNC7" s="343"/>
      <c r="NND7" s="346"/>
      <c r="NNE7" s="347"/>
      <c r="NNF7" s="333"/>
      <c r="NNG7" s="345"/>
      <c r="NNH7" s="348"/>
      <c r="NNI7" s="345"/>
      <c r="NNJ7" s="345"/>
      <c r="NNK7" s="347"/>
      <c r="NNL7" s="339"/>
      <c r="NNN7" s="259"/>
      <c r="NNO7" s="267"/>
      <c r="NNP7" s="267"/>
      <c r="NNQ7" s="269"/>
      <c r="NNR7" s="343"/>
      <c r="NNS7" s="346"/>
      <c r="NNT7" s="347"/>
      <c r="NNU7" s="333"/>
      <c r="NNV7" s="345"/>
      <c r="NNW7" s="348"/>
      <c r="NNX7" s="345"/>
      <c r="NNY7" s="345"/>
      <c r="NNZ7" s="347"/>
      <c r="NOA7" s="339"/>
      <c r="NOC7" s="259"/>
      <c r="NOD7" s="267"/>
      <c r="NOE7" s="267"/>
      <c r="NOF7" s="269"/>
      <c r="NOG7" s="343"/>
      <c r="NOH7" s="346"/>
      <c r="NOI7" s="347"/>
      <c r="NOJ7" s="333"/>
      <c r="NOK7" s="345"/>
      <c r="NOL7" s="348"/>
      <c r="NOM7" s="345"/>
      <c r="NON7" s="345"/>
      <c r="NOO7" s="347"/>
      <c r="NOP7" s="339"/>
      <c r="NOR7" s="259"/>
      <c r="NOS7" s="267"/>
      <c r="NOT7" s="267"/>
      <c r="NOU7" s="269"/>
      <c r="NOV7" s="343"/>
      <c r="NOW7" s="346"/>
      <c r="NOX7" s="347"/>
      <c r="NOY7" s="333"/>
      <c r="NOZ7" s="345"/>
      <c r="NPA7" s="348"/>
      <c r="NPB7" s="345"/>
      <c r="NPC7" s="345"/>
      <c r="NPD7" s="347"/>
      <c r="NPE7" s="339"/>
      <c r="NPG7" s="259"/>
      <c r="NPH7" s="267"/>
      <c r="NPI7" s="267"/>
      <c r="NPJ7" s="269"/>
      <c r="NPK7" s="343"/>
      <c r="NPL7" s="346"/>
      <c r="NPM7" s="347"/>
      <c r="NPN7" s="333"/>
      <c r="NPO7" s="345"/>
      <c r="NPP7" s="348"/>
      <c r="NPQ7" s="345"/>
      <c r="NPR7" s="345"/>
      <c r="NPS7" s="347"/>
      <c r="NPT7" s="339"/>
      <c r="NPV7" s="259"/>
      <c r="NPW7" s="267"/>
      <c r="NPX7" s="267"/>
      <c r="NPY7" s="269"/>
      <c r="NPZ7" s="343"/>
      <c r="NQA7" s="346"/>
      <c r="NQB7" s="347"/>
      <c r="NQC7" s="333"/>
      <c r="NQD7" s="345"/>
      <c r="NQE7" s="348"/>
      <c r="NQF7" s="345"/>
      <c r="NQG7" s="345"/>
      <c r="NQH7" s="347"/>
      <c r="NQI7" s="339"/>
      <c r="NQK7" s="259"/>
      <c r="NQL7" s="267"/>
      <c r="NQM7" s="267"/>
      <c r="NQN7" s="269"/>
      <c r="NQO7" s="343"/>
      <c r="NQP7" s="346"/>
      <c r="NQQ7" s="347"/>
      <c r="NQR7" s="333"/>
      <c r="NQS7" s="345"/>
      <c r="NQT7" s="348"/>
      <c r="NQU7" s="345"/>
      <c r="NQV7" s="345"/>
      <c r="NQW7" s="347"/>
      <c r="NQX7" s="339"/>
      <c r="NQZ7" s="259"/>
      <c r="NRA7" s="267"/>
      <c r="NRB7" s="267"/>
      <c r="NRC7" s="269"/>
      <c r="NRD7" s="343"/>
      <c r="NRE7" s="346"/>
      <c r="NRF7" s="347"/>
      <c r="NRG7" s="333"/>
      <c r="NRH7" s="345"/>
      <c r="NRI7" s="348"/>
      <c r="NRJ7" s="345"/>
      <c r="NRK7" s="345"/>
      <c r="NRL7" s="347"/>
      <c r="NRM7" s="339"/>
      <c r="NRO7" s="259"/>
      <c r="NRP7" s="267"/>
      <c r="NRQ7" s="267"/>
      <c r="NRR7" s="269"/>
      <c r="NRS7" s="343"/>
      <c r="NRT7" s="346"/>
      <c r="NRU7" s="347"/>
      <c r="NRV7" s="333"/>
      <c r="NRW7" s="345"/>
      <c r="NRX7" s="348"/>
      <c r="NRY7" s="345"/>
      <c r="NRZ7" s="345"/>
      <c r="NSA7" s="347"/>
      <c r="NSB7" s="339"/>
      <c r="NSD7" s="259"/>
      <c r="NSE7" s="267"/>
      <c r="NSF7" s="267"/>
      <c r="NSG7" s="269"/>
      <c r="NSH7" s="343"/>
      <c r="NSI7" s="346"/>
      <c r="NSJ7" s="347"/>
      <c r="NSK7" s="333"/>
      <c r="NSL7" s="345"/>
      <c r="NSM7" s="348"/>
      <c r="NSN7" s="345"/>
      <c r="NSO7" s="345"/>
      <c r="NSP7" s="347"/>
      <c r="NSQ7" s="339"/>
      <c r="NSS7" s="259"/>
      <c r="NST7" s="267"/>
      <c r="NSU7" s="267"/>
      <c r="NSV7" s="269"/>
      <c r="NSW7" s="343"/>
      <c r="NSX7" s="346"/>
      <c r="NSY7" s="347"/>
      <c r="NSZ7" s="333"/>
      <c r="NTA7" s="345"/>
      <c r="NTB7" s="348"/>
      <c r="NTC7" s="345"/>
      <c r="NTD7" s="345"/>
      <c r="NTE7" s="347"/>
      <c r="NTF7" s="339"/>
      <c r="NTH7" s="259"/>
      <c r="NTI7" s="267"/>
      <c r="NTJ7" s="267"/>
      <c r="NTK7" s="269"/>
      <c r="NTL7" s="343"/>
      <c r="NTM7" s="346"/>
      <c r="NTN7" s="347"/>
      <c r="NTO7" s="333"/>
      <c r="NTP7" s="345"/>
      <c r="NTQ7" s="348"/>
      <c r="NTR7" s="345"/>
      <c r="NTS7" s="345"/>
      <c r="NTT7" s="347"/>
      <c r="NTU7" s="339"/>
      <c r="NTW7" s="259"/>
      <c r="NTX7" s="267"/>
      <c r="NTY7" s="267"/>
      <c r="NTZ7" s="269"/>
      <c r="NUA7" s="343"/>
      <c r="NUB7" s="346"/>
      <c r="NUC7" s="347"/>
      <c r="NUD7" s="333"/>
      <c r="NUE7" s="345"/>
      <c r="NUF7" s="348"/>
      <c r="NUG7" s="345"/>
      <c r="NUH7" s="345"/>
      <c r="NUI7" s="347"/>
      <c r="NUJ7" s="339"/>
      <c r="NUL7" s="259"/>
      <c r="NUM7" s="267"/>
      <c r="NUN7" s="267"/>
      <c r="NUO7" s="269"/>
      <c r="NUP7" s="343"/>
      <c r="NUQ7" s="346"/>
      <c r="NUR7" s="347"/>
      <c r="NUS7" s="333"/>
      <c r="NUT7" s="345"/>
      <c r="NUU7" s="348"/>
      <c r="NUV7" s="345"/>
      <c r="NUW7" s="345"/>
      <c r="NUX7" s="347"/>
      <c r="NUY7" s="339"/>
      <c r="NVA7" s="259"/>
      <c r="NVB7" s="267"/>
      <c r="NVC7" s="267"/>
      <c r="NVD7" s="269"/>
      <c r="NVE7" s="343"/>
      <c r="NVF7" s="346"/>
      <c r="NVG7" s="347"/>
      <c r="NVH7" s="333"/>
      <c r="NVI7" s="345"/>
      <c r="NVJ7" s="348"/>
      <c r="NVK7" s="345"/>
      <c r="NVL7" s="345"/>
      <c r="NVM7" s="347"/>
      <c r="NVN7" s="339"/>
      <c r="NVP7" s="259"/>
      <c r="NVQ7" s="267"/>
      <c r="NVR7" s="267"/>
      <c r="NVS7" s="269"/>
      <c r="NVT7" s="343"/>
      <c r="NVU7" s="346"/>
      <c r="NVV7" s="347"/>
      <c r="NVW7" s="333"/>
      <c r="NVX7" s="345"/>
      <c r="NVY7" s="348"/>
      <c r="NVZ7" s="345"/>
      <c r="NWA7" s="345"/>
      <c r="NWB7" s="347"/>
      <c r="NWC7" s="339"/>
      <c r="NWE7" s="259"/>
      <c r="NWF7" s="267"/>
      <c r="NWG7" s="267"/>
      <c r="NWH7" s="269"/>
      <c r="NWI7" s="343"/>
      <c r="NWJ7" s="346"/>
      <c r="NWK7" s="347"/>
      <c r="NWL7" s="333"/>
      <c r="NWM7" s="345"/>
      <c r="NWN7" s="348"/>
      <c r="NWO7" s="345"/>
      <c r="NWP7" s="345"/>
      <c r="NWQ7" s="347"/>
      <c r="NWR7" s="339"/>
      <c r="NWT7" s="259"/>
      <c r="NWU7" s="267"/>
      <c r="NWV7" s="267"/>
      <c r="NWW7" s="269"/>
      <c r="NWX7" s="343"/>
      <c r="NWY7" s="346"/>
      <c r="NWZ7" s="347"/>
      <c r="NXA7" s="333"/>
      <c r="NXB7" s="345"/>
      <c r="NXC7" s="348"/>
      <c r="NXD7" s="345"/>
      <c r="NXE7" s="345"/>
      <c r="NXF7" s="347"/>
      <c r="NXG7" s="339"/>
      <c r="NXI7" s="259"/>
      <c r="NXJ7" s="267"/>
      <c r="NXK7" s="267"/>
      <c r="NXL7" s="269"/>
      <c r="NXM7" s="343"/>
      <c r="NXN7" s="346"/>
      <c r="NXO7" s="347"/>
      <c r="NXP7" s="333"/>
      <c r="NXQ7" s="345"/>
      <c r="NXR7" s="348"/>
      <c r="NXS7" s="345"/>
      <c r="NXT7" s="345"/>
      <c r="NXU7" s="347"/>
      <c r="NXV7" s="339"/>
      <c r="NXX7" s="259"/>
      <c r="NXY7" s="267"/>
      <c r="NXZ7" s="267"/>
      <c r="NYA7" s="269"/>
      <c r="NYB7" s="343"/>
      <c r="NYC7" s="346"/>
      <c r="NYD7" s="347"/>
      <c r="NYE7" s="333"/>
      <c r="NYF7" s="345"/>
      <c r="NYG7" s="348"/>
      <c r="NYH7" s="345"/>
      <c r="NYI7" s="345"/>
      <c r="NYJ7" s="347"/>
      <c r="NYK7" s="339"/>
      <c r="NYM7" s="259"/>
      <c r="NYN7" s="267"/>
      <c r="NYO7" s="267"/>
      <c r="NYP7" s="269"/>
      <c r="NYQ7" s="343"/>
      <c r="NYR7" s="346"/>
      <c r="NYS7" s="347"/>
      <c r="NYT7" s="333"/>
      <c r="NYU7" s="345"/>
      <c r="NYV7" s="348"/>
      <c r="NYW7" s="345"/>
      <c r="NYX7" s="345"/>
      <c r="NYY7" s="347"/>
      <c r="NYZ7" s="339"/>
      <c r="NZB7" s="259"/>
      <c r="NZC7" s="267"/>
      <c r="NZD7" s="267"/>
      <c r="NZE7" s="269"/>
      <c r="NZF7" s="343"/>
      <c r="NZG7" s="346"/>
      <c r="NZH7" s="347"/>
      <c r="NZI7" s="333"/>
      <c r="NZJ7" s="345"/>
      <c r="NZK7" s="348"/>
      <c r="NZL7" s="345"/>
      <c r="NZM7" s="345"/>
      <c r="NZN7" s="347"/>
      <c r="NZO7" s="339"/>
      <c r="NZQ7" s="259"/>
      <c r="NZR7" s="267"/>
      <c r="NZS7" s="267"/>
      <c r="NZT7" s="269"/>
      <c r="NZU7" s="343"/>
      <c r="NZV7" s="346"/>
      <c r="NZW7" s="347"/>
      <c r="NZX7" s="333"/>
      <c r="NZY7" s="345"/>
      <c r="NZZ7" s="348"/>
      <c r="OAA7" s="345"/>
      <c r="OAB7" s="345"/>
      <c r="OAC7" s="347"/>
      <c r="OAD7" s="339"/>
      <c r="OAF7" s="259"/>
      <c r="OAG7" s="267"/>
      <c r="OAH7" s="267"/>
      <c r="OAI7" s="269"/>
      <c r="OAJ7" s="343"/>
      <c r="OAK7" s="346"/>
      <c r="OAL7" s="347"/>
      <c r="OAM7" s="333"/>
      <c r="OAN7" s="345"/>
      <c r="OAO7" s="348"/>
      <c r="OAP7" s="345"/>
      <c r="OAQ7" s="345"/>
      <c r="OAR7" s="347"/>
      <c r="OAS7" s="339"/>
      <c r="OAU7" s="259"/>
      <c r="OAV7" s="267"/>
      <c r="OAW7" s="267"/>
      <c r="OAX7" s="269"/>
      <c r="OAY7" s="343"/>
      <c r="OAZ7" s="346"/>
      <c r="OBA7" s="347"/>
      <c r="OBB7" s="333"/>
      <c r="OBC7" s="345"/>
      <c r="OBD7" s="348"/>
      <c r="OBE7" s="345"/>
      <c r="OBF7" s="345"/>
      <c r="OBG7" s="347"/>
      <c r="OBH7" s="339"/>
      <c r="OBJ7" s="259"/>
      <c r="OBK7" s="267"/>
      <c r="OBL7" s="267"/>
      <c r="OBM7" s="269"/>
      <c r="OBN7" s="343"/>
      <c r="OBO7" s="346"/>
      <c r="OBP7" s="347"/>
      <c r="OBQ7" s="333"/>
      <c r="OBR7" s="345"/>
      <c r="OBS7" s="348"/>
      <c r="OBT7" s="345"/>
      <c r="OBU7" s="345"/>
      <c r="OBV7" s="347"/>
      <c r="OBW7" s="339"/>
      <c r="OBY7" s="259"/>
      <c r="OBZ7" s="267"/>
      <c r="OCA7" s="267"/>
      <c r="OCB7" s="269"/>
      <c r="OCC7" s="343"/>
      <c r="OCD7" s="346"/>
      <c r="OCE7" s="347"/>
      <c r="OCF7" s="333"/>
      <c r="OCG7" s="345"/>
      <c r="OCH7" s="348"/>
      <c r="OCI7" s="345"/>
      <c r="OCJ7" s="345"/>
      <c r="OCK7" s="347"/>
      <c r="OCL7" s="339"/>
      <c r="OCN7" s="259"/>
      <c r="OCO7" s="267"/>
      <c r="OCP7" s="267"/>
      <c r="OCQ7" s="269"/>
      <c r="OCR7" s="343"/>
      <c r="OCS7" s="346"/>
      <c r="OCT7" s="347"/>
      <c r="OCU7" s="333"/>
      <c r="OCV7" s="345"/>
      <c r="OCW7" s="348"/>
      <c r="OCX7" s="345"/>
      <c r="OCY7" s="345"/>
      <c r="OCZ7" s="347"/>
      <c r="ODA7" s="339"/>
      <c r="ODC7" s="259"/>
      <c r="ODD7" s="267"/>
      <c r="ODE7" s="267"/>
      <c r="ODF7" s="269"/>
      <c r="ODG7" s="343"/>
      <c r="ODH7" s="346"/>
      <c r="ODI7" s="347"/>
      <c r="ODJ7" s="333"/>
      <c r="ODK7" s="345"/>
      <c r="ODL7" s="348"/>
      <c r="ODM7" s="345"/>
      <c r="ODN7" s="345"/>
      <c r="ODO7" s="347"/>
      <c r="ODP7" s="339"/>
      <c r="ODR7" s="259"/>
      <c r="ODS7" s="267"/>
      <c r="ODT7" s="267"/>
      <c r="ODU7" s="269"/>
      <c r="ODV7" s="343"/>
      <c r="ODW7" s="346"/>
      <c r="ODX7" s="347"/>
      <c r="ODY7" s="333"/>
      <c r="ODZ7" s="345"/>
      <c r="OEA7" s="348"/>
      <c r="OEB7" s="345"/>
      <c r="OEC7" s="345"/>
      <c r="OED7" s="347"/>
      <c r="OEE7" s="339"/>
      <c r="OEG7" s="259"/>
      <c r="OEH7" s="267"/>
      <c r="OEI7" s="267"/>
      <c r="OEJ7" s="269"/>
      <c r="OEK7" s="343"/>
      <c r="OEL7" s="346"/>
      <c r="OEM7" s="347"/>
      <c r="OEN7" s="333"/>
      <c r="OEO7" s="345"/>
      <c r="OEP7" s="348"/>
      <c r="OEQ7" s="345"/>
      <c r="OER7" s="345"/>
      <c r="OES7" s="347"/>
      <c r="OET7" s="339"/>
      <c r="OEV7" s="259"/>
      <c r="OEW7" s="267"/>
      <c r="OEX7" s="267"/>
      <c r="OEY7" s="269"/>
      <c r="OEZ7" s="343"/>
      <c r="OFA7" s="346"/>
      <c r="OFB7" s="347"/>
      <c r="OFC7" s="333"/>
      <c r="OFD7" s="345"/>
      <c r="OFE7" s="348"/>
      <c r="OFF7" s="345"/>
      <c r="OFG7" s="345"/>
      <c r="OFH7" s="347"/>
      <c r="OFI7" s="339"/>
      <c r="OFK7" s="259"/>
      <c r="OFL7" s="267"/>
      <c r="OFM7" s="267"/>
      <c r="OFN7" s="269"/>
      <c r="OFO7" s="343"/>
      <c r="OFP7" s="346"/>
      <c r="OFQ7" s="347"/>
      <c r="OFR7" s="333"/>
      <c r="OFS7" s="345"/>
      <c r="OFT7" s="348"/>
      <c r="OFU7" s="345"/>
      <c r="OFV7" s="345"/>
      <c r="OFW7" s="347"/>
      <c r="OFX7" s="339"/>
      <c r="OFZ7" s="259"/>
      <c r="OGA7" s="267"/>
      <c r="OGB7" s="267"/>
      <c r="OGC7" s="269"/>
      <c r="OGD7" s="343"/>
      <c r="OGE7" s="346"/>
      <c r="OGF7" s="347"/>
      <c r="OGG7" s="333"/>
      <c r="OGH7" s="345"/>
      <c r="OGI7" s="348"/>
      <c r="OGJ7" s="345"/>
      <c r="OGK7" s="345"/>
      <c r="OGL7" s="347"/>
      <c r="OGM7" s="339"/>
      <c r="OGO7" s="259"/>
      <c r="OGP7" s="267"/>
      <c r="OGQ7" s="267"/>
      <c r="OGR7" s="269"/>
      <c r="OGS7" s="343"/>
      <c r="OGT7" s="346"/>
      <c r="OGU7" s="347"/>
      <c r="OGV7" s="333"/>
      <c r="OGW7" s="345"/>
      <c r="OGX7" s="348"/>
      <c r="OGY7" s="345"/>
      <c r="OGZ7" s="345"/>
      <c r="OHA7" s="347"/>
      <c r="OHB7" s="339"/>
      <c r="OHD7" s="259"/>
      <c r="OHE7" s="267"/>
      <c r="OHF7" s="267"/>
      <c r="OHG7" s="269"/>
      <c r="OHH7" s="343"/>
      <c r="OHI7" s="346"/>
      <c r="OHJ7" s="347"/>
      <c r="OHK7" s="333"/>
      <c r="OHL7" s="345"/>
      <c r="OHM7" s="348"/>
      <c r="OHN7" s="345"/>
      <c r="OHO7" s="345"/>
      <c r="OHP7" s="347"/>
      <c r="OHQ7" s="339"/>
      <c r="OHS7" s="259"/>
      <c r="OHT7" s="267"/>
      <c r="OHU7" s="267"/>
      <c r="OHV7" s="269"/>
      <c r="OHW7" s="343"/>
      <c r="OHX7" s="346"/>
      <c r="OHY7" s="347"/>
      <c r="OHZ7" s="333"/>
      <c r="OIA7" s="345"/>
      <c r="OIB7" s="348"/>
      <c r="OIC7" s="345"/>
      <c r="OID7" s="345"/>
      <c r="OIE7" s="347"/>
      <c r="OIF7" s="339"/>
      <c r="OIH7" s="259"/>
      <c r="OII7" s="267"/>
      <c r="OIJ7" s="267"/>
      <c r="OIK7" s="269"/>
      <c r="OIL7" s="343"/>
      <c r="OIM7" s="346"/>
      <c r="OIN7" s="347"/>
      <c r="OIO7" s="333"/>
      <c r="OIP7" s="345"/>
      <c r="OIQ7" s="348"/>
      <c r="OIR7" s="345"/>
      <c r="OIS7" s="345"/>
      <c r="OIT7" s="347"/>
      <c r="OIU7" s="339"/>
      <c r="OIW7" s="259"/>
      <c r="OIX7" s="267"/>
      <c r="OIY7" s="267"/>
      <c r="OIZ7" s="269"/>
      <c r="OJA7" s="343"/>
      <c r="OJB7" s="346"/>
      <c r="OJC7" s="347"/>
      <c r="OJD7" s="333"/>
      <c r="OJE7" s="345"/>
      <c r="OJF7" s="348"/>
      <c r="OJG7" s="345"/>
      <c r="OJH7" s="345"/>
      <c r="OJI7" s="347"/>
      <c r="OJJ7" s="339"/>
      <c r="OJL7" s="259"/>
      <c r="OJM7" s="267"/>
      <c r="OJN7" s="267"/>
      <c r="OJO7" s="269"/>
      <c r="OJP7" s="343"/>
      <c r="OJQ7" s="346"/>
      <c r="OJR7" s="347"/>
      <c r="OJS7" s="333"/>
      <c r="OJT7" s="345"/>
      <c r="OJU7" s="348"/>
      <c r="OJV7" s="345"/>
      <c r="OJW7" s="345"/>
      <c r="OJX7" s="347"/>
      <c r="OJY7" s="339"/>
      <c r="OKA7" s="259"/>
      <c r="OKB7" s="267"/>
      <c r="OKC7" s="267"/>
      <c r="OKD7" s="269"/>
      <c r="OKE7" s="343"/>
      <c r="OKF7" s="346"/>
      <c r="OKG7" s="347"/>
      <c r="OKH7" s="333"/>
      <c r="OKI7" s="345"/>
      <c r="OKJ7" s="348"/>
      <c r="OKK7" s="345"/>
      <c r="OKL7" s="345"/>
      <c r="OKM7" s="347"/>
      <c r="OKN7" s="339"/>
      <c r="OKP7" s="259"/>
      <c r="OKQ7" s="267"/>
      <c r="OKR7" s="267"/>
      <c r="OKS7" s="269"/>
      <c r="OKT7" s="343"/>
      <c r="OKU7" s="346"/>
      <c r="OKV7" s="347"/>
      <c r="OKW7" s="333"/>
      <c r="OKX7" s="345"/>
      <c r="OKY7" s="348"/>
      <c r="OKZ7" s="345"/>
      <c r="OLA7" s="345"/>
      <c r="OLB7" s="347"/>
      <c r="OLC7" s="339"/>
      <c r="OLE7" s="259"/>
      <c r="OLF7" s="267"/>
      <c r="OLG7" s="267"/>
      <c r="OLH7" s="269"/>
      <c r="OLI7" s="343"/>
      <c r="OLJ7" s="346"/>
      <c r="OLK7" s="347"/>
      <c r="OLL7" s="333"/>
      <c r="OLM7" s="345"/>
      <c r="OLN7" s="348"/>
      <c r="OLO7" s="345"/>
      <c r="OLP7" s="345"/>
      <c r="OLQ7" s="347"/>
      <c r="OLR7" s="339"/>
      <c r="OLT7" s="259"/>
      <c r="OLU7" s="267"/>
      <c r="OLV7" s="267"/>
      <c r="OLW7" s="269"/>
      <c r="OLX7" s="343"/>
      <c r="OLY7" s="346"/>
      <c r="OLZ7" s="347"/>
      <c r="OMA7" s="333"/>
      <c r="OMB7" s="345"/>
      <c r="OMC7" s="348"/>
      <c r="OMD7" s="345"/>
      <c r="OME7" s="345"/>
      <c r="OMF7" s="347"/>
      <c r="OMG7" s="339"/>
      <c r="OMI7" s="259"/>
      <c r="OMJ7" s="267"/>
      <c r="OMK7" s="267"/>
      <c r="OML7" s="269"/>
      <c r="OMM7" s="343"/>
      <c r="OMN7" s="346"/>
      <c r="OMO7" s="347"/>
      <c r="OMP7" s="333"/>
      <c r="OMQ7" s="345"/>
      <c r="OMR7" s="348"/>
      <c r="OMS7" s="345"/>
      <c r="OMT7" s="345"/>
      <c r="OMU7" s="347"/>
      <c r="OMV7" s="339"/>
      <c r="OMX7" s="259"/>
      <c r="OMY7" s="267"/>
      <c r="OMZ7" s="267"/>
      <c r="ONA7" s="269"/>
      <c r="ONB7" s="343"/>
      <c r="ONC7" s="346"/>
      <c r="OND7" s="347"/>
      <c r="ONE7" s="333"/>
      <c r="ONF7" s="345"/>
      <c r="ONG7" s="348"/>
      <c r="ONH7" s="345"/>
      <c r="ONI7" s="345"/>
      <c r="ONJ7" s="347"/>
      <c r="ONK7" s="339"/>
      <c r="ONM7" s="259"/>
      <c r="ONN7" s="267"/>
      <c r="ONO7" s="267"/>
      <c r="ONP7" s="269"/>
      <c r="ONQ7" s="343"/>
      <c r="ONR7" s="346"/>
      <c r="ONS7" s="347"/>
      <c r="ONT7" s="333"/>
      <c r="ONU7" s="345"/>
      <c r="ONV7" s="348"/>
      <c r="ONW7" s="345"/>
      <c r="ONX7" s="345"/>
      <c r="ONY7" s="347"/>
      <c r="ONZ7" s="339"/>
      <c r="OOB7" s="259"/>
      <c r="OOC7" s="267"/>
      <c r="OOD7" s="267"/>
      <c r="OOE7" s="269"/>
      <c r="OOF7" s="343"/>
      <c r="OOG7" s="346"/>
      <c r="OOH7" s="347"/>
      <c r="OOI7" s="333"/>
      <c r="OOJ7" s="345"/>
      <c r="OOK7" s="348"/>
      <c r="OOL7" s="345"/>
      <c r="OOM7" s="345"/>
      <c r="OON7" s="347"/>
      <c r="OOO7" s="339"/>
      <c r="OOQ7" s="259"/>
      <c r="OOR7" s="267"/>
      <c r="OOS7" s="267"/>
      <c r="OOT7" s="269"/>
      <c r="OOU7" s="343"/>
      <c r="OOV7" s="346"/>
      <c r="OOW7" s="347"/>
      <c r="OOX7" s="333"/>
      <c r="OOY7" s="345"/>
      <c r="OOZ7" s="348"/>
      <c r="OPA7" s="345"/>
      <c r="OPB7" s="345"/>
      <c r="OPC7" s="347"/>
      <c r="OPD7" s="339"/>
      <c r="OPF7" s="259"/>
      <c r="OPG7" s="267"/>
      <c r="OPH7" s="267"/>
      <c r="OPI7" s="269"/>
      <c r="OPJ7" s="343"/>
      <c r="OPK7" s="346"/>
      <c r="OPL7" s="347"/>
      <c r="OPM7" s="333"/>
      <c r="OPN7" s="345"/>
      <c r="OPO7" s="348"/>
      <c r="OPP7" s="345"/>
      <c r="OPQ7" s="345"/>
      <c r="OPR7" s="347"/>
      <c r="OPS7" s="339"/>
      <c r="OPU7" s="259"/>
      <c r="OPV7" s="267"/>
      <c r="OPW7" s="267"/>
      <c r="OPX7" s="269"/>
      <c r="OPY7" s="343"/>
      <c r="OPZ7" s="346"/>
      <c r="OQA7" s="347"/>
      <c r="OQB7" s="333"/>
      <c r="OQC7" s="345"/>
      <c r="OQD7" s="348"/>
      <c r="OQE7" s="345"/>
      <c r="OQF7" s="345"/>
      <c r="OQG7" s="347"/>
      <c r="OQH7" s="339"/>
      <c r="OQJ7" s="259"/>
      <c r="OQK7" s="267"/>
      <c r="OQL7" s="267"/>
      <c r="OQM7" s="269"/>
      <c r="OQN7" s="343"/>
      <c r="OQO7" s="346"/>
      <c r="OQP7" s="347"/>
      <c r="OQQ7" s="333"/>
      <c r="OQR7" s="345"/>
      <c r="OQS7" s="348"/>
      <c r="OQT7" s="345"/>
      <c r="OQU7" s="345"/>
      <c r="OQV7" s="347"/>
      <c r="OQW7" s="339"/>
      <c r="OQY7" s="259"/>
      <c r="OQZ7" s="267"/>
      <c r="ORA7" s="267"/>
      <c r="ORB7" s="269"/>
      <c r="ORC7" s="343"/>
      <c r="ORD7" s="346"/>
      <c r="ORE7" s="347"/>
      <c r="ORF7" s="333"/>
      <c r="ORG7" s="345"/>
      <c r="ORH7" s="348"/>
      <c r="ORI7" s="345"/>
      <c r="ORJ7" s="345"/>
      <c r="ORK7" s="347"/>
      <c r="ORL7" s="339"/>
      <c r="ORN7" s="259"/>
      <c r="ORO7" s="267"/>
      <c r="ORP7" s="267"/>
      <c r="ORQ7" s="269"/>
      <c r="ORR7" s="343"/>
      <c r="ORS7" s="346"/>
      <c r="ORT7" s="347"/>
      <c r="ORU7" s="333"/>
      <c r="ORV7" s="345"/>
      <c r="ORW7" s="348"/>
      <c r="ORX7" s="345"/>
      <c r="ORY7" s="345"/>
      <c r="ORZ7" s="347"/>
      <c r="OSA7" s="339"/>
      <c r="OSC7" s="259"/>
      <c r="OSD7" s="267"/>
      <c r="OSE7" s="267"/>
      <c r="OSF7" s="269"/>
      <c r="OSG7" s="343"/>
      <c r="OSH7" s="346"/>
      <c r="OSI7" s="347"/>
      <c r="OSJ7" s="333"/>
      <c r="OSK7" s="345"/>
      <c r="OSL7" s="348"/>
      <c r="OSM7" s="345"/>
      <c r="OSN7" s="345"/>
      <c r="OSO7" s="347"/>
      <c r="OSP7" s="339"/>
      <c r="OSR7" s="259"/>
      <c r="OSS7" s="267"/>
      <c r="OST7" s="267"/>
      <c r="OSU7" s="269"/>
      <c r="OSV7" s="343"/>
      <c r="OSW7" s="346"/>
      <c r="OSX7" s="347"/>
      <c r="OSY7" s="333"/>
      <c r="OSZ7" s="345"/>
      <c r="OTA7" s="348"/>
      <c r="OTB7" s="345"/>
      <c r="OTC7" s="345"/>
      <c r="OTD7" s="347"/>
      <c r="OTE7" s="339"/>
      <c r="OTG7" s="259"/>
      <c r="OTH7" s="267"/>
      <c r="OTI7" s="267"/>
      <c r="OTJ7" s="269"/>
      <c r="OTK7" s="343"/>
      <c r="OTL7" s="346"/>
      <c r="OTM7" s="347"/>
      <c r="OTN7" s="333"/>
      <c r="OTO7" s="345"/>
      <c r="OTP7" s="348"/>
      <c r="OTQ7" s="345"/>
      <c r="OTR7" s="345"/>
      <c r="OTS7" s="347"/>
      <c r="OTT7" s="339"/>
      <c r="OTV7" s="259"/>
      <c r="OTW7" s="267"/>
      <c r="OTX7" s="267"/>
      <c r="OTY7" s="269"/>
      <c r="OTZ7" s="343"/>
      <c r="OUA7" s="346"/>
      <c r="OUB7" s="347"/>
      <c r="OUC7" s="333"/>
      <c r="OUD7" s="345"/>
      <c r="OUE7" s="348"/>
      <c r="OUF7" s="345"/>
      <c r="OUG7" s="345"/>
      <c r="OUH7" s="347"/>
      <c r="OUI7" s="339"/>
      <c r="OUK7" s="259"/>
      <c r="OUL7" s="267"/>
      <c r="OUM7" s="267"/>
      <c r="OUN7" s="269"/>
      <c r="OUO7" s="343"/>
      <c r="OUP7" s="346"/>
      <c r="OUQ7" s="347"/>
      <c r="OUR7" s="333"/>
      <c r="OUS7" s="345"/>
      <c r="OUT7" s="348"/>
      <c r="OUU7" s="345"/>
      <c r="OUV7" s="345"/>
      <c r="OUW7" s="347"/>
      <c r="OUX7" s="339"/>
      <c r="OUZ7" s="259"/>
      <c r="OVA7" s="267"/>
      <c r="OVB7" s="267"/>
      <c r="OVC7" s="269"/>
      <c r="OVD7" s="343"/>
      <c r="OVE7" s="346"/>
      <c r="OVF7" s="347"/>
      <c r="OVG7" s="333"/>
      <c r="OVH7" s="345"/>
      <c r="OVI7" s="348"/>
      <c r="OVJ7" s="345"/>
      <c r="OVK7" s="345"/>
      <c r="OVL7" s="347"/>
      <c r="OVM7" s="339"/>
      <c r="OVO7" s="259"/>
      <c r="OVP7" s="267"/>
      <c r="OVQ7" s="267"/>
      <c r="OVR7" s="269"/>
      <c r="OVS7" s="343"/>
      <c r="OVT7" s="346"/>
      <c r="OVU7" s="347"/>
      <c r="OVV7" s="333"/>
      <c r="OVW7" s="345"/>
      <c r="OVX7" s="348"/>
      <c r="OVY7" s="345"/>
      <c r="OVZ7" s="345"/>
      <c r="OWA7" s="347"/>
      <c r="OWB7" s="339"/>
      <c r="OWD7" s="259"/>
      <c r="OWE7" s="267"/>
      <c r="OWF7" s="267"/>
      <c r="OWG7" s="269"/>
      <c r="OWH7" s="343"/>
      <c r="OWI7" s="346"/>
      <c r="OWJ7" s="347"/>
      <c r="OWK7" s="333"/>
      <c r="OWL7" s="345"/>
      <c r="OWM7" s="348"/>
      <c r="OWN7" s="345"/>
      <c r="OWO7" s="345"/>
      <c r="OWP7" s="347"/>
      <c r="OWQ7" s="339"/>
      <c r="OWS7" s="259"/>
      <c r="OWT7" s="267"/>
      <c r="OWU7" s="267"/>
      <c r="OWV7" s="269"/>
      <c r="OWW7" s="343"/>
      <c r="OWX7" s="346"/>
      <c r="OWY7" s="347"/>
      <c r="OWZ7" s="333"/>
      <c r="OXA7" s="345"/>
      <c r="OXB7" s="348"/>
      <c r="OXC7" s="345"/>
      <c r="OXD7" s="345"/>
      <c r="OXE7" s="347"/>
      <c r="OXF7" s="339"/>
      <c r="OXH7" s="259"/>
      <c r="OXI7" s="267"/>
      <c r="OXJ7" s="267"/>
      <c r="OXK7" s="269"/>
      <c r="OXL7" s="343"/>
      <c r="OXM7" s="346"/>
      <c r="OXN7" s="347"/>
      <c r="OXO7" s="333"/>
      <c r="OXP7" s="345"/>
      <c r="OXQ7" s="348"/>
      <c r="OXR7" s="345"/>
      <c r="OXS7" s="345"/>
      <c r="OXT7" s="347"/>
      <c r="OXU7" s="339"/>
      <c r="OXW7" s="259"/>
      <c r="OXX7" s="267"/>
      <c r="OXY7" s="267"/>
      <c r="OXZ7" s="269"/>
      <c r="OYA7" s="343"/>
      <c r="OYB7" s="346"/>
      <c r="OYC7" s="347"/>
      <c r="OYD7" s="333"/>
      <c r="OYE7" s="345"/>
      <c r="OYF7" s="348"/>
      <c r="OYG7" s="345"/>
      <c r="OYH7" s="345"/>
      <c r="OYI7" s="347"/>
      <c r="OYJ7" s="339"/>
      <c r="OYL7" s="259"/>
      <c r="OYM7" s="267"/>
      <c r="OYN7" s="267"/>
      <c r="OYO7" s="269"/>
      <c r="OYP7" s="343"/>
      <c r="OYQ7" s="346"/>
      <c r="OYR7" s="347"/>
      <c r="OYS7" s="333"/>
      <c r="OYT7" s="345"/>
      <c r="OYU7" s="348"/>
      <c r="OYV7" s="345"/>
      <c r="OYW7" s="345"/>
      <c r="OYX7" s="347"/>
      <c r="OYY7" s="339"/>
      <c r="OZA7" s="259"/>
      <c r="OZB7" s="267"/>
      <c r="OZC7" s="267"/>
      <c r="OZD7" s="269"/>
      <c r="OZE7" s="343"/>
      <c r="OZF7" s="346"/>
      <c r="OZG7" s="347"/>
      <c r="OZH7" s="333"/>
      <c r="OZI7" s="345"/>
      <c r="OZJ7" s="348"/>
      <c r="OZK7" s="345"/>
      <c r="OZL7" s="345"/>
      <c r="OZM7" s="347"/>
      <c r="OZN7" s="339"/>
      <c r="OZP7" s="259"/>
      <c r="OZQ7" s="267"/>
      <c r="OZR7" s="267"/>
      <c r="OZS7" s="269"/>
      <c r="OZT7" s="343"/>
      <c r="OZU7" s="346"/>
      <c r="OZV7" s="347"/>
      <c r="OZW7" s="333"/>
      <c r="OZX7" s="345"/>
      <c r="OZY7" s="348"/>
      <c r="OZZ7" s="345"/>
      <c r="PAA7" s="345"/>
      <c r="PAB7" s="347"/>
      <c r="PAC7" s="339"/>
      <c r="PAE7" s="259"/>
      <c r="PAF7" s="267"/>
      <c r="PAG7" s="267"/>
      <c r="PAH7" s="269"/>
      <c r="PAI7" s="343"/>
      <c r="PAJ7" s="346"/>
      <c r="PAK7" s="347"/>
      <c r="PAL7" s="333"/>
      <c r="PAM7" s="345"/>
      <c r="PAN7" s="348"/>
      <c r="PAO7" s="345"/>
      <c r="PAP7" s="345"/>
      <c r="PAQ7" s="347"/>
      <c r="PAR7" s="339"/>
      <c r="PAT7" s="259"/>
      <c r="PAU7" s="267"/>
      <c r="PAV7" s="267"/>
      <c r="PAW7" s="269"/>
      <c r="PAX7" s="343"/>
      <c r="PAY7" s="346"/>
      <c r="PAZ7" s="347"/>
      <c r="PBA7" s="333"/>
      <c r="PBB7" s="345"/>
      <c r="PBC7" s="348"/>
      <c r="PBD7" s="345"/>
      <c r="PBE7" s="345"/>
      <c r="PBF7" s="347"/>
      <c r="PBG7" s="339"/>
      <c r="PBI7" s="259"/>
      <c r="PBJ7" s="267"/>
      <c r="PBK7" s="267"/>
      <c r="PBL7" s="269"/>
      <c r="PBM7" s="343"/>
      <c r="PBN7" s="346"/>
      <c r="PBO7" s="347"/>
      <c r="PBP7" s="333"/>
      <c r="PBQ7" s="345"/>
      <c r="PBR7" s="348"/>
      <c r="PBS7" s="345"/>
      <c r="PBT7" s="345"/>
      <c r="PBU7" s="347"/>
      <c r="PBV7" s="339"/>
      <c r="PBX7" s="259"/>
      <c r="PBY7" s="267"/>
      <c r="PBZ7" s="267"/>
      <c r="PCA7" s="269"/>
      <c r="PCB7" s="343"/>
      <c r="PCC7" s="346"/>
      <c r="PCD7" s="347"/>
      <c r="PCE7" s="333"/>
      <c r="PCF7" s="345"/>
      <c r="PCG7" s="348"/>
      <c r="PCH7" s="345"/>
      <c r="PCI7" s="345"/>
      <c r="PCJ7" s="347"/>
      <c r="PCK7" s="339"/>
      <c r="PCM7" s="259"/>
      <c r="PCN7" s="267"/>
      <c r="PCO7" s="267"/>
      <c r="PCP7" s="269"/>
      <c r="PCQ7" s="343"/>
      <c r="PCR7" s="346"/>
      <c r="PCS7" s="347"/>
      <c r="PCT7" s="333"/>
      <c r="PCU7" s="345"/>
      <c r="PCV7" s="348"/>
      <c r="PCW7" s="345"/>
      <c r="PCX7" s="345"/>
      <c r="PCY7" s="347"/>
      <c r="PCZ7" s="339"/>
      <c r="PDB7" s="259"/>
      <c r="PDC7" s="267"/>
      <c r="PDD7" s="267"/>
      <c r="PDE7" s="269"/>
      <c r="PDF7" s="343"/>
      <c r="PDG7" s="346"/>
      <c r="PDH7" s="347"/>
      <c r="PDI7" s="333"/>
      <c r="PDJ7" s="345"/>
      <c r="PDK7" s="348"/>
      <c r="PDL7" s="345"/>
      <c r="PDM7" s="345"/>
      <c r="PDN7" s="347"/>
      <c r="PDO7" s="339"/>
      <c r="PDQ7" s="259"/>
      <c r="PDR7" s="267"/>
      <c r="PDS7" s="267"/>
      <c r="PDT7" s="269"/>
      <c r="PDU7" s="343"/>
      <c r="PDV7" s="346"/>
      <c r="PDW7" s="347"/>
      <c r="PDX7" s="333"/>
      <c r="PDY7" s="345"/>
      <c r="PDZ7" s="348"/>
      <c r="PEA7" s="345"/>
      <c r="PEB7" s="345"/>
      <c r="PEC7" s="347"/>
      <c r="PED7" s="339"/>
      <c r="PEF7" s="259"/>
      <c r="PEG7" s="267"/>
      <c r="PEH7" s="267"/>
      <c r="PEI7" s="269"/>
      <c r="PEJ7" s="343"/>
      <c r="PEK7" s="346"/>
      <c r="PEL7" s="347"/>
      <c r="PEM7" s="333"/>
      <c r="PEN7" s="345"/>
      <c r="PEO7" s="348"/>
      <c r="PEP7" s="345"/>
      <c r="PEQ7" s="345"/>
      <c r="PER7" s="347"/>
      <c r="PES7" s="339"/>
      <c r="PEU7" s="259"/>
      <c r="PEV7" s="267"/>
      <c r="PEW7" s="267"/>
      <c r="PEX7" s="269"/>
      <c r="PEY7" s="343"/>
      <c r="PEZ7" s="346"/>
      <c r="PFA7" s="347"/>
      <c r="PFB7" s="333"/>
      <c r="PFC7" s="345"/>
      <c r="PFD7" s="348"/>
      <c r="PFE7" s="345"/>
      <c r="PFF7" s="345"/>
      <c r="PFG7" s="347"/>
      <c r="PFH7" s="339"/>
      <c r="PFJ7" s="259"/>
      <c r="PFK7" s="267"/>
      <c r="PFL7" s="267"/>
      <c r="PFM7" s="269"/>
      <c r="PFN7" s="343"/>
      <c r="PFO7" s="346"/>
      <c r="PFP7" s="347"/>
      <c r="PFQ7" s="333"/>
      <c r="PFR7" s="345"/>
      <c r="PFS7" s="348"/>
      <c r="PFT7" s="345"/>
      <c r="PFU7" s="345"/>
      <c r="PFV7" s="347"/>
      <c r="PFW7" s="339"/>
      <c r="PFY7" s="259"/>
      <c r="PFZ7" s="267"/>
      <c r="PGA7" s="267"/>
      <c r="PGB7" s="269"/>
      <c r="PGC7" s="343"/>
      <c r="PGD7" s="346"/>
      <c r="PGE7" s="347"/>
      <c r="PGF7" s="333"/>
      <c r="PGG7" s="345"/>
      <c r="PGH7" s="348"/>
      <c r="PGI7" s="345"/>
      <c r="PGJ7" s="345"/>
      <c r="PGK7" s="347"/>
      <c r="PGL7" s="339"/>
      <c r="PGN7" s="259"/>
      <c r="PGO7" s="267"/>
      <c r="PGP7" s="267"/>
      <c r="PGQ7" s="269"/>
      <c r="PGR7" s="343"/>
      <c r="PGS7" s="346"/>
      <c r="PGT7" s="347"/>
      <c r="PGU7" s="333"/>
      <c r="PGV7" s="345"/>
      <c r="PGW7" s="348"/>
      <c r="PGX7" s="345"/>
      <c r="PGY7" s="345"/>
      <c r="PGZ7" s="347"/>
      <c r="PHA7" s="339"/>
      <c r="PHC7" s="259"/>
      <c r="PHD7" s="267"/>
      <c r="PHE7" s="267"/>
      <c r="PHF7" s="269"/>
      <c r="PHG7" s="343"/>
      <c r="PHH7" s="346"/>
      <c r="PHI7" s="347"/>
      <c r="PHJ7" s="333"/>
      <c r="PHK7" s="345"/>
      <c r="PHL7" s="348"/>
      <c r="PHM7" s="345"/>
      <c r="PHN7" s="345"/>
      <c r="PHO7" s="347"/>
      <c r="PHP7" s="339"/>
      <c r="PHR7" s="259"/>
      <c r="PHS7" s="267"/>
      <c r="PHT7" s="267"/>
      <c r="PHU7" s="269"/>
      <c r="PHV7" s="343"/>
      <c r="PHW7" s="346"/>
      <c r="PHX7" s="347"/>
      <c r="PHY7" s="333"/>
      <c r="PHZ7" s="345"/>
      <c r="PIA7" s="348"/>
      <c r="PIB7" s="345"/>
      <c r="PIC7" s="345"/>
      <c r="PID7" s="347"/>
      <c r="PIE7" s="339"/>
      <c r="PIG7" s="259"/>
      <c r="PIH7" s="267"/>
      <c r="PII7" s="267"/>
      <c r="PIJ7" s="269"/>
      <c r="PIK7" s="343"/>
      <c r="PIL7" s="346"/>
      <c r="PIM7" s="347"/>
      <c r="PIN7" s="333"/>
      <c r="PIO7" s="345"/>
      <c r="PIP7" s="348"/>
      <c r="PIQ7" s="345"/>
      <c r="PIR7" s="345"/>
      <c r="PIS7" s="347"/>
      <c r="PIT7" s="339"/>
      <c r="PIV7" s="259"/>
      <c r="PIW7" s="267"/>
      <c r="PIX7" s="267"/>
      <c r="PIY7" s="269"/>
      <c r="PIZ7" s="343"/>
      <c r="PJA7" s="346"/>
      <c r="PJB7" s="347"/>
      <c r="PJC7" s="333"/>
      <c r="PJD7" s="345"/>
      <c r="PJE7" s="348"/>
      <c r="PJF7" s="345"/>
      <c r="PJG7" s="345"/>
      <c r="PJH7" s="347"/>
      <c r="PJI7" s="339"/>
      <c r="PJK7" s="259"/>
      <c r="PJL7" s="267"/>
      <c r="PJM7" s="267"/>
      <c r="PJN7" s="269"/>
      <c r="PJO7" s="343"/>
      <c r="PJP7" s="346"/>
      <c r="PJQ7" s="347"/>
      <c r="PJR7" s="333"/>
      <c r="PJS7" s="345"/>
      <c r="PJT7" s="348"/>
      <c r="PJU7" s="345"/>
      <c r="PJV7" s="345"/>
      <c r="PJW7" s="347"/>
      <c r="PJX7" s="339"/>
      <c r="PJZ7" s="259"/>
      <c r="PKA7" s="267"/>
      <c r="PKB7" s="267"/>
      <c r="PKC7" s="269"/>
      <c r="PKD7" s="343"/>
      <c r="PKE7" s="346"/>
      <c r="PKF7" s="347"/>
      <c r="PKG7" s="333"/>
      <c r="PKH7" s="345"/>
      <c r="PKI7" s="348"/>
      <c r="PKJ7" s="345"/>
      <c r="PKK7" s="345"/>
      <c r="PKL7" s="347"/>
      <c r="PKM7" s="339"/>
      <c r="PKO7" s="259"/>
      <c r="PKP7" s="267"/>
      <c r="PKQ7" s="267"/>
      <c r="PKR7" s="269"/>
      <c r="PKS7" s="343"/>
      <c r="PKT7" s="346"/>
      <c r="PKU7" s="347"/>
      <c r="PKV7" s="333"/>
      <c r="PKW7" s="345"/>
      <c r="PKX7" s="348"/>
      <c r="PKY7" s="345"/>
      <c r="PKZ7" s="345"/>
      <c r="PLA7" s="347"/>
      <c r="PLB7" s="339"/>
      <c r="PLD7" s="259"/>
      <c r="PLE7" s="267"/>
      <c r="PLF7" s="267"/>
      <c r="PLG7" s="269"/>
      <c r="PLH7" s="343"/>
      <c r="PLI7" s="346"/>
      <c r="PLJ7" s="347"/>
      <c r="PLK7" s="333"/>
      <c r="PLL7" s="345"/>
      <c r="PLM7" s="348"/>
      <c r="PLN7" s="345"/>
      <c r="PLO7" s="345"/>
      <c r="PLP7" s="347"/>
      <c r="PLQ7" s="339"/>
      <c r="PLS7" s="259"/>
      <c r="PLT7" s="267"/>
      <c r="PLU7" s="267"/>
      <c r="PLV7" s="269"/>
      <c r="PLW7" s="343"/>
      <c r="PLX7" s="346"/>
      <c r="PLY7" s="347"/>
      <c r="PLZ7" s="333"/>
      <c r="PMA7" s="345"/>
      <c r="PMB7" s="348"/>
      <c r="PMC7" s="345"/>
      <c r="PMD7" s="345"/>
      <c r="PME7" s="347"/>
      <c r="PMF7" s="339"/>
      <c r="PMH7" s="259"/>
      <c r="PMI7" s="267"/>
      <c r="PMJ7" s="267"/>
      <c r="PMK7" s="269"/>
      <c r="PML7" s="343"/>
      <c r="PMM7" s="346"/>
      <c r="PMN7" s="347"/>
      <c r="PMO7" s="333"/>
      <c r="PMP7" s="345"/>
      <c r="PMQ7" s="348"/>
      <c r="PMR7" s="345"/>
      <c r="PMS7" s="345"/>
      <c r="PMT7" s="347"/>
      <c r="PMU7" s="339"/>
      <c r="PMW7" s="259"/>
      <c r="PMX7" s="267"/>
      <c r="PMY7" s="267"/>
      <c r="PMZ7" s="269"/>
      <c r="PNA7" s="343"/>
      <c r="PNB7" s="346"/>
      <c r="PNC7" s="347"/>
      <c r="PND7" s="333"/>
      <c r="PNE7" s="345"/>
      <c r="PNF7" s="348"/>
      <c r="PNG7" s="345"/>
      <c r="PNH7" s="345"/>
      <c r="PNI7" s="347"/>
      <c r="PNJ7" s="339"/>
      <c r="PNL7" s="259"/>
      <c r="PNM7" s="267"/>
      <c r="PNN7" s="267"/>
      <c r="PNO7" s="269"/>
      <c r="PNP7" s="343"/>
      <c r="PNQ7" s="346"/>
      <c r="PNR7" s="347"/>
      <c r="PNS7" s="333"/>
      <c r="PNT7" s="345"/>
      <c r="PNU7" s="348"/>
      <c r="PNV7" s="345"/>
      <c r="PNW7" s="345"/>
      <c r="PNX7" s="347"/>
      <c r="PNY7" s="339"/>
      <c r="POA7" s="259"/>
      <c r="POB7" s="267"/>
      <c r="POC7" s="267"/>
      <c r="POD7" s="269"/>
      <c r="POE7" s="343"/>
      <c r="POF7" s="346"/>
      <c r="POG7" s="347"/>
      <c r="POH7" s="333"/>
      <c r="POI7" s="345"/>
      <c r="POJ7" s="348"/>
      <c r="POK7" s="345"/>
      <c r="POL7" s="345"/>
      <c r="POM7" s="347"/>
      <c r="PON7" s="339"/>
      <c r="POP7" s="259"/>
      <c r="POQ7" s="267"/>
      <c r="POR7" s="267"/>
      <c r="POS7" s="269"/>
      <c r="POT7" s="343"/>
      <c r="POU7" s="346"/>
      <c r="POV7" s="347"/>
      <c r="POW7" s="333"/>
      <c r="POX7" s="345"/>
      <c r="POY7" s="348"/>
      <c r="POZ7" s="345"/>
      <c r="PPA7" s="345"/>
      <c r="PPB7" s="347"/>
      <c r="PPC7" s="339"/>
      <c r="PPE7" s="259"/>
      <c r="PPF7" s="267"/>
      <c r="PPG7" s="267"/>
      <c r="PPH7" s="269"/>
      <c r="PPI7" s="343"/>
      <c r="PPJ7" s="346"/>
      <c r="PPK7" s="347"/>
      <c r="PPL7" s="333"/>
      <c r="PPM7" s="345"/>
      <c r="PPN7" s="348"/>
      <c r="PPO7" s="345"/>
      <c r="PPP7" s="345"/>
      <c r="PPQ7" s="347"/>
      <c r="PPR7" s="339"/>
      <c r="PPT7" s="259"/>
      <c r="PPU7" s="267"/>
      <c r="PPV7" s="267"/>
      <c r="PPW7" s="269"/>
      <c r="PPX7" s="343"/>
      <c r="PPY7" s="346"/>
      <c r="PPZ7" s="347"/>
      <c r="PQA7" s="333"/>
      <c r="PQB7" s="345"/>
      <c r="PQC7" s="348"/>
      <c r="PQD7" s="345"/>
      <c r="PQE7" s="345"/>
      <c r="PQF7" s="347"/>
      <c r="PQG7" s="339"/>
      <c r="PQI7" s="259"/>
      <c r="PQJ7" s="267"/>
      <c r="PQK7" s="267"/>
      <c r="PQL7" s="269"/>
      <c r="PQM7" s="343"/>
      <c r="PQN7" s="346"/>
      <c r="PQO7" s="347"/>
      <c r="PQP7" s="333"/>
      <c r="PQQ7" s="345"/>
      <c r="PQR7" s="348"/>
      <c r="PQS7" s="345"/>
      <c r="PQT7" s="345"/>
      <c r="PQU7" s="347"/>
      <c r="PQV7" s="339"/>
      <c r="PQX7" s="259"/>
      <c r="PQY7" s="267"/>
      <c r="PQZ7" s="267"/>
      <c r="PRA7" s="269"/>
      <c r="PRB7" s="343"/>
      <c r="PRC7" s="346"/>
      <c r="PRD7" s="347"/>
      <c r="PRE7" s="333"/>
      <c r="PRF7" s="345"/>
      <c r="PRG7" s="348"/>
      <c r="PRH7" s="345"/>
      <c r="PRI7" s="345"/>
      <c r="PRJ7" s="347"/>
      <c r="PRK7" s="339"/>
      <c r="PRM7" s="259"/>
      <c r="PRN7" s="267"/>
      <c r="PRO7" s="267"/>
      <c r="PRP7" s="269"/>
      <c r="PRQ7" s="343"/>
      <c r="PRR7" s="346"/>
      <c r="PRS7" s="347"/>
      <c r="PRT7" s="333"/>
      <c r="PRU7" s="345"/>
      <c r="PRV7" s="348"/>
      <c r="PRW7" s="345"/>
      <c r="PRX7" s="345"/>
      <c r="PRY7" s="347"/>
      <c r="PRZ7" s="339"/>
      <c r="PSB7" s="259"/>
      <c r="PSC7" s="267"/>
      <c r="PSD7" s="267"/>
      <c r="PSE7" s="269"/>
      <c r="PSF7" s="343"/>
      <c r="PSG7" s="346"/>
      <c r="PSH7" s="347"/>
      <c r="PSI7" s="333"/>
      <c r="PSJ7" s="345"/>
      <c r="PSK7" s="348"/>
      <c r="PSL7" s="345"/>
      <c r="PSM7" s="345"/>
      <c r="PSN7" s="347"/>
      <c r="PSO7" s="339"/>
      <c r="PSQ7" s="259"/>
      <c r="PSR7" s="267"/>
      <c r="PSS7" s="267"/>
      <c r="PST7" s="269"/>
      <c r="PSU7" s="343"/>
      <c r="PSV7" s="346"/>
      <c r="PSW7" s="347"/>
      <c r="PSX7" s="333"/>
      <c r="PSY7" s="345"/>
      <c r="PSZ7" s="348"/>
      <c r="PTA7" s="345"/>
      <c r="PTB7" s="345"/>
      <c r="PTC7" s="347"/>
      <c r="PTD7" s="339"/>
      <c r="PTF7" s="259"/>
      <c r="PTG7" s="267"/>
      <c r="PTH7" s="267"/>
      <c r="PTI7" s="269"/>
      <c r="PTJ7" s="343"/>
      <c r="PTK7" s="346"/>
      <c r="PTL7" s="347"/>
      <c r="PTM7" s="333"/>
      <c r="PTN7" s="345"/>
      <c r="PTO7" s="348"/>
      <c r="PTP7" s="345"/>
      <c r="PTQ7" s="345"/>
      <c r="PTR7" s="347"/>
      <c r="PTS7" s="339"/>
      <c r="PTU7" s="259"/>
      <c r="PTV7" s="267"/>
      <c r="PTW7" s="267"/>
      <c r="PTX7" s="269"/>
      <c r="PTY7" s="343"/>
      <c r="PTZ7" s="346"/>
      <c r="PUA7" s="347"/>
      <c r="PUB7" s="333"/>
      <c r="PUC7" s="345"/>
      <c r="PUD7" s="348"/>
      <c r="PUE7" s="345"/>
      <c r="PUF7" s="345"/>
      <c r="PUG7" s="347"/>
      <c r="PUH7" s="339"/>
      <c r="PUJ7" s="259"/>
      <c r="PUK7" s="267"/>
      <c r="PUL7" s="267"/>
      <c r="PUM7" s="269"/>
      <c r="PUN7" s="343"/>
      <c r="PUO7" s="346"/>
      <c r="PUP7" s="347"/>
      <c r="PUQ7" s="333"/>
      <c r="PUR7" s="345"/>
      <c r="PUS7" s="348"/>
      <c r="PUT7" s="345"/>
      <c r="PUU7" s="345"/>
      <c r="PUV7" s="347"/>
      <c r="PUW7" s="339"/>
      <c r="PUY7" s="259"/>
      <c r="PUZ7" s="267"/>
      <c r="PVA7" s="267"/>
      <c r="PVB7" s="269"/>
      <c r="PVC7" s="343"/>
      <c r="PVD7" s="346"/>
      <c r="PVE7" s="347"/>
      <c r="PVF7" s="333"/>
      <c r="PVG7" s="345"/>
      <c r="PVH7" s="348"/>
      <c r="PVI7" s="345"/>
      <c r="PVJ7" s="345"/>
      <c r="PVK7" s="347"/>
      <c r="PVL7" s="339"/>
      <c r="PVN7" s="259"/>
      <c r="PVO7" s="267"/>
      <c r="PVP7" s="267"/>
      <c r="PVQ7" s="269"/>
      <c r="PVR7" s="343"/>
      <c r="PVS7" s="346"/>
      <c r="PVT7" s="347"/>
      <c r="PVU7" s="333"/>
      <c r="PVV7" s="345"/>
      <c r="PVW7" s="348"/>
      <c r="PVX7" s="345"/>
      <c r="PVY7" s="345"/>
      <c r="PVZ7" s="347"/>
      <c r="PWA7" s="339"/>
      <c r="PWC7" s="259"/>
      <c r="PWD7" s="267"/>
      <c r="PWE7" s="267"/>
      <c r="PWF7" s="269"/>
      <c r="PWG7" s="343"/>
      <c r="PWH7" s="346"/>
      <c r="PWI7" s="347"/>
      <c r="PWJ7" s="333"/>
      <c r="PWK7" s="345"/>
      <c r="PWL7" s="348"/>
      <c r="PWM7" s="345"/>
      <c r="PWN7" s="345"/>
      <c r="PWO7" s="347"/>
      <c r="PWP7" s="339"/>
      <c r="PWR7" s="259"/>
      <c r="PWS7" s="267"/>
      <c r="PWT7" s="267"/>
      <c r="PWU7" s="269"/>
      <c r="PWV7" s="343"/>
      <c r="PWW7" s="346"/>
      <c r="PWX7" s="347"/>
      <c r="PWY7" s="333"/>
      <c r="PWZ7" s="345"/>
      <c r="PXA7" s="348"/>
      <c r="PXB7" s="345"/>
      <c r="PXC7" s="345"/>
      <c r="PXD7" s="347"/>
      <c r="PXE7" s="339"/>
      <c r="PXG7" s="259"/>
      <c r="PXH7" s="267"/>
      <c r="PXI7" s="267"/>
      <c r="PXJ7" s="269"/>
      <c r="PXK7" s="343"/>
      <c r="PXL7" s="346"/>
      <c r="PXM7" s="347"/>
      <c r="PXN7" s="333"/>
      <c r="PXO7" s="345"/>
      <c r="PXP7" s="348"/>
      <c r="PXQ7" s="345"/>
      <c r="PXR7" s="345"/>
      <c r="PXS7" s="347"/>
      <c r="PXT7" s="339"/>
      <c r="PXV7" s="259"/>
      <c r="PXW7" s="267"/>
      <c r="PXX7" s="267"/>
      <c r="PXY7" s="269"/>
      <c r="PXZ7" s="343"/>
      <c r="PYA7" s="346"/>
      <c r="PYB7" s="347"/>
      <c r="PYC7" s="333"/>
      <c r="PYD7" s="345"/>
      <c r="PYE7" s="348"/>
      <c r="PYF7" s="345"/>
      <c r="PYG7" s="345"/>
      <c r="PYH7" s="347"/>
      <c r="PYI7" s="339"/>
      <c r="PYK7" s="259"/>
      <c r="PYL7" s="267"/>
      <c r="PYM7" s="267"/>
      <c r="PYN7" s="269"/>
      <c r="PYO7" s="343"/>
      <c r="PYP7" s="346"/>
      <c r="PYQ7" s="347"/>
      <c r="PYR7" s="333"/>
      <c r="PYS7" s="345"/>
      <c r="PYT7" s="348"/>
      <c r="PYU7" s="345"/>
      <c r="PYV7" s="345"/>
      <c r="PYW7" s="347"/>
      <c r="PYX7" s="339"/>
      <c r="PYZ7" s="259"/>
      <c r="PZA7" s="267"/>
      <c r="PZB7" s="267"/>
      <c r="PZC7" s="269"/>
      <c r="PZD7" s="343"/>
      <c r="PZE7" s="346"/>
      <c r="PZF7" s="347"/>
      <c r="PZG7" s="333"/>
      <c r="PZH7" s="345"/>
      <c r="PZI7" s="348"/>
      <c r="PZJ7" s="345"/>
      <c r="PZK7" s="345"/>
      <c r="PZL7" s="347"/>
      <c r="PZM7" s="339"/>
      <c r="PZO7" s="259"/>
      <c r="PZP7" s="267"/>
      <c r="PZQ7" s="267"/>
      <c r="PZR7" s="269"/>
      <c r="PZS7" s="343"/>
      <c r="PZT7" s="346"/>
      <c r="PZU7" s="347"/>
      <c r="PZV7" s="333"/>
      <c r="PZW7" s="345"/>
      <c r="PZX7" s="348"/>
      <c r="PZY7" s="345"/>
      <c r="PZZ7" s="345"/>
      <c r="QAA7" s="347"/>
      <c r="QAB7" s="339"/>
      <c r="QAD7" s="259"/>
      <c r="QAE7" s="267"/>
      <c r="QAF7" s="267"/>
      <c r="QAG7" s="269"/>
      <c r="QAH7" s="343"/>
      <c r="QAI7" s="346"/>
      <c r="QAJ7" s="347"/>
      <c r="QAK7" s="333"/>
      <c r="QAL7" s="345"/>
      <c r="QAM7" s="348"/>
      <c r="QAN7" s="345"/>
      <c r="QAO7" s="345"/>
      <c r="QAP7" s="347"/>
      <c r="QAQ7" s="339"/>
      <c r="QAS7" s="259"/>
      <c r="QAT7" s="267"/>
      <c r="QAU7" s="267"/>
      <c r="QAV7" s="269"/>
      <c r="QAW7" s="343"/>
      <c r="QAX7" s="346"/>
      <c r="QAY7" s="347"/>
      <c r="QAZ7" s="333"/>
      <c r="QBA7" s="345"/>
      <c r="QBB7" s="348"/>
      <c r="QBC7" s="345"/>
      <c r="QBD7" s="345"/>
      <c r="QBE7" s="347"/>
      <c r="QBF7" s="339"/>
      <c r="QBH7" s="259"/>
      <c r="QBI7" s="267"/>
      <c r="QBJ7" s="267"/>
      <c r="QBK7" s="269"/>
      <c r="QBL7" s="343"/>
      <c r="QBM7" s="346"/>
      <c r="QBN7" s="347"/>
      <c r="QBO7" s="333"/>
      <c r="QBP7" s="345"/>
      <c r="QBQ7" s="348"/>
      <c r="QBR7" s="345"/>
      <c r="QBS7" s="345"/>
      <c r="QBT7" s="347"/>
      <c r="QBU7" s="339"/>
      <c r="QBW7" s="259"/>
      <c r="QBX7" s="267"/>
      <c r="QBY7" s="267"/>
      <c r="QBZ7" s="269"/>
      <c r="QCA7" s="343"/>
      <c r="QCB7" s="346"/>
      <c r="QCC7" s="347"/>
      <c r="QCD7" s="333"/>
      <c r="QCE7" s="345"/>
      <c r="QCF7" s="348"/>
      <c r="QCG7" s="345"/>
      <c r="QCH7" s="345"/>
      <c r="QCI7" s="347"/>
      <c r="QCJ7" s="339"/>
      <c r="QCL7" s="259"/>
      <c r="QCM7" s="267"/>
      <c r="QCN7" s="267"/>
      <c r="QCO7" s="269"/>
      <c r="QCP7" s="343"/>
      <c r="QCQ7" s="346"/>
      <c r="QCR7" s="347"/>
      <c r="QCS7" s="333"/>
      <c r="QCT7" s="345"/>
      <c r="QCU7" s="348"/>
      <c r="QCV7" s="345"/>
      <c r="QCW7" s="345"/>
      <c r="QCX7" s="347"/>
      <c r="QCY7" s="339"/>
      <c r="QDA7" s="259"/>
      <c r="QDB7" s="267"/>
      <c r="QDC7" s="267"/>
      <c r="QDD7" s="269"/>
      <c r="QDE7" s="343"/>
      <c r="QDF7" s="346"/>
      <c r="QDG7" s="347"/>
      <c r="QDH7" s="333"/>
      <c r="QDI7" s="345"/>
      <c r="QDJ7" s="348"/>
      <c r="QDK7" s="345"/>
      <c r="QDL7" s="345"/>
      <c r="QDM7" s="347"/>
      <c r="QDN7" s="339"/>
      <c r="QDP7" s="259"/>
      <c r="QDQ7" s="267"/>
      <c r="QDR7" s="267"/>
      <c r="QDS7" s="269"/>
      <c r="QDT7" s="343"/>
      <c r="QDU7" s="346"/>
      <c r="QDV7" s="347"/>
      <c r="QDW7" s="333"/>
      <c r="QDX7" s="345"/>
      <c r="QDY7" s="348"/>
      <c r="QDZ7" s="345"/>
      <c r="QEA7" s="345"/>
      <c r="QEB7" s="347"/>
      <c r="QEC7" s="339"/>
      <c r="QEE7" s="259"/>
      <c r="QEF7" s="267"/>
      <c r="QEG7" s="267"/>
      <c r="QEH7" s="269"/>
      <c r="QEI7" s="343"/>
      <c r="QEJ7" s="346"/>
      <c r="QEK7" s="347"/>
      <c r="QEL7" s="333"/>
      <c r="QEM7" s="345"/>
      <c r="QEN7" s="348"/>
      <c r="QEO7" s="345"/>
      <c r="QEP7" s="345"/>
      <c r="QEQ7" s="347"/>
      <c r="QER7" s="339"/>
      <c r="QET7" s="259"/>
      <c r="QEU7" s="267"/>
      <c r="QEV7" s="267"/>
      <c r="QEW7" s="269"/>
      <c r="QEX7" s="343"/>
      <c r="QEY7" s="346"/>
      <c r="QEZ7" s="347"/>
      <c r="QFA7" s="333"/>
      <c r="QFB7" s="345"/>
      <c r="QFC7" s="348"/>
      <c r="QFD7" s="345"/>
      <c r="QFE7" s="345"/>
      <c r="QFF7" s="347"/>
      <c r="QFG7" s="339"/>
      <c r="QFI7" s="259"/>
      <c r="QFJ7" s="267"/>
      <c r="QFK7" s="267"/>
      <c r="QFL7" s="269"/>
      <c r="QFM7" s="343"/>
      <c r="QFN7" s="346"/>
      <c r="QFO7" s="347"/>
      <c r="QFP7" s="333"/>
      <c r="QFQ7" s="345"/>
      <c r="QFR7" s="348"/>
      <c r="QFS7" s="345"/>
      <c r="QFT7" s="345"/>
      <c r="QFU7" s="347"/>
      <c r="QFV7" s="339"/>
      <c r="QFX7" s="259"/>
      <c r="QFY7" s="267"/>
      <c r="QFZ7" s="267"/>
      <c r="QGA7" s="269"/>
      <c r="QGB7" s="343"/>
      <c r="QGC7" s="346"/>
      <c r="QGD7" s="347"/>
      <c r="QGE7" s="333"/>
      <c r="QGF7" s="345"/>
      <c r="QGG7" s="348"/>
      <c r="QGH7" s="345"/>
      <c r="QGI7" s="345"/>
      <c r="QGJ7" s="347"/>
      <c r="QGK7" s="339"/>
      <c r="QGM7" s="259"/>
      <c r="QGN7" s="267"/>
      <c r="QGO7" s="267"/>
      <c r="QGP7" s="269"/>
      <c r="QGQ7" s="343"/>
      <c r="QGR7" s="346"/>
      <c r="QGS7" s="347"/>
      <c r="QGT7" s="333"/>
      <c r="QGU7" s="345"/>
      <c r="QGV7" s="348"/>
      <c r="QGW7" s="345"/>
      <c r="QGX7" s="345"/>
      <c r="QGY7" s="347"/>
      <c r="QGZ7" s="339"/>
      <c r="QHB7" s="259"/>
      <c r="QHC7" s="267"/>
      <c r="QHD7" s="267"/>
      <c r="QHE7" s="269"/>
      <c r="QHF7" s="343"/>
      <c r="QHG7" s="346"/>
      <c r="QHH7" s="347"/>
      <c r="QHI7" s="333"/>
      <c r="QHJ7" s="345"/>
      <c r="QHK7" s="348"/>
      <c r="QHL7" s="345"/>
      <c r="QHM7" s="345"/>
      <c r="QHN7" s="347"/>
      <c r="QHO7" s="339"/>
      <c r="QHQ7" s="259"/>
      <c r="QHR7" s="267"/>
      <c r="QHS7" s="267"/>
      <c r="QHT7" s="269"/>
      <c r="QHU7" s="343"/>
      <c r="QHV7" s="346"/>
      <c r="QHW7" s="347"/>
      <c r="QHX7" s="333"/>
      <c r="QHY7" s="345"/>
      <c r="QHZ7" s="348"/>
      <c r="QIA7" s="345"/>
      <c r="QIB7" s="345"/>
      <c r="QIC7" s="347"/>
      <c r="QID7" s="339"/>
      <c r="QIF7" s="259"/>
      <c r="QIG7" s="267"/>
      <c r="QIH7" s="267"/>
      <c r="QII7" s="269"/>
      <c r="QIJ7" s="343"/>
      <c r="QIK7" s="346"/>
      <c r="QIL7" s="347"/>
      <c r="QIM7" s="333"/>
      <c r="QIN7" s="345"/>
      <c r="QIO7" s="348"/>
      <c r="QIP7" s="345"/>
      <c r="QIQ7" s="345"/>
      <c r="QIR7" s="347"/>
      <c r="QIS7" s="339"/>
      <c r="QIU7" s="259"/>
      <c r="QIV7" s="267"/>
      <c r="QIW7" s="267"/>
      <c r="QIX7" s="269"/>
      <c r="QIY7" s="343"/>
      <c r="QIZ7" s="346"/>
      <c r="QJA7" s="347"/>
      <c r="QJB7" s="333"/>
      <c r="QJC7" s="345"/>
      <c r="QJD7" s="348"/>
      <c r="QJE7" s="345"/>
      <c r="QJF7" s="345"/>
      <c r="QJG7" s="347"/>
      <c r="QJH7" s="339"/>
      <c r="QJJ7" s="259"/>
      <c r="QJK7" s="267"/>
      <c r="QJL7" s="267"/>
      <c r="QJM7" s="269"/>
      <c r="QJN7" s="343"/>
      <c r="QJO7" s="346"/>
      <c r="QJP7" s="347"/>
      <c r="QJQ7" s="333"/>
      <c r="QJR7" s="345"/>
      <c r="QJS7" s="348"/>
      <c r="QJT7" s="345"/>
      <c r="QJU7" s="345"/>
      <c r="QJV7" s="347"/>
      <c r="QJW7" s="339"/>
      <c r="QJY7" s="259"/>
      <c r="QJZ7" s="267"/>
      <c r="QKA7" s="267"/>
      <c r="QKB7" s="269"/>
      <c r="QKC7" s="343"/>
      <c r="QKD7" s="346"/>
      <c r="QKE7" s="347"/>
      <c r="QKF7" s="333"/>
      <c r="QKG7" s="345"/>
      <c r="QKH7" s="348"/>
      <c r="QKI7" s="345"/>
      <c r="QKJ7" s="345"/>
      <c r="QKK7" s="347"/>
      <c r="QKL7" s="339"/>
      <c r="QKN7" s="259"/>
      <c r="QKO7" s="267"/>
      <c r="QKP7" s="267"/>
      <c r="QKQ7" s="269"/>
      <c r="QKR7" s="343"/>
      <c r="QKS7" s="346"/>
      <c r="QKT7" s="347"/>
      <c r="QKU7" s="333"/>
      <c r="QKV7" s="345"/>
      <c r="QKW7" s="348"/>
      <c r="QKX7" s="345"/>
      <c r="QKY7" s="345"/>
      <c r="QKZ7" s="347"/>
      <c r="QLA7" s="339"/>
      <c r="QLC7" s="259"/>
      <c r="QLD7" s="267"/>
      <c r="QLE7" s="267"/>
      <c r="QLF7" s="269"/>
      <c r="QLG7" s="343"/>
      <c r="QLH7" s="346"/>
      <c r="QLI7" s="347"/>
      <c r="QLJ7" s="333"/>
      <c r="QLK7" s="345"/>
      <c r="QLL7" s="348"/>
      <c r="QLM7" s="345"/>
      <c r="QLN7" s="345"/>
      <c r="QLO7" s="347"/>
      <c r="QLP7" s="339"/>
      <c r="QLR7" s="259"/>
      <c r="QLS7" s="267"/>
      <c r="QLT7" s="267"/>
      <c r="QLU7" s="269"/>
      <c r="QLV7" s="343"/>
      <c r="QLW7" s="346"/>
      <c r="QLX7" s="347"/>
      <c r="QLY7" s="333"/>
      <c r="QLZ7" s="345"/>
      <c r="QMA7" s="348"/>
      <c r="QMB7" s="345"/>
      <c r="QMC7" s="345"/>
      <c r="QMD7" s="347"/>
      <c r="QME7" s="339"/>
      <c r="QMG7" s="259"/>
      <c r="QMH7" s="267"/>
      <c r="QMI7" s="267"/>
      <c r="QMJ7" s="269"/>
      <c r="QMK7" s="343"/>
      <c r="QML7" s="346"/>
      <c r="QMM7" s="347"/>
      <c r="QMN7" s="333"/>
      <c r="QMO7" s="345"/>
      <c r="QMP7" s="348"/>
      <c r="QMQ7" s="345"/>
      <c r="QMR7" s="345"/>
      <c r="QMS7" s="347"/>
      <c r="QMT7" s="339"/>
      <c r="QMV7" s="259"/>
      <c r="QMW7" s="267"/>
      <c r="QMX7" s="267"/>
      <c r="QMY7" s="269"/>
      <c r="QMZ7" s="343"/>
      <c r="QNA7" s="346"/>
      <c r="QNB7" s="347"/>
      <c r="QNC7" s="333"/>
      <c r="QND7" s="345"/>
      <c r="QNE7" s="348"/>
      <c r="QNF7" s="345"/>
      <c r="QNG7" s="345"/>
      <c r="QNH7" s="347"/>
      <c r="QNI7" s="339"/>
      <c r="QNK7" s="259"/>
      <c r="QNL7" s="267"/>
      <c r="QNM7" s="267"/>
      <c r="QNN7" s="269"/>
      <c r="QNO7" s="343"/>
      <c r="QNP7" s="346"/>
      <c r="QNQ7" s="347"/>
      <c r="QNR7" s="333"/>
      <c r="QNS7" s="345"/>
      <c r="QNT7" s="348"/>
      <c r="QNU7" s="345"/>
      <c r="QNV7" s="345"/>
      <c r="QNW7" s="347"/>
      <c r="QNX7" s="339"/>
      <c r="QNZ7" s="259"/>
      <c r="QOA7" s="267"/>
      <c r="QOB7" s="267"/>
      <c r="QOC7" s="269"/>
      <c r="QOD7" s="343"/>
      <c r="QOE7" s="346"/>
      <c r="QOF7" s="347"/>
      <c r="QOG7" s="333"/>
      <c r="QOH7" s="345"/>
      <c r="QOI7" s="348"/>
      <c r="QOJ7" s="345"/>
      <c r="QOK7" s="345"/>
      <c r="QOL7" s="347"/>
      <c r="QOM7" s="339"/>
      <c r="QOO7" s="259"/>
      <c r="QOP7" s="267"/>
      <c r="QOQ7" s="267"/>
      <c r="QOR7" s="269"/>
      <c r="QOS7" s="343"/>
      <c r="QOT7" s="346"/>
      <c r="QOU7" s="347"/>
      <c r="QOV7" s="333"/>
      <c r="QOW7" s="345"/>
      <c r="QOX7" s="348"/>
      <c r="QOY7" s="345"/>
      <c r="QOZ7" s="345"/>
      <c r="QPA7" s="347"/>
      <c r="QPB7" s="339"/>
      <c r="QPD7" s="259"/>
      <c r="QPE7" s="267"/>
      <c r="QPF7" s="267"/>
      <c r="QPG7" s="269"/>
      <c r="QPH7" s="343"/>
      <c r="QPI7" s="346"/>
      <c r="QPJ7" s="347"/>
      <c r="QPK7" s="333"/>
      <c r="QPL7" s="345"/>
      <c r="QPM7" s="348"/>
      <c r="QPN7" s="345"/>
      <c r="QPO7" s="345"/>
      <c r="QPP7" s="347"/>
      <c r="QPQ7" s="339"/>
      <c r="QPS7" s="259"/>
      <c r="QPT7" s="267"/>
      <c r="QPU7" s="267"/>
      <c r="QPV7" s="269"/>
      <c r="QPW7" s="343"/>
      <c r="QPX7" s="346"/>
      <c r="QPY7" s="347"/>
      <c r="QPZ7" s="333"/>
      <c r="QQA7" s="345"/>
      <c r="QQB7" s="348"/>
      <c r="QQC7" s="345"/>
      <c r="QQD7" s="345"/>
      <c r="QQE7" s="347"/>
      <c r="QQF7" s="339"/>
      <c r="QQH7" s="259"/>
      <c r="QQI7" s="267"/>
      <c r="QQJ7" s="267"/>
      <c r="QQK7" s="269"/>
      <c r="QQL7" s="343"/>
      <c r="QQM7" s="346"/>
      <c r="QQN7" s="347"/>
      <c r="QQO7" s="333"/>
      <c r="QQP7" s="345"/>
      <c r="QQQ7" s="348"/>
      <c r="QQR7" s="345"/>
      <c r="QQS7" s="345"/>
      <c r="QQT7" s="347"/>
      <c r="QQU7" s="339"/>
      <c r="QQW7" s="259"/>
      <c r="QQX7" s="267"/>
      <c r="QQY7" s="267"/>
      <c r="QQZ7" s="269"/>
      <c r="QRA7" s="343"/>
      <c r="QRB7" s="346"/>
      <c r="QRC7" s="347"/>
      <c r="QRD7" s="333"/>
      <c r="QRE7" s="345"/>
      <c r="QRF7" s="348"/>
      <c r="QRG7" s="345"/>
      <c r="QRH7" s="345"/>
      <c r="QRI7" s="347"/>
      <c r="QRJ7" s="339"/>
      <c r="QRL7" s="259"/>
      <c r="QRM7" s="267"/>
      <c r="QRN7" s="267"/>
      <c r="QRO7" s="269"/>
      <c r="QRP7" s="343"/>
      <c r="QRQ7" s="346"/>
      <c r="QRR7" s="347"/>
      <c r="QRS7" s="333"/>
      <c r="QRT7" s="345"/>
      <c r="QRU7" s="348"/>
      <c r="QRV7" s="345"/>
      <c r="QRW7" s="345"/>
      <c r="QRX7" s="347"/>
      <c r="QRY7" s="339"/>
      <c r="QSA7" s="259"/>
      <c r="QSB7" s="267"/>
      <c r="QSC7" s="267"/>
      <c r="QSD7" s="269"/>
      <c r="QSE7" s="343"/>
      <c r="QSF7" s="346"/>
      <c r="QSG7" s="347"/>
      <c r="QSH7" s="333"/>
      <c r="QSI7" s="345"/>
      <c r="QSJ7" s="348"/>
      <c r="QSK7" s="345"/>
      <c r="QSL7" s="345"/>
      <c r="QSM7" s="347"/>
      <c r="QSN7" s="339"/>
      <c r="QSP7" s="259"/>
      <c r="QSQ7" s="267"/>
      <c r="QSR7" s="267"/>
      <c r="QSS7" s="269"/>
      <c r="QST7" s="343"/>
      <c r="QSU7" s="346"/>
      <c r="QSV7" s="347"/>
      <c r="QSW7" s="333"/>
      <c r="QSX7" s="345"/>
      <c r="QSY7" s="348"/>
      <c r="QSZ7" s="345"/>
      <c r="QTA7" s="345"/>
      <c r="QTB7" s="347"/>
      <c r="QTC7" s="339"/>
      <c r="QTE7" s="259"/>
      <c r="QTF7" s="267"/>
      <c r="QTG7" s="267"/>
      <c r="QTH7" s="269"/>
      <c r="QTI7" s="343"/>
      <c r="QTJ7" s="346"/>
      <c r="QTK7" s="347"/>
      <c r="QTL7" s="333"/>
      <c r="QTM7" s="345"/>
      <c r="QTN7" s="348"/>
      <c r="QTO7" s="345"/>
      <c r="QTP7" s="345"/>
      <c r="QTQ7" s="347"/>
      <c r="QTR7" s="339"/>
      <c r="QTT7" s="259"/>
      <c r="QTU7" s="267"/>
      <c r="QTV7" s="267"/>
      <c r="QTW7" s="269"/>
      <c r="QTX7" s="343"/>
      <c r="QTY7" s="346"/>
      <c r="QTZ7" s="347"/>
      <c r="QUA7" s="333"/>
      <c r="QUB7" s="345"/>
      <c r="QUC7" s="348"/>
      <c r="QUD7" s="345"/>
      <c r="QUE7" s="345"/>
      <c r="QUF7" s="347"/>
      <c r="QUG7" s="339"/>
      <c r="QUI7" s="259"/>
      <c r="QUJ7" s="267"/>
      <c r="QUK7" s="267"/>
      <c r="QUL7" s="269"/>
      <c r="QUM7" s="343"/>
      <c r="QUN7" s="346"/>
      <c r="QUO7" s="347"/>
      <c r="QUP7" s="333"/>
      <c r="QUQ7" s="345"/>
      <c r="QUR7" s="348"/>
      <c r="QUS7" s="345"/>
      <c r="QUT7" s="345"/>
      <c r="QUU7" s="347"/>
      <c r="QUV7" s="339"/>
      <c r="QUX7" s="259"/>
      <c r="QUY7" s="267"/>
      <c r="QUZ7" s="267"/>
      <c r="QVA7" s="269"/>
      <c r="QVB7" s="343"/>
      <c r="QVC7" s="346"/>
      <c r="QVD7" s="347"/>
      <c r="QVE7" s="333"/>
      <c r="QVF7" s="345"/>
      <c r="QVG7" s="348"/>
      <c r="QVH7" s="345"/>
      <c r="QVI7" s="345"/>
      <c r="QVJ7" s="347"/>
      <c r="QVK7" s="339"/>
      <c r="QVM7" s="259"/>
      <c r="QVN7" s="267"/>
      <c r="QVO7" s="267"/>
      <c r="QVP7" s="269"/>
      <c r="QVQ7" s="343"/>
      <c r="QVR7" s="346"/>
      <c r="QVS7" s="347"/>
      <c r="QVT7" s="333"/>
      <c r="QVU7" s="345"/>
      <c r="QVV7" s="348"/>
      <c r="QVW7" s="345"/>
      <c r="QVX7" s="345"/>
      <c r="QVY7" s="347"/>
      <c r="QVZ7" s="339"/>
      <c r="QWB7" s="259"/>
      <c r="QWC7" s="267"/>
      <c r="QWD7" s="267"/>
      <c r="QWE7" s="269"/>
      <c r="QWF7" s="343"/>
      <c r="QWG7" s="346"/>
      <c r="QWH7" s="347"/>
      <c r="QWI7" s="333"/>
      <c r="QWJ7" s="345"/>
      <c r="QWK7" s="348"/>
      <c r="QWL7" s="345"/>
      <c r="QWM7" s="345"/>
      <c r="QWN7" s="347"/>
      <c r="QWO7" s="339"/>
      <c r="QWQ7" s="259"/>
      <c r="QWR7" s="267"/>
      <c r="QWS7" s="267"/>
      <c r="QWT7" s="269"/>
      <c r="QWU7" s="343"/>
      <c r="QWV7" s="346"/>
      <c r="QWW7" s="347"/>
      <c r="QWX7" s="333"/>
      <c r="QWY7" s="345"/>
      <c r="QWZ7" s="348"/>
      <c r="QXA7" s="345"/>
      <c r="QXB7" s="345"/>
      <c r="QXC7" s="347"/>
      <c r="QXD7" s="339"/>
      <c r="QXF7" s="259"/>
      <c r="QXG7" s="267"/>
      <c r="QXH7" s="267"/>
      <c r="QXI7" s="269"/>
      <c r="QXJ7" s="343"/>
      <c r="QXK7" s="346"/>
      <c r="QXL7" s="347"/>
      <c r="QXM7" s="333"/>
      <c r="QXN7" s="345"/>
      <c r="QXO7" s="348"/>
      <c r="QXP7" s="345"/>
      <c r="QXQ7" s="345"/>
      <c r="QXR7" s="347"/>
      <c r="QXS7" s="339"/>
      <c r="QXU7" s="259"/>
      <c r="QXV7" s="267"/>
      <c r="QXW7" s="267"/>
      <c r="QXX7" s="269"/>
      <c r="QXY7" s="343"/>
      <c r="QXZ7" s="346"/>
      <c r="QYA7" s="347"/>
      <c r="QYB7" s="333"/>
      <c r="QYC7" s="345"/>
      <c r="QYD7" s="348"/>
      <c r="QYE7" s="345"/>
      <c r="QYF7" s="345"/>
      <c r="QYG7" s="347"/>
      <c r="QYH7" s="339"/>
      <c r="QYJ7" s="259"/>
      <c r="QYK7" s="267"/>
      <c r="QYL7" s="267"/>
      <c r="QYM7" s="269"/>
      <c r="QYN7" s="343"/>
      <c r="QYO7" s="346"/>
      <c r="QYP7" s="347"/>
      <c r="QYQ7" s="333"/>
      <c r="QYR7" s="345"/>
      <c r="QYS7" s="348"/>
      <c r="QYT7" s="345"/>
      <c r="QYU7" s="345"/>
      <c r="QYV7" s="347"/>
      <c r="QYW7" s="339"/>
      <c r="QYY7" s="259"/>
      <c r="QYZ7" s="267"/>
      <c r="QZA7" s="267"/>
      <c r="QZB7" s="269"/>
      <c r="QZC7" s="343"/>
      <c r="QZD7" s="346"/>
      <c r="QZE7" s="347"/>
      <c r="QZF7" s="333"/>
      <c r="QZG7" s="345"/>
      <c r="QZH7" s="348"/>
      <c r="QZI7" s="345"/>
      <c r="QZJ7" s="345"/>
      <c r="QZK7" s="347"/>
      <c r="QZL7" s="339"/>
      <c r="QZN7" s="259"/>
      <c r="QZO7" s="267"/>
      <c r="QZP7" s="267"/>
      <c r="QZQ7" s="269"/>
      <c r="QZR7" s="343"/>
      <c r="QZS7" s="346"/>
      <c r="QZT7" s="347"/>
      <c r="QZU7" s="333"/>
      <c r="QZV7" s="345"/>
      <c r="QZW7" s="348"/>
      <c r="QZX7" s="345"/>
      <c r="QZY7" s="345"/>
      <c r="QZZ7" s="347"/>
      <c r="RAA7" s="339"/>
      <c r="RAC7" s="259"/>
      <c r="RAD7" s="267"/>
      <c r="RAE7" s="267"/>
      <c r="RAF7" s="269"/>
      <c r="RAG7" s="343"/>
      <c r="RAH7" s="346"/>
      <c r="RAI7" s="347"/>
      <c r="RAJ7" s="333"/>
      <c r="RAK7" s="345"/>
      <c r="RAL7" s="348"/>
      <c r="RAM7" s="345"/>
      <c r="RAN7" s="345"/>
      <c r="RAO7" s="347"/>
      <c r="RAP7" s="339"/>
      <c r="RAR7" s="259"/>
      <c r="RAS7" s="267"/>
      <c r="RAT7" s="267"/>
      <c r="RAU7" s="269"/>
      <c r="RAV7" s="343"/>
      <c r="RAW7" s="346"/>
      <c r="RAX7" s="347"/>
      <c r="RAY7" s="333"/>
      <c r="RAZ7" s="345"/>
      <c r="RBA7" s="348"/>
      <c r="RBB7" s="345"/>
      <c r="RBC7" s="345"/>
      <c r="RBD7" s="347"/>
      <c r="RBE7" s="339"/>
      <c r="RBG7" s="259"/>
      <c r="RBH7" s="267"/>
      <c r="RBI7" s="267"/>
      <c r="RBJ7" s="269"/>
      <c r="RBK7" s="343"/>
      <c r="RBL7" s="346"/>
      <c r="RBM7" s="347"/>
      <c r="RBN7" s="333"/>
      <c r="RBO7" s="345"/>
      <c r="RBP7" s="348"/>
      <c r="RBQ7" s="345"/>
      <c r="RBR7" s="345"/>
      <c r="RBS7" s="347"/>
      <c r="RBT7" s="339"/>
      <c r="RBV7" s="259"/>
      <c r="RBW7" s="267"/>
      <c r="RBX7" s="267"/>
      <c r="RBY7" s="269"/>
      <c r="RBZ7" s="343"/>
      <c r="RCA7" s="346"/>
      <c r="RCB7" s="347"/>
      <c r="RCC7" s="333"/>
      <c r="RCD7" s="345"/>
      <c r="RCE7" s="348"/>
      <c r="RCF7" s="345"/>
      <c r="RCG7" s="345"/>
      <c r="RCH7" s="347"/>
      <c r="RCI7" s="339"/>
      <c r="RCK7" s="259"/>
      <c r="RCL7" s="267"/>
      <c r="RCM7" s="267"/>
      <c r="RCN7" s="269"/>
      <c r="RCO7" s="343"/>
      <c r="RCP7" s="346"/>
      <c r="RCQ7" s="347"/>
      <c r="RCR7" s="333"/>
      <c r="RCS7" s="345"/>
      <c r="RCT7" s="348"/>
      <c r="RCU7" s="345"/>
      <c r="RCV7" s="345"/>
      <c r="RCW7" s="347"/>
      <c r="RCX7" s="339"/>
      <c r="RCZ7" s="259"/>
      <c r="RDA7" s="267"/>
      <c r="RDB7" s="267"/>
      <c r="RDC7" s="269"/>
      <c r="RDD7" s="343"/>
      <c r="RDE7" s="346"/>
      <c r="RDF7" s="347"/>
      <c r="RDG7" s="333"/>
      <c r="RDH7" s="345"/>
      <c r="RDI7" s="348"/>
      <c r="RDJ7" s="345"/>
      <c r="RDK7" s="345"/>
      <c r="RDL7" s="347"/>
      <c r="RDM7" s="339"/>
      <c r="RDO7" s="259"/>
      <c r="RDP7" s="267"/>
      <c r="RDQ7" s="267"/>
      <c r="RDR7" s="269"/>
      <c r="RDS7" s="343"/>
      <c r="RDT7" s="346"/>
      <c r="RDU7" s="347"/>
      <c r="RDV7" s="333"/>
      <c r="RDW7" s="345"/>
      <c r="RDX7" s="348"/>
      <c r="RDY7" s="345"/>
      <c r="RDZ7" s="345"/>
      <c r="REA7" s="347"/>
      <c r="REB7" s="339"/>
      <c r="RED7" s="259"/>
      <c r="REE7" s="267"/>
      <c r="REF7" s="267"/>
      <c r="REG7" s="269"/>
      <c r="REH7" s="343"/>
      <c r="REI7" s="346"/>
      <c r="REJ7" s="347"/>
      <c r="REK7" s="333"/>
      <c r="REL7" s="345"/>
      <c r="REM7" s="348"/>
      <c r="REN7" s="345"/>
      <c r="REO7" s="345"/>
      <c r="REP7" s="347"/>
      <c r="REQ7" s="339"/>
      <c r="RES7" s="259"/>
      <c r="RET7" s="267"/>
      <c r="REU7" s="267"/>
      <c r="REV7" s="269"/>
      <c r="REW7" s="343"/>
      <c r="REX7" s="346"/>
      <c r="REY7" s="347"/>
      <c r="REZ7" s="333"/>
      <c r="RFA7" s="345"/>
      <c r="RFB7" s="348"/>
      <c r="RFC7" s="345"/>
      <c r="RFD7" s="345"/>
      <c r="RFE7" s="347"/>
      <c r="RFF7" s="339"/>
      <c r="RFH7" s="259"/>
      <c r="RFI7" s="267"/>
      <c r="RFJ7" s="267"/>
      <c r="RFK7" s="269"/>
      <c r="RFL7" s="343"/>
      <c r="RFM7" s="346"/>
      <c r="RFN7" s="347"/>
      <c r="RFO7" s="333"/>
      <c r="RFP7" s="345"/>
      <c r="RFQ7" s="348"/>
      <c r="RFR7" s="345"/>
      <c r="RFS7" s="345"/>
      <c r="RFT7" s="347"/>
      <c r="RFU7" s="339"/>
      <c r="RFW7" s="259"/>
      <c r="RFX7" s="267"/>
      <c r="RFY7" s="267"/>
      <c r="RFZ7" s="269"/>
      <c r="RGA7" s="343"/>
      <c r="RGB7" s="346"/>
      <c r="RGC7" s="347"/>
      <c r="RGD7" s="333"/>
      <c r="RGE7" s="345"/>
      <c r="RGF7" s="348"/>
      <c r="RGG7" s="345"/>
      <c r="RGH7" s="345"/>
      <c r="RGI7" s="347"/>
      <c r="RGJ7" s="339"/>
      <c r="RGL7" s="259"/>
      <c r="RGM7" s="267"/>
      <c r="RGN7" s="267"/>
      <c r="RGO7" s="269"/>
      <c r="RGP7" s="343"/>
      <c r="RGQ7" s="346"/>
      <c r="RGR7" s="347"/>
      <c r="RGS7" s="333"/>
      <c r="RGT7" s="345"/>
      <c r="RGU7" s="348"/>
      <c r="RGV7" s="345"/>
      <c r="RGW7" s="345"/>
      <c r="RGX7" s="347"/>
      <c r="RGY7" s="339"/>
      <c r="RHA7" s="259"/>
      <c r="RHB7" s="267"/>
      <c r="RHC7" s="267"/>
      <c r="RHD7" s="269"/>
      <c r="RHE7" s="343"/>
      <c r="RHF7" s="346"/>
      <c r="RHG7" s="347"/>
      <c r="RHH7" s="333"/>
      <c r="RHI7" s="345"/>
      <c r="RHJ7" s="348"/>
      <c r="RHK7" s="345"/>
      <c r="RHL7" s="345"/>
      <c r="RHM7" s="347"/>
      <c r="RHN7" s="339"/>
      <c r="RHP7" s="259"/>
      <c r="RHQ7" s="267"/>
      <c r="RHR7" s="267"/>
      <c r="RHS7" s="269"/>
      <c r="RHT7" s="343"/>
      <c r="RHU7" s="346"/>
      <c r="RHV7" s="347"/>
      <c r="RHW7" s="333"/>
      <c r="RHX7" s="345"/>
      <c r="RHY7" s="348"/>
      <c r="RHZ7" s="345"/>
      <c r="RIA7" s="345"/>
      <c r="RIB7" s="347"/>
      <c r="RIC7" s="339"/>
      <c r="RIE7" s="259"/>
      <c r="RIF7" s="267"/>
      <c r="RIG7" s="267"/>
      <c r="RIH7" s="269"/>
      <c r="RII7" s="343"/>
      <c r="RIJ7" s="346"/>
      <c r="RIK7" s="347"/>
      <c r="RIL7" s="333"/>
      <c r="RIM7" s="345"/>
      <c r="RIN7" s="348"/>
      <c r="RIO7" s="345"/>
      <c r="RIP7" s="345"/>
      <c r="RIQ7" s="347"/>
      <c r="RIR7" s="339"/>
      <c r="RIT7" s="259"/>
      <c r="RIU7" s="267"/>
      <c r="RIV7" s="267"/>
      <c r="RIW7" s="269"/>
      <c r="RIX7" s="343"/>
      <c r="RIY7" s="346"/>
      <c r="RIZ7" s="347"/>
      <c r="RJA7" s="333"/>
      <c r="RJB7" s="345"/>
      <c r="RJC7" s="348"/>
      <c r="RJD7" s="345"/>
      <c r="RJE7" s="345"/>
      <c r="RJF7" s="347"/>
      <c r="RJG7" s="339"/>
      <c r="RJI7" s="259"/>
      <c r="RJJ7" s="267"/>
      <c r="RJK7" s="267"/>
      <c r="RJL7" s="269"/>
      <c r="RJM7" s="343"/>
      <c r="RJN7" s="346"/>
      <c r="RJO7" s="347"/>
      <c r="RJP7" s="333"/>
      <c r="RJQ7" s="345"/>
      <c r="RJR7" s="348"/>
      <c r="RJS7" s="345"/>
      <c r="RJT7" s="345"/>
      <c r="RJU7" s="347"/>
      <c r="RJV7" s="339"/>
      <c r="RJX7" s="259"/>
      <c r="RJY7" s="267"/>
      <c r="RJZ7" s="267"/>
      <c r="RKA7" s="269"/>
      <c r="RKB7" s="343"/>
      <c r="RKC7" s="346"/>
      <c r="RKD7" s="347"/>
      <c r="RKE7" s="333"/>
      <c r="RKF7" s="345"/>
      <c r="RKG7" s="348"/>
      <c r="RKH7" s="345"/>
      <c r="RKI7" s="345"/>
      <c r="RKJ7" s="347"/>
      <c r="RKK7" s="339"/>
      <c r="RKM7" s="259"/>
      <c r="RKN7" s="267"/>
      <c r="RKO7" s="267"/>
      <c r="RKP7" s="269"/>
      <c r="RKQ7" s="343"/>
      <c r="RKR7" s="346"/>
      <c r="RKS7" s="347"/>
      <c r="RKT7" s="333"/>
      <c r="RKU7" s="345"/>
      <c r="RKV7" s="348"/>
      <c r="RKW7" s="345"/>
      <c r="RKX7" s="345"/>
      <c r="RKY7" s="347"/>
      <c r="RKZ7" s="339"/>
      <c r="RLB7" s="259"/>
      <c r="RLC7" s="267"/>
      <c r="RLD7" s="267"/>
      <c r="RLE7" s="269"/>
      <c r="RLF7" s="343"/>
      <c r="RLG7" s="346"/>
      <c r="RLH7" s="347"/>
      <c r="RLI7" s="333"/>
      <c r="RLJ7" s="345"/>
      <c r="RLK7" s="348"/>
      <c r="RLL7" s="345"/>
      <c r="RLM7" s="345"/>
      <c r="RLN7" s="347"/>
      <c r="RLO7" s="339"/>
      <c r="RLQ7" s="259"/>
      <c r="RLR7" s="267"/>
      <c r="RLS7" s="267"/>
      <c r="RLT7" s="269"/>
      <c r="RLU7" s="343"/>
      <c r="RLV7" s="346"/>
      <c r="RLW7" s="347"/>
      <c r="RLX7" s="333"/>
      <c r="RLY7" s="345"/>
      <c r="RLZ7" s="348"/>
      <c r="RMA7" s="345"/>
      <c r="RMB7" s="345"/>
      <c r="RMC7" s="347"/>
      <c r="RMD7" s="339"/>
      <c r="RMF7" s="259"/>
      <c r="RMG7" s="267"/>
      <c r="RMH7" s="267"/>
      <c r="RMI7" s="269"/>
      <c r="RMJ7" s="343"/>
      <c r="RMK7" s="346"/>
      <c r="RML7" s="347"/>
      <c r="RMM7" s="333"/>
      <c r="RMN7" s="345"/>
      <c r="RMO7" s="348"/>
      <c r="RMP7" s="345"/>
      <c r="RMQ7" s="345"/>
      <c r="RMR7" s="347"/>
      <c r="RMS7" s="339"/>
      <c r="RMU7" s="259"/>
      <c r="RMV7" s="267"/>
      <c r="RMW7" s="267"/>
      <c r="RMX7" s="269"/>
      <c r="RMY7" s="343"/>
      <c r="RMZ7" s="346"/>
      <c r="RNA7" s="347"/>
      <c r="RNB7" s="333"/>
      <c r="RNC7" s="345"/>
      <c r="RND7" s="348"/>
      <c r="RNE7" s="345"/>
      <c r="RNF7" s="345"/>
      <c r="RNG7" s="347"/>
      <c r="RNH7" s="339"/>
      <c r="RNJ7" s="259"/>
      <c r="RNK7" s="267"/>
      <c r="RNL7" s="267"/>
      <c r="RNM7" s="269"/>
      <c r="RNN7" s="343"/>
      <c r="RNO7" s="346"/>
      <c r="RNP7" s="347"/>
      <c r="RNQ7" s="333"/>
      <c r="RNR7" s="345"/>
      <c r="RNS7" s="348"/>
      <c r="RNT7" s="345"/>
      <c r="RNU7" s="345"/>
      <c r="RNV7" s="347"/>
      <c r="RNW7" s="339"/>
      <c r="RNY7" s="259"/>
      <c r="RNZ7" s="267"/>
      <c r="ROA7" s="267"/>
      <c r="ROB7" s="269"/>
      <c r="ROC7" s="343"/>
      <c r="ROD7" s="346"/>
      <c r="ROE7" s="347"/>
      <c r="ROF7" s="333"/>
      <c r="ROG7" s="345"/>
      <c r="ROH7" s="348"/>
      <c r="ROI7" s="345"/>
      <c r="ROJ7" s="345"/>
      <c r="ROK7" s="347"/>
      <c r="ROL7" s="339"/>
      <c r="RON7" s="259"/>
      <c r="ROO7" s="267"/>
      <c r="ROP7" s="267"/>
      <c r="ROQ7" s="269"/>
      <c r="ROR7" s="343"/>
      <c r="ROS7" s="346"/>
      <c r="ROT7" s="347"/>
      <c r="ROU7" s="333"/>
      <c r="ROV7" s="345"/>
      <c r="ROW7" s="348"/>
      <c r="ROX7" s="345"/>
      <c r="ROY7" s="345"/>
      <c r="ROZ7" s="347"/>
      <c r="RPA7" s="339"/>
      <c r="RPC7" s="259"/>
      <c r="RPD7" s="267"/>
      <c r="RPE7" s="267"/>
      <c r="RPF7" s="269"/>
      <c r="RPG7" s="343"/>
      <c r="RPH7" s="346"/>
      <c r="RPI7" s="347"/>
      <c r="RPJ7" s="333"/>
      <c r="RPK7" s="345"/>
      <c r="RPL7" s="348"/>
      <c r="RPM7" s="345"/>
      <c r="RPN7" s="345"/>
      <c r="RPO7" s="347"/>
      <c r="RPP7" s="339"/>
      <c r="RPR7" s="259"/>
      <c r="RPS7" s="267"/>
      <c r="RPT7" s="267"/>
      <c r="RPU7" s="269"/>
      <c r="RPV7" s="343"/>
      <c r="RPW7" s="346"/>
      <c r="RPX7" s="347"/>
      <c r="RPY7" s="333"/>
      <c r="RPZ7" s="345"/>
      <c r="RQA7" s="348"/>
      <c r="RQB7" s="345"/>
      <c r="RQC7" s="345"/>
      <c r="RQD7" s="347"/>
      <c r="RQE7" s="339"/>
      <c r="RQG7" s="259"/>
      <c r="RQH7" s="267"/>
      <c r="RQI7" s="267"/>
      <c r="RQJ7" s="269"/>
      <c r="RQK7" s="343"/>
      <c r="RQL7" s="346"/>
      <c r="RQM7" s="347"/>
      <c r="RQN7" s="333"/>
      <c r="RQO7" s="345"/>
      <c r="RQP7" s="348"/>
      <c r="RQQ7" s="345"/>
      <c r="RQR7" s="345"/>
      <c r="RQS7" s="347"/>
      <c r="RQT7" s="339"/>
      <c r="RQV7" s="259"/>
      <c r="RQW7" s="267"/>
      <c r="RQX7" s="267"/>
      <c r="RQY7" s="269"/>
      <c r="RQZ7" s="343"/>
      <c r="RRA7" s="346"/>
      <c r="RRB7" s="347"/>
      <c r="RRC7" s="333"/>
      <c r="RRD7" s="345"/>
      <c r="RRE7" s="348"/>
      <c r="RRF7" s="345"/>
      <c r="RRG7" s="345"/>
      <c r="RRH7" s="347"/>
      <c r="RRI7" s="339"/>
      <c r="RRK7" s="259"/>
      <c r="RRL7" s="267"/>
      <c r="RRM7" s="267"/>
      <c r="RRN7" s="269"/>
      <c r="RRO7" s="343"/>
      <c r="RRP7" s="346"/>
      <c r="RRQ7" s="347"/>
      <c r="RRR7" s="333"/>
      <c r="RRS7" s="345"/>
      <c r="RRT7" s="348"/>
      <c r="RRU7" s="345"/>
      <c r="RRV7" s="345"/>
      <c r="RRW7" s="347"/>
      <c r="RRX7" s="339"/>
      <c r="RRZ7" s="259"/>
      <c r="RSA7" s="267"/>
      <c r="RSB7" s="267"/>
      <c r="RSC7" s="269"/>
      <c r="RSD7" s="343"/>
      <c r="RSE7" s="346"/>
      <c r="RSF7" s="347"/>
      <c r="RSG7" s="333"/>
      <c r="RSH7" s="345"/>
      <c r="RSI7" s="348"/>
      <c r="RSJ7" s="345"/>
      <c r="RSK7" s="345"/>
      <c r="RSL7" s="347"/>
      <c r="RSM7" s="339"/>
      <c r="RSO7" s="259"/>
      <c r="RSP7" s="267"/>
      <c r="RSQ7" s="267"/>
      <c r="RSR7" s="269"/>
      <c r="RSS7" s="343"/>
      <c r="RST7" s="346"/>
      <c r="RSU7" s="347"/>
      <c r="RSV7" s="333"/>
      <c r="RSW7" s="345"/>
      <c r="RSX7" s="348"/>
      <c r="RSY7" s="345"/>
      <c r="RSZ7" s="345"/>
      <c r="RTA7" s="347"/>
      <c r="RTB7" s="339"/>
      <c r="RTD7" s="259"/>
      <c r="RTE7" s="267"/>
      <c r="RTF7" s="267"/>
      <c r="RTG7" s="269"/>
      <c r="RTH7" s="343"/>
      <c r="RTI7" s="346"/>
      <c r="RTJ7" s="347"/>
      <c r="RTK7" s="333"/>
      <c r="RTL7" s="345"/>
      <c r="RTM7" s="348"/>
      <c r="RTN7" s="345"/>
      <c r="RTO7" s="345"/>
      <c r="RTP7" s="347"/>
      <c r="RTQ7" s="339"/>
      <c r="RTS7" s="259"/>
      <c r="RTT7" s="267"/>
      <c r="RTU7" s="267"/>
      <c r="RTV7" s="269"/>
      <c r="RTW7" s="343"/>
      <c r="RTX7" s="346"/>
      <c r="RTY7" s="347"/>
      <c r="RTZ7" s="333"/>
      <c r="RUA7" s="345"/>
      <c r="RUB7" s="348"/>
      <c r="RUC7" s="345"/>
      <c r="RUD7" s="345"/>
      <c r="RUE7" s="347"/>
      <c r="RUF7" s="339"/>
      <c r="RUH7" s="259"/>
      <c r="RUI7" s="267"/>
      <c r="RUJ7" s="267"/>
      <c r="RUK7" s="269"/>
      <c r="RUL7" s="343"/>
      <c r="RUM7" s="346"/>
      <c r="RUN7" s="347"/>
      <c r="RUO7" s="333"/>
      <c r="RUP7" s="345"/>
      <c r="RUQ7" s="348"/>
      <c r="RUR7" s="345"/>
      <c r="RUS7" s="345"/>
      <c r="RUT7" s="347"/>
      <c r="RUU7" s="339"/>
      <c r="RUW7" s="259"/>
      <c r="RUX7" s="267"/>
      <c r="RUY7" s="267"/>
      <c r="RUZ7" s="269"/>
      <c r="RVA7" s="343"/>
      <c r="RVB7" s="346"/>
      <c r="RVC7" s="347"/>
      <c r="RVD7" s="333"/>
      <c r="RVE7" s="345"/>
      <c r="RVF7" s="348"/>
      <c r="RVG7" s="345"/>
      <c r="RVH7" s="345"/>
      <c r="RVI7" s="347"/>
      <c r="RVJ7" s="339"/>
      <c r="RVL7" s="259"/>
      <c r="RVM7" s="267"/>
      <c r="RVN7" s="267"/>
      <c r="RVO7" s="269"/>
      <c r="RVP7" s="343"/>
      <c r="RVQ7" s="346"/>
      <c r="RVR7" s="347"/>
      <c r="RVS7" s="333"/>
      <c r="RVT7" s="345"/>
      <c r="RVU7" s="348"/>
      <c r="RVV7" s="345"/>
      <c r="RVW7" s="345"/>
      <c r="RVX7" s="347"/>
      <c r="RVY7" s="339"/>
      <c r="RWA7" s="259"/>
      <c r="RWB7" s="267"/>
      <c r="RWC7" s="267"/>
      <c r="RWD7" s="269"/>
      <c r="RWE7" s="343"/>
      <c r="RWF7" s="346"/>
      <c r="RWG7" s="347"/>
      <c r="RWH7" s="333"/>
      <c r="RWI7" s="345"/>
      <c r="RWJ7" s="348"/>
      <c r="RWK7" s="345"/>
      <c r="RWL7" s="345"/>
      <c r="RWM7" s="347"/>
      <c r="RWN7" s="339"/>
      <c r="RWP7" s="259"/>
      <c r="RWQ7" s="267"/>
      <c r="RWR7" s="267"/>
      <c r="RWS7" s="269"/>
      <c r="RWT7" s="343"/>
      <c r="RWU7" s="346"/>
      <c r="RWV7" s="347"/>
      <c r="RWW7" s="333"/>
      <c r="RWX7" s="345"/>
      <c r="RWY7" s="348"/>
      <c r="RWZ7" s="345"/>
      <c r="RXA7" s="345"/>
      <c r="RXB7" s="347"/>
      <c r="RXC7" s="339"/>
      <c r="RXE7" s="259"/>
      <c r="RXF7" s="267"/>
      <c r="RXG7" s="267"/>
      <c r="RXH7" s="269"/>
      <c r="RXI7" s="343"/>
      <c r="RXJ7" s="346"/>
      <c r="RXK7" s="347"/>
      <c r="RXL7" s="333"/>
      <c r="RXM7" s="345"/>
      <c r="RXN7" s="348"/>
      <c r="RXO7" s="345"/>
      <c r="RXP7" s="345"/>
      <c r="RXQ7" s="347"/>
      <c r="RXR7" s="339"/>
      <c r="RXT7" s="259"/>
      <c r="RXU7" s="267"/>
      <c r="RXV7" s="267"/>
      <c r="RXW7" s="269"/>
      <c r="RXX7" s="343"/>
      <c r="RXY7" s="346"/>
      <c r="RXZ7" s="347"/>
      <c r="RYA7" s="333"/>
      <c r="RYB7" s="345"/>
      <c r="RYC7" s="348"/>
      <c r="RYD7" s="345"/>
      <c r="RYE7" s="345"/>
      <c r="RYF7" s="347"/>
      <c r="RYG7" s="339"/>
      <c r="RYI7" s="259"/>
      <c r="RYJ7" s="267"/>
      <c r="RYK7" s="267"/>
      <c r="RYL7" s="269"/>
      <c r="RYM7" s="343"/>
      <c r="RYN7" s="346"/>
      <c r="RYO7" s="347"/>
      <c r="RYP7" s="333"/>
      <c r="RYQ7" s="345"/>
      <c r="RYR7" s="348"/>
      <c r="RYS7" s="345"/>
      <c r="RYT7" s="345"/>
      <c r="RYU7" s="347"/>
      <c r="RYV7" s="339"/>
      <c r="RYX7" s="259"/>
      <c r="RYY7" s="267"/>
      <c r="RYZ7" s="267"/>
      <c r="RZA7" s="269"/>
      <c r="RZB7" s="343"/>
      <c r="RZC7" s="346"/>
      <c r="RZD7" s="347"/>
      <c r="RZE7" s="333"/>
      <c r="RZF7" s="345"/>
      <c r="RZG7" s="348"/>
      <c r="RZH7" s="345"/>
      <c r="RZI7" s="345"/>
      <c r="RZJ7" s="347"/>
      <c r="RZK7" s="339"/>
      <c r="RZM7" s="259"/>
      <c r="RZN7" s="267"/>
      <c r="RZO7" s="267"/>
      <c r="RZP7" s="269"/>
      <c r="RZQ7" s="343"/>
      <c r="RZR7" s="346"/>
      <c r="RZS7" s="347"/>
      <c r="RZT7" s="333"/>
      <c r="RZU7" s="345"/>
      <c r="RZV7" s="348"/>
      <c r="RZW7" s="345"/>
      <c r="RZX7" s="345"/>
      <c r="RZY7" s="347"/>
      <c r="RZZ7" s="339"/>
      <c r="SAB7" s="259"/>
      <c r="SAC7" s="267"/>
      <c r="SAD7" s="267"/>
      <c r="SAE7" s="269"/>
      <c r="SAF7" s="343"/>
      <c r="SAG7" s="346"/>
      <c r="SAH7" s="347"/>
      <c r="SAI7" s="333"/>
      <c r="SAJ7" s="345"/>
      <c r="SAK7" s="348"/>
      <c r="SAL7" s="345"/>
      <c r="SAM7" s="345"/>
      <c r="SAN7" s="347"/>
      <c r="SAO7" s="339"/>
      <c r="SAQ7" s="259"/>
      <c r="SAR7" s="267"/>
      <c r="SAS7" s="267"/>
      <c r="SAT7" s="269"/>
      <c r="SAU7" s="343"/>
      <c r="SAV7" s="346"/>
      <c r="SAW7" s="347"/>
      <c r="SAX7" s="333"/>
      <c r="SAY7" s="345"/>
      <c r="SAZ7" s="348"/>
      <c r="SBA7" s="345"/>
      <c r="SBB7" s="345"/>
      <c r="SBC7" s="347"/>
      <c r="SBD7" s="339"/>
      <c r="SBF7" s="259"/>
      <c r="SBG7" s="267"/>
      <c r="SBH7" s="267"/>
      <c r="SBI7" s="269"/>
      <c r="SBJ7" s="343"/>
      <c r="SBK7" s="346"/>
      <c r="SBL7" s="347"/>
      <c r="SBM7" s="333"/>
      <c r="SBN7" s="345"/>
      <c r="SBO7" s="348"/>
      <c r="SBP7" s="345"/>
      <c r="SBQ7" s="345"/>
      <c r="SBR7" s="347"/>
      <c r="SBS7" s="339"/>
      <c r="SBU7" s="259"/>
      <c r="SBV7" s="267"/>
      <c r="SBW7" s="267"/>
      <c r="SBX7" s="269"/>
      <c r="SBY7" s="343"/>
      <c r="SBZ7" s="346"/>
      <c r="SCA7" s="347"/>
      <c r="SCB7" s="333"/>
      <c r="SCC7" s="345"/>
      <c r="SCD7" s="348"/>
      <c r="SCE7" s="345"/>
      <c r="SCF7" s="345"/>
      <c r="SCG7" s="347"/>
      <c r="SCH7" s="339"/>
      <c r="SCJ7" s="259"/>
      <c r="SCK7" s="267"/>
      <c r="SCL7" s="267"/>
      <c r="SCM7" s="269"/>
      <c r="SCN7" s="343"/>
      <c r="SCO7" s="346"/>
      <c r="SCP7" s="347"/>
      <c r="SCQ7" s="333"/>
      <c r="SCR7" s="345"/>
      <c r="SCS7" s="348"/>
      <c r="SCT7" s="345"/>
      <c r="SCU7" s="345"/>
      <c r="SCV7" s="347"/>
      <c r="SCW7" s="339"/>
      <c r="SCY7" s="259"/>
      <c r="SCZ7" s="267"/>
      <c r="SDA7" s="267"/>
      <c r="SDB7" s="269"/>
      <c r="SDC7" s="343"/>
      <c r="SDD7" s="346"/>
      <c r="SDE7" s="347"/>
      <c r="SDF7" s="333"/>
      <c r="SDG7" s="345"/>
      <c r="SDH7" s="348"/>
      <c r="SDI7" s="345"/>
      <c r="SDJ7" s="345"/>
      <c r="SDK7" s="347"/>
      <c r="SDL7" s="339"/>
      <c r="SDN7" s="259"/>
      <c r="SDO7" s="267"/>
      <c r="SDP7" s="267"/>
      <c r="SDQ7" s="269"/>
      <c r="SDR7" s="343"/>
      <c r="SDS7" s="346"/>
      <c r="SDT7" s="347"/>
      <c r="SDU7" s="333"/>
      <c r="SDV7" s="345"/>
      <c r="SDW7" s="348"/>
      <c r="SDX7" s="345"/>
      <c r="SDY7" s="345"/>
      <c r="SDZ7" s="347"/>
      <c r="SEA7" s="339"/>
      <c r="SEC7" s="259"/>
      <c r="SED7" s="267"/>
      <c r="SEE7" s="267"/>
      <c r="SEF7" s="269"/>
      <c r="SEG7" s="343"/>
      <c r="SEH7" s="346"/>
      <c r="SEI7" s="347"/>
      <c r="SEJ7" s="333"/>
      <c r="SEK7" s="345"/>
      <c r="SEL7" s="348"/>
      <c r="SEM7" s="345"/>
      <c r="SEN7" s="345"/>
      <c r="SEO7" s="347"/>
      <c r="SEP7" s="339"/>
      <c r="SER7" s="259"/>
      <c r="SES7" s="267"/>
      <c r="SET7" s="267"/>
      <c r="SEU7" s="269"/>
      <c r="SEV7" s="343"/>
      <c r="SEW7" s="346"/>
      <c r="SEX7" s="347"/>
      <c r="SEY7" s="333"/>
      <c r="SEZ7" s="345"/>
      <c r="SFA7" s="348"/>
      <c r="SFB7" s="345"/>
      <c r="SFC7" s="345"/>
      <c r="SFD7" s="347"/>
      <c r="SFE7" s="339"/>
      <c r="SFG7" s="259"/>
      <c r="SFH7" s="267"/>
      <c r="SFI7" s="267"/>
      <c r="SFJ7" s="269"/>
      <c r="SFK7" s="343"/>
      <c r="SFL7" s="346"/>
      <c r="SFM7" s="347"/>
      <c r="SFN7" s="333"/>
      <c r="SFO7" s="345"/>
      <c r="SFP7" s="348"/>
      <c r="SFQ7" s="345"/>
      <c r="SFR7" s="345"/>
      <c r="SFS7" s="347"/>
      <c r="SFT7" s="339"/>
      <c r="SFV7" s="259"/>
      <c r="SFW7" s="267"/>
      <c r="SFX7" s="267"/>
      <c r="SFY7" s="269"/>
      <c r="SFZ7" s="343"/>
      <c r="SGA7" s="346"/>
      <c r="SGB7" s="347"/>
      <c r="SGC7" s="333"/>
      <c r="SGD7" s="345"/>
      <c r="SGE7" s="348"/>
      <c r="SGF7" s="345"/>
      <c r="SGG7" s="345"/>
      <c r="SGH7" s="347"/>
      <c r="SGI7" s="339"/>
      <c r="SGK7" s="259"/>
      <c r="SGL7" s="267"/>
      <c r="SGM7" s="267"/>
      <c r="SGN7" s="269"/>
      <c r="SGO7" s="343"/>
      <c r="SGP7" s="346"/>
      <c r="SGQ7" s="347"/>
      <c r="SGR7" s="333"/>
      <c r="SGS7" s="345"/>
      <c r="SGT7" s="348"/>
      <c r="SGU7" s="345"/>
      <c r="SGV7" s="345"/>
      <c r="SGW7" s="347"/>
      <c r="SGX7" s="339"/>
      <c r="SGZ7" s="259"/>
      <c r="SHA7" s="267"/>
      <c r="SHB7" s="267"/>
      <c r="SHC7" s="269"/>
      <c r="SHD7" s="343"/>
      <c r="SHE7" s="346"/>
      <c r="SHF7" s="347"/>
      <c r="SHG7" s="333"/>
      <c r="SHH7" s="345"/>
      <c r="SHI7" s="348"/>
      <c r="SHJ7" s="345"/>
      <c r="SHK7" s="345"/>
      <c r="SHL7" s="347"/>
      <c r="SHM7" s="339"/>
      <c r="SHO7" s="259"/>
      <c r="SHP7" s="267"/>
      <c r="SHQ7" s="267"/>
      <c r="SHR7" s="269"/>
      <c r="SHS7" s="343"/>
      <c r="SHT7" s="346"/>
      <c r="SHU7" s="347"/>
      <c r="SHV7" s="333"/>
      <c r="SHW7" s="345"/>
      <c r="SHX7" s="348"/>
      <c r="SHY7" s="345"/>
      <c r="SHZ7" s="345"/>
      <c r="SIA7" s="347"/>
      <c r="SIB7" s="339"/>
      <c r="SID7" s="259"/>
      <c r="SIE7" s="267"/>
      <c r="SIF7" s="267"/>
      <c r="SIG7" s="269"/>
      <c r="SIH7" s="343"/>
      <c r="SII7" s="346"/>
      <c r="SIJ7" s="347"/>
      <c r="SIK7" s="333"/>
      <c r="SIL7" s="345"/>
      <c r="SIM7" s="348"/>
      <c r="SIN7" s="345"/>
      <c r="SIO7" s="345"/>
      <c r="SIP7" s="347"/>
      <c r="SIQ7" s="339"/>
      <c r="SIS7" s="259"/>
      <c r="SIT7" s="267"/>
      <c r="SIU7" s="267"/>
      <c r="SIV7" s="269"/>
      <c r="SIW7" s="343"/>
      <c r="SIX7" s="346"/>
      <c r="SIY7" s="347"/>
      <c r="SIZ7" s="333"/>
      <c r="SJA7" s="345"/>
      <c r="SJB7" s="348"/>
      <c r="SJC7" s="345"/>
      <c r="SJD7" s="345"/>
      <c r="SJE7" s="347"/>
      <c r="SJF7" s="339"/>
      <c r="SJH7" s="259"/>
      <c r="SJI7" s="267"/>
      <c r="SJJ7" s="267"/>
      <c r="SJK7" s="269"/>
      <c r="SJL7" s="343"/>
      <c r="SJM7" s="346"/>
      <c r="SJN7" s="347"/>
      <c r="SJO7" s="333"/>
      <c r="SJP7" s="345"/>
      <c r="SJQ7" s="348"/>
      <c r="SJR7" s="345"/>
      <c r="SJS7" s="345"/>
      <c r="SJT7" s="347"/>
      <c r="SJU7" s="339"/>
      <c r="SJW7" s="259"/>
      <c r="SJX7" s="267"/>
      <c r="SJY7" s="267"/>
      <c r="SJZ7" s="269"/>
      <c r="SKA7" s="343"/>
      <c r="SKB7" s="346"/>
      <c r="SKC7" s="347"/>
      <c r="SKD7" s="333"/>
      <c r="SKE7" s="345"/>
      <c r="SKF7" s="348"/>
      <c r="SKG7" s="345"/>
      <c r="SKH7" s="345"/>
      <c r="SKI7" s="347"/>
      <c r="SKJ7" s="339"/>
      <c r="SKL7" s="259"/>
      <c r="SKM7" s="267"/>
      <c r="SKN7" s="267"/>
      <c r="SKO7" s="269"/>
      <c r="SKP7" s="343"/>
      <c r="SKQ7" s="346"/>
      <c r="SKR7" s="347"/>
      <c r="SKS7" s="333"/>
      <c r="SKT7" s="345"/>
      <c r="SKU7" s="348"/>
      <c r="SKV7" s="345"/>
      <c r="SKW7" s="345"/>
      <c r="SKX7" s="347"/>
      <c r="SKY7" s="339"/>
      <c r="SLA7" s="259"/>
      <c r="SLB7" s="267"/>
      <c r="SLC7" s="267"/>
      <c r="SLD7" s="269"/>
      <c r="SLE7" s="343"/>
      <c r="SLF7" s="346"/>
      <c r="SLG7" s="347"/>
      <c r="SLH7" s="333"/>
      <c r="SLI7" s="345"/>
      <c r="SLJ7" s="348"/>
      <c r="SLK7" s="345"/>
      <c r="SLL7" s="345"/>
      <c r="SLM7" s="347"/>
      <c r="SLN7" s="339"/>
      <c r="SLP7" s="259"/>
      <c r="SLQ7" s="267"/>
      <c r="SLR7" s="267"/>
      <c r="SLS7" s="269"/>
      <c r="SLT7" s="343"/>
      <c r="SLU7" s="346"/>
      <c r="SLV7" s="347"/>
      <c r="SLW7" s="333"/>
      <c r="SLX7" s="345"/>
      <c r="SLY7" s="348"/>
      <c r="SLZ7" s="345"/>
      <c r="SMA7" s="345"/>
      <c r="SMB7" s="347"/>
      <c r="SMC7" s="339"/>
      <c r="SME7" s="259"/>
      <c r="SMF7" s="267"/>
      <c r="SMG7" s="267"/>
      <c r="SMH7" s="269"/>
      <c r="SMI7" s="343"/>
      <c r="SMJ7" s="346"/>
      <c r="SMK7" s="347"/>
      <c r="SML7" s="333"/>
      <c r="SMM7" s="345"/>
      <c r="SMN7" s="348"/>
      <c r="SMO7" s="345"/>
      <c r="SMP7" s="345"/>
      <c r="SMQ7" s="347"/>
      <c r="SMR7" s="339"/>
      <c r="SMT7" s="259"/>
      <c r="SMU7" s="267"/>
      <c r="SMV7" s="267"/>
      <c r="SMW7" s="269"/>
      <c r="SMX7" s="343"/>
      <c r="SMY7" s="346"/>
      <c r="SMZ7" s="347"/>
      <c r="SNA7" s="333"/>
      <c r="SNB7" s="345"/>
      <c r="SNC7" s="348"/>
      <c r="SND7" s="345"/>
      <c r="SNE7" s="345"/>
      <c r="SNF7" s="347"/>
      <c r="SNG7" s="339"/>
      <c r="SNI7" s="259"/>
      <c r="SNJ7" s="267"/>
      <c r="SNK7" s="267"/>
      <c r="SNL7" s="269"/>
      <c r="SNM7" s="343"/>
      <c r="SNN7" s="346"/>
      <c r="SNO7" s="347"/>
      <c r="SNP7" s="333"/>
      <c r="SNQ7" s="345"/>
      <c r="SNR7" s="348"/>
      <c r="SNS7" s="345"/>
      <c r="SNT7" s="345"/>
      <c r="SNU7" s="347"/>
      <c r="SNV7" s="339"/>
      <c r="SNX7" s="259"/>
      <c r="SNY7" s="267"/>
      <c r="SNZ7" s="267"/>
      <c r="SOA7" s="269"/>
      <c r="SOB7" s="343"/>
      <c r="SOC7" s="346"/>
      <c r="SOD7" s="347"/>
      <c r="SOE7" s="333"/>
      <c r="SOF7" s="345"/>
      <c r="SOG7" s="348"/>
      <c r="SOH7" s="345"/>
      <c r="SOI7" s="345"/>
      <c r="SOJ7" s="347"/>
      <c r="SOK7" s="339"/>
      <c r="SOM7" s="259"/>
      <c r="SON7" s="267"/>
      <c r="SOO7" s="267"/>
      <c r="SOP7" s="269"/>
      <c r="SOQ7" s="343"/>
      <c r="SOR7" s="346"/>
      <c r="SOS7" s="347"/>
      <c r="SOT7" s="333"/>
      <c r="SOU7" s="345"/>
      <c r="SOV7" s="348"/>
      <c r="SOW7" s="345"/>
      <c r="SOX7" s="345"/>
      <c r="SOY7" s="347"/>
      <c r="SOZ7" s="339"/>
      <c r="SPB7" s="259"/>
      <c r="SPC7" s="267"/>
      <c r="SPD7" s="267"/>
      <c r="SPE7" s="269"/>
      <c r="SPF7" s="343"/>
      <c r="SPG7" s="346"/>
      <c r="SPH7" s="347"/>
      <c r="SPI7" s="333"/>
      <c r="SPJ7" s="345"/>
      <c r="SPK7" s="348"/>
      <c r="SPL7" s="345"/>
      <c r="SPM7" s="345"/>
      <c r="SPN7" s="347"/>
      <c r="SPO7" s="339"/>
      <c r="SPQ7" s="259"/>
      <c r="SPR7" s="267"/>
      <c r="SPS7" s="267"/>
      <c r="SPT7" s="269"/>
      <c r="SPU7" s="343"/>
      <c r="SPV7" s="346"/>
      <c r="SPW7" s="347"/>
      <c r="SPX7" s="333"/>
      <c r="SPY7" s="345"/>
      <c r="SPZ7" s="348"/>
      <c r="SQA7" s="345"/>
      <c r="SQB7" s="345"/>
      <c r="SQC7" s="347"/>
      <c r="SQD7" s="339"/>
      <c r="SQF7" s="259"/>
      <c r="SQG7" s="267"/>
      <c r="SQH7" s="267"/>
      <c r="SQI7" s="269"/>
      <c r="SQJ7" s="343"/>
      <c r="SQK7" s="346"/>
      <c r="SQL7" s="347"/>
      <c r="SQM7" s="333"/>
      <c r="SQN7" s="345"/>
      <c r="SQO7" s="348"/>
      <c r="SQP7" s="345"/>
      <c r="SQQ7" s="345"/>
      <c r="SQR7" s="347"/>
      <c r="SQS7" s="339"/>
      <c r="SQU7" s="259"/>
      <c r="SQV7" s="267"/>
      <c r="SQW7" s="267"/>
      <c r="SQX7" s="269"/>
      <c r="SQY7" s="343"/>
      <c r="SQZ7" s="346"/>
      <c r="SRA7" s="347"/>
      <c r="SRB7" s="333"/>
      <c r="SRC7" s="345"/>
      <c r="SRD7" s="348"/>
      <c r="SRE7" s="345"/>
      <c r="SRF7" s="345"/>
      <c r="SRG7" s="347"/>
      <c r="SRH7" s="339"/>
      <c r="SRJ7" s="259"/>
      <c r="SRK7" s="267"/>
      <c r="SRL7" s="267"/>
      <c r="SRM7" s="269"/>
      <c r="SRN7" s="343"/>
      <c r="SRO7" s="346"/>
      <c r="SRP7" s="347"/>
      <c r="SRQ7" s="333"/>
      <c r="SRR7" s="345"/>
      <c r="SRS7" s="348"/>
      <c r="SRT7" s="345"/>
      <c r="SRU7" s="345"/>
      <c r="SRV7" s="347"/>
      <c r="SRW7" s="339"/>
      <c r="SRY7" s="259"/>
      <c r="SRZ7" s="267"/>
      <c r="SSA7" s="267"/>
      <c r="SSB7" s="269"/>
      <c r="SSC7" s="343"/>
      <c r="SSD7" s="346"/>
      <c r="SSE7" s="347"/>
      <c r="SSF7" s="333"/>
      <c r="SSG7" s="345"/>
      <c r="SSH7" s="348"/>
      <c r="SSI7" s="345"/>
      <c r="SSJ7" s="345"/>
      <c r="SSK7" s="347"/>
      <c r="SSL7" s="339"/>
      <c r="SSN7" s="259"/>
      <c r="SSO7" s="267"/>
      <c r="SSP7" s="267"/>
      <c r="SSQ7" s="269"/>
      <c r="SSR7" s="343"/>
      <c r="SSS7" s="346"/>
      <c r="SST7" s="347"/>
      <c r="SSU7" s="333"/>
      <c r="SSV7" s="345"/>
      <c r="SSW7" s="348"/>
      <c r="SSX7" s="345"/>
      <c r="SSY7" s="345"/>
      <c r="SSZ7" s="347"/>
      <c r="STA7" s="339"/>
      <c r="STC7" s="259"/>
      <c r="STD7" s="267"/>
      <c r="STE7" s="267"/>
      <c r="STF7" s="269"/>
      <c r="STG7" s="343"/>
      <c r="STH7" s="346"/>
      <c r="STI7" s="347"/>
      <c r="STJ7" s="333"/>
      <c r="STK7" s="345"/>
      <c r="STL7" s="348"/>
      <c r="STM7" s="345"/>
      <c r="STN7" s="345"/>
      <c r="STO7" s="347"/>
      <c r="STP7" s="339"/>
      <c r="STR7" s="259"/>
      <c r="STS7" s="267"/>
      <c r="STT7" s="267"/>
      <c r="STU7" s="269"/>
      <c r="STV7" s="343"/>
      <c r="STW7" s="346"/>
      <c r="STX7" s="347"/>
      <c r="STY7" s="333"/>
      <c r="STZ7" s="345"/>
      <c r="SUA7" s="348"/>
      <c r="SUB7" s="345"/>
      <c r="SUC7" s="345"/>
      <c r="SUD7" s="347"/>
      <c r="SUE7" s="339"/>
      <c r="SUG7" s="259"/>
      <c r="SUH7" s="267"/>
      <c r="SUI7" s="267"/>
      <c r="SUJ7" s="269"/>
      <c r="SUK7" s="343"/>
      <c r="SUL7" s="346"/>
      <c r="SUM7" s="347"/>
      <c r="SUN7" s="333"/>
      <c r="SUO7" s="345"/>
      <c r="SUP7" s="348"/>
      <c r="SUQ7" s="345"/>
      <c r="SUR7" s="345"/>
      <c r="SUS7" s="347"/>
      <c r="SUT7" s="339"/>
      <c r="SUV7" s="259"/>
      <c r="SUW7" s="267"/>
      <c r="SUX7" s="267"/>
      <c r="SUY7" s="269"/>
      <c r="SUZ7" s="343"/>
      <c r="SVA7" s="346"/>
      <c r="SVB7" s="347"/>
      <c r="SVC7" s="333"/>
      <c r="SVD7" s="345"/>
      <c r="SVE7" s="348"/>
      <c r="SVF7" s="345"/>
      <c r="SVG7" s="345"/>
      <c r="SVH7" s="347"/>
      <c r="SVI7" s="339"/>
      <c r="SVK7" s="259"/>
      <c r="SVL7" s="267"/>
      <c r="SVM7" s="267"/>
      <c r="SVN7" s="269"/>
      <c r="SVO7" s="343"/>
      <c r="SVP7" s="346"/>
      <c r="SVQ7" s="347"/>
      <c r="SVR7" s="333"/>
      <c r="SVS7" s="345"/>
      <c r="SVT7" s="348"/>
      <c r="SVU7" s="345"/>
      <c r="SVV7" s="345"/>
      <c r="SVW7" s="347"/>
      <c r="SVX7" s="339"/>
      <c r="SVZ7" s="259"/>
      <c r="SWA7" s="267"/>
      <c r="SWB7" s="267"/>
      <c r="SWC7" s="269"/>
      <c r="SWD7" s="343"/>
      <c r="SWE7" s="346"/>
      <c r="SWF7" s="347"/>
      <c r="SWG7" s="333"/>
      <c r="SWH7" s="345"/>
      <c r="SWI7" s="348"/>
      <c r="SWJ7" s="345"/>
      <c r="SWK7" s="345"/>
      <c r="SWL7" s="347"/>
      <c r="SWM7" s="339"/>
      <c r="SWO7" s="259"/>
      <c r="SWP7" s="267"/>
      <c r="SWQ7" s="267"/>
      <c r="SWR7" s="269"/>
      <c r="SWS7" s="343"/>
      <c r="SWT7" s="346"/>
      <c r="SWU7" s="347"/>
      <c r="SWV7" s="333"/>
      <c r="SWW7" s="345"/>
      <c r="SWX7" s="348"/>
      <c r="SWY7" s="345"/>
      <c r="SWZ7" s="345"/>
      <c r="SXA7" s="347"/>
      <c r="SXB7" s="339"/>
      <c r="SXD7" s="259"/>
      <c r="SXE7" s="267"/>
      <c r="SXF7" s="267"/>
      <c r="SXG7" s="269"/>
      <c r="SXH7" s="343"/>
      <c r="SXI7" s="346"/>
      <c r="SXJ7" s="347"/>
      <c r="SXK7" s="333"/>
      <c r="SXL7" s="345"/>
      <c r="SXM7" s="348"/>
      <c r="SXN7" s="345"/>
      <c r="SXO7" s="345"/>
      <c r="SXP7" s="347"/>
      <c r="SXQ7" s="339"/>
      <c r="SXS7" s="259"/>
      <c r="SXT7" s="267"/>
      <c r="SXU7" s="267"/>
      <c r="SXV7" s="269"/>
      <c r="SXW7" s="343"/>
      <c r="SXX7" s="346"/>
      <c r="SXY7" s="347"/>
      <c r="SXZ7" s="333"/>
      <c r="SYA7" s="345"/>
      <c r="SYB7" s="348"/>
      <c r="SYC7" s="345"/>
      <c r="SYD7" s="345"/>
      <c r="SYE7" s="347"/>
      <c r="SYF7" s="339"/>
      <c r="SYH7" s="259"/>
      <c r="SYI7" s="267"/>
      <c r="SYJ7" s="267"/>
      <c r="SYK7" s="269"/>
      <c r="SYL7" s="343"/>
      <c r="SYM7" s="346"/>
      <c r="SYN7" s="347"/>
      <c r="SYO7" s="333"/>
      <c r="SYP7" s="345"/>
      <c r="SYQ7" s="348"/>
      <c r="SYR7" s="345"/>
      <c r="SYS7" s="345"/>
      <c r="SYT7" s="347"/>
      <c r="SYU7" s="339"/>
      <c r="SYW7" s="259"/>
      <c r="SYX7" s="267"/>
      <c r="SYY7" s="267"/>
      <c r="SYZ7" s="269"/>
      <c r="SZA7" s="343"/>
      <c r="SZB7" s="346"/>
      <c r="SZC7" s="347"/>
      <c r="SZD7" s="333"/>
      <c r="SZE7" s="345"/>
      <c r="SZF7" s="348"/>
      <c r="SZG7" s="345"/>
      <c r="SZH7" s="345"/>
      <c r="SZI7" s="347"/>
      <c r="SZJ7" s="339"/>
      <c r="SZL7" s="259"/>
      <c r="SZM7" s="267"/>
      <c r="SZN7" s="267"/>
      <c r="SZO7" s="269"/>
      <c r="SZP7" s="343"/>
      <c r="SZQ7" s="346"/>
      <c r="SZR7" s="347"/>
      <c r="SZS7" s="333"/>
      <c r="SZT7" s="345"/>
      <c r="SZU7" s="348"/>
      <c r="SZV7" s="345"/>
      <c r="SZW7" s="345"/>
      <c r="SZX7" s="347"/>
      <c r="SZY7" s="339"/>
      <c r="TAA7" s="259"/>
      <c r="TAB7" s="267"/>
      <c r="TAC7" s="267"/>
      <c r="TAD7" s="269"/>
      <c r="TAE7" s="343"/>
      <c r="TAF7" s="346"/>
      <c r="TAG7" s="347"/>
      <c r="TAH7" s="333"/>
      <c r="TAI7" s="345"/>
      <c r="TAJ7" s="348"/>
      <c r="TAK7" s="345"/>
      <c r="TAL7" s="345"/>
      <c r="TAM7" s="347"/>
      <c r="TAN7" s="339"/>
      <c r="TAP7" s="259"/>
      <c r="TAQ7" s="267"/>
      <c r="TAR7" s="267"/>
      <c r="TAS7" s="269"/>
      <c r="TAT7" s="343"/>
      <c r="TAU7" s="346"/>
      <c r="TAV7" s="347"/>
      <c r="TAW7" s="333"/>
      <c r="TAX7" s="345"/>
      <c r="TAY7" s="348"/>
      <c r="TAZ7" s="345"/>
      <c r="TBA7" s="345"/>
      <c r="TBB7" s="347"/>
      <c r="TBC7" s="339"/>
      <c r="TBE7" s="259"/>
      <c r="TBF7" s="267"/>
      <c r="TBG7" s="267"/>
      <c r="TBH7" s="269"/>
      <c r="TBI7" s="343"/>
      <c r="TBJ7" s="346"/>
      <c r="TBK7" s="347"/>
      <c r="TBL7" s="333"/>
      <c r="TBM7" s="345"/>
      <c r="TBN7" s="348"/>
      <c r="TBO7" s="345"/>
      <c r="TBP7" s="345"/>
      <c r="TBQ7" s="347"/>
      <c r="TBR7" s="339"/>
      <c r="TBT7" s="259"/>
      <c r="TBU7" s="267"/>
      <c r="TBV7" s="267"/>
      <c r="TBW7" s="269"/>
      <c r="TBX7" s="343"/>
      <c r="TBY7" s="346"/>
      <c r="TBZ7" s="347"/>
      <c r="TCA7" s="333"/>
      <c r="TCB7" s="345"/>
      <c r="TCC7" s="348"/>
      <c r="TCD7" s="345"/>
      <c r="TCE7" s="345"/>
      <c r="TCF7" s="347"/>
      <c r="TCG7" s="339"/>
      <c r="TCI7" s="259"/>
      <c r="TCJ7" s="267"/>
      <c r="TCK7" s="267"/>
      <c r="TCL7" s="269"/>
      <c r="TCM7" s="343"/>
      <c r="TCN7" s="346"/>
      <c r="TCO7" s="347"/>
      <c r="TCP7" s="333"/>
      <c r="TCQ7" s="345"/>
      <c r="TCR7" s="348"/>
      <c r="TCS7" s="345"/>
      <c r="TCT7" s="345"/>
      <c r="TCU7" s="347"/>
      <c r="TCV7" s="339"/>
      <c r="TCX7" s="259"/>
      <c r="TCY7" s="267"/>
      <c r="TCZ7" s="267"/>
      <c r="TDA7" s="269"/>
      <c r="TDB7" s="343"/>
      <c r="TDC7" s="346"/>
      <c r="TDD7" s="347"/>
      <c r="TDE7" s="333"/>
      <c r="TDF7" s="345"/>
      <c r="TDG7" s="348"/>
      <c r="TDH7" s="345"/>
      <c r="TDI7" s="345"/>
      <c r="TDJ7" s="347"/>
      <c r="TDK7" s="339"/>
      <c r="TDM7" s="259"/>
      <c r="TDN7" s="267"/>
      <c r="TDO7" s="267"/>
      <c r="TDP7" s="269"/>
      <c r="TDQ7" s="343"/>
      <c r="TDR7" s="346"/>
      <c r="TDS7" s="347"/>
      <c r="TDT7" s="333"/>
      <c r="TDU7" s="345"/>
      <c r="TDV7" s="348"/>
      <c r="TDW7" s="345"/>
      <c r="TDX7" s="345"/>
      <c r="TDY7" s="347"/>
      <c r="TDZ7" s="339"/>
      <c r="TEB7" s="259"/>
      <c r="TEC7" s="267"/>
      <c r="TED7" s="267"/>
      <c r="TEE7" s="269"/>
      <c r="TEF7" s="343"/>
      <c r="TEG7" s="346"/>
      <c r="TEH7" s="347"/>
      <c r="TEI7" s="333"/>
      <c r="TEJ7" s="345"/>
      <c r="TEK7" s="348"/>
      <c r="TEL7" s="345"/>
      <c r="TEM7" s="345"/>
      <c r="TEN7" s="347"/>
      <c r="TEO7" s="339"/>
      <c r="TEQ7" s="259"/>
      <c r="TER7" s="267"/>
      <c r="TES7" s="267"/>
      <c r="TET7" s="269"/>
      <c r="TEU7" s="343"/>
      <c r="TEV7" s="346"/>
      <c r="TEW7" s="347"/>
      <c r="TEX7" s="333"/>
      <c r="TEY7" s="345"/>
      <c r="TEZ7" s="348"/>
      <c r="TFA7" s="345"/>
      <c r="TFB7" s="345"/>
      <c r="TFC7" s="347"/>
      <c r="TFD7" s="339"/>
      <c r="TFF7" s="259"/>
      <c r="TFG7" s="267"/>
      <c r="TFH7" s="267"/>
      <c r="TFI7" s="269"/>
      <c r="TFJ7" s="343"/>
      <c r="TFK7" s="346"/>
      <c r="TFL7" s="347"/>
      <c r="TFM7" s="333"/>
      <c r="TFN7" s="345"/>
      <c r="TFO7" s="348"/>
      <c r="TFP7" s="345"/>
      <c r="TFQ7" s="345"/>
      <c r="TFR7" s="347"/>
      <c r="TFS7" s="339"/>
      <c r="TFU7" s="259"/>
      <c r="TFV7" s="267"/>
      <c r="TFW7" s="267"/>
      <c r="TFX7" s="269"/>
      <c r="TFY7" s="343"/>
      <c r="TFZ7" s="346"/>
      <c r="TGA7" s="347"/>
      <c r="TGB7" s="333"/>
      <c r="TGC7" s="345"/>
      <c r="TGD7" s="348"/>
      <c r="TGE7" s="345"/>
      <c r="TGF7" s="345"/>
      <c r="TGG7" s="347"/>
      <c r="TGH7" s="339"/>
      <c r="TGJ7" s="259"/>
      <c r="TGK7" s="267"/>
      <c r="TGL7" s="267"/>
      <c r="TGM7" s="269"/>
      <c r="TGN7" s="343"/>
      <c r="TGO7" s="346"/>
      <c r="TGP7" s="347"/>
      <c r="TGQ7" s="333"/>
      <c r="TGR7" s="345"/>
      <c r="TGS7" s="348"/>
      <c r="TGT7" s="345"/>
      <c r="TGU7" s="345"/>
      <c r="TGV7" s="347"/>
      <c r="TGW7" s="339"/>
      <c r="TGY7" s="259"/>
      <c r="TGZ7" s="267"/>
      <c r="THA7" s="267"/>
      <c r="THB7" s="269"/>
      <c r="THC7" s="343"/>
      <c r="THD7" s="346"/>
      <c r="THE7" s="347"/>
      <c r="THF7" s="333"/>
      <c r="THG7" s="345"/>
      <c r="THH7" s="348"/>
      <c r="THI7" s="345"/>
      <c r="THJ7" s="345"/>
      <c r="THK7" s="347"/>
      <c r="THL7" s="339"/>
      <c r="THN7" s="259"/>
      <c r="THO7" s="267"/>
      <c r="THP7" s="267"/>
      <c r="THQ7" s="269"/>
      <c r="THR7" s="343"/>
      <c r="THS7" s="346"/>
      <c r="THT7" s="347"/>
      <c r="THU7" s="333"/>
      <c r="THV7" s="345"/>
      <c r="THW7" s="348"/>
      <c r="THX7" s="345"/>
      <c r="THY7" s="345"/>
      <c r="THZ7" s="347"/>
      <c r="TIA7" s="339"/>
      <c r="TIC7" s="259"/>
      <c r="TID7" s="267"/>
      <c r="TIE7" s="267"/>
      <c r="TIF7" s="269"/>
      <c r="TIG7" s="343"/>
      <c r="TIH7" s="346"/>
      <c r="TII7" s="347"/>
      <c r="TIJ7" s="333"/>
      <c r="TIK7" s="345"/>
      <c r="TIL7" s="348"/>
      <c r="TIM7" s="345"/>
      <c r="TIN7" s="345"/>
      <c r="TIO7" s="347"/>
      <c r="TIP7" s="339"/>
      <c r="TIR7" s="259"/>
      <c r="TIS7" s="267"/>
      <c r="TIT7" s="267"/>
      <c r="TIU7" s="269"/>
      <c r="TIV7" s="343"/>
      <c r="TIW7" s="346"/>
      <c r="TIX7" s="347"/>
      <c r="TIY7" s="333"/>
      <c r="TIZ7" s="345"/>
      <c r="TJA7" s="348"/>
      <c r="TJB7" s="345"/>
      <c r="TJC7" s="345"/>
      <c r="TJD7" s="347"/>
      <c r="TJE7" s="339"/>
      <c r="TJG7" s="259"/>
      <c r="TJH7" s="267"/>
      <c r="TJI7" s="267"/>
      <c r="TJJ7" s="269"/>
      <c r="TJK7" s="343"/>
      <c r="TJL7" s="346"/>
      <c r="TJM7" s="347"/>
      <c r="TJN7" s="333"/>
      <c r="TJO7" s="345"/>
      <c r="TJP7" s="348"/>
      <c r="TJQ7" s="345"/>
      <c r="TJR7" s="345"/>
      <c r="TJS7" s="347"/>
      <c r="TJT7" s="339"/>
      <c r="TJV7" s="259"/>
      <c r="TJW7" s="267"/>
      <c r="TJX7" s="267"/>
      <c r="TJY7" s="269"/>
      <c r="TJZ7" s="343"/>
      <c r="TKA7" s="346"/>
      <c r="TKB7" s="347"/>
      <c r="TKC7" s="333"/>
      <c r="TKD7" s="345"/>
      <c r="TKE7" s="348"/>
      <c r="TKF7" s="345"/>
      <c r="TKG7" s="345"/>
      <c r="TKH7" s="347"/>
      <c r="TKI7" s="339"/>
      <c r="TKK7" s="259"/>
      <c r="TKL7" s="267"/>
      <c r="TKM7" s="267"/>
      <c r="TKN7" s="269"/>
      <c r="TKO7" s="343"/>
      <c r="TKP7" s="346"/>
      <c r="TKQ7" s="347"/>
      <c r="TKR7" s="333"/>
      <c r="TKS7" s="345"/>
      <c r="TKT7" s="348"/>
      <c r="TKU7" s="345"/>
      <c r="TKV7" s="345"/>
      <c r="TKW7" s="347"/>
      <c r="TKX7" s="339"/>
      <c r="TKZ7" s="259"/>
      <c r="TLA7" s="267"/>
      <c r="TLB7" s="267"/>
      <c r="TLC7" s="269"/>
      <c r="TLD7" s="343"/>
      <c r="TLE7" s="346"/>
      <c r="TLF7" s="347"/>
      <c r="TLG7" s="333"/>
      <c r="TLH7" s="345"/>
      <c r="TLI7" s="348"/>
      <c r="TLJ7" s="345"/>
      <c r="TLK7" s="345"/>
      <c r="TLL7" s="347"/>
      <c r="TLM7" s="339"/>
      <c r="TLO7" s="259"/>
      <c r="TLP7" s="267"/>
      <c r="TLQ7" s="267"/>
      <c r="TLR7" s="269"/>
      <c r="TLS7" s="343"/>
      <c r="TLT7" s="346"/>
      <c r="TLU7" s="347"/>
      <c r="TLV7" s="333"/>
      <c r="TLW7" s="345"/>
      <c r="TLX7" s="348"/>
      <c r="TLY7" s="345"/>
      <c r="TLZ7" s="345"/>
      <c r="TMA7" s="347"/>
      <c r="TMB7" s="339"/>
      <c r="TMD7" s="259"/>
      <c r="TME7" s="267"/>
      <c r="TMF7" s="267"/>
      <c r="TMG7" s="269"/>
      <c r="TMH7" s="343"/>
      <c r="TMI7" s="346"/>
      <c r="TMJ7" s="347"/>
      <c r="TMK7" s="333"/>
      <c r="TML7" s="345"/>
      <c r="TMM7" s="348"/>
      <c r="TMN7" s="345"/>
      <c r="TMO7" s="345"/>
      <c r="TMP7" s="347"/>
      <c r="TMQ7" s="339"/>
      <c r="TMS7" s="259"/>
      <c r="TMT7" s="267"/>
      <c r="TMU7" s="267"/>
      <c r="TMV7" s="269"/>
      <c r="TMW7" s="343"/>
      <c r="TMX7" s="346"/>
      <c r="TMY7" s="347"/>
      <c r="TMZ7" s="333"/>
      <c r="TNA7" s="345"/>
      <c r="TNB7" s="348"/>
      <c r="TNC7" s="345"/>
      <c r="TND7" s="345"/>
      <c r="TNE7" s="347"/>
      <c r="TNF7" s="339"/>
      <c r="TNH7" s="259"/>
      <c r="TNI7" s="267"/>
      <c r="TNJ7" s="267"/>
      <c r="TNK7" s="269"/>
      <c r="TNL7" s="343"/>
      <c r="TNM7" s="346"/>
      <c r="TNN7" s="347"/>
      <c r="TNO7" s="333"/>
      <c r="TNP7" s="345"/>
      <c r="TNQ7" s="348"/>
      <c r="TNR7" s="345"/>
      <c r="TNS7" s="345"/>
      <c r="TNT7" s="347"/>
      <c r="TNU7" s="339"/>
      <c r="TNW7" s="259"/>
      <c r="TNX7" s="267"/>
      <c r="TNY7" s="267"/>
      <c r="TNZ7" s="269"/>
      <c r="TOA7" s="343"/>
      <c r="TOB7" s="346"/>
      <c r="TOC7" s="347"/>
      <c r="TOD7" s="333"/>
      <c r="TOE7" s="345"/>
      <c r="TOF7" s="348"/>
      <c r="TOG7" s="345"/>
      <c r="TOH7" s="345"/>
      <c r="TOI7" s="347"/>
      <c r="TOJ7" s="339"/>
      <c r="TOL7" s="259"/>
      <c r="TOM7" s="267"/>
      <c r="TON7" s="267"/>
      <c r="TOO7" s="269"/>
      <c r="TOP7" s="343"/>
      <c r="TOQ7" s="346"/>
      <c r="TOR7" s="347"/>
      <c r="TOS7" s="333"/>
      <c r="TOT7" s="345"/>
      <c r="TOU7" s="348"/>
      <c r="TOV7" s="345"/>
      <c r="TOW7" s="345"/>
      <c r="TOX7" s="347"/>
      <c r="TOY7" s="339"/>
      <c r="TPA7" s="259"/>
      <c r="TPB7" s="267"/>
      <c r="TPC7" s="267"/>
      <c r="TPD7" s="269"/>
      <c r="TPE7" s="343"/>
      <c r="TPF7" s="346"/>
      <c r="TPG7" s="347"/>
      <c r="TPH7" s="333"/>
      <c r="TPI7" s="345"/>
      <c r="TPJ7" s="348"/>
      <c r="TPK7" s="345"/>
      <c r="TPL7" s="345"/>
      <c r="TPM7" s="347"/>
      <c r="TPN7" s="339"/>
      <c r="TPP7" s="259"/>
      <c r="TPQ7" s="267"/>
      <c r="TPR7" s="267"/>
      <c r="TPS7" s="269"/>
      <c r="TPT7" s="343"/>
      <c r="TPU7" s="346"/>
      <c r="TPV7" s="347"/>
      <c r="TPW7" s="333"/>
      <c r="TPX7" s="345"/>
      <c r="TPY7" s="348"/>
      <c r="TPZ7" s="345"/>
      <c r="TQA7" s="345"/>
      <c r="TQB7" s="347"/>
      <c r="TQC7" s="339"/>
      <c r="TQE7" s="259"/>
      <c r="TQF7" s="267"/>
      <c r="TQG7" s="267"/>
      <c r="TQH7" s="269"/>
      <c r="TQI7" s="343"/>
      <c r="TQJ7" s="346"/>
      <c r="TQK7" s="347"/>
      <c r="TQL7" s="333"/>
      <c r="TQM7" s="345"/>
      <c r="TQN7" s="348"/>
      <c r="TQO7" s="345"/>
      <c r="TQP7" s="345"/>
      <c r="TQQ7" s="347"/>
      <c r="TQR7" s="339"/>
      <c r="TQT7" s="259"/>
      <c r="TQU7" s="267"/>
      <c r="TQV7" s="267"/>
      <c r="TQW7" s="269"/>
      <c r="TQX7" s="343"/>
      <c r="TQY7" s="346"/>
      <c r="TQZ7" s="347"/>
      <c r="TRA7" s="333"/>
      <c r="TRB7" s="345"/>
      <c r="TRC7" s="348"/>
      <c r="TRD7" s="345"/>
      <c r="TRE7" s="345"/>
      <c r="TRF7" s="347"/>
      <c r="TRG7" s="339"/>
      <c r="TRI7" s="259"/>
      <c r="TRJ7" s="267"/>
      <c r="TRK7" s="267"/>
      <c r="TRL7" s="269"/>
      <c r="TRM7" s="343"/>
      <c r="TRN7" s="346"/>
      <c r="TRO7" s="347"/>
      <c r="TRP7" s="333"/>
      <c r="TRQ7" s="345"/>
      <c r="TRR7" s="348"/>
      <c r="TRS7" s="345"/>
      <c r="TRT7" s="345"/>
      <c r="TRU7" s="347"/>
      <c r="TRV7" s="339"/>
      <c r="TRX7" s="259"/>
      <c r="TRY7" s="267"/>
      <c r="TRZ7" s="267"/>
      <c r="TSA7" s="269"/>
      <c r="TSB7" s="343"/>
      <c r="TSC7" s="346"/>
      <c r="TSD7" s="347"/>
      <c r="TSE7" s="333"/>
      <c r="TSF7" s="345"/>
      <c r="TSG7" s="348"/>
      <c r="TSH7" s="345"/>
      <c r="TSI7" s="345"/>
      <c r="TSJ7" s="347"/>
      <c r="TSK7" s="339"/>
      <c r="TSM7" s="259"/>
      <c r="TSN7" s="267"/>
      <c r="TSO7" s="267"/>
      <c r="TSP7" s="269"/>
      <c r="TSQ7" s="343"/>
      <c r="TSR7" s="346"/>
      <c r="TSS7" s="347"/>
      <c r="TST7" s="333"/>
      <c r="TSU7" s="345"/>
      <c r="TSV7" s="348"/>
      <c r="TSW7" s="345"/>
      <c r="TSX7" s="345"/>
      <c r="TSY7" s="347"/>
      <c r="TSZ7" s="339"/>
      <c r="TTB7" s="259"/>
      <c r="TTC7" s="267"/>
      <c r="TTD7" s="267"/>
      <c r="TTE7" s="269"/>
      <c r="TTF7" s="343"/>
      <c r="TTG7" s="346"/>
      <c r="TTH7" s="347"/>
      <c r="TTI7" s="333"/>
      <c r="TTJ7" s="345"/>
      <c r="TTK7" s="348"/>
      <c r="TTL7" s="345"/>
      <c r="TTM7" s="345"/>
      <c r="TTN7" s="347"/>
      <c r="TTO7" s="339"/>
      <c r="TTQ7" s="259"/>
      <c r="TTR7" s="267"/>
      <c r="TTS7" s="267"/>
      <c r="TTT7" s="269"/>
      <c r="TTU7" s="343"/>
      <c r="TTV7" s="346"/>
      <c r="TTW7" s="347"/>
      <c r="TTX7" s="333"/>
      <c r="TTY7" s="345"/>
      <c r="TTZ7" s="348"/>
      <c r="TUA7" s="345"/>
      <c r="TUB7" s="345"/>
      <c r="TUC7" s="347"/>
      <c r="TUD7" s="339"/>
      <c r="TUF7" s="259"/>
      <c r="TUG7" s="267"/>
      <c r="TUH7" s="267"/>
      <c r="TUI7" s="269"/>
      <c r="TUJ7" s="343"/>
      <c r="TUK7" s="346"/>
      <c r="TUL7" s="347"/>
      <c r="TUM7" s="333"/>
      <c r="TUN7" s="345"/>
      <c r="TUO7" s="348"/>
      <c r="TUP7" s="345"/>
      <c r="TUQ7" s="345"/>
      <c r="TUR7" s="347"/>
      <c r="TUS7" s="339"/>
      <c r="TUU7" s="259"/>
      <c r="TUV7" s="267"/>
      <c r="TUW7" s="267"/>
      <c r="TUX7" s="269"/>
      <c r="TUY7" s="343"/>
      <c r="TUZ7" s="346"/>
      <c r="TVA7" s="347"/>
      <c r="TVB7" s="333"/>
      <c r="TVC7" s="345"/>
      <c r="TVD7" s="348"/>
      <c r="TVE7" s="345"/>
      <c r="TVF7" s="345"/>
      <c r="TVG7" s="347"/>
      <c r="TVH7" s="339"/>
      <c r="TVJ7" s="259"/>
      <c r="TVK7" s="267"/>
      <c r="TVL7" s="267"/>
      <c r="TVM7" s="269"/>
      <c r="TVN7" s="343"/>
      <c r="TVO7" s="346"/>
      <c r="TVP7" s="347"/>
      <c r="TVQ7" s="333"/>
      <c r="TVR7" s="345"/>
      <c r="TVS7" s="348"/>
      <c r="TVT7" s="345"/>
      <c r="TVU7" s="345"/>
      <c r="TVV7" s="347"/>
      <c r="TVW7" s="339"/>
      <c r="TVY7" s="259"/>
      <c r="TVZ7" s="267"/>
      <c r="TWA7" s="267"/>
      <c r="TWB7" s="269"/>
      <c r="TWC7" s="343"/>
      <c r="TWD7" s="346"/>
      <c r="TWE7" s="347"/>
      <c r="TWF7" s="333"/>
      <c r="TWG7" s="345"/>
      <c r="TWH7" s="348"/>
      <c r="TWI7" s="345"/>
      <c r="TWJ7" s="345"/>
      <c r="TWK7" s="347"/>
      <c r="TWL7" s="339"/>
      <c r="TWN7" s="259"/>
      <c r="TWO7" s="267"/>
      <c r="TWP7" s="267"/>
      <c r="TWQ7" s="269"/>
      <c r="TWR7" s="343"/>
      <c r="TWS7" s="346"/>
      <c r="TWT7" s="347"/>
      <c r="TWU7" s="333"/>
      <c r="TWV7" s="345"/>
      <c r="TWW7" s="348"/>
      <c r="TWX7" s="345"/>
      <c r="TWY7" s="345"/>
      <c r="TWZ7" s="347"/>
      <c r="TXA7" s="339"/>
      <c r="TXC7" s="259"/>
      <c r="TXD7" s="267"/>
      <c r="TXE7" s="267"/>
      <c r="TXF7" s="269"/>
      <c r="TXG7" s="343"/>
      <c r="TXH7" s="346"/>
      <c r="TXI7" s="347"/>
      <c r="TXJ7" s="333"/>
      <c r="TXK7" s="345"/>
      <c r="TXL7" s="348"/>
      <c r="TXM7" s="345"/>
      <c r="TXN7" s="345"/>
      <c r="TXO7" s="347"/>
      <c r="TXP7" s="339"/>
      <c r="TXR7" s="259"/>
      <c r="TXS7" s="267"/>
      <c r="TXT7" s="267"/>
      <c r="TXU7" s="269"/>
      <c r="TXV7" s="343"/>
      <c r="TXW7" s="346"/>
      <c r="TXX7" s="347"/>
      <c r="TXY7" s="333"/>
      <c r="TXZ7" s="345"/>
      <c r="TYA7" s="348"/>
      <c r="TYB7" s="345"/>
      <c r="TYC7" s="345"/>
      <c r="TYD7" s="347"/>
      <c r="TYE7" s="339"/>
      <c r="TYG7" s="259"/>
      <c r="TYH7" s="267"/>
      <c r="TYI7" s="267"/>
      <c r="TYJ7" s="269"/>
      <c r="TYK7" s="343"/>
      <c r="TYL7" s="346"/>
      <c r="TYM7" s="347"/>
      <c r="TYN7" s="333"/>
      <c r="TYO7" s="345"/>
      <c r="TYP7" s="348"/>
      <c r="TYQ7" s="345"/>
      <c r="TYR7" s="345"/>
      <c r="TYS7" s="347"/>
      <c r="TYT7" s="339"/>
      <c r="TYV7" s="259"/>
      <c r="TYW7" s="267"/>
      <c r="TYX7" s="267"/>
      <c r="TYY7" s="269"/>
      <c r="TYZ7" s="343"/>
      <c r="TZA7" s="346"/>
      <c r="TZB7" s="347"/>
      <c r="TZC7" s="333"/>
      <c r="TZD7" s="345"/>
      <c r="TZE7" s="348"/>
      <c r="TZF7" s="345"/>
      <c r="TZG7" s="345"/>
      <c r="TZH7" s="347"/>
      <c r="TZI7" s="339"/>
      <c r="TZK7" s="259"/>
      <c r="TZL7" s="267"/>
      <c r="TZM7" s="267"/>
      <c r="TZN7" s="269"/>
      <c r="TZO7" s="343"/>
      <c r="TZP7" s="346"/>
      <c r="TZQ7" s="347"/>
      <c r="TZR7" s="333"/>
      <c r="TZS7" s="345"/>
      <c r="TZT7" s="348"/>
      <c r="TZU7" s="345"/>
      <c r="TZV7" s="345"/>
      <c r="TZW7" s="347"/>
      <c r="TZX7" s="339"/>
      <c r="TZZ7" s="259"/>
      <c r="UAA7" s="267"/>
      <c r="UAB7" s="267"/>
      <c r="UAC7" s="269"/>
      <c r="UAD7" s="343"/>
      <c r="UAE7" s="346"/>
      <c r="UAF7" s="347"/>
      <c r="UAG7" s="333"/>
      <c r="UAH7" s="345"/>
      <c r="UAI7" s="348"/>
      <c r="UAJ7" s="345"/>
      <c r="UAK7" s="345"/>
      <c r="UAL7" s="347"/>
      <c r="UAM7" s="339"/>
      <c r="UAO7" s="259"/>
      <c r="UAP7" s="267"/>
      <c r="UAQ7" s="267"/>
      <c r="UAR7" s="269"/>
      <c r="UAS7" s="343"/>
      <c r="UAT7" s="346"/>
      <c r="UAU7" s="347"/>
      <c r="UAV7" s="333"/>
      <c r="UAW7" s="345"/>
      <c r="UAX7" s="348"/>
      <c r="UAY7" s="345"/>
      <c r="UAZ7" s="345"/>
      <c r="UBA7" s="347"/>
      <c r="UBB7" s="339"/>
      <c r="UBD7" s="259"/>
      <c r="UBE7" s="267"/>
      <c r="UBF7" s="267"/>
      <c r="UBG7" s="269"/>
      <c r="UBH7" s="343"/>
      <c r="UBI7" s="346"/>
      <c r="UBJ7" s="347"/>
      <c r="UBK7" s="333"/>
      <c r="UBL7" s="345"/>
      <c r="UBM7" s="348"/>
      <c r="UBN7" s="345"/>
      <c r="UBO7" s="345"/>
      <c r="UBP7" s="347"/>
      <c r="UBQ7" s="339"/>
      <c r="UBS7" s="259"/>
      <c r="UBT7" s="267"/>
      <c r="UBU7" s="267"/>
      <c r="UBV7" s="269"/>
      <c r="UBW7" s="343"/>
      <c r="UBX7" s="346"/>
      <c r="UBY7" s="347"/>
      <c r="UBZ7" s="333"/>
      <c r="UCA7" s="345"/>
      <c r="UCB7" s="348"/>
      <c r="UCC7" s="345"/>
      <c r="UCD7" s="345"/>
      <c r="UCE7" s="347"/>
      <c r="UCF7" s="339"/>
      <c r="UCH7" s="259"/>
      <c r="UCI7" s="267"/>
      <c r="UCJ7" s="267"/>
      <c r="UCK7" s="269"/>
      <c r="UCL7" s="343"/>
      <c r="UCM7" s="346"/>
      <c r="UCN7" s="347"/>
      <c r="UCO7" s="333"/>
      <c r="UCP7" s="345"/>
      <c r="UCQ7" s="348"/>
      <c r="UCR7" s="345"/>
      <c r="UCS7" s="345"/>
      <c r="UCT7" s="347"/>
      <c r="UCU7" s="339"/>
      <c r="UCW7" s="259"/>
      <c r="UCX7" s="267"/>
      <c r="UCY7" s="267"/>
      <c r="UCZ7" s="269"/>
      <c r="UDA7" s="343"/>
      <c r="UDB7" s="346"/>
      <c r="UDC7" s="347"/>
      <c r="UDD7" s="333"/>
      <c r="UDE7" s="345"/>
      <c r="UDF7" s="348"/>
      <c r="UDG7" s="345"/>
      <c r="UDH7" s="345"/>
      <c r="UDI7" s="347"/>
      <c r="UDJ7" s="339"/>
      <c r="UDL7" s="259"/>
      <c r="UDM7" s="267"/>
      <c r="UDN7" s="267"/>
      <c r="UDO7" s="269"/>
      <c r="UDP7" s="343"/>
      <c r="UDQ7" s="346"/>
      <c r="UDR7" s="347"/>
      <c r="UDS7" s="333"/>
      <c r="UDT7" s="345"/>
      <c r="UDU7" s="348"/>
      <c r="UDV7" s="345"/>
      <c r="UDW7" s="345"/>
      <c r="UDX7" s="347"/>
      <c r="UDY7" s="339"/>
      <c r="UEA7" s="259"/>
      <c r="UEB7" s="267"/>
      <c r="UEC7" s="267"/>
      <c r="UED7" s="269"/>
      <c r="UEE7" s="343"/>
      <c r="UEF7" s="346"/>
      <c r="UEG7" s="347"/>
      <c r="UEH7" s="333"/>
      <c r="UEI7" s="345"/>
      <c r="UEJ7" s="348"/>
      <c r="UEK7" s="345"/>
      <c r="UEL7" s="345"/>
      <c r="UEM7" s="347"/>
      <c r="UEN7" s="339"/>
      <c r="UEP7" s="259"/>
      <c r="UEQ7" s="267"/>
      <c r="UER7" s="267"/>
      <c r="UES7" s="269"/>
      <c r="UET7" s="343"/>
      <c r="UEU7" s="346"/>
      <c r="UEV7" s="347"/>
      <c r="UEW7" s="333"/>
      <c r="UEX7" s="345"/>
      <c r="UEY7" s="348"/>
      <c r="UEZ7" s="345"/>
      <c r="UFA7" s="345"/>
      <c r="UFB7" s="347"/>
      <c r="UFC7" s="339"/>
      <c r="UFE7" s="259"/>
      <c r="UFF7" s="267"/>
      <c r="UFG7" s="267"/>
      <c r="UFH7" s="269"/>
      <c r="UFI7" s="343"/>
      <c r="UFJ7" s="346"/>
      <c r="UFK7" s="347"/>
      <c r="UFL7" s="333"/>
      <c r="UFM7" s="345"/>
      <c r="UFN7" s="348"/>
      <c r="UFO7" s="345"/>
      <c r="UFP7" s="345"/>
      <c r="UFQ7" s="347"/>
      <c r="UFR7" s="339"/>
      <c r="UFT7" s="259"/>
      <c r="UFU7" s="267"/>
      <c r="UFV7" s="267"/>
      <c r="UFW7" s="269"/>
      <c r="UFX7" s="343"/>
      <c r="UFY7" s="346"/>
      <c r="UFZ7" s="347"/>
      <c r="UGA7" s="333"/>
      <c r="UGB7" s="345"/>
      <c r="UGC7" s="348"/>
      <c r="UGD7" s="345"/>
      <c r="UGE7" s="345"/>
      <c r="UGF7" s="347"/>
      <c r="UGG7" s="339"/>
      <c r="UGI7" s="259"/>
      <c r="UGJ7" s="267"/>
      <c r="UGK7" s="267"/>
      <c r="UGL7" s="269"/>
      <c r="UGM7" s="343"/>
      <c r="UGN7" s="346"/>
      <c r="UGO7" s="347"/>
      <c r="UGP7" s="333"/>
      <c r="UGQ7" s="345"/>
      <c r="UGR7" s="348"/>
      <c r="UGS7" s="345"/>
      <c r="UGT7" s="345"/>
      <c r="UGU7" s="347"/>
      <c r="UGV7" s="339"/>
      <c r="UGX7" s="259"/>
      <c r="UGY7" s="267"/>
      <c r="UGZ7" s="267"/>
      <c r="UHA7" s="269"/>
      <c r="UHB7" s="343"/>
      <c r="UHC7" s="346"/>
      <c r="UHD7" s="347"/>
      <c r="UHE7" s="333"/>
      <c r="UHF7" s="345"/>
      <c r="UHG7" s="348"/>
      <c r="UHH7" s="345"/>
      <c r="UHI7" s="345"/>
      <c r="UHJ7" s="347"/>
      <c r="UHK7" s="339"/>
      <c r="UHM7" s="259"/>
      <c r="UHN7" s="267"/>
      <c r="UHO7" s="267"/>
      <c r="UHP7" s="269"/>
      <c r="UHQ7" s="343"/>
      <c r="UHR7" s="346"/>
      <c r="UHS7" s="347"/>
      <c r="UHT7" s="333"/>
      <c r="UHU7" s="345"/>
      <c r="UHV7" s="348"/>
      <c r="UHW7" s="345"/>
      <c r="UHX7" s="345"/>
      <c r="UHY7" s="347"/>
      <c r="UHZ7" s="339"/>
      <c r="UIB7" s="259"/>
      <c r="UIC7" s="267"/>
      <c r="UID7" s="267"/>
      <c r="UIE7" s="269"/>
      <c r="UIF7" s="343"/>
      <c r="UIG7" s="346"/>
      <c r="UIH7" s="347"/>
      <c r="UII7" s="333"/>
      <c r="UIJ7" s="345"/>
      <c r="UIK7" s="348"/>
      <c r="UIL7" s="345"/>
      <c r="UIM7" s="345"/>
      <c r="UIN7" s="347"/>
      <c r="UIO7" s="339"/>
      <c r="UIQ7" s="259"/>
      <c r="UIR7" s="267"/>
      <c r="UIS7" s="267"/>
      <c r="UIT7" s="269"/>
      <c r="UIU7" s="343"/>
      <c r="UIV7" s="346"/>
      <c r="UIW7" s="347"/>
      <c r="UIX7" s="333"/>
      <c r="UIY7" s="345"/>
      <c r="UIZ7" s="348"/>
      <c r="UJA7" s="345"/>
      <c r="UJB7" s="345"/>
      <c r="UJC7" s="347"/>
      <c r="UJD7" s="339"/>
      <c r="UJF7" s="259"/>
      <c r="UJG7" s="267"/>
      <c r="UJH7" s="267"/>
      <c r="UJI7" s="269"/>
      <c r="UJJ7" s="343"/>
      <c r="UJK7" s="346"/>
      <c r="UJL7" s="347"/>
      <c r="UJM7" s="333"/>
      <c r="UJN7" s="345"/>
      <c r="UJO7" s="348"/>
      <c r="UJP7" s="345"/>
      <c r="UJQ7" s="345"/>
      <c r="UJR7" s="347"/>
      <c r="UJS7" s="339"/>
      <c r="UJU7" s="259"/>
      <c r="UJV7" s="267"/>
      <c r="UJW7" s="267"/>
      <c r="UJX7" s="269"/>
      <c r="UJY7" s="343"/>
      <c r="UJZ7" s="346"/>
      <c r="UKA7" s="347"/>
      <c r="UKB7" s="333"/>
      <c r="UKC7" s="345"/>
      <c r="UKD7" s="348"/>
      <c r="UKE7" s="345"/>
      <c r="UKF7" s="345"/>
      <c r="UKG7" s="347"/>
      <c r="UKH7" s="339"/>
      <c r="UKJ7" s="259"/>
      <c r="UKK7" s="267"/>
      <c r="UKL7" s="267"/>
      <c r="UKM7" s="269"/>
      <c r="UKN7" s="343"/>
      <c r="UKO7" s="346"/>
      <c r="UKP7" s="347"/>
      <c r="UKQ7" s="333"/>
      <c r="UKR7" s="345"/>
      <c r="UKS7" s="348"/>
      <c r="UKT7" s="345"/>
      <c r="UKU7" s="345"/>
      <c r="UKV7" s="347"/>
      <c r="UKW7" s="339"/>
      <c r="UKY7" s="259"/>
      <c r="UKZ7" s="267"/>
      <c r="ULA7" s="267"/>
      <c r="ULB7" s="269"/>
      <c r="ULC7" s="343"/>
      <c r="ULD7" s="346"/>
      <c r="ULE7" s="347"/>
      <c r="ULF7" s="333"/>
      <c r="ULG7" s="345"/>
      <c r="ULH7" s="348"/>
      <c r="ULI7" s="345"/>
      <c r="ULJ7" s="345"/>
      <c r="ULK7" s="347"/>
      <c r="ULL7" s="339"/>
      <c r="ULN7" s="259"/>
      <c r="ULO7" s="267"/>
      <c r="ULP7" s="267"/>
      <c r="ULQ7" s="269"/>
      <c r="ULR7" s="343"/>
      <c r="ULS7" s="346"/>
      <c r="ULT7" s="347"/>
      <c r="ULU7" s="333"/>
      <c r="ULV7" s="345"/>
      <c r="ULW7" s="348"/>
      <c r="ULX7" s="345"/>
      <c r="ULY7" s="345"/>
      <c r="ULZ7" s="347"/>
      <c r="UMA7" s="339"/>
      <c r="UMC7" s="259"/>
      <c r="UMD7" s="267"/>
      <c r="UME7" s="267"/>
      <c r="UMF7" s="269"/>
      <c r="UMG7" s="343"/>
      <c r="UMH7" s="346"/>
      <c r="UMI7" s="347"/>
      <c r="UMJ7" s="333"/>
      <c r="UMK7" s="345"/>
      <c r="UML7" s="348"/>
      <c r="UMM7" s="345"/>
      <c r="UMN7" s="345"/>
      <c r="UMO7" s="347"/>
      <c r="UMP7" s="339"/>
      <c r="UMR7" s="259"/>
      <c r="UMS7" s="267"/>
      <c r="UMT7" s="267"/>
      <c r="UMU7" s="269"/>
      <c r="UMV7" s="343"/>
      <c r="UMW7" s="346"/>
      <c r="UMX7" s="347"/>
      <c r="UMY7" s="333"/>
      <c r="UMZ7" s="345"/>
      <c r="UNA7" s="348"/>
      <c r="UNB7" s="345"/>
      <c r="UNC7" s="345"/>
      <c r="UND7" s="347"/>
      <c r="UNE7" s="339"/>
      <c r="UNG7" s="259"/>
      <c r="UNH7" s="267"/>
      <c r="UNI7" s="267"/>
      <c r="UNJ7" s="269"/>
      <c r="UNK7" s="343"/>
      <c r="UNL7" s="346"/>
      <c r="UNM7" s="347"/>
      <c r="UNN7" s="333"/>
      <c r="UNO7" s="345"/>
      <c r="UNP7" s="348"/>
      <c r="UNQ7" s="345"/>
      <c r="UNR7" s="345"/>
      <c r="UNS7" s="347"/>
      <c r="UNT7" s="339"/>
      <c r="UNV7" s="259"/>
      <c r="UNW7" s="267"/>
      <c r="UNX7" s="267"/>
      <c r="UNY7" s="269"/>
      <c r="UNZ7" s="343"/>
      <c r="UOA7" s="346"/>
      <c r="UOB7" s="347"/>
      <c r="UOC7" s="333"/>
      <c r="UOD7" s="345"/>
      <c r="UOE7" s="348"/>
      <c r="UOF7" s="345"/>
      <c r="UOG7" s="345"/>
      <c r="UOH7" s="347"/>
      <c r="UOI7" s="339"/>
      <c r="UOK7" s="259"/>
      <c r="UOL7" s="267"/>
      <c r="UOM7" s="267"/>
      <c r="UON7" s="269"/>
      <c r="UOO7" s="343"/>
      <c r="UOP7" s="346"/>
      <c r="UOQ7" s="347"/>
      <c r="UOR7" s="333"/>
      <c r="UOS7" s="345"/>
      <c r="UOT7" s="348"/>
      <c r="UOU7" s="345"/>
      <c r="UOV7" s="345"/>
      <c r="UOW7" s="347"/>
      <c r="UOX7" s="339"/>
      <c r="UOZ7" s="259"/>
      <c r="UPA7" s="267"/>
      <c r="UPB7" s="267"/>
      <c r="UPC7" s="269"/>
      <c r="UPD7" s="343"/>
      <c r="UPE7" s="346"/>
      <c r="UPF7" s="347"/>
      <c r="UPG7" s="333"/>
      <c r="UPH7" s="345"/>
      <c r="UPI7" s="348"/>
      <c r="UPJ7" s="345"/>
      <c r="UPK7" s="345"/>
      <c r="UPL7" s="347"/>
      <c r="UPM7" s="339"/>
      <c r="UPO7" s="259"/>
      <c r="UPP7" s="267"/>
      <c r="UPQ7" s="267"/>
      <c r="UPR7" s="269"/>
      <c r="UPS7" s="343"/>
      <c r="UPT7" s="346"/>
      <c r="UPU7" s="347"/>
      <c r="UPV7" s="333"/>
      <c r="UPW7" s="345"/>
      <c r="UPX7" s="348"/>
      <c r="UPY7" s="345"/>
      <c r="UPZ7" s="345"/>
      <c r="UQA7" s="347"/>
      <c r="UQB7" s="339"/>
      <c r="UQD7" s="259"/>
      <c r="UQE7" s="267"/>
      <c r="UQF7" s="267"/>
      <c r="UQG7" s="269"/>
      <c r="UQH7" s="343"/>
      <c r="UQI7" s="346"/>
      <c r="UQJ7" s="347"/>
      <c r="UQK7" s="333"/>
      <c r="UQL7" s="345"/>
      <c r="UQM7" s="348"/>
      <c r="UQN7" s="345"/>
      <c r="UQO7" s="345"/>
      <c r="UQP7" s="347"/>
      <c r="UQQ7" s="339"/>
      <c r="UQS7" s="259"/>
      <c r="UQT7" s="267"/>
      <c r="UQU7" s="267"/>
      <c r="UQV7" s="269"/>
      <c r="UQW7" s="343"/>
      <c r="UQX7" s="346"/>
      <c r="UQY7" s="347"/>
      <c r="UQZ7" s="333"/>
      <c r="URA7" s="345"/>
      <c r="URB7" s="348"/>
      <c r="URC7" s="345"/>
      <c r="URD7" s="345"/>
      <c r="URE7" s="347"/>
      <c r="URF7" s="339"/>
      <c r="URH7" s="259"/>
      <c r="URI7" s="267"/>
      <c r="URJ7" s="267"/>
      <c r="URK7" s="269"/>
      <c r="URL7" s="343"/>
      <c r="URM7" s="346"/>
      <c r="URN7" s="347"/>
      <c r="URO7" s="333"/>
      <c r="URP7" s="345"/>
      <c r="URQ7" s="348"/>
      <c r="URR7" s="345"/>
      <c r="URS7" s="345"/>
      <c r="URT7" s="347"/>
      <c r="URU7" s="339"/>
      <c r="URW7" s="259"/>
      <c r="URX7" s="267"/>
      <c r="URY7" s="267"/>
      <c r="URZ7" s="269"/>
      <c r="USA7" s="343"/>
      <c r="USB7" s="346"/>
      <c r="USC7" s="347"/>
      <c r="USD7" s="333"/>
      <c r="USE7" s="345"/>
      <c r="USF7" s="348"/>
      <c r="USG7" s="345"/>
      <c r="USH7" s="345"/>
      <c r="USI7" s="347"/>
      <c r="USJ7" s="339"/>
      <c r="USL7" s="259"/>
      <c r="USM7" s="267"/>
      <c r="USN7" s="267"/>
      <c r="USO7" s="269"/>
      <c r="USP7" s="343"/>
      <c r="USQ7" s="346"/>
      <c r="USR7" s="347"/>
      <c r="USS7" s="333"/>
      <c r="UST7" s="345"/>
      <c r="USU7" s="348"/>
      <c r="USV7" s="345"/>
      <c r="USW7" s="345"/>
      <c r="USX7" s="347"/>
      <c r="USY7" s="339"/>
      <c r="UTA7" s="259"/>
      <c r="UTB7" s="267"/>
      <c r="UTC7" s="267"/>
      <c r="UTD7" s="269"/>
      <c r="UTE7" s="343"/>
      <c r="UTF7" s="346"/>
      <c r="UTG7" s="347"/>
      <c r="UTH7" s="333"/>
      <c r="UTI7" s="345"/>
      <c r="UTJ7" s="348"/>
      <c r="UTK7" s="345"/>
      <c r="UTL7" s="345"/>
      <c r="UTM7" s="347"/>
      <c r="UTN7" s="339"/>
      <c r="UTP7" s="259"/>
      <c r="UTQ7" s="267"/>
      <c r="UTR7" s="267"/>
      <c r="UTS7" s="269"/>
      <c r="UTT7" s="343"/>
      <c r="UTU7" s="346"/>
      <c r="UTV7" s="347"/>
      <c r="UTW7" s="333"/>
      <c r="UTX7" s="345"/>
      <c r="UTY7" s="348"/>
      <c r="UTZ7" s="345"/>
      <c r="UUA7" s="345"/>
      <c r="UUB7" s="347"/>
      <c r="UUC7" s="339"/>
      <c r="UUE7" s="259"/>
      <c r="UUF7" s="267"/>
      <c r="UUG7" s="267"/>
      <c r="UUH7" s="269"/>
      <c r="UUI7" s="343"/>
      <c r="UUJ7" s="346"/>
      <c r="UUK7" s="347"/>
      <c r="UUL7" s="333"/>
      <c r="UUM7" s="345"/>
      <c r="UUN7" s="348"/>
      <c r="UUO7" s="345"/>
      <c r="UUP7" s="345"/>
      <c r="UUQ7" s="347"/>
      <c r="UUR7" s="339"/>
      <c r="UUT7" s="259"/>
      <c r="UUU7" s="267"/>
      <c r="UUV7" s="267"/>
      <c r="UUW7" s="269"/>
      <c r="UUX7" s="343"/>
      <c r="UUY7" s="346"/>
      <c r="UUZ7" s="347"/>
      <c r="UVA7" s="333"/>
      <c r="UVB7" s="345"/>
      <c r="UVC7" s="348"/>
      <c r="UVD7" s="345"/>
      <c r="UVE7" s="345"/>
      <c r="UVF7" s="347"/>
      <c r="UVG7" s="339"/>
      <c r="UVI7" s="259"/>
      <c r="UVJ7" s="267"/>
      <c r="UVK7" s="267"/>
      <c r="UVL7" s="269"/>
      <c r="UVM7" s="343"/>
      <c r="UVN7" s="346"/>
      <c r="UVO7" s="347"/>
      <c r="UVP7" s="333"/>
      <c r="UVQ7" s="345"/>
      <c r="UVR7" s="348"/>
      <c r="UVS7" s="345"/>
      <c r="UVT7" s="345"/>
      <c r="UVU7" s="347"/>
      <c r="UVV7" s="339"/>
      <c r="UVX7" s="259"/>
      <c r="UVY7" s="267"/>
      <c r="UVZ7" s="267"/>
      <c r="UWA7" s="269"/>
      <c r="UWB7" s="343"/>
      <c r="UWC7" s="346"/>
      <c r="UWD7" s="347"/>
      <c r="UWE7" s="333"/>
      <c r="UWF7" s="345"/>
      <c r="UWG7" s="348"/>
      <c r="UWH7" s="345"/>
      <c r="UWI7" s="345"/>
      <c r="UWJ7" s="347"/>
      <c r="UWK7" s="339"/>
      <c r="UWM7" s="259"/>
      <c r="UWN7" s="267"/>
      <c r="UWO7" s="267"/>
      <c r="UWP7" s="269"/>
      <c r="UWQ7" s="343"/>
      <c r="UWR7" s="346"/>
      <c r="UWS7" s="347"/>
      <c r="UWT7" s="333"/>
      <c r="UWU7" s="345"/>
      <c r="UWV7" s="348"/>
      <c r="UWW7" s="345"/>
      <c r="UWX7" s="345"/>
      <c r="UWY7" s="347"/>
      <c r="UWZ7" s="339"/>
      <c r="UXB7" s="259"/>
      <c r="UXC7" s="267"/>
      <c r="UXD7" s="267"/>
      <c r="UXE7" s="269"/>
      <c r="UXF7" s="343"/>
      <c r="UXG7" s="346"/>
      <c r="UXH7" s="347"/>
      <c r="UXI7" s="333"/>
      <c r="UXJ7" s="345"/>
      <c r="UXK7" s="348"/>
      <c r="UXL7" s="345"/>
      <c r="UXM7" s="345"/>
      <c r="UXN7" s="347"/>
      <c r="UXO7" s="339"/>
      <c r="UXQ7" s="259"/>
      <c r="UXR7" s="267"/>
      <c r="UXS7" s="267"/>
      <c r="UXT7" s="269"/>
      <c r="UXU7" s="343"/>
      <c r="UXV7" s="346"/>
      <c r="UXW7" s="347"/>
      <c r="UXX7" s="333"/>
      <c r="UXY7" s="345"/>
      <c r="UXZ7" s="348"/>
      <c r="UYA7" s="345"/>
      <c r="UYB7" s="345"/>
      <c r="UYC7" s="347"/>
      <c r="UYD7" s="339"/>
      <c r="UYF7" s="259"/>
      <c r="UYG7" s="267"/>
      <c r="UYH7" s="267"/>
      <c r="UYI7" s="269"/>
      <c r="UYJ7" s="343"/>
      <c r="UYK7" s="346"/>
      <c r="UYL7" s="347"/>
      <c r="UYM7" s="333"/>
      <c r="UYN7" s="345"/>
      <c r="UYO7" s="348"/>
      <c r="UYP7" s="345"/>
      <c r="UYQ7" s="345"/>
      <c r="UYR7" s="347"/>
      <c r="UYS7" s="339"/>
      <c r="UYU7" s="259"/>
      <c r="UYV7" s="267"/>
      <c r="UYW7" s="267"/>
      <c r="UYX7" s="269"/>
      <c r="UYY7" s="343"/>
      <c r="UYZ7" s="346"/>
      <c r="UZA7" s="347"/>
      <c r="UZB7" s="333"/>
      <c r="UZC7" s="345"/>
      <c r="UZD7" s="348"/>
      <c r="UZE7" s="345"/>
      <c r="UZF7" s="345"/>
      <c r="UZG7" s="347"/>
      <c r="UZH7" s="339"/>
      <c r="UZJ7" s="259"/>
      <c r="UZK7" s="267"/>
      <c r="UZL7" s="267"/>
      <c r="UZM7" s="269"/>
      <c r="UZN7" s="343"/>
      <c r="UZO7" s="346"/>
      <c r="UZP7" s="347"/>
      <c r="UZQ7" s="333"/>
      <c r="UZR7" s="345"/>
      <c r="UZS7" s="348"/>
      <c r="UZT7" s="345"/>
      <c r="UZU7" s="345"/>
      <c r="UZV7" s="347"/>
      <c r="UZW7" s="339"/>
      <c r="UZY7" s="259"/>
      <c r="UZZ7" s="267"/>
      <c r="VAA7" s="267"/>
      <c r="VAB7" s="269"/>
      <c r="VAC7" s="343"/>
      <c r="VAD7" s="346"/>
      <c r="VAE7" s="347"/>
      <c r="VAF7" s="333"/>
      <c r="VAG7" s="345"/>
      <c r="VAH7" s="348"/>
      <c r="VAI7" s="345"/>
      <c r="VAJ7" s="345"/>
      <c r="VAK7" s="347"/>
      <c r="VAL7" s="339"/>
      <c r="VAN7" s="259"/>
      <c r="VAO7" s="267"/>
      <c r="VAP7" s="267"/>
      <c r="VAQ7" s="269"/>
      <c r="VAR7" s="343"/>
      <c r="VAS7" s="346"/>
      <c r="VAT7" s="347"/>
      <c r="VAU7" s="333"/>
      <c r="VAV7" s="345"/>
      <c r="VAW7" s="348"/>
      <c r="VAX7" s="345"/>
      <c r="VAY7" s="345"/>
      <c r="VAZ7" s="347"/>
      <c r="VBA7" s="339"/>
      <c r="VBC7" s="259"/>
      <c r="VBD7" s="267"/>
      <c r="VBE7" s="267"/>
      <c r="VBF7" s="269"/>
      <c r="VBG7" s="343"/>
      <c r="VBH7" s="346"/>
      <c r="VBI7" s="347"/>
      <c r="VBJ7" s="333"/>
      <c r="VBK7" s="345"/>
      <c r="VBL7" s="348"/>
      <c r="VBM7" s="345"/>
      <c r="VBN7" s="345"/>
      <c r="VBO7" s="347"/>
      <c r="VBP7" s="339"/>
      <c r="VBR7" s="259"/>
      <c r="VBS7" s="267"/>
      <c r="VBT7" s="267"/>
      <c r="VBU7" s="269"/>
      <c r="VBV7" s="343"/>
      <c r="VBW7" s="346"/>
      <c r="VBX7" s="347"/>
      <c r="VBY7" s="333"/>
      <c r="VBZ7" s="345"/>
      <c r="VCA7" s="348"/>
      <c r="VCB7" s="345"/>
      <c r="VCC7" s="345"/>
      <c r="VCD7" s="347"/>
      <c r="VCE7" s="339"/>
      <c r="VCG7" s="259"/>
      <c r="VCH7" s="267"/>
      <c r="VCI7" s="267"/>
      <c r="VCJ7" s="269"/>
      <c r="VCK7" s="343"/>
      <c r="VCL7" s="346"/>
      <c r="VCM7" s="347"/>
      <c r="VCN7" s="333"/>
      <c r="VCO7" s="345"/>
      <c r="VCP7" s="348"/>
      <c r="VCQ7" s="345"/>
      <c r="VCR7" s="345"/>
      <c r="VCS7" s="347"/>
      <c r="VCT7" s="339"/>
      <c r="VCV7" s="259"/>
      <c r="VCW7" s="267"/>
      <c r="VCX7" s="267"/>
      <c r="VCY7" s="269"/>
      <c r="VCZ7" s="343"/>
      <c r="VDA7" s="346"/>
      <c r="VDB7" s="347"/>
      <c r="VDC7" s="333"/>
      <c r="VDD7" s="345"/>
      <c r="VDE7" s="348"/>
      <c r="VDF7" s="345"/>
      <c r="VDG7" s="345"/>
      <c r="VDH7" s="347"/>
      <c r="VDI7" s="339"/>
      <c r="VDK7" s="259"/>
      <c r="VDL7" s="267"/>
      <c r="VDM7" s="267"/>
      <c r="VDN7" s="269"/>
      <c r="VDO7" s="343"/>
      <c r="VDP7" s="346"/>
      <c r="VDQ7" s="347"/>
      <c r="VDR7" s="333"/>
      <c r="VDS7" s="345"/>
      <c r="VDT7" s="348"/>
      <c r="VDU7" s="345"/>
      <c r="VDV7" s="345"/>
      <c r="VDW7" s="347"/>
      <c r="VDX7" s="339"/>
      <c r="VDZ7" s="259"/>
      <c r="VEA7" s="267"/>
      <c r="VEB7" s="267"/>
      <c r="VEC7" s="269"/>
      <c r="VED7" s="343"/>
      <c r="VEE7" s="346"/>
      <c r="VEF7" s="347"/>
      <c r="VEG7" s="333"/>
      <c r="VEH7" s="345"/>
      <c r="VEI7" s="348"/>
      <c r="VEJ7" s="345"/>
      <c r="VEK7" s="345"/>
      <c r="VEL7" s="347"/>
      <c r="VEM7" s="339"/>
      <c r="VEO7" s="259"/>
      <c r="VEP7" s="267"/>
      <c r="VEQ7" s="267"/>
      <c r="VER7" s="269"/>
      <c r="VES7" s="343"/>
      <c r="VET7" s="346"/>
      <c r="VEU7" s="347"/>
      <c r="VEV7" s="333"/>
      <c r="VEW7" s="345"/>
      <c r="VEX7" s="348"/>
      <c r="VEY7" s="345"/>
      <c r="VEZ7" s="345"/>
      <c r="VFA7" s="347"/>
      <c r="VFB7" s="339"/>
      <c r="VFD7" s="259"/>
      <c r="VFE7" s="267"/>
      <c r="VFF7" s="267"/>
      <c r="VFG7" s="269"/>
      <c r="VFH7" s="343"/>
      <c r="VFI7" s="346"/>
      <c r="VFJ7" s="347"/>
      <c r="VFK7" s="333"/>
      <c r="VFL7" s="345"/>
      <c r="VFM7" s="348"/>
      <c r="VFN7" s="345"/>
      <c r="VFO7" s="345"/>
      <c r="VFP7" s="347"/>
      <c r="VFQ7" s="339"/>
      <c r="VFS7" s="259"/>
      <c r="VFT7" s="267"/>
      <c r="VFU7" s="267"/>
      <c r="VFV7" s="269"/>
      <c r="VFW7" s="343"/>
      <c r="VFX7" s="346"/>
      <c r="VFY7" s="347"/>
      <c r="VFZ7" s="333"/>
      <c r="VGA7" s="345"/>
      <c r="VGB7" s="348"/>
      <c r="VGC7" s="345"/>
      <c r="VGD7" s="345"/>
      <c r="VGE7" s="347"/>
      <c r="VGF7" s="339"/>
      <c r="VGH7" s="259"/>
      <c r="VGI7" s="267"/>
      <c r="VGJ7" s="267"/>
      <c r="VGK7" s="269"/>
      <c r="VGL7" s="343"/>
      <c r="VGM7" s="346"/>
      <c r="VGN7" s="347"/>
      <c r="VGO7" s="333"/>
      <c r="VGP7" s="345"/>
      <c r="VGQ7" s="348"/>
      <c r="VGR7" s="345"/>
      <c r="VGS7" s="345"/>
      <c r="VGT7" s="347"/>
      <c r="VGU7" s="339"/>
      <c r="VGW7" s="259"/>
      <c r="VGX7" s="267"/>
      <c r="VGY7" s="267"/>
      <c r="VGZ7" s="269"/>
      <c r="VHA7" s="343"/>
      <c r="VHB7" s="346"/>
      <c r="VHC7" s="347"/>
      <c r="VHD7" s="333"/>
      <c r="VHE7" s="345"/>
      <c r="VHF7" s="348"/>
      <c r="VHG7" s="345"/>
      <c r="VHH7" s="345"/>
      <c r="VHI7" s="347"/>
      <c r="VHJ7" s="339"/>
      <c r="VHL7" s="259"/>
      <c r="VHM7" s="267"/>
      <c r="VHN7" s="267"/>
      <c r="VHO7" s="269"/>
      <c r="VHP7" s="343"/>
      <c r="VHQ7" s="346"/>
      <c r="VHR7" s="347"/>
      <c r="VHS7" s="333"/>
      <c r="VHT7" s="345"/>
      <c r="VHU7" s="348"/>
      <c r="VHV7" s="345"/>
      <c r="VHW7" s="345"/>
      <c r="VHX7" s="347"/>
      <c r="VHY7" s="339"/>
      <c r="VIA7" s="259"/>
      <c r="VIB7" s="267"/>
      <c r="VIC7" s="267"/>
      <c r="VID7" s="269"/>
      <c r="VIE7" s="343"/>
      <c r="VIF7" s="346"/>
      <c r="VIG7" s="347"/>
      <c r="VIH7" s="333"/>
      <c r="VII7" s="345"/>
      <c r="VIJ7" s="348"/>
      <c r="VIK7" s="345"/>
      <c r="VIL7" s="345"/>
      <c r="VIM7" s="347"/>
      <c r="VIN7" s="339"/>
      <c r="VIP7" s="259"/>
      <c r="VIQ7" s="267"/>
      <c r="VIR7" s="267"/>
      <c r="VIS7" s="269"/>
      <c r="VIT7" s="343"/>
      <c r="VIU7" s="346"/>
      <c r="VIV7" s="347"/>
      <c r="VIW7" s="333"/>
      <c r="VIX7" s="345"/>
      <c r="VIY7" s="348"/>
      <c r="VIZ7" s="345"/>
      <c r="VJA7" s="345"/>
      <c r="VJB7" s="347"/>
      <c r="VJC7" s="339"/>
      <c r="VJE7" s="259"/>
      <c r="VJF7" s="267"/>
      <c r="VJG7" s="267"/>
      <c r="VJH7" s="269"/>
      <c r="VJI7" s="343"/>
      <c r="VJJ7" s="346"/>
      <c r="VJK7" s="347"/>
      <c r="VJL7" s="333"/>
      <c r="VJM7" s="345"/>
      <c r="VJN7" s="348"/>
      <c r="VJO7" s="345"/>
      <c r="VJP7" s="345"/>
      <c r="VJQ7" s="347"/>
      <c r="VJR7" s="339"/>
      <c r="VJT7" s="259"/>
      <c r="VJU7" s="267"/>
      <c r="VJV7" s="267"/>
      <c r="VJW7" s="269"/>
      <c r="VJX7" s="343"/>
      <c r="VJY7" s="346"/>
      <c r="VJZ7" s="347"/>
      <c r="VKA7" s="333"/>
      <c r="VKB7" s="345"/>
      <c r="VKC7" s="348"/>
      <c r="VKD7" s="345"/>
      <c r="VKE7" s="345"/>
      <c r="VKF7" s="347"/>
      <c r="VKG7" s="339"/>
      <c r="VKI7" s="259"/>
      <c r="VKJ7" s="267"/>
      <c r="VKK7" s="267"/>
      <c r="VKL7" s="269"/>
      <c r="VKM7" s="343"/>
      <c r="VKN7" s="346"/>
      <c r="VKO7" s="347"/>
      <c r="VKP7" s="333"/>
      <c r="VKQ7" s="345"/>
      <c r="VKR7" s="348"/>
      <c r="VKS7" s="345"/>
      <c r="VKT7" s="345"/>
      <c r="VKU7" s="347"/>
      <c r="VKV7" s="339"/>
      <c r="VKX7" s="259"/>
      <c r="VKY7" s="267"/>
      <c r="VKZ7" s="267"/>
      <c r="VLA7" s="269"/>
      <c r="VLB7" s="343"/>
      <c r="VLC7" s="346"/>
      <c r="VLD7" s="347"/>
      <c r="VLE7" s="333"/>
      <c r="VLF7" s="345"/>
      <c r="VLG7" s="348"/>
      <c r="VLH7" s="345"/>
      <c r="VLI7" s="345"/>
      <c r="VLJ7" s="347"/>
      <c r="VLK7" s="339"/>
      <c r="VLM7" s="259"/>
      <c r="VLN7" s="267"/>
      <c r="VLO7" s="267"/>
      <c r="VLP7" s="269"/>
      <c r="VLQ7" s="343"/>
      <c r="VLR7" s="346"/>
      <c r="VLS7" s="347"/>
      <c r="VLT7" s="333"/>
      <c r="VLU7" s="345"/>
      <c r="VLV7" s="348"/>
      <c r="VLW7" s="345"/>
      <c r="VLX7" s="345"/>
      <c r="VLY7" s="347"/>
      <c r="VLZ7" s="339"/>
      <c r="VMB7" s="259"/>
      <c r="VMC7" s="267"/>
      <c r="VMD7" s="267"/>
      <c r="VME7" s="269"/>
      <c r="VMF7" s="343"/>
      <c r="VMG7" s="346"/>
      <c r="VMH7" s="347"/>
      <c r="VMI7" s="333"/>
      <c r="VMJ7" s="345"/>
      <c r="VMK7" s="348"/>
      <c r="VML7" s="345"/>
      <c r="VMM7" s="345"/>
      <c r="VMN7" s="347"/>
      <c r="VMO7" s="339"/>
      <c r="VMQ7" s="259"/>
      <c r="VMR7" s="267"/>
      <c r="VMS7" s="267"/>
      <c r="VMT7" s="269"/>
      <c r="VMU7" s="343"/>
      <c r="VMV7" s="346"/>
      <c r="VMW7" s="347"/>
      <c r="VMX7" s="333"/>
      <c r="VMY7" s="345"/>
      <c r="VMZ7" s="348"/>
      <c r="VNA7" s="345"/>
      <c r="VNB7" s="345"/>
      <c r="VNC7" s="347"/>
      <c r="VND7" s="339"/>
      <c r="VNF7" s="259"/>
      <c r="VNG7" s="267"/>
      <c r="VNH7" s="267"/>
      <c r="VNI7" s="269"/>
      <c r="VNJ7" s="343"/>
      <c r="VNK7" s="346"/>
      <c r="VNL7" s="347"/>
      <c r="VNM7" s="333"/>
      <c r="VNN7" s="345"/>
      <c r="VNO7" s="348"/>
      <c r="VNP7" s="345"/>
      <c r="VNQ7" s="345"/>
      <c r="VNR7" s="347"/>
      <c r="VNS7" s="339"/>
      <c r="VNU7" s="259"/>
      <c r="VNV7" s="267"/>
      <c r="VNW7" s="267"/>
      <c r="VNX7" s="269"/>
      <c r="VNY7" s="343"/>
      <c r="VNZ7" s="346"/>
      <c r="VOA7" s="347"/>
      <c r="VOB7" s="333"/>
      <c r="VOC7" s="345"/>
      <c r="VOD7" s="348"/>
      <c r="VOE7" s="345"/>
      <c r="VOF7" s="345"/>
      <c r="VOG7" s="347"/>
      <c r="VOH7" s="339"/>
      <c r="VOJ7" s="259"/>
      <c r="VOK7" s="267"/>
      <c r="VOL7" s="267"/>
      <c r="VOM7" s="269"/>
      <c r="VON7" s="343"/>
      <c r="VOO7" s="346"/>
      <c r="VOP7" s="347"/>
      <c r="VOQ7" s="333"/>
      <c r="VOR7" s="345"/>
      <c r="VOS7" s="348"/>
      <c r="VOT7" s="345"/>
      <c r="VOU7" s="345"/>
      <c r="VOV7" s="347"/>
      <c r="VOW7" s="339"/>
      <c r="VOY7" s="259"/>
      <c r="VOZ7" s="267"/>
      <c r="VPA7" s="267"/>
      <c r="VPB7" s="269"/>
      <c r="VPC7" s="343"/>
      <c r="VPD7" s="346"/>
      <c r="VPE7" s="347"/>
      <c r="VPF7" s="333"/>
      <c r="VPG7" s="345"/>
      <c r="VPH7" s="348"/>
      <c r="VPI7" s="345"/>
      <c r="VPJ7" s="345"/>
      <c r="VPK7" s="347"/>
      <c r="VPL7" s="339"/>
      <c r="VPN7" s="259"/>
      <c r="VPO7" s="267"/>
      <c r="VPP7" s="267"/>
      <c r="VPQ7" s="269"/>
      <c r="VPR7" s="343"/>
      <c r="VPS7" s="346"/>
      <c r="VPT7" s="347"/>
      <c r="VPU7" s="333"/>
      <c r="VPV7" s="345"/>
      <c r="VPW7" s="348"/>
      <c r="VPX7" s="345"/>
      <c r="VPY7" s="345"/>
      <c r="VPZ7" s="347"/>
      <c r="VQA7" s="339"/>
      <c r="VQC7" s="259"/>
      <c r="VQD7" s="267"/>
      <c r="VQE7" s="267"/>
      <c r="VQF7" s="269"/>
      <c r="VQG7" s="343"/>
      <c r="VQH7" s="346"/>
      <c r="VQI7" s="347"/>
      <c r="VQJ7" s="333"/>
      <c r="VQK7" s="345"/>
      <c r="VQL7" s="348"/>
      <c r="VQM7" s="345"/>
      <c r="VQN7" s="345"/>
      <c r="VQO7" s="347"/>
      <c r="VQP7" s="339"/>
      <c r="VQR7" s="259"/>
      <c r="VQS7" s="267"/>
      <c r="VQT7" s="267"/>
      <c r="VQU7" s="269"/>
      <c r="VQV7" s="343"/>
      <c r="VQW7" s="346"/>
      <c r="VQX7" s="347"/>
      <c r="VQY7" s="333"/>
      <c r="VQZ7" s="345"/>
      <c r="VRA7" s="348"/>
      <c r="VRB7" s="345"/>
      <c r="VRC7" s="345"/>
      <c r="VRD7" s="347"/>
      <c r="VRE7" s="339"/>
      <c r="VRG7" s="259"/>
      <c r="VRH7" s="267"/>
      <c r="VRI7" s="267"/>
      <c r="VRJ7" s="269"/>
      <c r="VRK7" s="343"/>
      <c r="VRL7" s="346"/>
      <c r="VRM7" s="347"/>
      <c r="VRN7" s="333"/>
      <c r="VRO7" s="345"/>
      <c r="VRP7" s="348"/>
      <c r="VRQ7" s="345"/>
      <c r="VRR7" s="345"/>
      <c r="VRS7" s="347"/>
      <c r="VRT7" s="339"/>
      <c r="VRV7" s="259"/>
      <c r="VRW7" s="267"/>
      <c r="VRX7" s="267"/>
      <c r="VRY7" s="269"/>
      <c r="VRZ7" s="343"/>
      <c r="VSA7" s="346"/>
      <c r="VSB7" s="347"/>
      <c r="VSC7" s="333"/>
      <c r="VSD7" s="345"/>
      <c r="VSE7" s="348"/>
      <c r="VSF7" s="345"/>
      <c r="VSG7" s="345"/>
      <c r="VSH7" s="347"/>
      <c r="VSI7" s="339"/>
      <c r="VSK7" s="259"/>
      <c r="VSL7" s="267"/>
      <c r="VSM7" s="267"/>
      <c r="VSN7" s="269"/>
      <c r="VSO7" s="343"/>
      <c r="VSP7" s="346"/>
      <c r="VSQ7" s="347"/>
      <c r="VSR7" s="333"/>
      <c r="VSS7" s="345"/>
      <c r="VST7" s="348"/>
      <c r="VSU7" s="345"/>
      <c r="VSV7" s="345"/>
      <c r="VSW7" s="347"/>
      <c r="VSX7" s="339"/>
      <c r="VSZ7" s="259"/>
      <c r="VTA7" s="267"/>
      <c r="VTB7" s="267"/>
      <c r="VTC7" s="269"/>
      <c r="VTD7" s="343"/>
      <c r="VTE7" s="346"/>
      <c r="VTF7" s="347"/>
      <c r="VTG7" s="333"/>
      <c r="VTH7" s="345"/>
      <c r="VTI7" s="348"/>
      <c r="VTJ7" s="345"/>
      <c r="VTK7" s="345"/>
      <c r="VTL7" s="347"/>
      <c r="VTM7" s="339"/>
      <c r="VTO7" s="259"/>
      <c r="VTP7" s="267"/>
      <c r="VTQ7" s="267"/>
      <c r="VTR7" s="269"/>
      <c r="VTS7" s="343"/>
      <c r="VTT7" s="346"/>
      <c r="VTU7" s="347"/>
      <c r="VTV7" s="333"/>
      <c r="VTW7" s="345"/>
      <c r="VTX7" s="348"/>
      <c r="VTY7" s="345"/>
      <c r="VTZ7" s="345"/>
      <c r="VUA7" s="347"/>
      <c r="VUB7" s="339"/>
      <c r="VUD7" s="259"/>
      <c r="VUE7" s="267"/>
      <c r="VUF7" s="267"/>
      <c r="VUG7" s="269"/>
      <c r="VUH7" s="343"/>
      <c r="VUI7" s="346"/>
      <c r="VUJ7" s="347"/>
      <c r="VUK7" s="333"/>
      <c r="VUL7" s="345"/>
      <c r="VUM7" s="348"/>
      <c r="VUN7" s="345"/>
      <c r="VUO7" s="345"/>
      <c r="VUP7" s="347"/>
      <c r="VUQ7" s="339"/>
      <c r="VUS7" s="259"/>
      <c r="VUT7" s="267"/>
      <c r="VUU7" s="267"/>
      <c r="VUV7" s="269"/>
      <c r="VUW7" s="343"/>
      <c r="VUX7" s="346"/>
      <c r="VUY7" s="347"/>
      <c r="VUZ7" s="333"/>
      <c r="VVA7" s="345"/>
      <c r="VVB7" s="348"/>
      <c r="VVC7" s="345"/>
      <c r="VVD7" s="345"/>
      <c r="VVE7" s="347"/>
      <c r="VVF7" s="339"/>
      <c r="VVH7" s="259"/>
      <c r="VVI7" s="267"/>
      <c r="VVJ7" s="267"/>
      <c r="VVK7" s="269"/>
      <c r="VVL7" s="343"/>
      <c r="VVM7" s="346"/>
      <c r="VVN7" s="347"/>
      <c r="VVO7" s="333"/>
      <c r="VVP7" s="345"/>
      <c r="VVQ7" s="348"/>
      <c r="VVR7" s="345"/>
      <c r="VVS7" s="345"/>
      <c r="VVT7" s="347"/>
      <c r="VVU7" s="339"/>
      <c r="VVW7" s="259"/>
      <c r="VVX7" s="267"/>
      <c r="VVY7" s="267"/>
      <c r="VVZ7" s="269"/>
      <c r="VWA7" s="343"/>
      <c r="VWB7" s="346"/>
      <c r="VWC7" s="347"/>
      <c r="VWD7" s="333"/>
      <c r="VWE7" s="345"/>
      <c r="VWF7" s="348"/>
      <c r="VWG7" s="345"/>
      <c r="VWH7" s="345"/>
      <c r="VWI7" s="347"/>
      <c r="VWJ7" s="339"/>
      <c r="VWL7" s="259"/>
      <c r="VWM7" s="267"/>
      <c r="VWN7" s="267"/>
      <c r="VWO7" s="269"/>
      <c r="VWP7" s="343"/>
      <c r="VWQ7" s="346"/>
      <c r="VWR7" s="347"/>
      <c r="VWS7" s="333"/>
      <c r="VWT7" s="345"/>
      <c r="VWU7" s="348"/>
      <c r="VWV7" s="345"/>
      <c r="VWW7" s="345"/>
      <c r="VWX7" s="347"/>
      <c r="VWY7" s="339"/>
      <c r="VXA7" s="259"/>
      <c r="VXB7" s="267"/>
      <c r="VXC7" s="267"/>
      <c r="VXD7" s="269"/>
      <c r="VXE7" s="343"/>
      <c r="VXF7" s="346"/>
      <c r="VXG7" s="347"/>
      <c r="VXH7" s="333"/>
      <c r="VXI7" s="345"/>
      <c r="VXJ7" s="348"/>
      <c r="VXK7" s="345"/>
      <c r="VXL7" s="345"/>
      <c r="VXM7" s="347"/>
      <c r="VXN7" s="339"/>
      <c r="VXP7" s="259"/>
      <c r="VXQ7" s="267"/>
      <c r="VXR7" s="267"/>
      <c r="VXS7" s="269"/>
      <c r="VXT7" s="343"/>
      <c r="VXU7" s="346"/>
      <c r="VXV7" s="347"/>
      <c r="VXW7" s="333"/>
      <c r="VXX7" s="345"/>
      <c r="VXY7" s="348"/>
      <c r="VXZ7" s="345"/>
      <c r="VYA7" s="345"/>
      <c r="VYB7" s="347"/>
      <c r="VYC7" s="339"/>
      <c r="VYE7" s="259"/>
      <c r="VYF7" s="267"/>
      <c r="VYG7" s="267"/>
      <c r="VYH7" s="269"/>
      <c r="VYI7" s="343"/>
      <c r="VYJ7" s="346"/>
      <c r="VYK7" s="347"/>
      <c r="VYL7" s="333"/>
      <c r="VYM7" s="345"/>
      <c r="VYN7" s="348"/>
      <c r="VYO7" s="345"/>
      <c r="VYP7" s="345"/>
      <c r="VYQ7" s="347"/>
      <c r="VYR7" s="339"/>
      <c r="VYT7" s="259"/>
      <c r="VYU7" s="267"/>
      <c r="VYV7" s="267"/>
      <c r="VYW7" s="269"/>
      <c r="VYX7" s="343"/>
      <c r="VYY7" s="346"/>
      <c r="VYZ7" s="347"/>
      <c r="VZA7" s="333"/>
      <c r="VZB7" s="345"/>
      <c r="VZC7" s="348"/>
      <c r="VZD7" s="345"/>
      <c r="VZE7" s="345"/>
      <c r="VZF7" s="347"/>
      <c r="VZG7" s="339"/>
      <c r="VZI7" s="259"/>
      <c r="VZJ7" s="267"/>
      <c r="VZK7" s="267"/>
      <c r="VZL7" s="269"/>
      <c r="VZM7" s="343"/>
      <c r="VZN7" s="346"/>
      <c r="VZO7" s="347"/>
      <c r="VZP7" s="333"/>
      <c r="VZQ7" s="345"/>
      <c r="VZR7" s="348"/>
      <c r="VZS7" s="345"/>
      <c r="VZT7" s="345"/>
      <c r="VZU7" s="347"/>
      <c r="VZV7" s="339"/>
      <c r="VZX7" s="259"/>
      <c r="VZY7" s="267"/>
      <c r="VZZ7" s="267"/>
      <c r="WAA7" s="269"/>
      <c r="WAB7" s="343"/>
      <c r="WAC7" s="346"/>
      <c r="WAD7" s="347"/>
      <c r="WAE7" s="333"/>
      <c r="WAF7" s="345"/>
      <c r="WAG7" s="348"/>
      <c r="WAH7" s="345"/>
      <c r="WAI7" s="345"/>
      <c r="WAJ7" s="347"/>
      <c r="WAK7" s="339"/>
      <c r="WAM7" s="259"/>
      <c r="WAN7" s="267"/>
      <c r="WAO7" s="267"/>
      <c r="WAP7" s="269"/>
      <c r="WAQ7" s="343"/>
      <c r="WAR7" s="346"/>
      <c r="WAS7" s="347"/>
      <c r="WAT7" s="333"/>
      <c r="WAU7" s="345"/>
      <c r="WAV7" s="348"/>
      <c r="WAW7" s="345"/>
      <c r="WAX7" s="345"/>
      <c r="WAY7" s="347"/>
      <c r="WAZ7" s="339"/>
      <c r="WBB7" s="259"/>
      <c r="WBC7" s="267"/>
      <c r="WBD7" s="267"/>
      <c r="WBE7" s="269"/>
      <c r="WBF7" s="343"/>
      <c r="WBG7" s="346"/>
      <c r="WBH7" s="347"/>
      <c r="WBI7" s="333"/>
      <c r="WBJ7" s="345"/>
      <c r="WBK7" s="348"/>
      <c r="WBL7" s="345"/>
      <c r="WBM7" s="345"/>
      <c r="WBN7" s="347"/>
      <c r="WBO7" s="339"/>
      <c r="WBQ7" s="259"/>
      <c r="WBR7" s="267"/>
      <c r="WBS7" s="267"/>
      <c r="WBT7" s="269"/>
      <c r="WBU7" s="343"/>
      <c r="WBV7" s="346"/>
      <c r="WBW7" s="347"/>
      <c r="WBX7" s="333"/>
      <c r="WBY7" s="345"/>
      <c r="WBZ7" s="348"/>
      <c r="WCA7" s="345"/>
      <c r="WCB7" s="345"/>
      <c r="WCC7" s="347"/>
      <c r="WCD7" s="339"/>
      <c r="WCF7" s="259"/>
      <c r="WCG7" s="267"/>
      <c r="WCH7" s="267"/>
      <c r="WCI7" s="269"/>
      <c r="WCJ7" s="343"/>
      <c r="WCK7" s="346"/>
      <c r="WCL7" s="347"/>
      <c r="WCM7" s="333"/>
      <c r="WCN7" s="345"/>
      <c r="WCO7" s="348"/>
      <c r="WCP7" s="345"/>
      <c r="WCQ7" s="345"/>
      <c r="WCR7" s="347"/>
      <c r="WCS7" s="339"/>
      <c r="WCU7" s="259"/>
      <c r="WCV7" s="267"/>
      <c r="WCW7" s="267"/>
      <c r="WCX7" s="269"/>
      <c r="WCY7" s="343"/>
      <c r="WCZ7" s="346"/>
      <c r="WDA7" s="347"/>
      <c r="WDB7" s="333"/>
      <c r="WDC7" s="345"/>
      <c r="WDD7" s="348"/>
      <c r="WDE7" s="345"/>
      <c r="WDF7" s="345"/>
      <c r="WDG7" s="347"/>
      <c r="WDH7" s="339"/>
      <c r="WDJ7" s="259"/>
      <c r="WDK7" s="267"/>
      <c r="WDL7" s="267"/>
      <c r="WDM7" s="269"/>
      <c r="WDN7" s="343"/>
      <c r="WDO7" s="346"/>
      <c r="WDP7" s="347"/>
      <c r="WDQ7" s="333"/>
      <c r="WDR7" s="345"/>
      <c r="WDS7" s="348"/>
      <c r="WDT7" s="345"/>
      <c r="WDU7" s="345"/>
      <c r="WDV7" s="347"/>
      <c r="WDW7" s="339"/>
      <c r="WDY7" s="259"/>
      <c r="WDZ7" s="267"/>
      <c r="WEA7" s="267"/>
      <c r="WEB7" s="269"/>
      <c r="WEC7" s="343"/>
      <c r="WED7" s="346"/>
      <c r="WEE7" s="347"/>
      <c r="WEF7" s="333"/>
      <c r="WEG7" s="345"/>
      <c r="WEH7" s="348"/>
      <c r="WEI7" s="345"/>
      <c r="WEJ7" s="345"/>
      <c r="WEK7" s="347"/>
      <c r="WEL7" s="339"/>
      <c r="WEN7" s="259"/>
      <c r="WEO7" s="267"/>
      <c r="WEP7" s="267"/>
      <c r="WEQ7" s="269"/>
      <c r="WER7" s="343"/>
      <c r="WES7" s="346"/>
      <c r="WET7" s="347"/>
      <c r="WEU7" s="333"/>
      <c r="WEV7" s="345"/>
      <c r="WEW7" s="348"/>
      <c r="WEX7" s="345"/>
      <c r="WEY7" s="345"/>
      <c r="WEZ7" s="347"/>
      <c r="WFA7" s="339"/>
      <c r="WFC7" s="259"/>
      <c r="WFD7" s="267"/>
      <c r="WFE7" s="267"/>
      <c r="WFF7" s="269"/>
      <c r="WFG7" s="343"/>
      <c r="WFH7" s="346"/>
      <c r="WFI7" s="347"/>
      <c r="WFJ7" s="333"/>
      <c r="WFK7" s="345"/>
      <c r="WFL7" s="348"/>
      <c r="WFM7" s="345"/>
      <c r="WFN7" s="345"/>
      <c r="WFO7" s="347"/>
      <c r="WFP7" s="339"/>
      <c r="WFR7" s="259"/>
      <c r="WFS7" s="267"/>
      <c r="WFT7" s="267"/>
      <c r="WFU7" s="269"/>
      <c r="WFV7" s="343"/>
      <c r="WFW7" s="346"/>
      <c r="WFX7" s="347"/>
      <c r="WFY7" s="333"/>
      <c r="WFZ7" s="345"/>
      <c r="WGA7" s="348"/>
      <c r="WGB7" s="345"/>
      <c r="WGC7" s="345"/>
      <c r="WGD7" s="347"/>
      <c r="WGE7" s="339"/>
      <c r="WGG7" s="259"/>
      <c r="WGH7" s="267"/>
      <c r="WGI7" s="267"/>
      <c r="WGJ7" s="269"/>
      <c r="WGK7" s="343"/>
      <c r="WGL7" s="346"/>
      <c r="WGM7" s="347"/>
      <c r="WGN7" s="333"/>
      <c r="WGO7" s="345"/>
      <c r="WGP7" s="348"/>
      <c r="WGQ7" s="345"/>
      <c r="WGR7" s="345"/>
      <c r="WGS7" s="347"/>
      <c r="WGT7" s="339"/>
      <c r="WGV7" s="259"/>
      <c r="WGW7" s="267"/>
      <c r="WGX7" s="267"/>
      <c r="WGY7" s="269"/>
      <c r="WGZ7" s="343"/>
      <c r="WHA7" s="346"/>
      <c r="WHB7" s="347"/>
      <c r="WHC7" s="333"/>
      <c r="WHD7" s="345"/>
      <c r="WHE7" s="348"/>
      <c r="WHF7" s="345"/>
      <c r="WHG7" s="345"/>
      <c r="WHH7" s="347"/>
      <c r="WHI7" s="339"/>
      <c r="WHK7" s="259"/>
      <c r="WHL7" s="267"/>
      <c r="WHM7" s="267"/>
      <c r="WHN7" s="269"/>
      <c r="WHO7" s="343"/>
      <c r="WHP7" s="346"/>
      <c r="WHQ7" s="347"/>
      <c r="WHR7" s="333"/>
      <c r="WHS7" s="345"/>
      <c r="WHT7" s="348"/>
      <c r="WHU7" s="345"/>
      <c r="WHV7" s="345"/>
      <c r="WHW7" s="347"/>
      <c r="WHX7" s="339"/>
      <c r="WHZ7" s="259"/>
      <c r="WIA7" s="267"/>
      <c r="WIB7" s="267"/>
      <c r="WIC7" s="269"/>
      <c r="WID7" s="343"/>
      <c r="WIE7" s="346"/>
      <c r="WIF7" s="347"/>
      <c r="WIG7" s="333"/>
      <c r="WIH7" s="345"/>
      <c r="WII7" s="348"/>
      <c r="WIJ7" s="345"/>
      <c r="WIK7" s="345"/>
      <c r="WIL7" s="347"/>
      <c r="WIM7" s="339"/>
      <c r="WIO7" s="259"/>
      <c r="WIP7" s="267"/>
      <c r="WIQ7" s="267"/>
      <c r="WIR7" s="269"/>
      <c r="WIS7" s="343"/>
      <c r="WIT7" s="346"/>
      <c r="WIU7" s="347"/>
      <c r="WIV7" s="333"/>
      <c r="WIW7" s="345"/>
      <c r="WIX7" s="348"/>
      <c r="WIY7" s="345"/>
      <c r="WIZ7" s="345"/>
      <c r="WJA7" s="347"/>
      <c r="WJB7" s="339"/>
      <c r="WJD7" s="259"/>
      <c r="WJE7" s="267"/>
      <c r="WJF7" s="267"/>
      <c r="WJG7" s="269"/>
      <c r="WJH7" s="343"/>
      <c r="WJI7" s="346"/>
      <c r="WJJ7" s="347"/>
      <c r="WJK7" s="333"/>
      <c r="WJL7" s="345"/>
      <c r="WJM7" s="348"/>
      <c r="WJN7" s="345"/>
      <c r="WJO7" s="345"/>
      <c r="WJP7" s="347"/>
      <c r="WJQ7" s="339"/>
      <c r="WJS7" s="259"/>
      <c r="WJT7" s="267"/>
      <c r="WJU7" s="267"/>
      <c r="WJV7" s="269"/>
      <c r="WJW7" s="343"/>
      <c r="WJX7" s="346"/>
      <c r="WJY7" s="347"/>
      <c r="WJZ7" s="333"/>
      <c r="WKA7" s="345"/>
      <c r="WKB7" s="348"/>
      <c r="WKC7" s="345"/>
      <c r="WKD7" s="345"/>
      <c r="WKE7" s="347"/>
      <c r="WKF7" s="339"/>
      <c r="WKH7" s="259"/>
      <c r="WKI7" s="267"/>
      <c r="WKJ7" s="267"/>
      <c r="WKK7" s="269"/>
      <c r="WKL7" s="343"/>
      <c r="WKM7" s="346"/>
      <c r="WKN7" s="347"/>
      <c r="WKO7" s="333"/>
      <c r="WKP7" s="345"/>
      <c r="WKQ7" s="348"/>
      <c r="WKR7" s="345"/>
      <c r="WKS7" s="345"/>
      <c r="WKT7" s="347"/>
      <c r="WKU7" s="339"/>
      <c r="WKW7" s="259"/>
      <c r="WKX7" s="267"/>
      <c r="WKY7" s="267"/>
      <c r="WKZ7" s="269"/>
      <c r="WLA7" s="343"/>
      <c r="WLB7" s="346"/>
      <c r="WLC7" s="347"/>
      <c r="WLD7" s="333"/>
      <c r="WLE7" s="345"/>
      <c r="WLF7" s="348"/>
      <c r="WLG7" s="345"/>
      <c r="WLH7" s="345"/>
      <c r="WLI7" s="347"/>
      <c r="WLJ7" s="339"/>
      <c r="WLL7" s="259"/>
      <c r="WLM7" s="267"/>
      <c r="WLN7" s="267"/>
      <c r="WLO7" s="269"/>
      <c r="WLP7" s="343"/>
      <c r="WLQ7" s="346"/>
      <c r="WLR7" s="347"/>
      <c r="WLS7" s="333"/>
      <c r="WLT7" s="345"/>
      <c r="WLU7" s="348"/>
      <c r="WLV7" s="345"/>
      <c r="WLW7" s="345"/>
      <c r="WLX7" s="347"/>
      <c r="WLY7" s="339"/>
      <c r="WMA7" s="259"/>
      <c r="WMB7" s="267"/>
      <c r="WMC7" s="267"/>
      <c r="WMD7" s="269"/>
      <c r="WME7" s="343"/>
      <c r="WMF7" s="346"/>
      <c r="WMG7" s="347"/>
      <c r="WMH7" s="333"/>
      <c r="WMI7" s="345"/>
      <c r="WMJ7" s="348"/>
      <c r="WMK7" s="345"/>
      <c r="WML7" s="345"/>
      <c r="WMM7" s="347"/>
      <c r="WMN7" s="339"/>
      <c r="WMP7" s="259"/>
      <c r="WMQ7" s="267"/>
      <c r="WMR7" s="267"/>
      <c r="WMS7" s="269"/>
      <c r="WMT7" s="343"/>
      <c r="WMU7" s="346"/>
      <c r="WMV7" s="347"/>
      <c r="WMW7" s="333"/>
      <c r="WMX7" s="345"/>
      <c r="WMY7" s="348"/>
      <c r="WMZ7" s="345"/>
      <c r="WNA7" s="345"/>
      <c r="WNB7" s="347"/>
      <c r="WNC7" s="339"/>
      <c r="WNE7" s="259"/>
      <c r="WNF7" s="267"/>
      <c r="WNG7" s="267"/>
      <c r="WNH7" s="269"/>
      <c r="WNI7" s="343"/>
      <c r="WNJ7" s="346"/>
      <c r="WNK7" s="347"/>
      <c r="WNL7" s="333"/>
      <c r="WNM7" s="345"/>
      <c r="WNN7" s="348"/>
      <c r="WNO7" s="345"/>
      <c r="WNP7" s="345"/>
      <c r="WNQ7" s="347"/>
      <c r="WNR7" s="339"/>
      <c r="WNT7" s="259"/>
      <c r="WNU7" s="267"/>
      <c r="WNV7" s="267"/>
      <c r="WNW7" s="269"/>
      <c r="WNX7" s="343"/>
      <c r="WNY7" s="346"/>
      <c r="WNZ7" s="347"/>
      <c r="WOA7" s="333"/>
      <c r="WOB7" s="345"/>
      <c r="WOC7" s="348"/>
      <c r="WOD7" s="345"/>
      <c r="WOE7" s="345"/>
      <c r="WOF7" s="347"/>
      <c r="WOG7" s="339"/>
      <c r="WOI7" s="259"/>
      <c r="WOJ7" s="267"/>
      <c r="WOK7" s="267"/>
      <c r="WOL7" s="269"/>
      <c r="WOM7" s="343"/>
      <c r="WON7" s="346"/>
      <c r="WOO7" s="347"/>
      <c r="WOP7" s="333"/>
      <c r="WOQ7" s="345"/>
      <c r="WOR7" s="348"/>
      <c r="WOS7" s="345"/>
      <c r="WOT7" s="345"/>
      <c r="WOU7" s="347"/>
      <c r="WOV7" s="339"/>
      <c r="WOX7" s="259"/>
      <c r="WOY7" s="267"/>
      <c r="WOZ7" s="267"/>
      <c r="WPA7" s="269"/>
      <c r="WPB7" s="343"/>
      <c r="WPC7" s="346"/>
      <c r="WPD7" s="347"/>
      <c r="WPE7" s="333"/>
      <c r="WPF7" s="345"/>
      <c r="WPG7" s="348"/>
      <c r="WPH7" s="345"/>
      <c r="WPI7" s="345"/>
      <c r="WPJ7" s="347"/>
      <c r="WPK7" s="339"/>
      <c r="WPM7" s="259"/>
      <c r="WPN7" s="267"/>
      <c r="WPO7" s="267"/>
      <c r="WPP7" s="269"/>
      <c r="WPQ7" s="343"/>
      <c r="WPR7" s="346"/>
      <c r="WPS7" s="347"/>
      <c r="WPT7" s="333"/>
      <c r="WPU7" s="345"/>
      <c r="WPV7" s="348"/>
      <c r="WPW7" s="345"/>
      <c r="WPX7" s="345"/>
      <c r="WPY7" s="347"/>
      <c r="WPZ7" s="339"/>
      <c r="WQB7" s="259"/>
      <c r="WQC7" s="267"/>
      <c r="WQD7" s="267"/>
      <c r="WQE7" s="269"/>
      <c r="WQF7" s="343"/>
      <c r="WQG7" s="346"/>
      <c r="WQH7" s="347"/>
      <c r="WQI7" s="333"/>
      <c r="WQJ7" s="345"/>
      <c r="WQK7" s="348"/>
      <c r="WQL7" s="345"/>
      <c r="WQM7" s="345"/>
      <c r="WQN7" s="347"/>
      <c r="WQO7" s="339"/>
      <c r="WQQ7" s="259"/>
      <c r="WQR7" s="267"/>
      <c r="WQS7" s="267"/>
      <c r="WQT7" s="269"/>
      <c r="WQU7" s="343"/>
      <c r="WQV7" s="346"/>
      <c r="WQW7" s="347"/>
      <c r="WQX7" s="333"/>
      <c r="WQY7" s="345"/>
      <c r="WQZ7" s="348"/>
      <c r="WRA7" s="345"/>
      <c r="WRB7" s="345"/>
      <c r="WRC7" s="347"/>
      <c r="WRD7" s="339"/>
      <c r="WRF7" s="259"/>
      <c r="WRG7" s="267"/>
      <c r="WRH7" s="267"/>
      <c r="WRI7" s="269"/>
      <c r="WRJ7" s="343"/>
      <c r="WRK7" s="346"/>
      <c r="WRL7" s="347"/>
      <c r="WRM7" s="333"/>
      <c r="WRN7" s="345"/>
      <c r="WRO7" s="348"/>
      <c r="WRP7" s="345"/>
      <c r="WRQ7" s="345"/>
      <c r="WRR7" s="347"/>
      <c r="WRS7" s="339"/>
      <c r="WRU7" s="259"/>
      <c r="WRV7" s="267"/>
      <c r="WRW7" s="267"/>
      <c r="WRX7" s="269"/>
      <c r="WRY7" s="343"/>
      <c r="WRZ7" s="346"/>
      <c r="WSA7" s="347"/>
      <c r="WSB7" s="333"/>
      <c r="WSC7" s="345"/>
      <c r="WSD7" s="348"/>
      <c r="WSE7" s="345"/>
      <c r="WSF7" s="345"/>
      <c r="WSG7" s="347"/>
      <c r="WSH7" s="339"/>
      <c r="WSJ7" s="259"/>
      <c r="WSK7" s="267"/>
      <c r="WSL7" s="267"/>
      <c r="WSM7" s="269"/>
      <c r="WSN7" s="343"/>
      <c r="WSO7" s="346"/>
      <c r="WSP7" s="347"/>
      <c r="WSQ7" s="333"/>
      <c r="WSR7" s="345"/>
      <c r="WSS7" s="348"/>
      <c r="WST7" s="345"/>
      <c r="WSU7" s="345"/>
      <c r="WSV7" s="347"/>
      <c r="WSW7" s="339"/>
      <c r="WSY7" s="259"/>
      <c r="WSZ7" s="267"/>
      <c r="WTA7" s="267"/>
      <c r="WTB7" s="269"/>
      <c r="WTC7" s="343"/>
      <c r="WTD7" s="346"/>
      <c r="WTE7" s="347"/>
      <c r="WTF7" s="333"/>
      <c r="WTG7" s="345"/>
      <c r="WTH7" s="348"/>
      <c r="WTI7" s="345"/>
      <c r="WTJ7" s="345"/>
      <c r="WTK7" s="347"/>
      <c r="WTL7" s="339"/>
      <c r="WTN7" s="259"/>
      <c r="WTO7" s="267"/>
      <c r="WTP7" s="267"/>
      <c r="WTQ7" s="269"/>
      <c r="WTR7" s="343"/>
      <c r="WTS7" s="346"/>
      <c r="WTT7" s="347"/>
      <c r="WTU7" s="333"/>
      <c r="WTV7" s="345"/>
      <c r="WTW7" s="348"/>
      <c r="WTX7" s="345"/>
      <c r="WTY7" s="345"/>
      <c r="WTZ7" s="347"/>
      <c r="WUA7" s="339"/>
      <c r="WUC7" s="259"/>
      <c r="WUD7" s="267"/>
      <c r="WUE7" s="267"/>
      <c r="WUF7" s="269"/>
      <c r="WUG7" s="343"/>
      <c r="WUH7" s="346"/>
      <c r="WUI7" s="347"/>
      <c r="WUJ7" s="333"/>
      <c r="WUK7" s="345"/>
      <c r="WUL7" s="348"/>
      <c r="WUM7" s="345"/>
      <c r="WUN7" s="345"/>
      <c r="WUO7" s="347"/>
      <c r="WUP7" s="339"/>
      <c r="WUR7" s="259"/>
      <c r="WUS7" s="267"/>
      <c r="WUT7" s="267"/>
      <c r="WUU7" s="269"/>
      <c r="WUV7" s="343"/>
      <c r="WUW7" s="346"/>
      <c r="WUX7" s="347"/>
      <c r="WUY7" s="333"/>
      <c r="WUZ7" s="345"/>
      <c r="WVA7" s="348"/>
      <c r="WVB7" s="345"/>
      <c r="WVC7" s="345"/>
      <c r="WVD7" s="347"/>
      <c r="WVE7" s="339"/>
      <c r="WVG7" s="259"/>
      <c r="WVH7" s="267"/>
      <c r="WVI7" s="267"/>
      <c r="WVJ7" s="269"/>
      <c r="WVK7" s="343"/>
      <c r="WVL7" s="346"/>
      <c r="WVM7" s="347"/>
      <c r="WVN7" s="333"/>
      <c r="WVO7" s="345"/>
      <c r="WVP7" s="348"/>
      <c r="WVQ7" s="345"/>
      <c r="WVR7" s="345"/>
      <c r="WVS7" s="347"/>
      <c r="WVT7" s="339"/>
      <c r="WVV7" s="259"/>
      <c r="WVW7" s="267"/>
      <c r="WVX7" s="267"/>
      <c r="WVY7" s="269"/>
      <c r="WVZ7" s="343"/>
      <c r="WWA7" s="346"/>
      <c r="WWB7" s="347"/>
      <c r="WWC7" s="333"/>
      <c r="WWD7" s="345"/>
      <c r="WWE7" s="348"/>
      <c r="WWF7" s="345"/>
      <c r="WWG7" s="345"/>
      <c r="WWH7" s="347"/>
      <c r="WWI7" s="339"/>
      <c r="WWK7" s="259"/>
      <c r="WWL7" s="267"/>
      <c r="WWM7" s="267"/>
      <c r="WWN7" s="269"/>
      <c r="WWO7" s="343"/>
      <c r="WWP7" s="346"/>
      <c r="WWQ7" s="347"/>
      <c r="WWR7" s="333"/>
      <c r="WWS7" s="345"/>
      <c r="WWT7" s="348"/>
      <c r="WWU7" s="345"/>
      <c r="WWV7" s="345"/>
      <c r="WWW7" s="347"/>
      <c r="WWX7" s="339"/>
      <c r="WWZ7" s="259"/>
      <c r="WXA7" s="267"/>
      <c r="WXB7" s="267"/>
      <c r="WXC7" s="269"/>
      <c r="WXD7" s="343"/>
      <c r="WXE7" s="346"/>
      <c r="WXF7" s="347"/>
      <c r="WXG7" s="333"/>
      <c r="WXH7" s="345"/>
      <c r="WXI7" s="348"/>
      <c r="WXJ7" s="345"/>
      <c r="WXK7" s="345"/>
      <c r="WXL7" s="347"/>
      <c r="WXM7" s="339"/>
      <c r="WXO7" s="259"/>
      <c r="WXP7" s="267"/>
      <c r="WXQ7" s="267"/>
      <c r="WXR7" s="269"/>
      <c r="WXS7" s="343"/>
      <c r="WXT7" s="346"/>
      <c r="WXU7" s="347"/>
      <c r="WXV7" s="333"/>
      <c r="WXW7" s="345"/>
      <c r="WXX7" s="348"/>
      <c r="WXY7" s="345"/>
      <c r="WXZ7" s="345"/>
      <c r="WYA7" s="347"/>
      <c r="WYB7" s="339"/>
      <c r="WYD7" s="259"/>
      <c r="WYE7" s="267"/>
      <c r="WYF7" s="267"/>
      <c r="WYG7" s="269"/>
      <c r="WYH7" s="343"/>
      <c r="WYI7" s="346"/>
      <c r="WYJ7" s="347"/>
      <c r="WYK7" s="333"/>
      <c r="WYL7" s="345"/>
      <c r="WYM7" s="348"/>
      <c r="WYN7" s="345"/>
      <c r="WYO7" s="345"/>
      <c r="WYP7" s="347"/>
      <c r="WYQ7" s="339"/>
      <c r="WYS7" s="259"/>
      <c r="WYT7" s="267"/>
      <c r="WYU7" s="267"/>
      <c r="WYV7" s="269"/>
      <c r="WYW7" s="343"/>
      <c r="WYX7" s="346"/>
      <c r="WYY7" s="347"/>
      <c r="WYZ7" s="333"/>
      <c r="WZA7" s="345"/>
      <c r="WZB7" s="348"/>
      <c r="WZC7" s="345"/>
      <c r="WZD7" s="345"/>
      <c r="WZE7" s="347"/>
      <c r="WZF7" s="339"/>
      <c r="WZH7" s="259"/>
      <c r="WZI7" s="267"/>
      <c r="WZJ7" s="267"/>
      <c r="WZK7" s="269"/>
      <c r="WZL7" s="343"/>
      <c r="WZM7" s="346"/>
      <c r="WZN7" s="347"/>
      <c r="WZO7" s="333"/>
      <c r="WZP7" s="345"/>
      <c r="WZQ7" s="348"/>
      <c r="WZR7" s="345"/>
      <c r="WZS7" s="345"/>
      <c r="WZT7" s="347"/>
      <c r="WZU7" s="339"/>
      <c r="WZW7" s="259"/>
      <c r="WZX7" s="267"/>
      <c r="WZY7" s="267"/>
      <c r="WZZ7" s="269"/>
      <c r="XAA7" s="343"/>
      <c r="XAB7" s="346"/>
      <c r="XAC7" s="347"/>
      <c r="XAD7" s="333"/>
      <c r="XAE7" s="345"/>
      <c r="XAF7" s="348"/>
      <c r="XAG7" s="345"/>
      <c r="XAH7" s="345"/>
      <c r="XAI7" s="347"/>
      <c r="XAJ7" s="339"/>
      <c r="XAL7" s="259"/>
      <c r="XAM7" s="267"/>
      <c r="XAN7" s="267"/>
      <c r="XAO7" s="269"/>
      <c r="XAP7" s="343"/>
      <c r="XAQ7" s="346"/>
      <c r="XAR7" s="347"/>
      <c r="XAS7" s="333"/>
      <c r="XAT7" s="345"/>
      <c r="XAU7" s="348"/>
      <c r="XAV7" s="345"/>
      <c r="XAW7" s="345"/>
      <c r="XAX7" s="347"/>
      <c r="XAY7" s="339"/>
      <c r="XBA7" s="259"/>
      <c r="XBB7" s="267"/>
      <c r="XBC7" s="267"/>
      <c r="XBD7" s="269"/>
      <c r="XBE7" s="343"/>
      <c r="XBF7" s="346"/>
      <c r="XBG7" s="347"/>
      <c r="XBH7" s="333"/>
      <c r="XBI7" s="345"/>
      <c r="XBJ7" s="348"/>
      <c r="XBK7" s="345"/>
      <c r="XBL7" s="345"/>
      <c r="XBM7" s="347"/>
      <c r="XBN7" s="339"/>
      <c r="XBP7" s="259"/>
      <c r="XBQ7" s="267"/>
      <c r="XBR7" s="267"/>
      <c r="XBS7" s="269"/>
      <c r="XBT7" s="343"/>
      <c r="XBU7" s="346"/>
      <c r="XBV7" s="347"/>
      <c r="XBW7" s="333"/>
      <c r="XBX7" s="345"/>
      <c r="XBY7" s="348"/>
      <c r="XBZ7" s="345"/>
      <c r="XCA7" s="345"/>
      <c r="XCB7" s="347"/>
      <c r="XCC7" s="339"/>
      <c r="XCE7" s="259"/>
      <c r="XCF7" s="267"/>
      <c r="XCG7" s="267"/>
      <c r="XCH7" s="269"/>
      <c r="XCI7" s="343"/>
      <c r="XCJ7" s="346"/>
      <c r="XCK7" s="347"/>
      <c r="XCL7" s="333"/>
      <c r="XCM7" s="345"/>
      <c r="XCN7" s="348"/>
      <c r="XCO7" s="345"/>
      <c r="XCP7" s="345"/>
      <c r="XCQ7" s="347"/>
      <c r="XCR7" s="339"/>
      <c r="XCT7" s="259"/>
      <c r="XCU7" s="267"/>
      <c r="XCV7" s="267"/>
      <c r="XCW7" s="269"/>
      <c r="XCX7" s="343"/>
      <c r="XCY7" s="346"/>
      <c r="XCZ7" s="347"/>
      <c r="XDA7" s="333"/>
      <c r="XDB7" s="345"/>
      <c r="XDC7" s="348"/>
      <c r="XDD7" s="345"/>
      <c r="XDE7" s="345"/>
      <c r="XDF7" s="347"/>
      <c r="XDG7" s="339"/>
      <c r="XDI7" s="259"/>
      <c r="XDJ7" s="267"/>
      <c r="XDK7" s="267"/>
      <c r="XDL7" s="269"/>
      <c r="XDM7" s="343"/>
      <c r="XDN7" s="346"/>
      <c r="XDO7" s="347"/>
      <c r="XDP7" s="333"/>
      <c r="XDQ7" s="345"/>
      <c r="XDR7" s="348"/>
      <c r="XDS7" s="345"/>
      <c r="XDT7" s="345"/>
      <c r="XDU7" s="347"/>
      <c r="XDV7" s="339"/>
      <c r="XDX7" s="259"/>
      <c r="XDY7" s="267"/>
      <c r="XDZ7" s="267"/>
      <c r="XEA7" s="269"/>
      <c r="XEB7" s="343"/>
      <c r="XEC7" s="346"/>
      <c r="XED7" s="347"/>
      <c r="XEE7" s="333"/>
      <c r="XEF7" s="345"/>
      <c r="XEG7" s="348"/>
      <c r="XEH7" s="345"/>
      <c r="XEI7" s="345"/>
      <c r="XEJ7" s="347"/>
      <c r="XEK7" s="339"/>
      <c r="XEM7" s="259"/>
      <c r="XEN7" s="267"/>
      <c r="XEO7" s="267"/>
      <c r="XEP7" s="269"/>
      <c r="XEQ7" s="343"/>
      <c r="XER7" s="346"/>
      <c r="XES7" s="347"/>
      <c r="XET7" s="333"/>
      <c r="XEU7" s="345"/>
      <c r="XEV7" s="348"/>
      <c r="XEW7" s="345"/>
      <c r="XEX7" s="345"/>
      <c r="XEY7" s="347"/>
      <c r="XEZ7" s="339"/>
      <c r="XFB7" s="259"/>
      <c r="XFC7" s="267"/>
      <c r="XFD7" s="267"/>
    </row>
    <row r="8" spans="1:16384" x14ac:dyDescent="0.2">
      <c r="B8" s="259" t="s">
        <v>446</v>
      </c>
      <c r="C8" s="267"/>
      <c r="D8" s="267"/>
      <c r="E8" s="269">
        <v>4</v>
      </c>
      <c r="F8" s="336">
        <v>0.28000000000000003</v>
      </c>
      <c r="G8" s="346">
        <v>289761</v>
      </c>
      <c r="H8" s="347">
        <f t="shared" si="0"/>
        <v>81133.08</v>
      </c>
      <c r="I8" s="347">
        <f t="shared" si="1"/>
        <v>86974.661760000003</v>
      </c>
      <c r="J8" s="347">
        <f t="shared" si="2"/>
        <v>92975.913421439996</v>
      </c>
      <c r="K8" s="10">
        <v>40</v>
      </c>
      <c r="L8" s="345">
        <f t="shared" si="3"/>
        <v>3245323.2</v>
      </c>
      <c r="M8" s="345">
        <f t="shared" si="4"/>
        <v>3478986.4704</v>
      </c>
      <c r="N8" s="347">
        <f t="shared" si="5"/>
        <v>3719036.5368575999</v>
      </c>
      <c r="O8" s="347">
        <f t="shared" si="6"/>
        <v>10443346.207257601</v>
      </c>
      <c r="Q8" s="259"/>
      <c r="R8" s="267"/>
      <c r="S8" s="267"/>
      <c r="T8" s="353"/>
      <c r="U8" s="354"/>
      <c r="V8" s="355"/>
      <c r="W8" s="356"/>
      <c r="X8" s="356"/>
      <c r="Y8" s="356"/>
      <c r="Z8" s="2"/>
      <c r="AA8" s="356"/>
      <c r="AB8" s="356"/>
      <c r="AC8" s="356"/>
      <c r="AD8" s="127"/>
      <c r="AF8" s="259"/>
      <c r="AG8" s="267"/>
      <c r="AH8" s="267"/>
      <c r="AI8" s="269"/>
      <c r="AJ8" s="336"/>
      <c r="AK8" s="346"/>
      <c r="AL8" s="333"/>
      <c r="AM8" s="345"/>
      <c r="AN8" s="347"/>
      <c r="AO8" s="10"/>
      <c r="AP8" s="345"/>
      <c r="AQ8" s="345"/>
      <c r="AR8" s="347"/>
      <c r="AS8" s="339"/>
      <c r="AU8" s="259"/>
      <c r="AV8" s="267"/>
      <c r="AW8" s="267"/>
      <c r="AX8" s="269"/>
      <c r="AY8" s="336"/>
      <c r="AZ8" s="346"/>
      <c r="BA8" s="333"/>
      <c r="BB8" s="345"/>
      <c r="BC8" s="347"/>
      <c r="BD8" s="10"/>
      <c r="BE8" s="345"/>
      <c r="BF8" s="345"/>
      <c r="BG8" s="347"/>
      <c r="BH8" s="339"/>
      <c r="BJ8" s="259"/>
      <c r="BK8" s="267"/>
      <c r="BL8" s="267"/>
      <c r="BM8" s="269"/>
      <c r="BN8" s="336"/>
      <c r="BO8" s="346"/>
      <c r="BP8" s="333"/>
      <c r="BQ8" s="345"/>
      <c r="BR8" s="347"/>
      <c r="BS8" s="10"/>
      <c r="BT8" s="345"/>
      <c r="BU8" s="345"/>
      <c r="BV8" s="347"/>
      <c r="BW8" s="339"/>
      <c r="BY8" s="259"/>
      <c r="BZ8" s="267"/>
      <c r="CA8" s="267"/>
      <c r="CB8" s="269"/>
      <c r="CC8" s="336"/>
      <c r="CD8" s="346"/>
      <c r="CE8" s="333"/>
      <c r="CF8" s="345"/>
      <c r="CG8" s="347"/>
      <c r="CH8" s="10"/>
      <c r="CI8" s="345"/>
      <c r="CJ8" s="345"/>
      <c r="CK8" s="347"/>
      <c r="CL8" s="339"/>
      <c r="CN8" s="259"/>
      <c r="CO8" s="267"/>
      <c r="CP8" s="267"/>
      <c r="CQ8" s="269"/>
      <c r="CR8" s="336"/>
      <c r="CS8" s="346"/>
      <c r="CT8" s="333"/>
      <c r="CU8" s="345"/>
      <c r="CV8" s="347"/>
      <c r="CW8" s="10"/>
      <c r="CX8" s="345"/>
      <c r="CY8" s="345"/>
      <c r="CZ8" s="347"/>
      <c r="DA8" s="339"/>
      <c r="DC8" s="259"/>
      <c r="DD8" s="267"/>
      <c r="DE8" s="267"/>
      <c r="DF8" s="269"/>
      <c r="DG8" s="336"/>
      <c r="DH8" s="346"/>
      <c r="DI8" s="333"/>
      <c r="DJ8" s="345"/>
      <c r="DK8" s="347"/>
      <c r="DL8" s="10"/>
      <c r="DM8" s="345"/>
      <c r="DN8" s="345"/>
      <c r="DO8" s="347"/>
      <c r="DP8" s="339"/>
      <c r="DR8" s="259"/>
      <c r="DS8" s="267"/>
      <c r="DT8" s="267"/>
      <c r="DU8" s="269"/>
      <c r="DV8" s="336"/>
      <c r="DW8" s="346"/>
      <c r="DX8" s="333"/>
      <c r="DY8" s="345"/>
      <c r="DZ8" s="347"/>
      <c r="EA8" s="10"/>
      <c r="EB8" s="345"/>
      <c r="EC8" s="345"/>
      <c r="ED8" s="347"/>
      <c r="EE8" s="339"/>
      <c r="EG8" s="259"/>
      <c r="EH8" s="267"/>
      <c r="EI8" s="267"/>
      <c r="EJ8" s="269"/>
      <c r="EK8" s="336"/>
      <c r="EL8" s="346"/>
      <c r="EM8" s="333"/>
      <c r="EN8" s="345"/>
      <c r="EO8" s="347"/>
      <c r="EP8" s="10"/>
      <c r="EQ8" s="345"/>
      <c r="ER8" s="345"/>
      <c r="ES8" s="347"/>
      <c r="ET8" s="339"/>
      <c r="EV8" s="259"/>
      <c r="EW8" s="267"/>
      <c r="EX8" s="267"/>
      <c r="EY8" s="269"/>
      <c r="EZ8" s="336"/>
      <c r="FA8" s="346"/>
      <c r="FB8" s="333"/>
      <c r="FC8" s="345"/>
      <c r="FD8" s="347"/>
      <c r="FE8" s="10"/>
      <c r="FF8" s="345"/>
      <c r="FG8" s="345"/>
      <c r="FH8" s="347"/>
      <c r="FI8" s="339"/>
      <c r="FK8" s="259"/>
      <c r="FL8" s="267"/>
      <c r="FM8" s="267"/>
      <c r="FN8" s="269"/>
      <c r="FO8" s="336"/>
      <c r="FP8" s="346"/>
      <c r="FQ8" s="333"/>
      <c r="FR8" s="345"/>
      <c r="FS8" s="347"/>
      <c r="FT8" s="10"/>
      <c r="FU8" s="345"/>
      <c r="FV8" s="345"/>
      <c r="FW8" s="347"/>
      <c r="FX8" s="339"/>
      <c r="FZ8" s="259"/>
      <c r="GA8" s="267"/>
      <c r="GB8" s="267"/>
      <c r="GC8" s="269"/>
      <c r="GD8" s="336"/>
      <c r="GE8" s="346"/>
      <c r="GF8" s="333"/>
      <c r="GG8" s="345"/>
      <c r="GH8" s="347"/>
      <c r="GI8" s="10"/>
      <c r="GJ8" s="345"/>
      <c r="GK8" s="345"/>
      <c r="GL8" s="347"/>
      <c r="GM8" s="339"/>
      <c r="GO8" s="259"/>
      <c r="GP8" s="267"/>
      <c r="GQ8" s="267"/>
      <c r="GR8" s="269"/>
      <c r="GS8" s="336"/>
      <c r="GT8" s="346"/>
      <c r="GU8" s="333"/>
      <c r="GV8" s="345"/>
      <c r="GW8" s="347"/>
      <c r="GX8" s="10"/>
      <c r="GY8" s="345"/>
      <c r="GZ8" s="345"/>
      <c r="HA8" s="347"/>
      <c r="HB8" s="339"/>
      <c r="HD8" s="259"/>
      <c r="HE8" s="267"/>
      <c r="HF8" s="267"/>
      <c r="HG8" s="269"/>
      <c r="HH8" s="336"/>
      <c r="HI8" s="346"/>
      <c r="HJ8" s="333"/>
      <c r="HK8" s="345"/>
      <c r="HL8" s="347"/>
      <c r="HM8" s="10"/>
      <c r="HN8" s="345"/>
      <c r="HO8" s="345"/>
      <c r="HP8" s="347"/>
      <c r="HQ8" s="339"/>
      <c r="HS8" s="259"/>
      <c r="HT8" s="267"/>
      <c r="HU8" s="267"/>
      <c r="HV8" s="269"/>
      <c r="HW8" s="336"/>
      <c r="HX8" s="346"/>
      <c r="HY8" s="333"/>
      <c r="HZ8" s="345"/>
      <c r="IA8" s="347"/>
      <c r="IB8" s="10"/>
      <c r="IC8" s="345"/>
      <c r="ID8" s="345"/>
      <c r="IE8" s="347"/>
      <c r="IF8" s="339"/>
      <c r="IH8" s="259"/>
      <c r="II8" s="267"/>
      <c r="IJ8" s="267"/>
      <c r="IK8" s="269"/>
      <c r="IL8" s="336"/>
      <c r="IM8" s="346"/>
      <c r="IN8" s="333"/>
      <c r="IO8" s="345"/>
      <c r="IP8" s="347"/>
      <c r="IQ8" s="10"/>
      <c r="IR8" s="345"/>
      <c r="IS8" s="345"/>
      <c r="IT8" s="347"/>
      <c r="IU8" s="339"/>
      <c r="IW8" s="259"/>
      <c r="IX8" s="267"/>
      <c r="IY8" s="267"/>
      <c r="IZ8" s="269"/>
      <c r="JA8" s="336"/>
      <c r="JB8" s="346"/>
      <c r="JC8" s="333"/>
      <c r="JD8" s="345"/>
      <c r="JE8" s="347"/>
      <c r="JF8" s="10"/>
      <c r="JG8" s="345"/>
      <c r="JH8" s="345"/>
      <c r="JI8" s="347"/>
      <c r="JJ8" s="339"/>
      <c r="JL8" s="259"/>
      <c r="JM8" s="267"/>
      <c r="JN8" s="267"/>
      <c r="JO8" s="269"/>
      <c r="JP8" s="336"/>
      <c r="JQ8" s="346"/>
      <c r="JR8" s="333"/>
      <c r="JS8" s="345"/>
      <c r="JT8" s="347"/>
      <c r="JU8" s="10"/>
      <c r="JV8" s="345"/>
      <c r="JW8" s="345"/>
      <c r="JX8" s="347"/>
      <c r="JY8" s="339"/>
      <c r="KA8" s="259"/>
      <c r="KB8" s="267"/>
      <c r="KC8" s="267"/>
      <c r="KD8" s="269"/>
      <c r="KE8" s="336"/>
      <c r="KF8" s="346"/>
      <c r="KG8" s="333"/>
      <c r="KH8" s="345"/>
      <c r="KI8" s="347"/>
      <c r="KJ8" s="10"/>
      <c r="KK8" s="345"/>
      <c r="KL8" s="345"/>
      <c r="KM8" s="347"/>
      <c r="KN8" s="339"/>
      <c r="KP8" s="259"/>
      <c r="KQ8" s="267"/>
      <c r="KR8" s="267"/>
      <c r="KS8" s="269"/>
      <c r="KT8" s="336"/>
      <c r="KU8" s="346"/>
      <c r="KV8" s="333"/>
      <c r="KW8" s="345"/>
      <c r="KX8" s="347"/>
      <c r="KY8" s="10"/>
      <c r="KZ8" s="345"/>
      <c r="LA8" s="345"/>
      <c r="LB8" s="347"/>
      <c r="LC8" s="339"/>
      <c r="LE8" s="259"/>
      <c r="LF8" s="267"/>
      <c r="LG8" s="267"/>
      <c r="LH8" s="269"/>
      <c r="LI8" s="336"/>
      <c r="LJ8" s="346"/>
      <c r="LK8" s="333"/>
      <c r="LL8" s="345"/>
      <c r="LM8" s="347"/>
      <c r="LN8" s="10"/>
      <c r="LO8" s="345"/>
      <c r="LP8" s="345"/>
      <c r="LQ8" s="347"/>
      <c r="LR8" s="339"/>
      <c r="LT8" s="259"/>
      <c r="LU8" s="267"/>
      <c r="LV8" s="267"/>
      <c r="LW8" s="269"/>
      <c r="LX8" s="336"/>
      <c r="LY8" s="346"/>
      <c r="LZ8" s="333"/>
      <c r="MA8" s="345"/>
      <c r="MB8" s="347"/>
      <c r="MC8" s="10"/>
      <c r="MD8" s="345"/>
      <c r="ME8" s="345"/>
      <c r="MF8" s="347"/>
      <c r="MG8" s="339"/>
      <c r="MI8" s="259"/>
      <c r="MJ8" s="267"/>
      <c r="MK8" s="267"/>
      <c r="ML8" s="269"/>
      <c r="MM8" s="336"/>
      <c r="MN8" s="346"/>
      <c r="MO8" s="333"/>
      <c r="MP8" s="345"/>
      <c r="MQ8" s="347"/>
      <c r="MR8" s="10"/>
      <c r="MS8" s="345"/>
      <c r="MT8" s="345"/>
      <c r="MU8" s="347"/>
      <c r="MV8" s="339"/>
      <c r="MX8" s="259"/>
      <c r="MY8" s="267"/>
      <c r="MZ8" s="267"/>
      <c r="NA8" s="269"/>
      <c r="NB8" s="336"/>
      <c r="NC8" s="346"/>
      <c r="ND8" s="333"/>
      <c r="NE8" s="345"/>
      <c r="NF8" s="347"/>
      <c r="NG8" s="10"/>
      <c r="NH8" s="345"/>
      <c r="NI8" s="345"/>
      <c r="NJ8" s="347"/>
      <c r="NK8" s="339"/>
      <c r="NM8" s="259"/>
      <c r="NN8" s="267"/>
      <c r="NO8" s="267"/>
      <c r="NP8" s="269"/>
      <c r="NQ8" s="336"/>
      <c r="NR8" s="346"/>
      <c r="NS8" s="333"/>
      <c r="NT8" s="345"/>
      <c r="NU8" s="347"/>
      <c r="NV8" s="10"/>
      <c r="NW8" s="345"/>
      <c r="NX8" s="345"/>
      <c r="NY8" s="347"/>
      <c r="NZ8" s="339"/>
      <c r="OB8" s="259"/>
      <c r="OC8" s="267"/>
      <c r="OD8" s="267"/>
      <c r="OE8" s="269"/>
      <c r="OF8" s="336"/>
      <c r="OG8" s="346"/>
      <c r="OH8" s="333"/>
      <c r="OI8" s="345"/>
      <c r="OJ8" s="347"/>
      <c r="OK8" s="10"/>
      <c r="OL8" s="345"/>
      <c r="OM8" s="345"/>
      <c r="ON8" s="347"/>
      <c r="OO8" s="339"/>
      <c r="OQ8" s="259"/>
      <c r="OR8" s="267"/>
      <c r="OS8" s="267"/>
      <c r="OT8" s="269"/>
      <c r="OU8" s="336"/>
      <c r="OV8" s="346"/>
      <c r="OW8" s="333"/>
      <c r="OX8" s="345"/>
      <c r="OY8" s="347"/>
      <c r="OZ8" s="10"/>
      <c r="PA8" s="345"/>
      <c r="PB8" s="345"/>
      <c r="PC8" s="347"/>
      <c r="PD8" s="339"/>
      <c r="PF8" s="259"/>
      <c r="PG8" s="267"/>
      <c r="PH8" s="267"/>
      <c r="PI8" s="269"/>
      <c r="PJ8" s="336"/>
      <c r="PK8" s="346"/>
      <c r="PL8" s="333"/>
      <c r="PM8" s="345"/>
      <c r="PN8" s="347"/>
      <c r="PO8" s="10"/>
      <c r="PP8" s="345"/>
      <c r="PQ8" s="345"/>
      <c r="PR8" s="347"/>
      <c r="PS8" s="339"/>
      <c r="PU8" s="259"/>
      <c r="PV8" s="267"/>
      <c r="PW8" s="267"/>
      <c r="PX8" s="269"/>
      <c r="PY8" s="336"/>
      <c r="PZ8" s="346"/>
      <c r="QA8" s="333"/>
      <c r="QB8" s="345"/>
      <c r="QC8" s="347"/>
      <c r="QD8" s="10"/>
      <c r="QE8" s="345"/>
      <c r="QF8" s="345"/>
      <c r="QG8" s="347"/>
      <c r="QH8" s="339"/>
      <c r="QJ8" s="259"/>
      <c r="QK8" s="267"/>
      <c r="QL8" s="267"/>
      <c r="QM8" s="269"/>
      <c r="QN8" s="336"/>
      <c r="QO8" s="346"/>
      <c r="QP8" s="333"/>
      <c r="QQ8" s="345"/>
      <c r="QR8" s="347"/>
      <c r="QS8" s="10"/>
      <c r="QT8" s="345"/>
      <c r="QU8" s="345"/>
      <c r="QV8" s="347"/>
      <c r="QW8" s="339"/>
      <c r="QY8" s="259"/>
      <c r="QZ8" s="267"/>
      <c r="RA8" s="267"/>
      <c r="RB8" s="269"/>
      <c r="RC8" s="336"/>
      <c r="RD8" s="346"/>
      <c r="RE8" s="333"/>
      <c r="RF8" s="345"/>
      <c r="RG8" s="347"/>
      <c r="RH8" s="10"/>
      <c r="RI8" s="345"/>
      <c r="RJ8" s="345"/>
      <c r="RK8" s="347"/>
      <c r="RL8" s="339"/>
      <c r="RN8" s="259"/>
      <c r="RO8" s="267"/>
      <c r="RP8" s="267"/>
      <c r="RQ8" s="269"/>
      <c r="RR8" s="336"/>
      <c r="RS8" s="346"/>
      <c r="RT8" s="333"/>
      <c r="RU8" s="345"/>
      <c r="RV8" s="347"/>
      <c r="RW8" s="10"/>
      <c r="RX8" s="345"/>
      <c r="RY8" s="345"/>
      <c r="RZ8" s="347"/>
      <c r="SA8" s="339"/>
      <c r="SC8" s="259"/>
      <c r="SD8" s="267"/>
      <c r="SE8" s="267"/>
      <c r="SF8" s="269"/>
      <c r="SG8" s="336"/>
      <c r="SH8" s="346"/>
      <c r="SI8" s="333"/>
      <c r="SJ8" s="345"/>
      <c r="SK8" s="347"/>
      <c r="SL8" s="10"/>
      <c r="SM8" s="345"/>
      <c r="SN8" s="345"/>
      <c r="SO8" s="347"/>
      <c r="SP8" s="339"/>
      <c r="SR8" s="259"/>
      <c r="SS8" s="267"/>
      <c r="ST8" s="267"/>
      <c r="SU8" s="269"/>
      <c r="SV8" s="336"/>
      <c r="SW8" s="346"/>
      <c r="SX8" s="333"/>
      <c r="SY8" s="345"/>
      <c r="SZ8" s="347"/>
      <c r="TA8" s="10"/>
      <c r="TB8" s="345"/>
      <c r="TC8" s="345"/>
      <c r="TD8" s="347"/>
      <c r="TE8" s="339"/>
      <c r="TG8" s="259"/>
      <c r="TH8" s="267"/>
      <c r="TI8" s="267"/>
      <c r="TJ8" s="269"/>
      <c r="TK8" s="336"/>
      <c r="TL8" s="346"/>
      <c r="TM8" s="333"/>
      <c r="TN8" s="345"/>
      <c r="TO8" s="347"/>
      <c r="TP8" s="10"/>
      <c r="TQ8" s="345"/>
      <c r="TR8" s="345"/>
      <c r="TS8" s="347"/>
      <c r="TT8" s="339"/>
      <c r="TV8" s="259"/>
      <c r="TW8" s="267"/>
      <c r="TX8" s="267"/>
      <c r="TY8" s="269"/>
      <c r="TZ8" s="336"/>
      <c r="UA8" s="346"/>
      <c r="UB8" s="333"/>
      <c r="UC8" s="345"/>
      <c r="UD8" s="347"/>
      <c r="UE8" s="10"/>
      <c r="UF8" s="345"/>
      <c r="UG8" s="345"/>
      <c r="UH8" s="347"/>
      <c r="UI8" s="339"/>
      <c r="UK8" s="259"/>
      <c r="UL8" s="267"/>
      <c r="UM8" s="267"/>
      <c r="UN8" s="269"/>
      <c r="UO8" s="336"/>
      <c r="UP8" s="346"/>
      <c r="UQ8" s="333"/>
      <c r="UR8" s="345"/>
      <c r="US8" s="347"/>
      <c r="UT8" s="10"/>
      <c r="UU8" s="345"/>
      <c r="UV8" s="345"/>
      <c r="UW8" s="347"/>
      <c r="UX8" s="339"/>
      <c r="UZ8" s="259"/>
      <c r="VA8" s="267"/>
      <c r="VB8" s="267"/>
      <c r="VC8" s="269"/>
      <c r="VD8" s="336"/>
      <c r="VE8" s="346"/>
      <c r="VF8" s="333"/>
      <c r="VG8" s="345"/>
      <c r="VH8" s="347"/>
      <c r="VI8" s="10"/>
      <c r="VJ8" s="345"/>
      <c r="VK8" s="345"/>
      <c r="VL8" s="347"/>
      <c r="VM8" s="339"/>
      <c r="VO8" s="259"/>
      <c r="VP8" s="267"/>
      <c r="VQ8" s="267"/>
      <c r="VR8" s="269"/>
      <c r="VS8" s="336"/>
      <c r="VT8" s="346"/>
      <c r="VU8" s="333"/>
      <c r="VV8" s="345"/>
      <c r="VW8" s="347"/>
      <c r="VX8" s="10"/>
      <c r="VY8" s="345"/>
      <c r="VZ8" s="345"/>
      <c r="WA8" s="347"/>
      <c r="WB8" s="339"/>
      <c r="WD8" s="259"/>
      <c r="WE8" s="267"/>
      <c r="WF8" s="267"/>
      <c r="WG8" s="269"/>
      <c r="WH8" s="336"/>
      <c r="WI8" s="346"/>
      <c r="WJ8" s="333"/>
      <c r="WK8" s="345"/>
      <c r="WL8" s="347"/>
      <c r="WM8" s="10"/>
      <c r="WN8" s="345"/>
      <c r="WO8" s="345"/>
      <c r="WP8" s="347"/>
      <c r="WQ8" s="339"/>
      <c r="WS8" s="259"/>
      <c r="WT8" s="267"/>
      <c r="WU8" s="267"/>
      <c r="WV8" s="269"/>
      <c r="WW8" s="336"/>
      <c r="WX8" s="346"/>
      <c r="WY8" s="333"/>
      <c r="WZ8" s="345"/>
      <c r="XA8" s="347"/>
      <c r="XB8" s="10"/>
      <c r="XC8" s="345"/>
      <c r="XD8" s="345"/>
      <c r="XE8" s="347"/>
      <c r="XF8" s="339"/>
      <c r="XH8" s="259"/>
      <c r="XI8" s="267"/>
      <c r="XJ8" s="267"/>
      <c r="XK8" s="269"/>
      <c r="XL8" s="336"/>
      <c r="XM8" s="346"/>
      <c r="XN8" s="333"/>
      <c r="XO8" s="345"/>
      <c r="XP8" s="347"/>
      <c r="XQ8" s="10"/>
      <c r="XR8" s="345"/>
      <c r="XS8" s="345"/>
      <c r="XT8" s="347"/>
      <c r="XU8" s="339"/>
      <c r="XW8" s="259"/>
      <c r="XX8" s="267"/>
      <c r="XY8" s="267"/>
      <c r="XZ8" s="269"/>
      <c r="YA8" s="336"/>
      <c r="YB8" s="346"/>
      <c r="YC8" s="333"/>
      <c r="YD8" s="345"/>
      <c r="YE8" s="347"/>
      <c r="YF8" s="10"/>
      <c r="YG8" s="345"/>
      <c r="YH8" s="345"/>
      <c r="YI8" s="347"/>
      <c r="YJ8" s="339"/>
      <c r="YL8" s="259"/>
      <c r="YM8" s="267"/>
      <c r="YN8" s="267"/>
      <c r="YO8" s="269"/>
      <c r="YP8" s="336"/>
      <c r="YQ8" s="346"/>
      <c r="YR8" s="333"/>
      <c r="YS8" s="345"/>
      <c r="YT8" s="347"/>
      <c r="YU8" s="10"/>
      <c r="YV8" s="345"/>
      <c r="YW8" s="345"/>
      <c r="YX8" s="347"/>
      <c r="YY8" s="339"/>
      <c r="ZA8" s="259"/>
      <c r="ZB8" s="267"/>
      <c r="ZC8" s="267"/>
      <c r="ZD8" s="269"/>
      <c r="ZE8" s="336"/>
      <c r="ZF8" s="346"/>
      <c r="ZG8" s="333"/>
      <c r="ZH8" s="345"/>
      <c r="ZI8" s="347"/>
      <c r="ZJ8" s="10"/>
      <c r="ZK8" s="345"/>
      <c r="ZL8" s="345"/>
      <c r="ZM8" s="347"/>
      <c r="ZN8" s="339"/>
      <c r="ZP8" s="259"/>
      <c r="ZQ8" s="267"/>
      <c r="ZR8" s="267"/>
      <c r="ZS8" s="269"/>
      <c r="ZT8" s="336"/>
      <c r="ZU8" s="346"/>
      <c r="ZV8" s="333"/>
      <c r="ZW8" s="345"/>
      <c r="ZX8" s="347"/>
      <c r="ZY8" s="10"/>
      <c r="ZZ8" s="345"/>
      <c r="AAA8" s="345"/>
      <c r="AAB8" s="347"/>
      <c r="AAC8" s="339"/>
      <c r="AAE8" s="259"/>
      <c r="AAF8" s="267"/>
      <c r="AAG8" s="267"/>
      <c r="AAH8" s="269"/>
      <c r="AAI8" s="336"/>
      <c r="AAJ8" s="346"/>
      <c r="AAK8" s="333"/>
      <c r="AAL8" s="345"/>
      <c r="AAM8" s="347"/>
      <c r="AAN8" s="10"/>
      <c r="AAO8" s="345"/>
      <c r="AAP8" s="345"/>
      <c r="AAQ8" s="347"/>
      <c r="AAR8" s="339"/>
      <c r="AAT8" s="259"/>
      <c r="AAU8" s="267"/>
      <c r="AAV8" s="267"/>
      <c r="AAW8" s="269"/>
      <c r="AAX8" s="336"/>
      <c r="AAY8" s="346"/>
      <c r="AAZ8" s="333"/>
      <c r="ABA8" s="345"/>
      <c r="ABB8" s="347"/>
      <c r="ABC8" s="10"/>
      <c r="ABD8" s="345"/>
      <c r="ABE8" s="345"/>
      <c r="ABF8" s="347"/>
      <c r="ABG8" s="339"/>
      <c r="ABI8" s="259"/>
      <c r="ABJ8" s="267"/>
      <c r="ABK8" s="267"/>
      <c r="ABL8" s="269"/>
      <c r="ABM8" s="336"/>
      <c r="ABN8" s="346"/>
      <c r="ABO8" s="333"/>
      <c r="ABP8" s="345"/>
      <c r="ABQ8" s="347"/>
      <c r="ABR8" s="10"/>
      <c r="ABS8" s="345"/>
      <c r="ABT8" s="345"/>
      <c r="ABU8" s="347"/>
      <c r="ABV8" s="339"/>
      <c r="ABX8" s="259"/>
      <c r="ABY8" s="267"/>
      <c r="ABZ8" s="267"/>
      <c r="ACA8" s="269"/>
      <c r="ACB8" s="336"/>
      <c r="ACC8" s="346"/>
      <c r="ACD8" s="333"/>
      <c r="ACE8" s="345"/>
      <c r="ACF8" s="347"/>
      <c r="ACG8" s="10"/>
      <c r="ACH8" s="345"/>
      <c r="ACI8" s="345"/>
      <c r="ACJ8" s="347"/>
      <c r="ACK8" s="339"/>
      <c r="ACM8" s="259"/>
      <c r="ACN8" s="267"/>
      <c r="ACO8" s="267"/>
      <c r="ACP8" s="269"/>
      <c r="ACQ8" s="336"/>
      <c r="ACR8" s="346"/>
      <c r="ACS8" s="333"/>
      <c r="ACT8" s="345"/>
      <c r="ACU8" s="347"/>
      <c r="ACV8" s="10"/>
      <c r="ACW8" s="345"/>
      <c r="ACX8" s="345"/>
      <c r="ACY8" s="347"/>
      <c r="ACZ8" s="339"/>
      <c r="ADB8" s="259"/>
      <c r="ADC8" s="267"/>
      <c r="ADD8" s="267"/>
      <c r="ADE8" s="269"/>
      <c r="ADF8" s="336"/>
      <c r="ADG8" s="346"/>
      <c r="ADH8" s="333"/>
      <c r="ADI8" s="345"/>
      <c r="ADJ8" s="347"/>
      <c r="ADK8" s="10"/>
      <c r="ADL8" s="345"/>
      <c r="ADM8" s="345"/>
      <c r="ADN8" s="347"/>
      <c r="ADO8" s="339"/>
      <c r="ADQ8" s="259"/>
      <c r="ADR8" s="267"/>
      <c r="ADS8" s="267"/>
      <c r="ADT8" s="269"/>
      <c r="ADU8" s="336"/>
      <c r="ADV8" s="346"/>
      <c r="ADW8" s="333"/>
      <c r="ADX8" s="345"/>
      <c r="ADY8" s="347"/>
      <c r="ADZ8" s="10"/>
      <c r="AEA8" s="345"/>
      <c r="AEB8" s="345"/>
      <c r="AEC8" s="347"/>
      <c r="AED8" s="339"/>
      <c r="AEF8" s="259"/>
      <c r="AEG8" s="267"/>
      <c r="AEH8" s="267"/>
      <c r="AEI8" s="269"/>
      <c r="AEJ8" s="336"/>
      <c r="AEK8" s="346"/>
      <c r="AEL8" s="333"/>
      <c r="AEM8" s="345"/>
      <c r="AEN8" s="347"/>
      <c r="AEO8" s="10"/>
      <c r="AEP8" s="345"/>
      <c r="AEQ8" s="345"/>
      <c r="AER8" s="347"/>
      <c r="AES8" s="339"/>
      <c r="AEU8" s="259"/>
      <c r="AEV8" s="267"/>
      <c r="AEW8" s="267"/>
      <c r="AEX8" s="269"/>
      <c r="AEY8" s="336"/>
      <c r="AEZ8" s="346"/>
      <c r="AFA8" s="333"/>
      <c r="AFB8" s="345"/>
      <c r="AFC8" s="347"/>
      <c r="AFD8" s="10"/>
      <c r="AFE8" s="345"/>
      <c r="AFF8" s="345"/>
      <c r="AFG8" s="347"/>
      <c r="AFH8" s="339"/>
      <c r="AFJ8" s="259"/>
      <c r="AFK8" s="267"/>
      <c r="AFL8" s="267"/>
      <c r="AFM8" s="269"/>
      <c r="AFN8" s="336"/>
      <c r="AFO8" s="346"/>
      <c r="AFP8" s="333"/>
      <c r="AFQ8" s="345"/>
      <c r="AFR8" s="347"/>
      <c r="AFS8" s="10"/>
      <c r="AFT8" s="345"/>
      <c r="AFU8" s="345"/>
      <c r="AFV8" s="347"/>
      <c r="AFW8" s="339"/>
      <c r="AFY8" s="259"/>
      <c r="AFZ8" s="267"/>
      <c r="AGA8" s="267"/>
      <c r="AGB8" s="269"/>
      <c r="AGC8" s="336"/>
      <c r="AGD8" s="346"/>
      <c r="AGE8" s="333"/>
      <c r="AGF8" s="345"/>
      <c r="AGG8" s="347"/>
      <c r="AGH8" s="10"/>
      <c r="AGI8" s="345"/>
      <c r="AGJ8" s="345"/>
      <c r="AGK8" s="347"/>
      <c r="AGL8" s="339"/>
      <c r="AGN8" s="259"/>
      <c r="AGO8" s="267"/>
      <c r="AGP8" s="267"/>
      <c r="AGQ8" s="269"/>
      <c r="AGR8" s="336"/>
      <c r="AGS8" s="346"/>
      <c r="AGT8" s="333"/>
      <c r="AGU8" s="345"/>
      <c r="AGV8" s="347"/>
      <c r="AGW8" s="10"/>
      <c r="AGX8" s="345"/>
      <c r="AGY8" s="345"/>
      <c r="AGZ8" s="347"/>
      <c r="AHA8" s="339"/>
      <c r="AHC8" s="259"/>
      <c r="AHD8" s="267"/>
      <c r="AHE8" s="267"/>
      <c r="AHF8" s="269"/>
      <c r="AHG8" s="336"/>
      <c r="AHH8" s="346"/>
      <c r="AHI8" s="333"/>
      <c r="AHJ8" s="345"/>
      <c r="AHK8" s="347"/>
      <c r="AHL8" s="10"/>
      <c r="AHM8" s="345"/>
      <c r="AHN8" s="345"/>
      <c r="AHO8" s="347"/>
      <c r="AHP8" s="339"/>
      <c r="AHR8" s="259"/>
      <c r="AHS8" s="267"/>
      <c r="AHT8" s="267"/>
      <c r="AHU8" s="269"/>
      <c r="AHV8" s="336"/>
      <c r="AHW8" s="346"/>
      <c r="AHX8" s="333"/>
      <c r="AHY8" s="345"/>
      <c r="AHZ8" s="347"/>
      <c r="AIA8" s="10"/>
      <c r="AIB8" s="345"/>
      <c r="AIC8" s="345"/>
      <c r="AID8" s="347"/>
      <c r="AIE8" s="339"/>
      <c r="AIG8" s="259"/>
      <c r="AIH8" s="267"/>
      <c r="AII8" s="267"/>
      <c r="AIJ8" s="269"/>
      <c r="AIK8" s="336"/>
      <c r="AIL8" s="346"/>
      <c r="AIM8" s="333"/>
      <c r="AIN8" s="345"/>
      <c r="AIO8" s="347"/>
      <c r="AIP8" s="10"/>
      <c r="AIQ8" s="345"/>
      <c r="AIR8" s="345"/>
      <c r="AIS8" s="347"/>
      <c r="AIT8" s="339"/>
      <c r="AIV8" s="259"/>
      <c r="AIW8" s="267"/>
      <c r="AIX8" s="267"/>
      <c r="AIY8" s="269"/>
      <c r="AIZ8" s="336"/>
      <c r="AJA8" s="346"/>
      <c r="AJB8" s="333"/>
      <c r="AJC8" s="345"/>
      <c r="AJD8" s="347"/>
      <c r="AJE8" s="10"/>
      <c r="AJF8" s="345"/>
      <c r="AJG8" s="345"/>
      <c r="AJH8" s="347"/>
      <c r="AJI8" s="339"/>
      <c r="AJK8" s="259"/>
      <c r="AJL8" s="267"/>
      <c r="AJM8" s="267"/>
      <c r="AJN8" s="269"/>
      <c r="AJO8" s="336"/>
      <c r="AJP8" s="346"/>
      <c r="AJQ8" s="333"/>
      <c r="AJR8" s="345"/>
      <c r="AJS8" s="347"/>
      <c r="AJT8" s="10"/>
      <c r="AJU8" s="345"/>
      <c r="AJV8" s="345"/>
      <c r="AJW8" s="347"/>
      <c r="AJX8" s="339"/>
      <c r="AJZ8" s="259"/>
      <c r="AKA8" s="267"/>
      <c r="AKB8" s="267"/>
      <c r="AKC8" s="269"/>
      <c r="AKD8" s="336"/>
      <c r="AKE8" s="346"/>
      <c r="AKF8" s="333"/>
      <c r="AKG8" s="345"/>
      <c r="AKH8" s="347"/>
      <c r="AKI8" s="10"/>
      <c r="AKJ8" s="345"/>
      <c r="AKK8" s="345"/>
      <c r="AKL8" s="347"/>
      <c r="AKM8" s="339"/>
      <c r="AKO8" s="259"/>
      <c r="AKP8" s="267"/>
      <c r="AKQ8" s="267"/>
      <c r="AKR8" s="269"/>
      <c r="AKS8" s="336"/>
      <c r="AKT8" s="346"/>
      <c r="AKU8" s="333"/>
      <c r="AKV8" s="345"/>
      <c r="AKW8" s="347"/>
      <c r="AKX8" s="10"/>
      <c r="AKY8" s="345"/>
      <c r="AKZ8" s="345"/>
      <c r="ALA8" s="347"/>
      <c r="ALB8" s="339"/>
      <c r="ALD8" s="259"/>
      <c r="ALE8" s="267"/>
      <c r="ALF8" s="267"/>
      <c r="ALG8" s="269"/>
      <c r="ALH8" s="336"/>
      <c r="ALI8" s="346"/>
      <c r="ALJ8" s="333"/>
      <c r="ALK8" s="345"/>
      <c r="ALL8" s="347"/>
      <c r="ALM8" s="10"/>
      <c r="ALN8" s="345"/>
      <c r="ALO8" s="345"/>
      <c r="ALP8" s="347"/>
      <c r="ALQ8" s="339"/>
      <c r="ALS8" s="259"/>
      <c r="ALT8" s="267"/>
      <c r="ALU8" s="267"/>
      <c r="ALV8" s="269"/>
      <c r="ALW8" s="336"/>
      <c r="ALX8" s="346"/>
      <c r="ALY8" s="333"/>
      <c r="ALZ8" s="345"/>
      <c r="AMA8" s="347"/>
      <c r="AMB8" s="10"/>
      <c r="AMC8" s="345"/>
      <c r="AMD8" s="345"/>
      <c r="AME8" s="347"/>
      <c r="AMF8" s="339"/>
      <c r="AMH8" s="259"/>
      <c r="AMI8" s="267"/>
      <c r="AMJ8" s="267"/>
      <c r="AMK8" s="269"/>
      <c r="AML8" s="336"/>
      <c r="AMM8" s="346"/>
      <c r="AMN8" s="333"/>
      <c r="AMO8" s="345"/>
      <c r="AMP8" s="347"/>
      <c r="AMQ8" s="10"/>
      <c r="AMR8" s="345"/>
      <c r="AMS8" s="345"/>
      <c r="AMT8" s="347"/>
      <c r="AMU8" s="339"/>
      <c r="AMW8" s="259"/>
      <c r="AMX8" s="267"/>
      <c r="AMY8" s="267"/>
      <c r="AMZ8" s="269"/>
      <c r="ANA8" s="336"/>
      <c r="ANB8" s="346"/>
      <c r="ANC8" s="333"/>
      <c r="AND8" s="345"/>
      <c r="ANE8" s="347"/>
      <c r="ANF8" s="10"/>
      <c r="ANG8" s="345"/>
      <c r="ANH8" s="345"/>
      <c r="ANI8" s="347"/>
      <c r="ANJ8" s="339"/>
      <c r="ANL8" s="259"/>
      <c r="ANM8" s="267"/>
      <c r="ANN8" s="267"/>
      <c r="ANO8" s="269"/>
      <c r="ANP8" s="336"/>
      <c r="ANQ8" s="346"/>
      <c r="ANR8" s="333"/>
      <c r="ANS8" s="345"/>
      <c r="ANT8" s="347"/>
      <c r="ANU8" s="10"/>
      <c r="ANV8" s="345"/>
      <c r="ANW8" s="345"/>
      <c r="ANX8" s="347"/>
      <c r="ANY8" s="339"/>
      <c r="AOA8" s="259"/>
      <c r="AOB8" s="267"/>
      <c r="AOC8" s="267"/>
      <c r="AOD8" s="269"/>
      <c r="AOE8" s="336"/>
      <c r="AOF8" s="346"/>
      <c r="AOG8" s="333"/>
      <c r="AOH8" s="345"/>
      <c r="AOI8" s="347"/>
      <c r="AOJ8" s="10"/>
      <c r="AOK8" s="345"/>
      <c r="AOL8" s="345"/>
      <c r="AOM8" s="347"/>
      <c r="AON8" s="339"/>
      <c r="AOP8" s="259"/>
      <c r="AOQ8" s="267"/>
      <c r="AOR8" s="267"/>
      <c r="AOS8" s="269"/>
      <c r="AOT8" s="336"/>
      <c r="AOU8" s="346"/>
      <c r="AOV8" s="333"/>
      <c r="AOW8" s="345"/>
      <c r="AOX8" s="347"/>
      <c r="AOY8" s="10"/>
      <c r="AOZ8" s="345"/>
      <c r="APA8" s="345"/>
      <c r="APB8" s="347"/>
      <c r="APC8" s="339"/>
      <c r="APE8" s="259"/>
      <c r="APF8" s="267"/>
      <c r="APG8" s="267"/>
      <c r="APH8" s="269"/>
      <c r="API8" s="336"/>
      <c r="APJ8" s="346"/>
      <c r="APK8" s="333"/>
      <c r="APL8" s="345"/>
      <c r="APM8" s="347"/>
      <c r="APN8" s="10"/>
      <c r="APO8" s="345"/>
      <c r="APP8" s="345"/>
      <c r="APQ8" s="347"/>
      <c r="APR8" s="339"/>
      <c r="APT8" s="259"/>
      <c r="APU8" s="267"/>
      <c r="APV8" s="267"/>
      <c r="APW8" s="269"/>
      <c r="APX8" s="336"/>
      <c r="APY8" s="346"/>
      <c r="APZ8" s="333"/>
      <c r="AQA8" s="345"/>
      <c r="AQB8" s="347"/>
      <c r="AQC8" s="10"/>
      <c r="AQD8" s="345"/>
      <c r="AQE8" s="345"/>
      <c r="AQF8" s="347"/>
      <c r="AQG8" s="339"/>
      <c r="AQI8" s="259"/>
      <c r="AQJ8" s="267"/>
      <c r="AQK8" s="267"/>
      <c r="AQL8" s="269"/>
      <c r="AQM8" s="336"/>
      <c r="AQN8" s="346"/>
      <c r="AQO8" s="333"/>
      <c r="AQP8" s="345"/>
      <c r="AQQ8" s="347"/>
      <c r="AQR8" s="10"/>
      <c r="AQS8" s="345"/>
      <c r="AQT8" s="345"/>
      <c r="AQU8" s="347"/>
      <c r="AQV8" s="339"/>
      <c r="AQX8" s="259"/>
      <c r="AQY8" s="267"/>
      <c r="AQZ8" s="267"/>
      <c r="ARA8" s="269"/>
      <c r="ARB8" s="336"/>
      <c r="ARC8" s="346"/>
      <c r="ARD8" s="333"/>
      <c r="ARE8" s="345"/>
      <c r="ARF8" s="347"/>
      <c r="ARG8" s="10"/>
      <c r="ARH8" s="345"/>
      <c r="ARI8" s="345"/>
      <c r="ARJ8" s="347"/>
      <c r="ARK8" s="339"/>
      <c r="ARM8" s="259"/>
      <c r="ARN8" s="267"/>
      <c r="ARO8" s="267"/>
      <c r="ARP8" s="269"/>
      <c r="ARQ8" s="336"/>
      <c r="ARR8" s="346"/>
      <c r="ARS8" s="333"/>
      <c r="ART8" s="345"/>
      <c r="ARU8" s="347"/>
      <c r="ARV8" s="10"/>
      <c r="ARW8" s="345"/>
      <c r="ARX8" s="345"/>
      <c r="ARY8" s="347"/>
      <c r="ARZ8" s="339"/>
      <c r="ASB8" s="259"/>
      <c r="ASC8" s="267"/>
      <c r="ASD8" s="267"/>
      <c r="ASE8" s="269"/>
      <c r="ASF8" s="336"/>
      <c r="ASG8" s="346"/>
      <c r="ASH8" s="333"/>
      <c r="ASI8" s="345"/>
      <c r="ASJ8" s="347"/>
      <c r="ASK8" s="10"/>
      <c r="ASL8" s="345"/>
      <c r="ASM8" s="345"/>
      <c r="ASN8" s="347"/>
      <c r="ASO8" s="339"/>
      <c r="ASQ8" s="259"/>
      <c r="ASR8" s="267"/>
      <c r="ASS8" s="267"/>
      <c r="AST8" s="269"/>
      <c r="ASU8" s="336"/>
      <c r="ASV8" s="346"/>
      <c r="ASW8" s="333"/>
      <c r="ASX8" s="345"/>
      <c r="ASY8" s="347"/>
      <c r="ASZ8" s="10"/>
      <c r="ATA8" s="345"/>
      <c r="ATB8" s="345"/>
      <c r="ATC8" s="347"/>
      <c r="ATD8" s="339"/>
      <c r="ATF8" s="259"/>
      <c r="ATG8" s="267"/>
      <c r="ATH8" s="267"/>
      <c r="ATI8" s="269"/>
      <c r="ATJ8" s="336"/>
      <c r="ATK8" s="346"/>
      <c r="ATL8" s="333"/>
      <c r="ATM8" s="345"/>
      <c r="ATN8" s="347"/>
      <c r="ATO8" s="10"/>
      <c r="ATP8" s="345"/>
      <c r="ATQ8" s="345"/>
      <c r="ATR8" s="347"/>
      <c r="ATS8" s="339"/>
      <c r="ATU8" s="259"/>
      <c r="ATV8" s="267"/>
      <c r="ATW8" s="267"/>
      <c r="ATX8" s="269"/>
      <c r="ATY8" s="336"/>
      <c r="ATZ8" s="346"/>
      <c r="AUA8" s="333"/>
      <c r="AUB8" s="345"/>
      <c r="AUC8" s="347"/>
      <c r="AUD8" s="10"/>
      <c r="AUE8" s="345"/>
      <c r="AUF8" s="345"/>
      <c r="AUG8" s="347"/>
      <c r="AUH8" s="339"/>
      <c r="AUJ8" s="259"/>
      <c r="AUK8" s="267"/>
      <c r="AUL8" s="267"/>
      <c r="AUM8" s="269"/>
      <c r="AUN8" s="336"/>
      <c r="AUO8" s="346"/>
      <c r="AUP8" s="333"/>
      <c r="AUQ8" s="345"/>
      <c r="AUR8" s="347"/>
      <c r="AUS8" s="10"/>
      <c r="AUT8" s="345"/>
      <c r="AUU8" s="345"/>
      <c r="AUV8" s="347"/>
      <c r="AUW8" s="339"/>
      <c r="AUY8" s="259"/>
      <c r="AUZ8" s="267"/>
      <c r="AVA8" s="267"/>
      <c r="AVB8" s="269"/>
      <c r="AVC8" s="336"/>
      <c r="AVD8" s="346"/>
      <c r="AVE8" s="333"/>
      <c r="AVF8" s="345"/>
      <c r="AVG8" s="347"/>
      <c r="AVH8" s="10"/>
      <c r="AVI8" s="345"/>
      <c r="AVJ8" s="345"/>
      <c r="AVK8" s="347"/>
      <c r="AVL8" s="339"/>
      <c r="AVN8" s="259"/>
      <c r="AVO8" s="267"/>
      <c r="AVP8" s="267"/>
      <c r="AVQ8" s="269"/>
      <c r="AVR8" s="336"/>
      <c r="AVS8" s="346"/>
      <c r="AVT8" s="333"/>
      <c r="AVU8" s="345"/>
      <c r="AVV8" s="347"/>
      <c r="AVW8" s="10"/>
      <c r="AVX8" s="345"/>
      <c r="AVY8" s="345"/>
      <c r="AVZ8" s="347"/>
      <c r="AWA8" s="339"/>
      <c r="AWC8" s="259"/>
      <c r="AWD8" s="267"/>
      <c r="AWE8" s="267"/>
      <c r="AWF8" s="269"/>
      <c r="AWG8" s="336"/>
      <c r="AWH8" s="346"/>
      <c r="AWI8" s="333"/>
      <c r="AWJ8" s="345"/>
      <c r="AWK8" s="347"/>
      <c r="AWL8" s="10"/>
      <c r="AWM8" s="345"/>
      <c r="AWN8" s="345"/>
      <c r="AWO8" s="347"/>
      <c r="AWP8" s="339"/>
      <c r="AWR8" s="259"/>
      <c r="AWS8" s="267"/>
      <c r="AWT8" s="267"/>
      <c r="AWU8" s="269"/>
      <c r="AWV8" s="336"/>
      <c r="AWW8" s="346"/>
      <c r="AWX8" s="333"/>
      <c r="AWY8" s="345"/>
      <c r="AWZ8" s="347"/>
      <c r="AXA8" s="10"/>
      <c r="AXB8" s="345"/>
      <c r="AXC8" s="345"/>
      <c r="AXD8" s="347"/>
      <c r="AXE8" s="339"/>
      <c r="AXG8" s="259"/>
      <c r="AXH8" s="267"/>
      <c r="AXI8" s="267"/>
      <c r="AXJ8" s="269"/>
      <c r="AXK8" s="336"/>
      <c r="AXL8" s="346"/>
      <c r="AXM8" s="333"/>
      <c r="AXN8" s="345"/>
      <c r="AXO8" s="347"/>
      <c r="AXP8" s="10"/>
      <c r="AXQ8" s="345"/>
      <c r="AXR8" s="345"/>
      <c r="AXS8" s="347"/>
      <c r="AXT8" s="339"/>
      <c r="AXV8" s="259"/>
      <c r="AXW8" s="267"/>
      <c r="AXX8" s="267"/>
      <c r="AXY8" s="269"/>
      <c r="AXZ8" s="336"/>
      <c r="AYA8" s="346"/>
      <c r="AYB8" s="333"/>
      <c r="AYC8" s="345"/>
      <c r="AYD8" s="347"/>
      <c r="AYE8" s="10"/>
      <c r="AYF8" s="345"/>
      <c r="AYG8" s="345"/>
      <c r="AYH8" s="347"/>
      <c r="AYI8" s="339"/>
      <c r="AYK8" s="259"/>
      <c r="AYL8" s="267"/>
      <c r="AYM8" s="267"/>
      <c r="AYN8" s="269"/>
      <c r="AYO8" s="336"/>
      <c r="AYP8" s="346"/>
      <c r="AYQ8" s="333"/>
      <c r="AYR8" s="345"/>
      <c r="AYS8" s="347"/>
      <c r="AYT8" s="10"/>
      <c r="AYU8" s="345"/>
      <c r="AYV8" s="345"/>
      <c r="AYW8" s="347"/>
      <c r="AYX8" s="339"/>
      <c r="AYZ8" s="259"/>
      <c r="AZA8" s="267"/>
      <c r="AZB8" s="267"/>
      <c r="AZC8" s="269"/>
      <c r="AZD8" s="336"/>
      <c r="AZE8" s="346"/>
      <c r="AZF8" s="333"/>
      <c r="AZG8" s="345"/>
      <c r="AZH8" s="347"/>
      <c r="AZI8" s="10"/>
      <c r="AZJ8" s="345"/>
      <c r="AZK8" s="345"/>
      <c r="AZL8" s="347"/>
      <c r="AZM8" s="339"/>
      <c r="AZO8" s="259"/>
      <c r="AZP8" s="267"/>
      <c r="AZQ8" s="267"/>
      <c r="AZR8" s="269"/>
      <c r="AZS8" s="336"/>
      <c r="AZT8" s="346"/>
      <c r="AZU8" s="333"/>
      <c r="AZV8" s="345"/>
      <c r="AZW8" s="347"/>
      <c r="AZX8" s="10"/>
      <c r="AZY8" s="345"/>
      <c r="AZZ8" s="345"/>
      <c r="BAA8" s="347"/>
      <c r="BAB8" s="339"/>
      <c r="BAD8" s="259"/>
      <c r="BAE8" s="267"/>
      <c r="BAF8" s="267"/>
      <c r="BAG8" s="269"/>
      <c r="BAH8" s="336"/>
      <c r="BAI8" s="346"/>
      <c r="BAJ8" s="333"/>
      <c r="BAK8" s="345"/>
      <c r="BAL8" s="347"/>
      <c r="BAM8" s="10"/>
      <c r="BAN8" s="345"/>
      <c r="BAO8" s="345"/>
      <c r="BAP8" s="347"/>
      <c r="BAQ8" s="339"/>
      <c r="BAS8" s="259"/>
      <c r="BAT8" s="267"/>
      <c r="BAU8" s="267"/>
      <c r="BAV8" s="269"/>
      <c r="BAW8" s="336"/>
      <c r="BAX8" s="346"/>
      <c r="BAY8" s="333"/>
      <c r="BAZ8" s="345"/>
      <c r="BBA8" s="347"/>
      <c r="BBB8" s="10"/>
      <c r="BBC8" s="345"/>
      <c r="BBD8" s="345"/>
      <c r="BBE8" s="347"/>
      <c r="BBF8" s="339"/>
      <c r="BBH8" s="259"/>
      <c r="BBI8" s="267"/>
      <c r="BBJ8" s="267"/>
      <c r="BBK8" s="269"/>
      <c r="BBL8" s="336"/>
      <c r="BBM8" s="346"/>
      <c r="BBN8" s="333"/>
      <c r="BBO8" s="345"/>
      <c r="BBP8" s="347"/>
      <c r="BBQ8" s="10"/>
      <c r="BBR8" s="345"/>
      <c r="BBS8" s="345"/>
      <c r="BBT8" s="347"/>
      <c r="BBU8" s="339"/>
      <c r="BBW8" s="259"/>
      <c r="BBX8" s="267"/>
      <c r="BBY8" s="267"/>
      <c r="BBZ8" s="269"/>
      <c r="BCA8" s="336"/>
      <c r="BCB8" s="346"/>
      <c r="BCC8" s="333"/>
      <c r="BCD8" s="345"/>
      <c r="BCE8" s="347"/>
      <c r="BCF8" s="10"/>
      <c r="BCG8" s="345"/>
      <c r="BCH8" s="345"/>
      <c r="BCI8" s="347"/>
      <c r="BCJ8" s="339"/>
      <c r="BCL8" s="259"/>
      <c r="BCM8" s="267"/>
      <c r="BCN8" s="267"/>
      <c r="BCO8" s="269"/>
      <c r="BCP8" s="336"/>
      <c r="BCQ8" s="346"/>
      <c r="BCR8" s="333"/>
      <c r="BCS8" s="345"/>
      <c r="BCT8" s="347"/>
      <c r="BCU8" s="10"/>
      <c r="BCV8" s="345"/>
      <c r="BCW8" s="345"/>
      <c r="BCX8" s="347"/>
      <c r="BCY8" s="339"/>
      <c r="BDA8" s="259"/>
      <c r="BDB8" s="267"/>
      <c r="BDC8" s="267"/>
      <c r="BDD8" s="269"/>
      <c r="BDE8" s="336"/>
      <c r="BDF8" s="346"/>
      <c r="BDG8" s="333"/>
      <c r="BDH8" s="345"/>
      <c r="BDI8" s="347"/>
      <c r="BDJ8" s="10"/>
      <c r="BDK8" s="345"/>
      <c r="BDL8" s="345"/>
      <c r="BDM8" s="347"/>
      <c r="BDN8" s="339"/>
      <c r="BDP8" s="259"/>
      <c r="BDQ8" s="267"/>
      <c r="BDR8" s="267"/>
      <c r="BDS8" s="269"/>
      <c r="BDT8" s="336"/>
      <c r="BDU8" s="346"/>
      <c r="BDV8" s="333"/>
      <c r="BDW8" s="345"/>
      <c r="BDX8" s="347"/>
      <c r="BDY8" s="10"/>
      <c r="BDZ8" s="345"/>
      <c r="BEA8" s="345"/>
      <c r="BEB8" s="347"/>
      <c r="BEC8" s="339"/>
      <c r="BEE8" s="259"/>
      <c r="BEF8" s="267"/>
      <c r="BEG8" s="267"/>
      <c r="BEH8" s="269"/>
      <c r="BEI8" s="336"/>
      <c r="BEJ8" s="346"/>
      <c r="BEK8" s="333"/>
      <c r="BEL8" s="345"/>
      <c r="BEM8" s="347"/>
      <c r="BEN8" s="10"/>
      <c r="BEO8" s="345"/>
      <c r="BEP8" s="345"/>
      <c r="BEQ8" s="347"/>
      <c r="BER8" s="339"/>
      <c r="BET8" s="259"/>
      <c r="BEU8" s="267"/>
      <c r="BEV8" s="267"/>
      <c r="BEW8" s="269"/>
      <c r="BEX8" s="336"/>
      <c r="BEY8" s="346"/>
      <c r="BEZ8" s="333"/>
      <c r="BFA8" s="345"/>
      <c r="BFB8" s="347"/>
      <c r="BFC8" s="10"/>
      <c r="BFD8" s="345"/>
      <c r="BFE8" s="345"/>
      <c r="BFF8" s="347"/>
      <c r="BFG8" s="339"/>
      <c r="BFI8" s="259"/>
      <c r="BFJ8" s="267"/>
      <c r="BFK8" s="267"/>
      <c r="BFL8" s="269"/>
      <c r="BFM8" s="336"/>
      <c r="BFN8" s="346"/>
      <c r="BFO8" s="333"/>
      <c r="BFP8" s="345"/>
      <c r="BFQ8" s="347"/>
      <c r="BFR8" s="10"/>
      <c r="BFS8" s="345"/>
      <c r="BFT8" s="345"/>
      <c r="BFU8" s="347"/>
      <c r="BFV8" s="339"/>
      <c r="BFX8" s="259"/>
      <c r="BFY8" s="267"/>
      <c r="BFZ8" s="267"/>
      <c r="BGA8" s="269"/>
      <c r="BGB8" s="336"/>
      <c r="BGC8" s="346"/>
      <c r="BGD8" s="333"/>
      <c r="BGE8" s="345"/>
      <c r="BGF8" s="347"/>
      <c r="BGG8" s="10"/>
      <c r="BGH8" s="345"/>
      <c r="BGI8" s="345"/>
      <c r="BGJ8" s="347"/>
      <c r="BGK8" s="339"/>
      <c r="BGM8" s="259"/>
      <c r="BGN8" s="267"/>
      <c r="BGO8" s="267"/>
      <c r="BGP8" s="269"/>
      <c r="BGQ8" s="336"/>
      <c r="BGR8" s="346"/>
      <c r="BGS8" s="333"/>
      <c r="BGT8" s="345"/>
      <c r="BGU8" s="347"/>
      <c r="BGV8" s="10"/>
      <c r="BGW8" s="345"/>
      <c r="BGX8" s="345"/>
      <c r="BGY8" s="347"/>
      <c r="BGZ8" s="339"/>
      <c r="BHB8" s="259"/>
      <c r="BHC8" s="267"/>
      <c r="BHD8" s="267"/>
      <c r="BHE8" s="269"/>
      <c r="BHF8" s="336"/>
      <c r="BHG8" s="346"/>
      <c r="BHH8" s="333"/>
      <c r="BHI8" s="345"/>
      <c r="BHJ8" s="347"/>
      <c r="BHK8" s="10"/>
      <c r="BHL8" s="345"/>
      <c r="BHM8" s="345"/>
      <c r="BHN8" s="347"/>
      <c r="BHO8" s="339"/>
      <c r="BHQ8" s="259"/>
      <c r="BHR8" s="267"/>
      <c r="BHS8" s="267"/>
      <c r="BHT8" s="269"/>
      <c r="BHU8" s="336"/>
      <c r="BHV8" s="346"/>
      <c r="BHW8" s="333"/>
      <c r="BHX8" s="345"/>
      <c r="BHY8" s="347"/>
      <c r="BHZ8" s="10"/>
      <c r="BIA8" s="345"/>
      <c r="BIB8" s="345"/>
      <c r="BIC8" s="347"/>
      <c r="BID8" s="339"/>
      <c r="BIF8" s="259"/>
      <c r="BIG8" s="267"/>
      <c r="BIH8" s="267"/>
      <c r="BII8" s="269"/>
      <c r="BIJ8" s="336"/>
      <c r="BIK8" s="346"/>
      <c r="BIL8" s="333"/>
      <c r="BIM8" s="345"/>
      <c r="BIN8" s="347"/>
      <c r="BIO8" s="10"/>
      <c r="BIP8" s="345"/>
      <c r="BIQ8" s="345"/>
      <c r="BIR8" s="347"/>
      <c r="BIS8" s="339"/>
      <c r="BIU8" s="259"/>
      <c r="BIV8" s="267"/>
      <c r="BIW8" s="267"/>
      <c r="BIX8" s="269"/>
      <c r="BIY8" s="336"/>
      <c r="BIZ8" s="346"/>
      <c r="BJA8" s="333"/>
      <c r="BJB8" s="345"/>
      <c r="BJC8" s="347"/>
      <c r="BJD8" s="10"/>
      <c r="BJE8" s="345"/>
      <c r="BJF8" s="345"/>
      <c r="BJG8" s="347"/>
      <c r="BJH8" s="339"/>
      <c r="BJJ8" s="259"/>
      <c r="BJK8" s="267"/>
      <c r="BJL8" s="267"/>
      <c r="BJM8" s="269"/>
      <c r="BJN8" s="336"/>
      <c r="BJO8" s="346"/>
      <c r="BJP8" s="333"/>
      <c r="BJQ8" s="345"/>
      <c r="BJR8" s="347"/>
      <c r="BJS8" s="10"/>
      <c r="BJT8" s="345"/>
      <c r="BJU8" s="345"/>
      <c r="BJV8" s="347"/>
      <c r="BJW8" s="339"/>
      <c r="BJY8" s="259"/>
      <c r="BJZ8" s="267"/>
      <c r="BKA8" s="267"/>
      <c r="BKB8" s="269"/>
      <c r="BKC8" s="336"/>
      <c r="BKD8" s="346"/>
      <c r="BKE8" s="333"/>
      <c r="BKF8" s="345"/>
      <c r="BKG8" s="347"/>
      <c r="BKH8" s="10"/>
      <c r="BKI8" s="345"/>
      <c r="BKJ8" s="345"/>
      <c r="BKK8" s="347"/>
      <c r="BKL8" s="339"/>
      <c r="BKN8" s="259"/>
      <c r="BKO8" s="267"/>
      <c r="BKP8" s="267"/>
      <c r="BKQ8" s="269"/>
      <c r="BKR8" s="336"/>
      <c r="BKS8" s="346"/>
      <c r="BKT8" s="333"/>
      <c r="BKU8" s="345"/>
      <c r="BKV8" s="347"/>
      <c r="BKW8" s="10"/>
      <c r="BKX8" s="345"/>
      <c r="BKY8" s="345"/>
      <c r="BKZ8" s="347"/>
      <c r="BLA8" s="339"/>
      <c r="BLC8" s="259"/>
      <c r="BLD8" s="267"/>
      <c r="BLE8" s="267"/>
      <c r="BLF8" s="269"/>
      <c r="BLG8" s="336"/>
      <c r="BLH8" s="346"/>
      <c r="BLI8" s="333"/>
      <c r="BLJ8" s="345"/>
      <c r="BLK8" s="347"/>
      <c r="BLL8" s="10"/>
      <c r="BLM8" s="345"/>
      <c r="BLN8" s="345"/>
      <c r="BLO8" s="347"/>
      <c r="BLP8" s="339"/>
      <c r="BLR8" s="259"/>
      <c r="BLS8" s="267"/>
      <c r="BLT8" s="267"/>
      <c r="BLU8" s="269"/>
      <c r="BLV8" s="336"/>
      <c r="BLW8" s="346"/>
      <c r="BLX8" s="333"/>
      <c r="BLY8" s="345"/>
      <c r="BLZ8" s="347"/>
      <c r="BMA8" s="10"/>
      <c r="BMB8" s="345"/>
      <c r="BMC8" s="345"/>
      <c r="BMD8" s="347"/>
      <c r="BME8" s="339"/>
      <c r="BMG8" s="259"/>
      <c r="BMH8" s="267"/>
      <c r="BMI8" s="267"/>
      <c r="BMJ8" s="269"/>
      <c r="BMK8" s="336"/>
      <c r="BML8" s="346"/>
      <c r="BMM8" s="333"/>
      <c r="BMN8" s="345"/>
      <c r="BMO8" s="347"/>
      <c r="BMP8" s="10"/>
      <c r="BMQ8" s="345"/>
      <c r="BMR8" s="345"/>
      <c r="BMS8" s="347"/>
      <c r="BMT8" s="339"/>
      <c r="BMV8" s="259"/>
      <c r="BMW8" s="267"/>
      <c r="BMX8" s="267"/>
      <c r="BMY8" s="269"/>
      <c r="BMZ8" s="336"/>
      <c r="BNA8" s="346"/>
      <c r="BNB8" s="333"/>
      <c r="BNC8" s="345"/>
      <c r="BND8" s="347"/>
      <c r="BNE8" s="10"/>
      <c r="BNF8" s="345"/>
      <c r="BNG8" s="345"/>
      <c r="BNH8" s="347"/>
      <c r="BNI8" s="339"/>
      <c r="BNK8" s="259"/>
      <c r="BNL8" s="267"/>
      <c r="BNM8" s="267"/>
      <c r="BNN8" s="269"/>
      <c r="BNO8" s="336"/>
      <c r="BNP8" s="346"/>
      <c r="BNQ8" s="333"/>
      <c r="BNR8" s="345"/>
      <c r="BNS8" s="347"/>
      <c r="BNT8" s="10"/>
      <c r="BNU8" s="345"/>
      <c r="BNV8" s="345"/>
      <c r="BNW8" s="347"/>
      <c r="BNX8" s="339"/>
      <c r="BNZ8" s="259"/>
      <c r="BOA8" s="267"/>
      <c r="BOB8" s="267"/>
      <c r="BOC8" s="269"/>
      <c r="BOD8" s="336"/>
      <c r="BOE8" s="346"/>
      <c r="BOF8" s="333"/>
      <c r="BOG8" s="345"/>
      <c r="BOH8" s="347"/>
      <c r="BOI8" s="10"/>
      <c r="BOJ8" s="345"/>
      <c r="BOK8" s="345"/>
      <c r="BOL8" s="347"/>
      <c r="BOM8" s="339"/>
      <c r="BOO8" s="259"/>
      <c r="BOP8" s="267"/>
      <c r="BOQ8" s="267"/>
      <c r="BOR8" s="269"/>
      <c r="BOS8" s="336"/>
      <c r="BOT8" s="346"/>
      <c r="BOU8" s="333"/>
      <c r="BOV8" s="345"/>
      <c r="BOW8" s="347"/>
      <c r="BOX8" s="10"/>
      <c r="BOY8" s="345"/>
      <c r="BOZ8" s="345"/>
      <c r="BPA8" s="347"/>
      <c r="BPB8" s="339"/>
      <c r="BPD8" s="259"/>
      <c r="BPE8" s="267"/>
      <c r="BPF8" s="267"/>
      <c r="BPG8" s="269"/>
      <c r="BPH8" s="336"/>
      <c r="BPI8" s="346"/>
      <c r="BPJ8" s="333"/>
      <c r="BPK8" s="345"/>
      <c r="BPL8" s="347"/>
      <c r="BPM8" s="10"/>
      <c r="BPN8" s="345"/>
      <c r="BPO8" s="345"/>
      <c r="BPP8" s="347"/>
      <c r="BPQ8" s="339"/>
      <c r="BPS8" s="259"/>
      <c r="BPT8" s="267"/>
      <c r="BPU8" s="267"/>
      <c r="BPV8" s="269"/>
      <c r="BPW8" s="336"/>
      <c r="BPX8" s="346"/>
      <c r="BPY8" s="333"/>
      <c r="BPZ8" s="345"/>
      <c r="BQA8" s="347"/>
      <c r="BQB8" s="10"/>
      <c r="BQC8" s="345"/>
      <c r="BQD8" s="345"/>
      <c r="BQE8" s="347"/>
      <c r="BQF8" s="339"/>
      <c r="BQH8" s="259"/>
      <c r="BQI8" s="267"/>
      <c r="BQJ8" s="267"/>
      <c r="BQK8" s="269"/>
      <c r="BQL8" s="336"/>
      <c r="BQM8" s="346"/>
      <c r="BQN8" s="333"/>
      <c r="BQO8" s="345"/>
      <c r="BQP8" s="347"/>
      <c r="BQQ8" s="10"/>
      <c r="BQR8" s="345"/>
      <c r="BQS8" s="345"/>
      <c r="BQT8" s="347"/>
      <c r="BQU8" s="339"/>
      <c r="BQW8" s="259"/>
      <c r="BQX8" s="267"/>
      <c r="BQY8" s="267"/>
      <c r="BQZ8" s="269"/>
      <c r="BRA8" s="336"/>
      <c r="BRB8" s="346"/>
      <c r="BRC8" s="333"/>
      <c r="BRD8" s="345"/>
      <c r="BRE8" s="347"/>
      <c r="BRF8" s="10"/>
      <c r="BRG8" s="345"/>
      <c r="BRH8" s="345"/>
      <c r="BRI8" s="347"/>
      <c r="BRJ8" s="339"/>
      <c r="BRL8" s="259"/>
      <c r="BRM8" s="267"/>
      <c r="BRN8" s="267"/>
      <c r="BRO8" s="269"/>
      <c r="BRP8" s="336"/>
      <c r="BRQ8" s="346"/>
      <c r="BRR8" s="333"/>
      <c r="BRS8" s="345"/>
      <c r="BRT8" s="347"/>
      <c r="BRU8" s="10"/>
      <c r="BRV8" s="345"/>
      <c r="BRW8" s="345"/>
      <c r="BRX8" s="347"/>
      <c r="BRY8" s="339"/>
      <c r="BSA8" s="259"/>
      <c r="BSB8" s="267"/>
      <c r="BSC8" s="267"/>
      <c r="BSD8" s="269"/>
      <c r="BSE8" s="336"/>
      <c r="BSF8" s="346"/>
      <c r="BSG8" s="333"/>
      <c r="BSH8" s="345"/>
      <c r="BSI8" s="347"/>
      <c r="BSJ8" s="10"/>
      <c r="BSK8" s="345"/>
      <c r="BSL8" s="345"/>
      <c r="BSM8" s="347"/>
      <c r="BSN8" s="339"/>
      <c r="BSP8" s="259"/>
      <c r="BSQ8" s="267"/>
      <c r="BSR8" s="267"/>
      <c r="BSS8" s="269"/>
      <c r="BST8" s="336"/>
      <c r="BSU8" s="346"/>
      <c r="BSV8" s="333"/>
      <c r="BSW8" s="345"/>
      <c r="BSX8" s="347"/>
      <c r="BSY8" s="10"/>
      <c r="BSZ8" s="345"/>
      <c r="BTA8" s="345"/>
      <c r="BTB8" s="347"/>
      <c r="BTC8" s="339"/>
      <c r="BTE8" s="259"/>
      <c r="BTF8" s="267"/>
      <c r="BTG8" s="267"/>
      <c r="BTH8" s="269"/>
      <c r="BTI8" s="336"/>
      <c r="BTJ8" s="346"/>
      <c r="BTK8" s="333"/>
      <c r="BTL8" s="345"/>
      <c r="BTM8" s="347"/>
      <c r="BTN8" s="10"/>
      <c r="BTO8" s="345"/>
      <c r="BTP8" s="345"/>
      <c r="BTQ8" s="347"/>
      <c r="BTR8" s="339"/>
      <c r="BTT8" s="259"/>
      <c r="BTU8" s="267"/>
      <c r="BTV8" s="267"/>
      <c r="BTW8" s="269"/>
      <c r="BTX8" s="336"/>
      <c r="BTY8" s="346"/>
      <c r="BTZ8" s="333"/>
      <c r="BUA8" s="345"/>
      <c r="BUB8" s="347"/>
      <c r="BUC8" s="10"/>
      <c r="BUD8" s="345"/>
      <c r="BUE8" s="345"/>
      <c r="BUF8" s="347"/>
      <c r="BUG8" s="339"/>
      <c r="BUI8" s="259"/>
      <c r="BUJ8" s="267"/>
      <c r="BUK8" s="267"/>
      <c r="BUL8" s="269"/>
      <c r="BUM8" s="336"/>
      <c r="BUN8" s="346"/>
      <c r="BUO8" s="333"/>
      <c r="BUP8" s="345"/>
      <c r="BUQ8" s="347"/>
      <c r="BUR8" s="10"/>
      <c r="BUS8" s="345"/>
      <c r="BUT8" s="345"/>
      <c r="BUU8" s="347"/>
      <c r="BUV8" s="339"/>
      <c r="BUX8" s="259"/>
      <c r="BUY8" s="267"/>
      <c r="BUZ8" s="267"/>
      <c r="BVA8" s="269"/>
      <c r="BVB8" s="336"/>
      <c r="BVC8" s="346"/>
      <c r="BVD8" s="333"/>
      <c r="BVE8" s="345"/>
      <c r="BVF8" s="347"/>
      <c r="BVG8" s="10"/>
      <c r="BVH8" s="345"/>
      <c r="BVI8" s="345"/>
      <c r="BVJ8" s="347"/>
      <c r="BVK8" s="339"/>
      <c r="BVM8" s="259"/>
      <c r="BVN8" s="267"/>
      <c r="BVO8" s="267"/>
      <c r="BVP8" s="269"/>
      <c r="BVQ8" s="336"/>
      <c r="BVR8" s="346"/>
      <c r="BVS8" s="333"/>
      <c r="BVT8" s="345"/>
      <c r="BVU8" s="347"/>
      <c r="BVV8" s="10"/>
      <c r="BVW8" s="345"/>
      <c r="BVX8" s="345"/>
      <c r="BVY8" s="347"/>
      <c r="BVZ8" s="339"/>
      <c r="BWB8" s="259"/>
      <c r="BWC8" s="267"/>
      <c r="BWD8" s="267"/>
      <c r="BWE8" s="269"/>
      <c r="BWF8" s="336"/>
      <c r="BWG8" s="346"/>
      <c r="BWH8" s="333"/>
      <c r="BWI8" s="345"/>
      <c r="BWJ8" s="347"/>
      <c r="BWK8" s="10"/>
      <c r="BWL8" s="345"/>
      <c r="BWM8" s="345"/>
      <c r="BWN8" s="347"/>
      <c r="BWO8" s="339"/>
      <c r="BWQ8" s="259"/>
      <c r="BWR8" s="267"/>
      <c r="BWS8" s="267"/>
      <c r="BWT8" s="269"/>
      <c r="BWU8" s="336"/>
      <c r="BWV8" s="346"/>
      <c r="BWW8" s="333"/>
      <c r="BWX8" s="345"/>
      <c r="BWY8" s="347"/>
      <c r="BWZ8" s="10"/>
      <c r="BXA8" s="345"/>
      <c r="BXB8" s="345"/>
      <c r="BXC8" s="347"/>
      <c r="BXD8" s="339"/>
      <c r="BXF8" s="259"/>
      <c r="BXG8" s="267"/>
      <c r="BXH8" s="267"/>
      <c r="BXI8" s="269"/>
      <c r="BXJ8" s="336"/>
      <c r="BXK8" s="346"/>
      <c r="BXL8" s="333"/>
      <c r="BXM8" s="345"/>
      <c r="BXN8" s="347"/>
      <c r="BXO8" s="10"/>
      <c r="BXP8" s="345"/>
      <c r="BXQ8" s="345"/>
      <c r="BXR8" s="347"/>
      <c r="BXS8" s="339"/>
      <c r="BXU8" s="259"/>
      <c r="BXV8" s="267"/>
      <c r="BXW8" s="267"/>
      <c r="BXX8" s="269"/>
      <c r="BXY8" s="336"/>
      <c r="BXZ8" s="346"/>
      <c r="BYA8" s="333"/>
      <c r="BYB8" s="345"/>
      <c r="BYC8" s="347"/>
      <c r="BYD8" s="10"/>
      <c r="BYE8" s="345"/>
      <c r="BYF8" s="345"/>
      <c r="BYG8" s="347"/>
      <c r="BYH8" s="339"/>
      <c r="BYJ8" s="259"/>
      <c r="BYK8" s="267"/>
      <c r="BYL8" s="267"/>
      <c r="BYM8" s="269"/>
      <c r="BYN8" s="336"/>
      <c r="BYO8" s="346"/>
      <c r="BYP8" s="333"/>
      <c r="BYQ8" s="345"/>
      <c r="BYR8" s="347"/>
      <c r="BYS8" s="10"/>
      <c r="BYT8" s="345"/>
      <c r="BYU8" s="345"/>
      <c r="BYV8" s="347"/>
      <c r="BYW8" s="339"/>
      <c r="BYY8" s="259"/>
      <c r="BYZ8" s="267"/>
      <c r="BZA8" s="267"/>
      <c r="BZB8" s="269"/>
      <c r="BZC8" s="336"/>
      <c r="BZD8" s="346"/>
      <c r="BZE8" s="333"/>
      <c r="BZF8" s="345"/>
      <c r="BZG8" s="347"/>
      <c r="BZH8" s="10"/>
      <c r="BZI8" s="345"/>
      <c r="BZJ8" s="345"/>
      <c r="BZK8" s="347"/>
      <c r="BZL8" s="339"/>
      <c r="BZN8" s="259"/>
      <c r="BZO8" s="267"/>
      <c r="BZP8" s="267"/>
      <c r="BZQ8" s="269"/>
      <c r="BZR8" s="336"/>
      <c r="BZS8" s="346"/>
      <c r="BZT8" s="333"/>
      <c r="BZU8" s="345"/>
      <c r="BZV8" s="347"/>
      <c r="BZW8" s="10"/>
      <c r="BZX8" s="345"/>
      <c r="BZY8" s="345"/>
      <c r="BZZ8" s="347"/>
      <c r="CAA8" s="339"/>
      <c r="CAC8" s="259"/>
      <c r="CAD8" s="267"/>
      <c r="CAE8" s="267"/>
      <c r="CAF8" s="269"/>
      <c r="CAG8" s="336"/>
      <c r="CAH8" s="346"/>
      <c r="CAI8" s="333"/>
      <c r="CAJ8" s="345"/>
      <c r="CAK8" s="347"/>
      <c r="CAL8" s="10"/>
      <c r="CAM8" s="345"/>
      <c r="CAN8" s="345"/>
      <c r="CAO8" s="347"/>
      <c r="CAP8" s="339"/>
      <c r="CAR8" s="259"/>
      <c r="CAS8" s="267"/>
      <c r="CAT8" s="267"/>
      <c r="CAU8" s="269"/>
      <c r="CAV8" s="336"/>
      <c r="CAW8" s="346"/>
      <c r="CAX8" s="333"/>
      <c r="CAY8" s="345"/>
      <c r="CAZ8" s="347"/>
      <c r="CBA8" s="10"/>
      <c r="CBB8" s="345"/>
      <c r="CBC8" s="345"/>
      <c r="CBD8" s="347"/>
      <c r="CBE8" s="339"/>
      <c r="CBG8" s="259"/>
      <c r="CBH8" s="267"/>
      <c r="CBI8" s="267"/>
      <c r="CBJ8" s="269"/>
      <c r="CBK8" s="336"/>
      <c r="CBL8" s="346"/>
      <c r="CBM8" s="333"/>
      <c r="CBN8" s="345"/>
      <c r="CBO8" s="347"/>
      <c r="CBP8" s="10"/>
      <c r="CBQ8" s="345"/>
      <c r="CBR8" s="345"/>
      <c r="CBS8" s="347"/>
      <c r="CBT8" s="339"/>
      <c r="CBV8" s="259"/>
      <c r="CBW8" s="267"/>
      <c r="CBX8" s="267"/>
      <c r="CBY8" s="269"/>
      <c r="CBZ8" s="336"/>
      <c r="CCA8" s="346"/>
      <c r="CCB8" s="333"/>
      <c r="CCC8" s="345"/>
      <c r="CCD8" s="347"/>
      <c r="CCE8" s="10"/>
      <c r="CCF8" s="345"/>
      <c r="CCG8" s="345"/>
      <c r="CCH8" s="347"/>
      <c r="CCI8" s="339"/>
      <c r="CCK8" s="259"/>
      <c r="CCL8" s="267"/>
      <c r="CCM8" s="267"/>
      <c r="CCN8" s="269"/>
      <c r="CCO8" s="336"/>
      <c r="CCP8" s="346"/>
      <c r="CCQ8" s="333"/>
      <c r="CCR8" s="345"/>
      <c r="CCS8" s="347"/>
      <c r="CCT8" s="10"/>
      <c r="CCU8" s="345"/>
      <c r="CCV8" s="345"/>
      <c r="CCW8" s="347"/>
      <c r="CCX8" s="339"/>
      <c r="CCZ8" s="259"/>
      <c r="CDA8" s="267"/>
      <c r="CDB8" s="267"/>
      <c r="CDC8" s="269"/>
      <c r="CDD8" s="336"/>
      <c r="CDE8" s="346"/>
      <c r="CDF8" s="333"/>
      <c r="CDG8" s="345"/>
      <c r="CDH8" s="347"/>
      <c r="CDI8" s="10"/>
      <c r="CDJ8" s="345"/>
      <c r="CDK8" s="345"/>
      <c r="CDL8" s="347"/>
      <c r="CDM8" s="339"/>
      <c r="CDO8" s="259"/>
      <c r="CDP8" s="267"/>
      <c r="CDQ8" s="267"/>
      <c r="CDR8" s="269"/>
      <c r="CDS8" s="336"/>
      <c r="CDT8" s="346"/>
      <c r="CDU8" s="333"/>
      <c r="CDV8" s="345"/>
      <c r="CDW8" s="347"/>
      <c r="CDX8" s="10"/>
      <c r="CDY8" s="345"/>
      <c r="CDZ8" s="345"/>
      <c r="CEA8" s="347"/>
      <c r="CEB8" s="339"/>
      <c r="CED8" s="259"/>
      <c r="CEE8" s="267"/>
      <c r="CEF8" s="267"/>
      <c r="CEG8" s="269"/>
      <c r="CEH8" s="336"/>
      <c r="CEI8" s="346"/>
      <c r="CEJ8" s="333"/>
      <c r="CEK8" s="345"/>
      <c r="CEL8" s="347"/>
      <c r="CEM8" s="10"/>
      <c r="CEN8" s="345"/>
      <c r="CEO8" s="345"/>
      <c r="CEP8" s="347"/>
      <c r="CEQ8" s="339"/>
      <c r="CES8" s="259"/>
      <c r="CET8" s="267"/>
      <c r="CEU8" s="267"/>
      <c r="CEV8" s="269"/>
      <c r="CEW8" s="336"/>
      <c r="CEX8" s="346"/>
      <c r="CEY8" s="333"/>
      <c r="CEZ8" s="345"/>
      <c r="CFA8" s="347"/>
      <c r="CFB8" s="10"/>
      <c r="CFC8" s="345"/>
      <c r="CFD8" s="345"/>
      <c r="CFE8" s="347"/>
      <c r="CFF8" s="339"/>
      <c r="CFH8" s="259"/>
      <c r="CFI8" s="267"/>
      <c r="CFJ8" s="267"/>
      <c r="CFK8" s="269"/>
      <c r="CFL8" s="336"/>
      <c r="CFM8" s="346"/>
      <c r="CFN8" s="333"/>
      <c r="CFO8" s="345"/>
      <c r="CFP8" s="347"/>
      <c r="CFQ8" s="10"/>
      <c r="CFR8" s="345"/>
      <c r="CFS8" s="345"/>
      <c r="CFT8" s="347"/>
      <c r="CFU8" s="339"/>
      <c r="CFW8" s="259"/>
      <c r="CFX8" s="267"/>
      <c r="CFY8" s="267"/>
      <c r="CFZ8" s="269"/>
      <c r="CGA8" s="336"/>
      <c r="CGB8" s="346"/>
      <c r="CGC8" s="333"/>
      <c r="CGD8" s="345"/>
      <c r="CGE8" s="347"/>
      <c r="CGF8" s="10"/>
      <c r="CGG8" s="345"/>
      <c r="CGH8" s="345"/>
      <c r="CGI8" s="347"/>
      <c r="CGJ8" s="339"/>
      <c r="CGL8" s="259"/>
      <c r="CGM8" s="267"/>
      <c r="CGN8" s="267"/>
      <c r="CGO8" s="269"/>
      <c r="CGP8" s="336"/>
      <c r="CGQ8" s="346"/>
      <c r="CGR8" s="333"/>
      <c r="CGS8" s="345"/>
      <c r="CGT8" s="347"/>
      <c r="CGU8" s="10"/>
      <c r="CGV8" s="345"/>
      <c r="CGW8" s="345"/>
      <c r="CGX8" s="347"/>
      <c r="CGY8" s="339"/>
      <c r="CHA8" s="259"/>
      <c r="CHB8" s="267"/>
      <c r="CHC8" s="267"/>
      <c r="CHD8" s="269"/>
      <c r="CHE8" s="336"/>
      <c r="CHF8" s="346"/>
      <c r="CHG8" s="333"/>
      <c r="CHH8" s="345"/>
      <c r="CHI8" s="347"/>
      <c r="CHJ8" s="10"/>
      <c r="CHK8" s="345"/>
      <c r="CHL8" s="345"/>
      <c r="CHM8" s="347"/>
      <c r="CHN8" s="339"/>
      <c r="CHP8" s="259"/>
      <c r="CHQ8" s="267"/>
      <c r="CHR8" s="267"/>
      <c r="CHS8" s="269"/>
      <c r="CHT8" s="336"/>
      <c r="CHU8" s="346"/>
      <c r="CHV8" s="333"/>
      <c r="CHW8" s="345"/>
      <c r="CHX8" s="347"/>
      <c r="CHY8" s="10"/>
      <c r="CHZ8" s="345"/>
      <c r="CIA8" s="345"/>
      <c r="CIB8" s="347"/>
      <c r="CIC8" s="339"/>
      <c r="CIE8" s="259"/>
      <c r="CIF8" s="267"/>
      <c r="CIG8" s="267"/>
      <c r="CIH8" s="269"/>
      <c r="CII8" s="336"/>
      <c r="CIJ8" s="346"/>
      <c r="CIK8" s="333"/>
      <c r="CIL8" s="345"/>
      <c r="CIM8" s="347"/>
      <c r="CIN8" s="10"/>
      <c r="CIO8" s="345"/>
      <c r="CIP8" s="345"/>
      <c r="CIQ8" s="347"/>
      <c r="CIR8" s="339"/>
      <c r="CIT8" s="259"/>
      <c r="CIU8" s="267"/>
      <c r="CIV8" s="267"/>
      <c r="CIW8" s="269"/>
      <c r="CIX8" s="336"/>
      <c r="CIY8" s="346"/>
      <c r="CIZ8" s="333"/>
      <c r="CJA8" s="345"/>
      <c r="CJB8" s="347"/>
      <c r="CJC8" s="10"/>
      <c r="CJD8" s="345"/>
      <c r="CJE8" s="345"/>
      <c r="CJF8" s="347"/>
      <c r="CJG8" s="339"/>
      <c r="CJI8" s="259"/>
      <c r="CJJ8" s="267"/>
      <c r="CJK8" s="267"/>
      <c r="CJL8" s="269"/>
      <c r="CJM8" s="336"/>
      <c r="CJN8" s="346"/>
      <c r="CJO8" s="333"/>
      <c r="CJP8" s="345"/>
      <c r="CJQ8" s="347"/>
      <c r="CJR8" s="10"/>
      <c r="CJS8" s="345"/>
      <c r="CJT8" s="345"/>
      <c r="CJU8" s="347"/>
      <c r="CJV8" s="339"/>
      <c r="CJX8" s="259"/>
      <c r="CJY8" s="267"/>
      <c r="CJZ8" s="267"/>
      <c r="CKA8" s="269"/>
      <c r="CKB8" s="336"/>
      <c r="CKC8" s="346"/>
      <c r="CKD8" s="333"/>
      <c r="CKE8" s="345"/>
      <c r="CKF8" s="347"/>
      <c r="CKG8" s="10"/>
      <c r="CKH8" s="345"/>
      <c r="CKI8" s="345"/>
      <c r="CKJ8" s="347"/>
      <c r="CKK8" s="339"/>
      <c r="CKM8" s="259"/>
      <c r="CKN8" s="267"/>
      <c r="CKO8" s="267"/>
      <c r="CKP8" s="269"/>
      <c r="CKQ8" s="336"/>
      <c r="CKR8" s="346"/>
      <c r="CKS8" s="333"/>
      <c r="CKT8" s="345"/>
      <c r="CKU8" s="347"/>
      <c r="CKV8" s="10"/>
      <c r="CKW8" s="345"/>
      <c r="CKX8" s="345"/>
      <c r="CKY8" s="347"/>
      <c r="CKZ8" s="339"/>
      <c r="CLB8" s="259"/>
      <c r="CLC8" s="267"/>
      <c r="CLD8" s="267"/>
      <c r="CLE8" s="269"/>
      <c r="CLF8" s="336"/>
      <c r="CLG8" s="346"/>
      <c r="CLH8" s="333"/>
      <c r="CLI8" s="345"/>
      <c r="CLJ8" s="347"/>
      <c r="CLK8" s="10"/>
      <c r="CLL8" s="345"/>
      <c r="CLM8" s="345"/>
      <c r="CLN8" s="347"/>
      <c r="CLO8" s="339"/>
      <c r="CLQ8" s="259"/>
      <c r="CLR8" s="267"/>
      <c r="CLS8" s="267"/>
      <c r="CLT8" s="269"/>
      <c r="CLU8" s="336"/>
      <c r="CLV8" s="346"/>
      <c r="CLW8" s="333"/>
      <c r="CLX8" s="345"/>
      <c r="CLY8" s="347"/>
      <c r="CLZ8" s="10"/>
      <c r="CMA8" s="345"/>
      <c r="CMB8" s="345"/>
      <c r="CMC8" s="347"/>
      <c r="CMD8" s="339"/>
      <c r="CMF8" s="259"/>
      <c r="CMG8" s="267"/>
      <c r="CMH8" s="267"/>
      <c r="CMI8" s="269"/>
      <c r="CMJ8" s="336"/>
      <c r="CMK8" s="346"/>
      <c r="CML8" s="333"/>
      <c r="CMM8" s="345"/>
      <c r="CMN8" s="347"/>
      <c r="CMO8" s="10"/>
      <c r="CMP8" s="345"/>
      <c r="CMQ8" s="345"/>
      <c r="CMR8" s="347"/>
      <c r="CMS8" s="339"/>
      <c r="CMU8" s="259"/>
      <c r="CMV8" s="267"/>
      <c r="CMW8" s="267"/>
      <c r="CMX8" s="269"/>
      <c r="CMY8" s="336"/>
      <c r="CMZ8" s="346"/>
      <c r="CNA8" s="333"/>
      <c r="CNB8" s="345"/>
      <c r="CNC8" s="347"/>
      <c r="CND8" s="10"/>
      <c r="CNE8" s="345"/>
      <c r="CNF8" s="345"/>
      <c r="CNG8" s="347"/>
      <c r="CNH8" s="339"/>
      <c r="CNJ8" s="259"/>
      <c r="CNK8" s="267"/>
      <c r="CNL8" s="267"/>
      <c r="CNM8" s="269"/>
      <c r="CNN8" s="336"/>
      <c r="CNO8" s="346"/>
      <c r="CNP8" s="333"/>
      <c r="CNQ8" s="345"/>
      <c r="CNR8" s="347"/>
      <c r="CNS8" s="10"/>
      <c r="CNT8" s="345"/>
      <c r="CNU8" s="345"/>
      <c r="CNV8" s="347"/>
      <c r="CNW8" s="339"/>
      <c r="CNY8" s="259"/>
      <c r="CNZ8" s="267"/>
      <c r="COA8" s="267"/>
      <c r="COB8" s="269"/>
      <c r="COC8" s="336"/>
      <c r="COD8" s="346"/>
      <c r="COE8" s="333"/>
      <c r="COF8" s="345"/>
      <c r="COG8" s="347"/>
      <c r="COH8" s="10"/>
      <c r="COI8" s="345"/>
      <c r="COJ8" s="345"/>
      <c r="COK8" s="347"/>
      <c r="COL8" s="339"/>
      <c r="CON8" s="259"/>
      <c r="COO8" s="267"/>
      <c r="COP8" s="267"/>
      <c r="COQ8" s="269"/>
      <c r="COR8" s="336"/>
      <c r="COS8" s="346"/>
      <c r="COT8" s="333"/>
      <c r="COU8" s="345"/>
      <c r="COV8" s="347"/>
      <c r="COW8" s="10"/>
      <c r="COX8" s="345"/>
      <c r="COY8" s="345"/>
      <c r="COZ8" s="347"/>
      <c r="CPA8" s="339"/>
      <c r="CPC8" s="259"/>
      <c r="CPD8" s="267"/>
      <c r="CPE8" s="267"/>
      <c r="CPF8" s="269"/>
      <c r="CPG8" s="336"/>
      <c r="CPH8" s="346"/>
      <c r="CPI8" s="333"/>
      <c r="CPJ8" s="345"/>
      <c r="CPK8" s="347"/>
      <c r="CPL8" s="10"/>
      <c r="CPM8" s="345"/>
      <c r="CPN8" s="345"/>
      <c r="CPO8" s="347"/>
      <c r="CPP8" s="339"/>
      <c r="CPR8" s="259"/>
      <c r="CPS8" s="267"/>
      <c r="CPT8" s="267"/>
      <c r="CPU8" s="269"/>
      <c r="CPV8" s="336"/>
      <c r="CPW8" s="346"/>
      <c r="CPX8" s="333"/>
      <c r="CPY8" s="345"/>
      <c r="CPZ8" s="347"/>
      <c r="CQA8" s="10"/>
      <c r="CQB8" s="345"/>
      <c r="CQC8" s="345"/>
      <c r="CQD8" s="347"/>
      <c r="CQE8" s="339"/>
      <c r="CQG8" s="259"/>
      <c r="CQH8" s="267"/>
      <c r="CQI8" s="267"/>
      <c r="CQJ8" s="269"/>
      <c r="CQK8" s="336"/>
      <c r="CQL8" s="346"/>
      <c r="CQM8" s="333"/>
      <c r="CQN8" s="345"/>
      <c r="CQO8" s="347"/>
      <c r="CQP8" s="10"/>
      <c r="CQQ8" s="345"/>
      <c r="CQR8" s="345"/>
      <c r="CQS8" s="347"/>
      <c r="CQT8" s="339"/>
      <c r="CQV8" s="259"/>
      <c r="CQW8" s="267"/>
      <c r="CQX8" s="267"/>
      <c r="CQY8" s="269"/>
      <c r="CQZ8" s="336"/>
      <c r="CRA8" s="346"/>
      <c r="CRB8" s="333"/>
      <c r="CRC8" s="345"/>
      <c r="CRD8" s="347"/>
      <c r="CRE8" s="10"/>
      <c r="CRF8" s="345"/>
      <c r="CRG8" s="345"/>
      <c r="CRH8" s="347"/>
      <c r="CRI8" s="339"/>
      <c r="CRK8" s="259"/>
      <c r="CRL8" s="267"/>
      <c r="CRM8" s="267"/>
      <c r="CRN8" s="269"/>
      <c r="CRO8" s="336"/>
      <c r="CRP8" s="346"/>
      <c r="CRQ8" s="333"/>
      <c r="CRR8" s="345"/>
      <c r="CRS8" s="347"/>
      <c r="CRT8" s="10"/>
      <c r="CRU8" s="345"/>
      <c r="CRV8" s="345"/>
      <c r="CRW8" s="347"/>
      <c r="CRX8" s="339"/>
      <c r="CRZ8" s="259"/>
      <c r="CSA8" s="267"/>
      <c r="CSB8" s="267"/>
      <c r="CSC8" s="269"/>
      <c r="CSD8" s="336"/>
      <c r="CSE8" s="346"/>
      <c r="CSF8" s="333"/>
      <c r="CSG8" s="345"/>
      <c r="CSH8" s="347"/>
      <c r="CSI8" s="10"/>
      <c r="CSJ8" s="345"/>
      <c r="CSK8" s="345"/>
      <c r="CSL8" s="347"/>
      <c r="CSM8" s="339"/>
      <c r="CSO8" s="259"/>
      <c r="CSP8" s="267"/>
      <c r="CSQ8" s="267"/>
      <c r="CSR8" s="269"/>
      <c r="CSS8" s="336"/>
      <c r="CST8" s="346"/>
      <c r="CSU8" s="333"/>
      <c r="CSV8" s="345"/>
      <c r="CSW8" s="347"/>
      <c r="CSX8" s="10"/>
      <c r="CSY8" s="345"/>
      <c r="CSZ8" s="345"/>
      <c r="CTA8" s="347"/>
      <c r="CTB8" s="339"/>
      <c r="CTD8" s="259"/>
      <c r="CTE8" s="267"/>
      <c r="CTF8" s="267"/>
      <c r="CTG8" s="269"/>
      <c r="CTH8" s="336"/>
      <c r="CTI8" s="346"/>
      <c r="CTJ8" s="333"/>
      <c r="CTK8" s="345"/>
      <c r="CTL8" s="347"/>
      <c r="CTM8" s="10"/>
      <c r="CTN8" s="345"/>
      <c r="CTO8" s="345"/>
      <c r="CTP8" s="347"/>
      <c r="CTQ8" s="339"/>
      <c r="CTS8" s="259"/>
      <c r="CTT8" s="267"/>
      <c r="CTU8" s="267"/>
      <c r="CTV8" s="269"/>
      <c r="CTW8" s="336"/>
      <c r="CTX8" s="346"/>
      <c r="CTY8" s="333"/>
      <c r="CTZ8" s="345"/>
      <c r="CUA8" s="347"/>
      <c r="CUB8" s="10"/>
      <c r="CUC8" s="345"/>
      <c r="CUD8" s="345"/>
      <c r="CUE8" s="347"/>
      <c r="CUF8" s="339"/>
      <c r="CUH8" s="259"/>
      <c r="CUI8" s="267"/>
      <c r="CUJ8" s="267"/>
      <c r="CUK8" s="269"/>
      <c r="CUL8" s="336"/>
      <c r="CUM8" s="346"/>
      <c r="CUN8" s="333"/>
      <c r="CUO8" s="345"/>
      <c r="CUP8" s="347"/>
      <c r="CUQ8" s="10"/>
      <c r="CUR8" s="345"/>
      <c r="CUS8" s="345"/>
      <c r="CUT8" s="347"/>
      <c r="CUU8" s="339"/>
      <c r="CUW8" s="259"/>
      <c r="CUX8" s="267"/>
      <c r="CUY8" s="267"/>
      <c r="CUZ8" s="269"/>
      <c r="CVA8" s="336"/>
      <c r="CVB8" s="346"/>
      <c r="CVC8" s="333"/>
      <c r="CVD8" s="345"/>
      <c r="CVE8" s="347"/>
      <c r="CVF8" s="10"/>
      <c r="CVG8" s="345"/>
      <c r="CVH8" s="345"/>
      <c r="CVI8" s="347"/>
      <c r="CVJ8" s="339"/>
      <c r="CVL8" s="259"/>
      <c r="CVM8" s="267"/>
      <c r="CVN8" s="267"/>
      <c r="CVO8" s="269"/>
      <c r="CVP8" s="336"/>
      <c r="CVQ8" s="346"/>
      <c r="CVR8" s="333"/>
      <c r="CVS8" s="345"/>
      <c r="CVT8" s="347"/>
      <c r="CVU8" s="10"/>
      <c r="CVV8" s="345"/>
      <c r="CVW8" s="345"/>
      <c r="CVX8" s="347"/>
      <c r="CVY8" s="339"/>
      <c r="CWA8" s="259"/>
      <c r="CWB8" s="267"/>
      <c r="CWC8" s="267"/>
      <c r="CWD8" s="269"/>
      <c r="CWE8" s="336"/>
      <c r="CWF8" s="346"/>
      <c r="CWG8" s="333"/>
      <c r="CWH8" s="345"/>
      <c r="CWI8" s="347"/>
      <c r="CWJ8" s="10"/>
      <c r="CWK8" s="345"/>
      <c r="CWL8" s="345"/>
      <c r="CWM8" s="347"/>
      <c r="CWN8" s="339"/>
      <c r="CWP8" s="259"/>
      <c r="CWQ8" s="267"/>
      <c r="CWR8" s="267"/>
      <c r="CWS8" s="269"/>
      <c r="CWT8" s="336"/>
      <c r="CWU8" s="346"/>
      <c r="CWV8" s="333"/>
      <c r="CWW8" s="345"/>
      <c r="CWX8" s="347"/>
      <c r="CWY8" s="10"/>
      <c r="CWZ8" s="345"/>
      <c r="CXA8" s="345"/>
      <c r="CXB8" s="347"/>
      <c r="CXC8" s="339"/>
      <c r="CXE8" s="259"/>
      <c r="CXF8" s="267"/>
      <c r="CXG8" s="267"/>
      <c r="CXH8" s="269"/>
      <c r="CXI8" s="336"/>
      <c r="CXJ8" s="346"/>
      <c r="CXK8" s="333"/>
      <c r="CXL8" s="345"/>
      <c r="CXM8" s="347"/>
      <c r="CXN8" s="10"/>
      <c r="CXO8" s="345"/>
      <c r="CXP8" s="345"/>
      <c r="CXQ8" s="347"/>
      <c r="CXR8" s="339"/>
      <c r="CXT8" s="259"/>
      <c r="CXU8" s="267"/>
      <c r="CXV8" s="267"/>
      <c r="CXW8" s="269"/>
      <c r="CXX8" s="336"/>
      <c r="CXY8" s="346"/>
      <c r="CXZ8" s="333"/>
      <c r="CYA8" s="345"/>
      <c r="CYB8" s="347"/>
      <c r="CYC8" s="10"/>
      <c r="CYD8" s="345"/>
      <c r="CYE8" s="345"/>
      <c r="CYF8" s="347"/>
      <c r="CYG8" s="339"/>
      <c r="CYI8" s="259"/>
      <c r="CYJ8" s="267"/>
      <c r="CYK8" s="267"/>
      <c r="CYL8" s="269"/>
      <c r="CYM8" s="336"/>
      <c r="CYN8" s="346"/>
      <c r="CYO8" s="333"/>
      <c r="CYP8" s="345"/>
      <c r="CYQ8" s="347"/>
      <c r="CYR8" s="10"/>
      <c r="CYS8" s="345"/>
      <c r="CYT8" s="345"/>
      <c r="CYU8" s="347"/>
      <c r="CYV8" s="339"/>
      <c r="CYX8" s="259"/>
      <c r="CYY8" s="267"/>
      <c r="CYZ8" s="267"/>
      <c r="CZA8" s="269"/>
      <c r="CZB8" s="336"/>
      <c r="CZC8" s="346"/>
      <c r="CZD8" s="333"/>
      <c r="CZE8" s="345"/>
      <c r="CZF8" s="347"/>
      <c r="CZG8" s="10"/>
      <c r="CZH8" s="345"/>
      <c r="CZI8" s="345"/>
      <c r="CZJ8" s="347"/>
      <c r="CZK8" s="339"/>
      <c r="CZM8" s="259"/>
      <c r="CZN8" s="267"/>
      <c r="CZO8" s="267"/>
      <c r="CZP8" s="269"/>
      <c r="CZQ8" s="336"/>
      <c r="CZR8" s="346"/>
      <c r="CZS8" s="333"/>
      <c r="CZT8" s="345"/>
      <c r="CZU8" s="347"/>
      <c r="CZV8" s="10"/>
      <c r="CZW8" s="345"/>
      <c r="CZX8" s="345"/>
      <c r="CZY8" s="347"/>
      <c r="CZZ8" s="339"/>
      <c r="DAB8" s="259"/>
      <c r="DAC8" s="267"/>
      <c r="DAD8" s="267"/>
      <c r="DAE8" s="269"/>
      <c r="DAF8" s="336"/>
      <c r="DAG8" s="346"/>
      <c r="DAH8" s="333"/>
      <c r="DAI8" s="345"/>
      <c r="DAJ8" s="347"/>
      <c r="DAK8" s="10"/>
      <c r="DAL8" s="345"/>
      <c r="DAM8" s="345"/>
      <c r="DAN8" s="347"/>
      <c r="DAO8" s="339"/>
      <c r="DAQ8" s="259"/>
      <c r="DAR8" s="267"/>
      <c r="DAS8" s="267"/>
      <c r="DAT8" s="269"/>
      <c r="DAU8" s="336"/>
      <c r="DAV8" s="346"/>
      <c r="DAW8" s="333"/>
      <c r="DAX8" s="345"/>
      <c r="DAY8" s="347"/>
      <c r="DAZ8" s="10"/>
      <c r="DBA8" s="345"/>
      <c r="DBB8" s="345"/>
      <c r="DBC8" s="347"/>
      <c r="DBD8" s="339"/>
      <c r="DBF8" s="259"/>
      <c r="DBG8" s="267"/>
      <c r="DBH8" s="267"/>
      <c r="DBI8" s="269"/>
      <c r="DBJ8" s="336"/>
      <c r="DBK8" s="346"/>
      <c r="DBL8" s="333"/>
      <c r="DBM8" s="345"/>
      <c r="DBN8" s="347"/>
      <c r="DBO8" s="10"/>
      <c r="DBP8" s="345"/>
      <c r="DBQ8" s="345"/>
      <c r="DBR8" s="347"/>
      <c r="DBS8" s="339"/>
      <c r="DBU8" s="259"/>
      <c r="DBV8" s="267"/>
      <c r="DBW8" s="267"/>
      <c r="DBX8" s="269"/>
      <c r="DBY8" s="336"/>
      <c r="DBZ8" s="346"/>
      <c r="DCA8" s="333"/>
      <c r="DCB8" s="345"/>
      <c r="DCC8" s="347"/>
      <c r="DCD8" s="10"/>
      <c r="DCE8" s="345"/>
      <c r="DCF8" s="345"/>
      <c r="DCG8" s="347"/>
      <c r="DCH8" s="339"/>
      <c r="DCJ8" s="259"/>
      <c r="DCK8" s="267"/>
      <c r="DCL8" s="267"/>
      <c r="DCM8" s="269"/>
      <c r="DCN8" s="336"/>
      <c r="DCO8" s="346"/>
      <c r="DCP8" s="333"/>
      <c r="DCQ8" s="345"/>
      <c r="DCR8" s="347"/>
      <c r="DCS8" s="10"/>
      <c r="DCT8" s="345"/>
      <c r="DCU8" s="345"/>
      <c r="DCV8" s="347"/>
      <c r="DCW8" s="339"/>
      <c r="DCY8" s="259"/>
      <c r="DCZ8" s="267"/>
      <c r="DDA8" s="267"/>
      <c r="DDB8" s="269"/>
      <c r="DDC8" s="336"/>
      <c r="DDD8" s="346"/>
      <c r="DDE8" s="333"/>
      <c r="DDF8" s="345"/>
      <c r="DDG8" s="347"/>
      <c r="DDH8" s="10"/>
      <c r="DDI8" s="345"/>
      <c r="DDJ8" s="345"/>
      <c r="DDK8" s="347"/>
      <c r="DDL8" s="339"/>
      <c r="DDN8" s="259"/>
      <c r="DDO8" s="267"/>
      <c r="DDP8" s="267"/>
      <c r="DDQ8" s="269"/>
      <c r="DDR8" s="336"/>
      <c r="DDS8" s="346"/>
      <c r="DDT8" s="333"/>
      <c r="DDU8" s="345"/>
      <c r="DDV8" s="347"/>
      <c r="DDW8" s="10"/>
      <c r="DDX8" s="345"/>
      <c r="DDY8" s="345"/>
      <c r="DDZ8" s="347"/>
      <c r="DEA8" s="339"/>
      <c r="DEC8" s="259"/>
      <c r="DED8" s="267"/>
      <c r="DEE8" s="267"/>
      <c r="DEF8" s="269"/>
      <c r="DEG8" s="336"/>
      <c r="DEH8" s="346"/>
      <c r="DEI8" s="333"/>
      <c r="DEJ8" s="345"/>
      <c r="DEK8" s="347"/>
      <c r="DEL8" s="10"/>
      <c r="DEM8" s="345"/>
      <c r="DEN8" s="345"/>
      <c r="DEO8" s="347"/>
      <c r="DEP8" s="339"/>
      <c r="DER8" s="259"/>
      <c r="DES8" s="267"/>
      <c r="DET8" s="267"/>
      <c r="DEU8" s="269"/>
      <c r="DEV8" s="336"/>
      <c r="DEW8" s="346"/>
      <c r="DEX8" s="333"/>
      <c r="DEY8" s="345"/>
      <c r="DEZ8" s="347"/>
      <c r="DFA8" s="10"/>
      <c r="DFB8" s="345"/>
      <c r="DFC8" s="345"/>
      <c r="DFD8" s="347"/>
      <c r="DFE8" s="339"/>
      <c r="DFG8" s="259"/>
      <c r="DFH8" s="267"/>
      <c r="DFI8" s="267"/>
      <c r="DFJ8" s="269"/>
      <c r="DFK8" s="336"/>
      <c r="DFL8" s="346"/>
      <c r="DFM8" s="333"/>
      <c r="DFN8" s="345"/>
      <c r="DFO8" s="347"/>
      <c r="DFP8" s="10"/>
      <c r="DFQ8" s="345"/>
      <c r="DFR8" s="345"/>
      <c r="DFS8" s="347"/>
      <c r="DFT8" s="339"/>
      <c r="DFV8" s="259"/>
      <c r="DFW8" s="267"/>
      <c r="DFX8" s="267"/>
      <c r="DFY8" s="269"/>
      <c r="DFZ8" s="336"/>
      <c r="DGA8" s="346"/>
      <c r="DGB8" s="333"/>
      <c r="DGC8" s="345"/>
      <c r="DGD8" s="347"/>
      <c r="DGE8" s="10"/>
      <c r="DGF8" s="345"/>
      <c r="DGG8" s="345"/>
      <c r="DGH8" s="347"/>
      <c r="DGI8" s="339"/>
      <c r="DGK8" s="259"/>
      <c r="DGL8" s="267"/>
      <c r="DGM8" s="267"/>
      <c r="DGN8" s="269"/>
      <c r="DGO8" s="336"/>
      <c r="DGP8" s="346"/>
      <c r="DGQ8" s="333"/>
      <c r="DGR8" s="345"/>
      <c r="DGS8" s="347"/>
      <c r="DGT8" s="10"/>
      <c r="DGU8" s="345"/>
      <c r="DGV8" s="345"/>
      <c r="DGW8" s="347"/>
      <c r="DGX8" s="339"/>
      <c r="DGZ8" s="259"/>
      <c r="DHA8" s="267"/>
      <c r="DHB8" s="267"/>
      <c r="DHC8" s="269"/>
      <c r="DHD8" s="336"/>
      <c r="DHE8" s="346"/>
      <c r="DHF8" s="333"/>
      <c r="DHG8" s="345"/>
      <c r="DHH8" s="347"/>
      <c r="DHI8" s="10"/>
      <c r="DHJ8" s="345"/>
      <c r="DHK8" s="345"/>
      <c r="DHL8" s="347"/>
      <c r="DHM8" s="339"/>
      <c r="DHO8" s="259"/>
      <c r="DHP8" s="267"/>
      <c r="DHQ8" s="267"/>
      <c r="DHR8" s="269"/>
      <c r="DHS8" s="336"/>
      <c r="DHT8" s="346"/>
      <c r="DHU8" s="333"/>
      <c r="DHV8" s="345"/>
      <c r="DHW8" s="347"/>
      <c r="DHX8" s="10"/>
      <c r="DHY8" s="345"/>
      <c r="DHZ8" s="345"/>
      <c r="DIA8" s="347"/>
      <c r="DIB8" s="339"/>
      <c r="DID8" s="259"/>
      <c r="DIE8" s="267"/>
      <c r="DIF8" s="267"/>
      <c r="DIG8" s="269"/>
      <c r="DIH8" s="336"/>
      <c r="DII8" s="346"/>
      <c r="DIJ8" s="333"/>
      <c r="DIK8" s="345"/>
      <c r="DIL8" s="347"/>
      <c r="DIM8" s="10"/>
      <c r="DIN8" s="345"/>
      <c r="DIO8" s="345"/>
      <c r="DIP8" s="347"/>
      <c r="DIQ8" s="339"/>
      <c r="DIS8" s="259"/>
      <c r="DIT8" s="267"/>
      <c r="DIU8" s="267"/>
      <c r="DIV8" s="269"/>
      <c r="DIW8" s="336"/>
      <c r="DIX8" s="346"/>
      <c r="DIY8" s="333"/>
      <c r="DIZ8" s="345"/>
      <c r="DJA8" s="347"/>
      <c r="DJB8" s="10"/>
      <c r="DJC8" s="345"/>
      <c r="DJD8" s="345"/>
      <c r="DJE8" s="347"/>
      <c r="DJF8" s="339"/>
      <c r="DJH8" s="259"/>
      <c r="DJI8" s="267"/>
      <c r="DJJ8" s="267"/>
      <c r="DJK8" s="269"/>
      <c r="DJL8" s="336"/>
      <c r="DJM8" s="346"/>
      <c r="DJN8" s="333"/>
      <c r="DJO8" s="345"/>
      <c r="DJP8" s="347"/>
      <c r="DJQ8" s="10"/>
      <c r="DJR8" s="345"/>
      <c r="DJS8" s="345"/>
      <c r="DJT8" s="347"/>
      <c r="DJU8" s="339"/>
      <c r="DJW8" s="259"/>
      <c r="DJX8" s="267"/>
      <c r="DJY8" s="267"/>
      <c r="DJZ8" s="269"/>
      <c r="DKA8" s="336"/>
      <c r="DKB8" s="346"/>
      <c r="DKC8" s="333"/>
      <c r="DKD8" s="345"/>
      <c r="DKE8" s="347"/>
      <c r="DKF8" s="10"/>
      <c r="DKG8" s="345"/>
      <c r="DKH8" s="345"/>
      <c r="DKI8" s="347"/>
      <c r="DKJ8" s="339"/>
      <c r="DKL8" s="259"/>
      <c r="DKM8" s="267"/>
      <c r="DKN8" s="267"/>
      <c r="DKO8" s="269"/>
      <c r="DKP8" s="336"/>
      <c r="DKQ8" s="346"/>
      <c r="DKR8" s="333"/>
      <c r="DKS8" s="345"/>
      <c r="DKT8" s="347"/>
      <c r="DKU8" s="10"/>
      <c r="DKV8" s="345"/>
      <c r="DKW8" s="345"/>
      <c r="DKX8" s="347"/>
      <c r="DKY8" s="339"/>
      <c r="DLA8" s="259"/>
      <c r="DLB8" s="267"/>
      <c r="DLC8" s="267"/>
      <c r="DLD8" s="269"/>
      <c r="DLE8" s="336"/>
      <c r="DLF8" s="346"/>
      <c r="DLG8" s="333"/>
      <c r="DLH8" s="345"/>
      <c r="DLI8" s="347"/>
      <c r="DLJ8" s="10"/>
      <c r="DLK8" s="345"/>
      <c r="DLL8" s="345"/>
      <c r="DLM8" s="347"/>
      <c r="DLN8" s="339"/>
      <c r="DLP8" s="259"/>
      <c r="DLQ8" s="267"/>
      <c r="DLR8" s="267"/>
      <c r="DLS8" s="269"/>
      <c r="DLT8" s="336"/>
      <c r="DLU8" s="346"/>
      <c r="DLV8" s="333"/>
      <c r="DLW8" s="345"/>
      <c r="DLX8" s="347"/>
      <c r="DLY8" s="10"/>
      <c r="DLZ8" s="345"/>
      <c r="DMA8" s="345"/>
      <c r="DMB8" s="347"/>
      <c r="DMC8" s="339"/>
      <c r="DME8" s="259"/>
      <c r="DMF8" s="267"/>
      <c r="DMG8" s="267"/>
      <c r="DMH8" s="269"/>
      <c r="DMI8" s="336"/>
      <c r="DMJ8" s="346"/>
      <c r="DMK8" s="333"/>
      <c r="DML8" s="345"/>
      <c r="DMM8" s="347"/>
      <c r="DMN8" s="10"/>
      <c r="DMO8" s="345"/>
      <c r="DMP8" s="345"/>
      <c r="DMQ8" s="347"/>
      <c r="DMR8" s="339"/>
      <c r="DMT8" s="259"/>
      <c r="DMU8" s="267"/>
      <c r="DMV8" s="267"/>
      <c r="DMW8" s="269"/>
      <c r="DMX8" s="336"/>
      <c r="DMY8" s="346"/>
      <c r="DMZ8" s="333"/>
      <c r="DNA8" s="345"/>
      <c r="DNB8" s="347"/>
      <c r="DNC8" s="10"/>
      <c r="DND8" s="345"/>
      <c r="DNE8" s="345"/>
      <c r="DNF8" s="347"/>
      <c r="DNG8" s="339"/>
      <c r="DNI8" s="259"/>
      <c r="DNJ8" s="267"/>
      <c r="DNK8" s="267"/>
      <c r="DNL8" s="269"/>
      <c r="DNM8" s="336"/>
      <c r="DNN8" s="346"/>
      <c r="DNO8" s="333"/>
      <c r="DNP8" s="345"/>
      <c r="DNQ8" s="347"/>
      <c r="DNR8" s="10"/>
      <c r="DNS8" s="345"/>
      <c r="DNT8" s="345"/>
      <c r="DNU8" s="347"/>
      <c r="DNV8" s="339"/>
      <c r="DNX8" s="259"/>
      <c r="DNY8" s="267"/>
      <c r="DNZ8" s="267"/>
      <c r="DOA8" s="269"/>
      <c r="DOB8" s="336"/>
      <c r="DOC8" s="346"/>
      <c r="DOD8" s="333"/>
      <c r="DOE8" s="345"/>
      <c r="DOF8" s="347"/>
      <c r="DOG8" s="10"/>
      <c r="DOH8" s="345"/>
      <c r="DOI8" s="345"/>
      <c r="DOJ8" s="347"/>
      <c r="DOK8" s="339"/>
      <c r="DOM8" s="259"/>
      <c r="DON8" s="267"/>
      <c r="DOO8" s="267"/>
      <c r="DOP8" s="269"/>
      <c r="DOQ8" s="336"/>
      <c r="DOR8" s="346"/>
      <c r="DOS8" s="333"/>
      <c r="DOT8" s="345"/>
      <c r="DOU8" s="347"/>
      <c r="DOV8" s="10"/>
      <c r="DOW8" s="345"/>
      <c r="DOX8" s="345"/>
      <c r="DOY8" s="347"/>
      <c r="DOZ8" s="339"/>
      <c r="DPB8" s="259"/>
      <c r="DPC8" s="267"/>
      <c r="DPD8" s="267"/>
      <c r="DPE8" s="269"/>
      <c r="DPF8" s="336"/>
      <c r="DPG8" s="346"/>
      <c r="DPH8" s="333"/>
      <c r="DPI8" s="345"/>
      <c r="DPJ8" s="347"/>
      <c r="DPK8" s="10"/>
      <c r="DPL8" s="345"/>
      <c r="DPM8" s="345"/>
      <c r="DPN8" s="347"/>
      <c r="DPO8" s="339"/>
      <c r="DPQ8" s="259"/>
      <c r="DPR8" s="267"/>
      <c r="DPS8" s="267"/>
      <c r="DPT8" s="269"/>
      <c r="DPU8" s="336"/>
      <c r="DPV8" s="346"/>
      <c r="DPW8" s="333"/>
      <c r="DPX8" s="345"/>
      <c r="DPY8" s="347"/>
      <c r="DPZ8" s="10"/>
      <c r="DQA8" s="345"/>
      <c r="DQB8" s="345"/>
      <c r="DQC8" s="347"/>
      <c r="DQD8" s="339"/>
      <c r="DQF8" s="259"/>
      <c r="DQG8" s="267"/>
      <c r="DQH8" s="267"/>
      <c r="DQI8" s="269"/>
      <c r="DQJ8" s="336"/>
      <c r="DQK8" s="346"/>
      <c r="DQL8" s="333"/>
      <c r="DQM8" s="345"/>
      <c r="DQN8" s="347"/>
      <c r="DQO8" s="10"/>
      <c r="DQP8" s="345"/>
      <c r="DQQ8" s="345"/>
      <c r="DQR8" s="347"/>
      <c r="DQS8" s="339"/>
      <c r="DQU8" s="259"/>
      <c r="DQV8" s="267"/>
      <c r="DQW8" s="267"/>
      <c r="DQX8" s="269"/>
      <c r="DQY8" s="336"/>
      <c r="DQZ8" s="346"/>
      <c r="DRA8" s="333"/>
      <c r="DRB8" s="345"/>
      <c r="DRC8" s="347"/>
      <c r="DRD8" s="10"/>
      <c r="DRE8" s="345"/>
      <c r="DRF8" s="345"/>
      <c r="DRG8" s="347"/>
      <c r="DRH8" s="339"/>
      <c r="DRJ8" s="259"/>
      <c r="DRK8" s="267"/>
      <c r="DRL8" s="267"/>
      <c r="DRM8" s="269"/>
      <c r="DRN8" s="336"/>
      <c r="DRO8" s="346"/>
      <c r="DRP8" s="333"/>
      <c r="DRQ8" s="345"/>
      <c r="DRR8" s="347"/>
      <c r="DRS8" s="10"/>
      <c r="DRT8" s="345"/>
      <c r="DRU8" s="345"/>
      <c r="DRV8" s="347"/>
      <c r="DRW8" s="339"/>
      <c r="DRY8" s="259"/>
      <c r="DRZ8" s="267"/>
      <c r="DSA8" s="267"/>
      <c r="DSB8" s="269"/>
      <c r="DSC8" s="336"/>
      <c r="DSD8" s="346"/>
      <c r="DSE8" s="333"/>
      <c r="DSF8" s="345"/>
      <c r="DSG8" s="347"/>
      <c r="DSH8" s="10"/>
      <c r="DSI8" s="345"/>
      <c r="DSJ8" s="345"/>
      <c r="DSK8" s="347"/>
      <c r="DSL8" s="339"/>
      <c r="DSN8" s="259"/>
      <c r="DSO8" s="267"/>
      <c r="DSP8" s="267"/>
      <c r="DSQ8" s="269"/>
      <c r="DSR8" s="336"/>
      <c r="DSS8" s="346"/>
      <c r="DST8" s="333"/>
      <c r="DSU8" s="345"/>
      <c r="DSV8" s="347"/>
      <c r="DSW8" s="10"/>
      <c r="DSX8" s="345"/>
      <c r="DSY8" s="345"/>
      <c r="DSZ8" s="347"/>
      <c r="DTA8" s="339"/>
      <c r="DTC8" s="259"/>
      <c r="DTD8" s="267"/>
      <c r="DTE8" s="267"/>
      <c r="DTF8" s="269"/>
      <c r="DTG8" s="336"/>
      <c r="DTH8" s="346"/>
      <c r="DTI8" s="333"/>
      <c r="DTJ8" s="345"/>
      <c r="DTK8" s="347"/>
      <c r="DTL8" s="10"/>
      <c r="DTM8" s="345"/>
      <c r="DTN8" s="345"/>
      <c r="DTO8" s="347"/>
      <c r="DTP8" s="339"/>
      <c r="DTR8" s="259"/>
      <c r="DTS8" s="267"/>
      <c r="DTT8" s="267"/>
      <c r="DTU8" s="269"/>
      <c r="DTV8" s="336"/>
      <c r="DTW8" s="346"/>
      <c r="DTX8" s="333"/>
      <c r="DTY8" s="345"/>
      <c r="DTZ8" s="347"/>
      <c r="DUA8" s="10"/>
      <c r="DUB8" s="345"/>
      <c r="DUC8" s="345"/>
      <c r="DUD8" s="347"/>
      <c r="DUE8" s="339"/>
      <c r="DUG8" s="259"/>
      <c r="DUH8" s="267"/>
      <c r="DUI8" s="267"/>
      <c r="DUJ8" s="269"/>
      <c r="DUK8" s="336"/>
      <c r="DUL8" s="346"/>
      <c r="DUM8" s="333"/>
      <c r="DUN8" s="345"/>
      <c r="DUO8" s="347"/>
      <c r="DUP8" s="10"/>
      <c r="DUQ8" s="345"/>
      <c r="DUR8" s="345"/>
      <c r="DUS8" s="347"/>
      <c r="DUT8" s="339"/>
      <c r="DUV8" s="259"/>
      <c r="DUW8" s="267"/>
      <c r="DUX8" s="267"/>
      <c r="DUY8" s="269"/>
      <c r="DUZ8" s="336"/>
      <c r="DVA8" s="346"/>
      <c r="DVB8" s="333"/>
      <c r="DVC8" s="345"/>
      <c r="DVD8" s="347"/>
      <c r="DVE8" s="10"/>
      <c r="DVF8" s="345"/>
      <c r="DVG8" s="345"/>
      <c r="DVH8" s="347"/>
      <c r="DVI8" s="339"/>
      <c r="DVK8" s="259"/>
      <c r="DVL8" s="267"/>
      <c r="DVM8" s="267"/>
      <c r="DVN8" s="269"/>
      <c r="DVO8" s="336"/>
      <c r="DVP8" s="346"/>
      <c r="DVQ8" s="333"/>
      <c r="DVR8" s="345"/>
      <c r="DVS8" s="347"/>
      <c r="DVT8" s="10"/>
      <c r="DVU8" s="345"/>
      <c r="DVV8" s="345"/>
      <c r="DVW8" s="347"/>
      <c r="DVX8" s="339"/>
      <c r="DVZ8" s="259"/>
      <c r="DWA8" s="267"/>
      <c r="DWB8" s="267"/>
      <c r="DWC8" s="269"/>
      <c r="DWD8" s="336"/>
      <c r="DWE8" s="346"/>
      <c r="DWF8" s="333"/>
      <c r="DWG8" s="345"/>
      <c r="DWH8" s="347"/>
      <c r="DWI8" s="10"/>
      <c r="DWJ8" s="345"/>
      <c r="DWK8" s="345"/>
      <c r="DWL8" s="347"/>
      <c r="DWM8" s="339"/>
      <c r="DWO8" s="259"/>
      <c r="DWP8" s="267"/>
      <c r="DWQ8" s="267"/>
      <c r="DWR8" s="269"/>
      <c r="DWS8" s="336"/>
      <c r="DWT8" s="346"/>
      <c r="DWU8" s="333"/>
      <c r="DWV8" s="345"/>
      <c r="DWW8" s="347"/>
      <c r="DWX8" s="10"/>
      <c r="DWY8" s="345"/>
      <c r="DWZ8" s="345"/>
      <c r="DXA8" s="347"/>
      <c r="DXB8" s="339"/>
      <c r="DXD8" s="259"/>
      <c r="DXE8" s="267"/>
      <c r="DXF8" s="267"/>
      <c r="DXG8" s="269"/>
      <c r="DXH8" s="336"/>
      <c r="DXI8" s="346"/>
      <c r="DXJ8" s="333"/>
      <c r="DXK8" s="345"/>
      <c r="DXL8" s="347"/>
      <c r="DXM8" s="10"/>
      <c r="DXN8" s="345"/>
      <c r="DXO8" s="345"/>
      <c r="DXP8" s="347"/>
      <c r="DXQ8" s="339"/>
      <c r="DXS8" s="259"/>
      <c r="DXT8" s="267"/>
      <c r="DXU8" s="267"/>
      <c r="DXV8" s="269"/>
      <c r="DXW8" s="336"/>
      <c r="DXX8" s="346"/>
      <c r="DXY8" s="333"/>
      <c r="DXZ8" s="345"/>
      <c r="DYA8" s="347"/>
      <c r="DYB8" s="10"/>
      <c r="DYC8" s="345"/>
      <c r="DYD8" s="345"/>
      <c r="DYE8" s="347"/>
      <c r="DYF8" s="339"/>
      <c r="DYH8" s="259"/>
      <c r="DYI8" s="267"/>
      <c r="DYJ8" s="267"/>
      <c r="DYK8" s="269"/>
      <c r="DYL8" s="336"/>
      <c r="DYM8" s="346"/>
      <c r="DYN8" s="333"/>
      <c r="DYO8" s="345"/>
      <c r="DYP8" s="347"/>
      <c r="DYQ8" s="10"/>
      <c r="DYR8" s="345"/>
      <c r="DYS8" s="345"/>
      <c r="DYT8" s="347"/>
      <c r="DYU8" s="339"/>
      <c r="DYW8" s="259"/>
      <c r="DYX8" s="267"/>
      <c r="DYY8" s="267"/>
      <c r="DYZ8" s="269"/>
      <c r="DZA8" s="336"/>
      <c r="DZB8" s="346"/>
      <c r="DZC8" s="333"/>
      <c r="DZD8" s="345"/>
      <c r="DZE8" s="347"/>
      <c r="DZF8" s="10"/>
      <c r="DZG8" s="345"/>
      <c r="DZH8" s="345"/>
      <c r="DZI8" s="347"/>
      <c r="DZJ8" s="339"/>
      <c r="DZL8" s="259"/>
      <c r="DZM8" s="267"/>
      <c r="DZN8" s="267"/>
      <c r="DZO8" s="269"/>
      <c r="DZP8" s="336"/>
      <c r="DZQ8" s="346"/>
      <c r="DZR8" s="333"/>
      <c r="DZS8" s="345"/>
      <c r="DZT8" s="347"/>
      <c r="DZU8" s="10"/>
      <c r="DZV8" s="345"/>
      <c r="DZW8" s="345"/>
      <c r="DZX8" s="347"/>
      <c r="DZY8" s="339"/>
      <c r="EAA8" s="259"/>
      <c r="EAB8" s="267"/>
      <c r="EAC8" s="267"/>
      <c r="EAD8" s="269"/>
      <c r="EAE8" s="336"/>
      <c r="EAF8" s="346"/>
      <c r="EAG8" s="333"/>
      <c r="EAH8" s="345"/>
      <c r="EAI8" s="347"/>
      <c r="EAJ8" s="10"/>
      <c r="EAK8" s="345"/>
      <c r="EAL8" s="345"/>
      <c r="EAM8" s="347"/>
      <c r="EAN8" s="339"/>
      <c r="EAP8" s="259"/>
      <c r="EAQ8" s="267"/>
      <c r="EAR8" s="267"/>
      <c r="EAS8" s="269"/>
      <c r="EAT8" s="336"/>
      <c r="EAU8" s="346"/>
      <c r="EAV8" s="333"/>
      <c r="EAW8" s="345"/>
      <c r="EAX8" s="347"/>
      <c r="EAY8" s="10"/>
      <c r="EAZ8" s="345"/>
      <c r="EBA8" s="345"/>
      <c r="EBB8" s="347"/>
      <c r="EBC8" s="339"/>
      <c r="EBE8" s="259"/>
      <c r="EBF8" s="267"/>
      <c r="EBG8" s="267"/>
      <c r="EBH8" s="269"/>
      <c r="EBI8" s="336"/>
      <c r="EBJ8" s="346"/>
      <c r="EBK8" s="333"/>
      <c r="EBL8" s="345"/>
      <c r="EBM8" s="347"/>
      <c r="EBN8" s="10"/>
      <c r="EBO8" s="345"/>
      <c r="EBP8" s="345"/>
      <c r="EBQ8" s="347"/>
      <c r="EBR8" s="339"/>
      <c r="EBT8" s="259"/>
      <c r="EBU8" s="267"/>
      <c r="EBV8" s="267"/>
      <c r="EBW8" s="269"/>
      <c r="EBX8" s="336"/>
      <c r="EBY8" s="346"/>
      <c r="EBZ8" s="333"/>
      <c r="ECA8" s="345"/>
      <c r="ECB8" s="347"/>
      <c r="ECC8" s="10"/>
      <c r="ECD8" s="345"/>
      <c r="ECE8" s="345"/>
      <c r="ECF8" s="347"/>
      <c r="ECG8" s="339"/>
      <c r="ECI8" s="259"/>
      <c r="ECJ8" s="267"/>
      <c r="ECK8" s="267"/>
      <c r="ECL8" s="269"/>
      <c r="ECM8" s="336"/>
      <c r="ECN8" s="346"/>
      <c r="ECO8" s="333"/>
      <c r="ECP8" s="345"/>
      <c r="ECQ8" s="347"/>
      <c r="ECR8" s="10"/>
      <c r="ECS8" s="345"/>
      <c r="ECT8" s="345"/>
      <c r="ECU8" s="347"/>
      <c r="ECV8" s="339"/>
      <c r="ECX8" s="259"/>
      <c r="ECY8" s="267"/>
      <c r="ECZ8" s="267"/>
      <c r="EDA8" s="269"/>
      <c r="EDB8" s="336"/>
      <c r="EDC8" s="346"/>
      <c r="EDD8" s="333"/>
      <c r="EDE8" s="345"/>
      <c r="EDF8" s="347"/>
      <c r="EDG8" s="10"/>
      <c r="EDH8" s="345"/>
      <c r="EDI8" s="345"/>
      <c r="EDJ8" s="347"/>
      <c r="EDK8" s="339"/>
      <c r="EDM8" s="259"/>
      <c r="EDN8" s="267"/>
      <c r="EDO8" s="267"/>
      <c r="EDP8" s="269"/>
      <c r="EDQ8" s="336"/>
      <c r="EDR8" s="346"/>
      <c r="EDS8" s="333"/>
      <c r="EDT8" s="345"/>
      <c r="EDU8" s="347"/>
      <c r="EDV8" s="10"/>
      <c r="EDW8" s="345"/>
      <c r="EDX8" s="345"/>
      <c r="EDY8" s="347"/>
      <c r="EDZ8" s="339"/>
      <c r="EEB8" s="259"/>
      <c r="EEC8" s="267"/>
      <c r="EED8" s="267"/>
      <c r="EEE8" s="269"/>
      <c r="EEF8" s="336"/>
      <c r="EEG8" s="346"/>
      <c r="EEH8" s="333"/>
      <c r="EEI8" s="345"/>
      <c r="EEJ8" s="347"/>
      <c r="EEK8" s="10"/>
      <c r="EEL8" s="345"/>
      <c r="EEM8" s="345"/>
      <c r="EEN8" s="347"/>
      <c r="EEO8" s="339"/>
      <c r="EEQ8" s="259"/>
      <c r="EER8" s="267"/>
      <c r="EES8" s="267"/>
      <c r="EET8" s="269"/>
      <c r="EEU8" s="336"/>
      <c r="EEV8" s="346"/>
      <c r="EEW8" s="333"/>
      <c r="EEX8" s="345"/>
      <c r="EEY8" s="347"/>
      <c r="EEZ8" s="10"/>
      <c r="EFA8" s="345"/>
      <c r="EFB8" s="345"/>
      <c r="EFC8" s="347"/>
      <c r="EFD8" s="339"/>
      <c r="EFF8" s="259"/>
      <c r="EFG8" s="267"/>
      <c r="EFH8" s="267"/>
      <c r="EFI8" s="269"/>
      <c r="EFJ8" s="336"/>
      <c r="EFK8" s="346"/>
      <c r="EFL8" s="333"/>
      <c r="EFM8" s="345"/>
      <c r="EFN8" s="347"/>
      <c r="EFO8" s="10"/>
      <c r="EFP8" s="345"/>
      <c r="EFQ8" s="345"/>
      <c r="EFR8" s="347"/>
      <c r="EFS8" s="339"/>
      <c r="EFU8" s="259"/>
      <c r="EFV8" s="267"/>
      <c r="EFW8" s="267"/>
      <c r="EFX8" s="269"/>
      <c r="EFY8" s="336"/>
      <c r="EFZ8" s="346"/>
      <c r="EGA8" s="333"/>
      <c r="EGB8" s="345"/>
      <c r="EGC8" s="347"/>
      <c r="EGD8" s="10"/>
      <c r="EGE8" s="345"/>
      <c r="EGF8" s="345"/>
      <c r="EGG8" s="347"/>
      <c r="EGH8" s="339"/>
      <c r="EGJ8" s="259"/>
      <c r="EGK8" s="267"/>
      <c r="EGL8" s="267"/>
      <c r="EGM8" s="269"/>
      <c r="EGN8" s="336"/>
      <c r="EGO8" s="346"/>
      <c r="EGP8" s="333"/>
      <c r="EGQ8" s="345"/>
      <c r="EGR8" s="347"/>
      <c r="EGS8" s="10"/>
      <c r="EGT8" s="345"/>
      <c r="EGU8" s="345"/>
      <c r="EGV8" s="347"/>
      <c r="EGW8" s="339"/>
      <c r="EGY8" s="259"/>
      <c r="EGZ8" s="267"/>
      <c r="EHA8" s="267"/>
      <c r="EHB8" s="269"/>
      <c r="EHC8" s="336"/>
      <c r="EHD8" s="346"/>
      <c r="EHE8" s="333"/>
      <c r="EHF8" s="345"/>
      <c r="EHG8" s="347"/>
      <c r="EHH8" s="10"/>
      <c r="EHI8" s="345"/>
      <c r="EHJ8" s="345"/>
      <c r="EHK8" s="347"/>
      <c r="EHL8" s="339"/>
      <c r="EHN8" s="259"/>
      <c r="EHO8" s="267"/>
      <c r="EHP8" s="267"/>
      <c r="EHQ8" s="269"/>
      <c r="EHR8" s="336"/>
      <c r="EHS8" s="346"/>
      <c r="EHT8" s="333"/>
      <c r="EHU8" s="345"/>
      <c r="EHV8" s="347"/>
      <c r="EHW8" s="10"/>
      <c r="EHX8" s="345"/>
      <c r="EHY8" s="345"/>
      <c r="EHZ8" s="347"/>
      <c r="EIA8" s="339"/>
      <c r="EIC8" s="259"/>
      <c r="EID8" s="267"/>
      <c r="EIE8" s="267"/>
      <c r="EIF8" s="269"/>
      <c r="EIG8" s="336"/>
      <c r="EIH8" s="346"/>
      <c r="EII8" s="333"/>
      <c r="EIJ8" s="345"/>
      <c r="EIK8" s="347"/>
      <c r="EIL8" s="10"/>
      <c r="EIM8" s="345"/>
      <c r="EIN8" s="345"/>
      <c r="EIO8" s="347"/>
      <c r="EIP8" s="339"/>
      <c r="EIR8" s="259"/>
      <c r="EIS8" s="267"/>
      <c r="EIT8" s="267"/>
      <c r="EIU8" s="269"/>
      <c r="EIV8" s="336"/>
      <c r="EIW8" s="346"/>
      <c r="EIX8" s="333"/>
      <c r="EIY8" s="345"/>
      <c r="EIZ8" s="347"/>
      <c r="EJA8" s="10"/>
      <c r="EJB8" s="345"/>
      <c r="EJC8" s="345"/>
      <c r="EJD8" s="347"/>
      <c r="EJE8" s="339"/>
      <c r="EJG8" s="259"/>
      <c r="EJH8" s="267"/>
      <c r="EJI8" s="267"/>
      <c r="EJJ8" s="269"/>
      <c r="EJK8" s="336"/>
      <c r="EJL8" s="346"/>
      <c r="EJM8" s="333"/>
      <c r="EJN8" s="345"/>
      <c r="EJO8" s="347"/>
      <c r="EJP8" s="10"/>
      <c r="EJQ8" s="345"/>
      <c r="EJR8" s="345"/>
      <c r="EJS8" s="347"/>
      <c r="EJT8" s="339"/>
      <c r="EJV8" s="259"/>
      <c r="EJW8" s="267"/>
      <c r="EJX8" s="267"/>
      <c r="EJY8" s="269"/>
      <c r="EJZ8" s="336"/>
      <c r="EKA8" s="346"/>
      <c r="EKB8" s="333"/>
      <c r="EKC8" s="345"/>
      <c r="EKD8" s="347"/>
      <c r="EKE8" s="10"/>
      <c r="EKF8" s="345"/>
      <c r="EKG8" s="345"/>
      <c r="EKH8" s="347"/>
      <c r="EKI8" s="339"/>
      <c r="EKK8" s="259"/>
      <c r="EKL8" s="267"/>
      <c r="EKM8" s="267"/>
      <c r="EKN8" s="269"/>
      <c r="EKO8" s="336"/>
      <c r="EKP8" s="346"/>
      <c r="EKQ8" s="333"/>
      <c r="EKR8" s="345"/>
      <c r="EKS8" s="347"/>
      <c r="EKT8" s="10"/>
      <c r="EKU8" s="345"/>
      <c r="EKV8" s="345"/>
      <c r="EKW8" s="347"/>
      <c r="EKX8" s="339"/>
      <c r="EKZ8" s="259"/>
      <c r="ELA8" s="267"/>
      <c r="ELB8" s="267"/>
      <c r="ELC8" s="269"/>
      <c r="ELD8" s="336"/>
      <c r="ELE8" s="346"/>
      <c r="ELF8" s="333"/>
      <c r="ELG8" s="345"/>
      <c r="ELH8" s="347"/>
      <c r="ELI8" s="10"/>
      <c r="ELJ8" s="345"/>
      <c r="ELK8" s="345"/>
      <c r="ELL8" s="347"/>
      <c r="ELM8" s="339"/>
      <c r="ELO8" s="259"/>
      <c r="ELP8" s="267"/>
      <c r="ELQ8" s="267"/>
      <c r="ELR8" s="269"/>
      <c r="ELS8" s="336"/>
      <c r="ELT8" s="346"/>
      <c r="ELU8" s="333"/>
      <c r="ELV8" s="345"/>
      <c r="ELW8" s="347"/>
      <c r="ELX8" s="10"/>
      <c r="ELY8" s="345"/>
      <c r="ELZ8" s="345"/>
      <c r="EMA8" s="347"/>
      <c r="EMB8" s="339"/>
      <c r="EMD8" s="259"/>
      <c r="EME8" s="267"/>
      <c r="EMF8" s="267"/>
      <c r="EMG8" s="269"/>
      <c r="EMH8" s="336"/>
      <c r="EMI8" s="346"/>
      <c r="EMJ8" s="333"/>
      <c r="EMK8" s="345"/>
      <c r="EML8" s="347"/>
      <c r="EMM8" s="10"/>
      <c r="EMN8" s="345"/>
      <c r="EMO8" s="345"/>
      <c r="EMP8" s="347"/>
      <c r="EMQ8" s="339"/>
      <c r="EMS8" s="259"/>
      <c r="EMT8" s="267"/>
      <c r="EMU8" s="267"/>
      <c r="EMV8" s="269"/>
      <c r="EMW8" s="336"/>
      <c r="EMX8" s="346"/>
      <c r="EMY8" s="333"/>
      <c r="EMZ8" s="345"/>
      <c r="ENA8" s="347"/>
      <c r="ENB8" s="10"/>
      <c r="ENC8" s="345"/>
      <c r="END8" s="345"/>
      <c r="ENE8" s="347"/>
      <c r="ENF8" s="339"/>
      <c r="ENH8" s="259"/>
      <c r="ENI8" s="267"/>
      <c r="ENJ8" s="267"/>
      <c r="ENK8" s="269"/>
      <c r="ENL8" s="336"/>
      <c r="ENM8" s="346"/>
      <c r="ENN8" s="333"/>
      <c r="ENO8" s="345"/>
      <c r="ENP8" s="347"/>
      <c r="ENQ8" s="10"/>
      <c r="ENR8" s="345"/>
      <c r="ENS8" s="345"/>
      <c r="ENT8" s="347"/>
      <c r="ENU8" s="339"/>
      <c r="ENW8" s="259"/>
      <c r="ENX8" s="267"/>
      <c r="ENY8" s="267"/>
      <c r="ENZ8" s="269"/>
      <c r="EOA8" s="336"/>
      <c r="EOB8" s="346"/>
      <c r="EOC8" s="333"/>
      <c r="EOD8" s="345"/>
      <c r="EOE8" s="347"/>
      <c r="EOF8" s="10"/>
      <c r="EOG8" s="345"/>
      <c r="EOH8" s="345"/>
      <c r="EOI8" s="347"/>
      <c r="EOJ8" s="339"/>
      <c r="EOL8" s="259"/>
      <c r="EOM8" s="267"/>
      <c r="EON8" s="267"/>
      <c r="EOO8" s="269"/>
      <c r="EOP8" s="336"/>
      <c r="EOQ8" s="346"/>
      <c r="EOR8" s="333"/>
      <c r="EOS8" s="345"/>
      <c r="EOT8" s="347"/>
      <c r="EOU8" s="10"/>
      <c r="EOV8" s="345"/>
      <c r="EOW8" s="345"/>
      <c r="EOX8" s="347"/>
      <c r="EOY8" s="339"/>
      <c r="EPA8" s="259"/>
      <c r="EPB8" s="267"/>
      <c r="EPC8" s="267"/>
      <c r="EPD8" s="269"/>
      <c r="EPE8" s="336"/>
      <c r="EPF8" s="346"/>
      <c r="EPG8" s="333"/>
      <c r="EPH8" s="345"/>
      <c r="EPI8" s="347"/>
      <c r="EPJ8" s="10"/>
      <c r="EPK8" s="345"/>
      <c r="EPL8" s="345"/>
      <c r="EPM8" s="347"/>
      <c r="EPN8" s="339"/>
      <c r="EPP8" s="259"/>
      <c r="EPQ8" s="267"/>
      <c r="EPR8" s="267"/>
      <c r="EPS8" s="269"/>
      <c r="EPT8" s="336"/>
      <c r="EPU8" s="346"/>
      <c r="EPV8" s="333"/>
      <c r="EPW8" s="345"/>
      <c r="EPX8" s="347"/>
      <c r="EPY8" s="10"/>
      <c r="EPZ8" s="345"/>
      <c r="EQA8" s="345"/>
      <c r="EQB8" s="347"/>
      <c r="EQC8" s="339"/>
      <c r="EQE8" s="259"/>
      <c r="EQF8" s="267"/>
      <c r="EQG8" s="267"/>
      <c r="EQH8" s="269"/>
      <c r="EQI8" s="336"/>
      <c r="EQJ8" s="346"/>
      <c r="EQK8" s="333"/>
      <c r="EQL8" s="345"/>
      <c r="EQM8" s="347"/>
      <c r="EQN8" s="10"/>
      <c r="EQO8" s="345"/>
      <c r="EQP8" s="345"/>
      <c r="EQQ8" s="347"/>
      <c r="EQR8" s="339"/>
      <c r="EQT8" s="259"/>
      <c r="EQU8" s="267"/>
      <c r="EQV8" s="267"/>
      <c r="EQW8" s="269"/>
      <c r="EQX8" s="336"/>
      <c r="EQY8" s="346"/>
      <c r="EQZ8" s="333"/>
      <c r="ERA8" s="345"/>
      <c r="ERB8" s="347"/>
      <c r="ERC8" s="10"/>
      <c r="ERD8" s="345"/>
      <c r="ERE8" s="345"/>
      <c r="ERF8" s="347"/>
      <c r="ERG8" s="339"/>
      <c r="ERI8" s="259"/>
      <c r="ERJ8" s="267"/>
      <c r="ERK8" s="267"/>
      <c r="ERL8" s="269"/>
      <c r="ERM8" s="336"/>
      <c r="ERN8" s="346"/>
      <c r="ERO8" s="333"/>
      <c r="ERP8" s="345"/>
      <c r="ERQ8" s="347"/>
      <c r="ERR8" s="10"/>
      <c r="ERS8" s="345"/>
      <c r="ERT8" s="345"/>
      <c r="ERU8" s="347"/>
      <c r="ERV8" s="339"/>
      <c r="ERX8" s="259"/>
      <c r="ERY8" s="267"/>
      <c r="ERZ8" s="267"/>
      <c r="ESA8" s="269"/>
      <c r="ESB8" s="336"/>
      <c r="ESC8" s="346"/>
      <c r="ESD8" s="333"/>
      <c r="ESE8" s="345"/>
      <c r="ESF8" s="347"/>
      <c r="ESG8" s="10"/>
      <c r="ESH8" s="345"/>
      <c r="ESI8" s="345"/>
      <c r="ESJ8" s="347"/>
      <c r="ESK8" s="339"/>
      <c r="ESM8" s="259"/>
      <c r="ESN8" s="267"/>
      <c r="ESO8" s="267"/>
      <c r="ESP8" s="269"/>
      <c r="ESQ8" s="336"/>
      <c r="ESR8" s="346"/>
      <c r="ESS8" s="333"/>
      <c r="EST8" s="345"/>
      <c r="ESU8" s="347"/>
      <c r="ESV8" s="10"/>
      <c r="ESW8" s="345"/>
      <c r="ESX8" s="345"/>
      <c r="ESY8" s="347"/>
      <c r="ESZ8" s="339"/>
      <c r="ETB8" s="259"/>
      <c r="ETC8" s="267"/>
      <c r="ETD8" s="267"/>
      <c r="ETE8" s="269"/>
      <c r="ETF8" s="336"/>
      <c r="ETG8" s="346"/>
      <c r="ETH8" s="333"/>
      <c r="ETI8" s="345"/>
      <c r="ETJ8" s="347"/>
      <c r="ETK8" s="10"/>
      <c r="ETL8" s="345"/>
      <c r="ETM8" s="345"/>
      <c r="ETN8" s="347"/>
      <c r="ETO8" s="339"/>
      <c r="ETQ8" s="259"/>
      <c r="ETR8" s="267"/>
      <c r="ETS8" s="267"/>
      <c r="ETT8" s="269"/>
      <c r="ETU8" s="336"/>
      <c r="ETV8" s="346"/>
      <c r="ETW8" s="333"/>
      <c r="ETX8" s="345"/>
      <c r="ETY8" s="347"/>
      <c r="ETZ8" s="10"/>
      <c r="EUA8" s="345"/>
      <c r="EUB8" s="345"/>
      <c r="EUC8" s="347"/>
      <c r="EUD8" s="339"/>
      <c r="EUF8" s="259"/>
      <c r="EUG8" s="267"/>
      <c r="EUH8" s="267"/>
      <c r="EUI8" s="269"/>
      <c r="EUJ8" s="336"/>
      <c r="EUK8" s="346"/>
      <c r="EUL8" s="333"/>
      <c r="EUM8" s="345"/>
      <c r="EUN8" s="347"/>
      <c r="EUO8" s="10"/>
      <c r="EUP8" s="345"/>
      <c r="EUQ8" s="345"/>
      <c r="EUR8" s="347"/>
      <c r="EUS8" s="339"/>
      <c r="EUU8" s="259"/>
      <c r="EUV8" s="267"/>
      <c r="EUW8" s="267"/>
      <c r="EUX8" s="269"/>
      <c r="EUY8" s="336"/>
      <c r="EUZ8" s="346"/>
      <c r="EVA8" s="333"/>
      <c r="EVB8" s="345"/>
      <c r="EVC8" s="347"/>
      <c r="EVD8" s="10"/>
      <c r="EVE8" s="345"/>
      <c r="EVF8" s="345"/>
      <c r="EVG8" s="347"/>
      <c r="EVH8" s="339"/>
      <c r="EVJ8" s="259"/>
      <c r="EVK8" s="267"/>
      <c r="EVL8" s="267"/>
      <c r="EVM8" s="269"/>
      <c r="EVN8" s="336"/>
      <c r="EVO8" s="346"/>
      <c r="EVP8" s="333"/>
      <c r="EVQ8" s="345"/>
      <c r="EVR8" s="347"/>
      <c r="EVS8" s="10"/>
      <c r="EVT8" s="345"/>
      <c r="EVU8" s="345"/>
      <c r="EVV8" s="347"/>
      <c r="EVW8" s="339"/>
      <c r="EVY8" s="259"/>
      <c r="EVZ8" s="267"/>
      <c r="EWA8" s="267"/>
      <c r="EWB8" s="269"/>
      <c r="EWC8" s="336"/>
      <c r="EWD8" s="346"/>
      <c r="EWE8" s="333"/>
      <c r="EWF8" s="345"/>
      <c r="EWG8" s="347"/>
      <c r="EWH8" s="10"/>
      <c r="EWI8" s="345"/>
      <c r="EWJ8" s="345"/>
      <c r="EWK8" s="347"/>
      <c r="EWL8" s="339"/>
      <c r="EWN8" s="259"/>
      <c r="EWO8" s="267"/>
      <c r="EWP8" s="267"/>
      <c r="EWQ8" s="269"/>
      <c r="EWR8" s="336"/>
      <c r="EWS8" s="346"/>
      <c r="EWT8" s="333"/>
      <c r="EWU8" s="345"/>
      <c r="EWV8" s="347"/>
      <c r="EWW8" s="10"/>
      <c r="EWX8" s="345"/>
      <c r="EWY8" s="345"/>
      <c r="EWZ8" s="347"/>
      <c r="EXA8" s="339"/>
      <c r="EXC8" s="259"/>
      <c r="EXD8" s="267"/>
      <c r="EXE8" s="267"/>
      <c r="EXF8" s="269"/>
      <c r="EXG8" s="336"/>
      <c r="EXH8" s="346"/>
      <c r="EXI8" s="333"/>
      <c r="EXJ8" s="345"/>
      <c r="EXK8" s="347"/>
      <c r="EXL8" s="10"/>
      <c r="EXM8" s="345"/>
      <c r="EXN8" s="345"/>
      <c r="EXO8" s="347"/>
      <c r="EXP8" s="339"/>
      <c r="EXR8" s="259"/>
      <c r="EXS8" s="267"/>
      <c r="EXT8" s="267"/>
      <c r="EXU8" s="269"/>
      <c r="EXV8" s="336"/>
      <c r="EXW8" s="346"/>
      <c r="EXX8" s="333"/>
      <c r="EXY8" s="345"/>
      <c r="EXZ8" s="347"/>
      <c r="EYA8" s="10"/>
      <c r="EYB8" s="345"/>
      <c r="EYC8" s="345"/>
      <c r="EYD8" s="347"/>
      <c r="EYE8" s="339"/>
      <c r="EYG8" s="259"/>
      <c r="EYH8" s="267"/>
      <c r="EYI8" s="267"/>
      <c r="EYJ8" s="269"/>
      <c r="EYK8" s="336"/>
      <c r="EYL8" s="346"/>
      <c r="EYM8" s="333"/>
      <c r="EYN8" s="345"/>
      <c r="EYO8" s="347"/>
      <c r="EYP8" s="10"/>
      <c r="EYQ8" s="345"/>
      <c r="EYR8" s="345"/>
      <c r="EYS8" s="347"/>
      <c r="EYT8" s="339"/>
      <c r="EYV8" s="259"/>
      <c r="EYW8" s="267"/>
      <c r="EYX8" s="267"/>
      <c r="EYY8" s="269"/>
      <c r="EYZ8" s="336"/>
      <c r="EZA8" s="346"/>
      <c r="EZB8" s="333"/>
      <c r="EZC8" s="345"/>
      <c r="EZD8" s="347"/>
      <c r="EZE8" s="10"/>
      <c r="EZF8" s="345"/>
      <c r="EZG8" s="345"/>
      <c r="EZH8" s="347"/>
      <c r="EZI8" s="339"/>
      <c r="EZK8" s="259"/>
      <c r="EZL8" s="267"/>
      <c r="EZM8" s="267"/>
      <c r="EZN8" s="269"/>
      <c r="EZO8" s="336"/>
      <c r="EZP8" s="346"/>
      <c r="EZQ8" s="333"/>
      <c r="EZR8" s="345"/>
      <c r="EZS8" s="347"/>
      <c r="EZT8" s="10"/>
      <c r="EZU8" s="345"/>
      <c r="EZV8" s="345"/>
      <c r="EZW8" s="347"/>
      <c r="EZX8" s="339"/>
      <c r="EZZ8" s="259"/>
      <c r="FAA8" s="267"/>
      <c r="FAB8" s="267"/>
      <c r="FAC8" s="269"/>
      <c r="FAD8" s="336"/>
      <c r="FAE8" s="346"/>
      <c r="FAF8" s="333"/>
      <c r="FAG8" s="345"/>
      <c r="FAH8" s="347"/>
      <c r="FAI8" s="10"/>
      <c r="FAJ8" s="345"/>
      <c r="FAK8" s="345"/>
      <c r="FAL8" s="347"/>
      <c r="FAM8" s="339"/>
      <c r="FAO8" s="259"/>
      <c r="FAP8" s="267"/>
      <c r="FAQ8" s="267"/>
      <c r="FAR8" s="269"/>
      <c r="FAS8" s="336"/>
      <c r="FAT8" s="346"/>
      <c r="FAU8" s="333"/>
      <c r="FAV8" s="345"/>
      <c r="FAW8" s="347"/>
      <c r="FAX8" s="10"/>
      <c r="FAY8" s="345"/>
      <c r="FAZ8" s="345"/>
      <c r="FBA8" s="347"/>
      <c r="FBB8" s="339"/>
      <c r="FBD8" s="259"/>
      <c r="FBE8" s="267"/>
      <c r="FBF8" s="267"/>
      <c r="FBG8" s="269"/>
      <c r="FBH8" s="336"/>
      <c r="FBI8" s="346"/>
      <c r="FBJ8" s="333"/>
      <c r="FBK8" s="345"/>
      <c r="FBL8" s="347"/>
      <c r="FBM8" s="10"/>
      <c r="FBN8" s="345"/>
      <c r="FBO8" s="345"/>
      <c r="FBP8" s="347"/>
      <c r="FBQ8" s="339"/>
      <c r="FBS8" s="259"/>
      <c r="FBT8" s="267"/>
      <c r="FBU8" s="267"/>
      <c r="FBV8" s="269"/>
      <c r="FBW8" s="336"/>
      <c r="FBX8" s="346"/>
      <c r="FBY8" s="333"/>
      <c r="FBZ8" s="345"/>
      <c r="FCA8" s="347"/>
      <c r="FCB8" s="10"/>
      <c r="FCC8" s="345"/>
      <c r="FCD8" s="345"/>
      <c r="FCE8" s="347"/>
      <c r="FCF8" s="339"/>
      <c r="FCH8" s="259"/>
      <c r="FCI8" s="267"/>
      <c r="FCJ8" s="267"/>
      <c r="FCK8" s="269"/>
      <c r="FCL8" s="336"/>
      <c r="FCM8" s="346"/>
      <c r="FCN8" s="333"/>
      <c r="FCO8" s="345"/>
      <c r="FCP8" s="347"/>
      <c r="FCQ8" s="10"/>
      <c r="FCR8" s="345"/>
      <c r="FCS8" s="345"/>
      <c r="FCT8" s="347"/>
      <c r="FCU8" s="339"/>
      <c r="FCW8" s="259"/>
      <c r="FCX8" s="267"/>
      <c r="FCY8" s="267"/>
      <c r="FCZ8" s="269"/>
      <c r="FDA8" s="336"/>
      <c r="FDB8" s="346"/>
      <c r="FDC8" s="333"/>
      <c r="FDD8" s="345"/>
      <c r="FDE8" s="347"/>
      <c r="FDF8" s="10"/>
      <c r="FDG8" s="345"/>
      <c r="FDH8" s="345"/>
      <c r="FDI8" s="347"/>
      <c r="FDJ8" s="339"/>
      <c r="FDL8" s="259"/>
      <c r="FDM8" s="267"/>
      <c r="FDN8" s="267"/>
      <c r="FDO8" s="269"/>
      <c r="FDP8" s="336"/>
      <c r="FDQ8" s="346"/>
      <c r="FDR8" s="333"/>
      <c r="FDS8" s="345"/>
      <c r="FDT8" s="347"/>
      <c r="FDU8" s="10"/>
      <c r="FDV8" s="345"/>
      <c r="FDW8" s="345"/>
      <c r="FDX8" s="347"/>
      <c r="FDY8" s="339"/>
      <c r="FEA8" s="259"/>
      <c r="FEB8" s="267"/>
      <c r="FEC8" s="267"/>
      <c r="FED8" s="269"/>
      <c r="FEE8" s="336"/>
      <c r="FEF8" s="346"/>
      <c r="FEG8" s="333"/>
      <c r="FEH8" s="345"/>
      <c r="FEI8" s="347"/>
      <c r="FEJ8" s="10"/>
      <c r="FEK8" s="345"/>
      <c r="FEL8" s="345"/>
      <c r="FEM8" s="347"/>
      <c r="FEN8" s="339"/>
      <c r="FEP8" s="259"/>
      <c r="FEQ8" s="267"/>
      <c r="FER8" s="267"/>
      <c r="FES8" s="269"/>
      <c r="FET8" s="336"/>
      <c r="FEU8" s="346"/>
      <c r="FEV8" s="333"/>
      <c r="FEW8" s="345"/>
      <c r="FEX8" s="347"/>
      <c r="FEY8" s="10"/>
      <c r="FEZ8" s="345"/>
      <c r="FFA8" s="345"/>
      <c r="FFB8" s="347"/>
      <c r="FFC8" s="339"/>
      <c r="FFE8" s="259"/>
      <c r="FFF8" s="267"/>
      <c r="FFG8" s="267"/>
      <c r="FFH8" s="269"/>
      <c r="FFI8" s="336"/>
      <c r="FFJ8" s="346"/>
      <c r="FFK8" s="333"/>
      <c r="FFL8" s="345"/>
      <c r="FFM8" s="347"/>
      <c r="FFN8" s="10"/>
      <c r="FFO8" s="345"/>
      <c r="FFP8" s="345"/>
      <c r="FFQ8" s="347"/>
      <c r="FFR8" s="339"/>
      <c r="FFT8" s="259"/>
      <c r="FFU8" s="267"/>
      <c r="FFV8" s="267"/>
      <c r="FFW8" s="269"/>
      <c r="FFX8" s="336"/>
      <c r="FFY8" s="346"/>
      <c r="FFZ8" s="333"/>
      <c r="FGA8" s="345"/>
      <c r="FGB8" s="347"/>
      <c r="FGC8" s="10"/>
      <c r="FGD8" s="345"/>
      <c r="FGE8" s="345"/>
      <c r="FGF8" s="347"/>
      <c r="FGG8" s="339"/>
      <c r="FGI8" s="259"/>
      <c r="FGJ8" s="267"/>
      <c r="FGK8" s="267"/>
      <c r="FGL8" s="269"/>
      <c r="FGM8" s="336"/>
      <c r="FGN8" s="346"/>
      <c r="FGO8" s="333"/>
      <c r="FGP8" s="345"/>
      <c r="FGQ8" s="347"/>
      <c r="FGR8" s="10"/>
      <c r="FGS8" s="345"/>
      <c r="FGT8" s="345"/>
      <c r="FGU8" s="347"/>
      <c r="FGV8" s="339"/>
      <c r="FGX8" s="259"/>
      <c r="FGY8" s="267"/>
      <c r="FGZ8" s="267"/>
      <c r="FHA8" s="269"/>
      <c r="FHB8" s="336"/>
      <c r="FHC8" s="346"/>
      <c r="FHD8" s="333"/>
      <c r="FHE8" s="345"/>
      <c r="FHF8" s="347"/>
      <c r="FHG8" s="10"/>
      <c r="FHH8" s="345"/>
      <c r="FHI8" s="345"/>
      <c r="FHJ8" s="347"/>
      <c r="FHK8" s="339"/>
      <c r="FHM8" s="259"/>
      <c r="FHN8" s="267"/>
      <c r="FHO8" s="267"/>
      <c r="FHP8" s="269"/>
      <c r="FHQ8" s="336"/>
      <c r="FHR8" s="346"/>
      <c r="FHS8" s="333"/>
      <c r="FHT8" s="345"/>
      <c r="FHU8" s="347"/>
      <c r="FHV8" s="10"/>
      <c r="FHW8" s="345"/>
      <c r="FHX8" s="345"/>
      <c r="FHY8" s="347"/>
      <c r="FHZ8" s="339"/>
      <c r="FIB8" s="259"/>
      <c r="FIC8" s="267"/>
      <c r="FID8" s="267"/>
      <c r="FIE8" s="269"/>
      <c r="FIF8" s="336"/>
      <c r="FIG8" s="346"/>
      <c r="FIH8" s="333"/>
      <c r="FII8" s="345"/>
      <c r="FIJ8" s="347"/>
      <c r="FIK8" s="10"/>
      <c r="FIL8" s="345"/>
      <c r="FIM8" s="345"/>
      <c r="FIN8" s="347"/>
      <c r="FIO8" s="339"/>
      <c r="FIQ8" s="259"/>
      <c r="FIR8" s="267"/>
      <c r="FIS8" s="267"/>
      <c r="FIT8" s="269"/>
      <c r="FIU8" s="336"/>
      <c r="FIV8" s="346"/>
      <c r="FIW8" s="333"/>
      <c r="FIX8" s="345"/>
      <c r="FIY8" s="347"/>
      <c r="FIZ8" s="10"/>
      <c r="FJA8" s="345"/>
      <c r="FJB8" s="345"/>
      <c r="FJC8" s="347"/>
      <c r="FJD8" s="339"/>
      <c r="FJF8" s="259"/>
      <c r="FJG8" s="267"/>
      <c r="FJH8" s="267"/>
      <c r="FJI8" s="269"/>
      <c r="FJJ8" s="336"/>
      <c r="FJK8" s="346"/>
      <c r="FJL8" s="333"/>
      <c r="FJM8" s="345"/>
      <c r="FJN8" s="347"/>
      <c r="FJO8" s="10"/>
      <c r="FJP8" s="345"/>
      <c r="FJQ8" s="345"/>
      <c r="FJR8" s="347"/>
      <c r="FJS8" s="339"/>
      <c r="FJU8" s="259"/>
      <c r="FJV8" s="267"/>
      <c r="FJW8" s="267"/>
      <c r="FJX8" s="269"/>
      <c r="FJY8" s="336"/>
      <c r="FJZ8" s="346"/>
      <c r="FKA8" s="333"/>
      <c r="FKB8" s="345"/>
      <c r="FKC8" s="347"/>
      <c r="FKD8" s="10"/>
      <c r="FKE8" s="345"/>
      <c r="FKF8" s="345"/>
      <c r="FKG8" s="347"/>
      <c r="FKH8" s="339"/>
      <c r="FKJ8" s="259"/>
      <c r="FKK8" s="267"/>
      <c r="FKL8" s="267"/>
      <c r="FKM8" s="269"/>
      <c r="FKN8" s="336"/>
      <c r="FKO8" s="346"/>
      <c r="FKP8" s="333"/>
      <c r="FKQ8" s="345"/>
      <c r="FKR8" s="347"/>
      <c r="FKS8" s="10"/>
      <c r="FKT8" s="345"/>
      <c r="FKU8" s="345"/>
      <c r="FKV8" s="347"/>
      <c r="FKW8" s="339"/>
      <c r="FKY8" s="259"/>
      <c r="FKZ8" s="267"/>
      <c r="FLA8" s="267"/>
      <c r="FLB8" s="269"/>
      <c r="FLC8" s="336"/>
      <c r="FLD8" s="346"/>
      <c r="FLE8" s="333"/>
      <c r="FLF8" s="345"/>
      <c r="FLG8" s="347"/>
      <c r="FLH8" s="10"/>
      <c r="FLI8" s="345"/>
      <c r="FLJ8" s="345"/>
      <c r="FLK8" s="347"/>
      <c r="FLL8" s="339"/>
      <c r="FLN8" s="259"/>
      <c r="FLO8" s="267"/>
      <c r="FLP8" s="267"/>
      <c r="FLQ8" s="269"/>
      <c r="FLR8" s="336"/>
      <c r="FLS8" s="346"/>
      <c r="FLT8" s="333"/>
      <c r="FLU8" s="345"/>
      <c r="FLV8" s="347"/>
      <c r="FLW8" s="10"/>
      <c r="FLX8" s="345"/>
      <c r="FLY8" s="345"/>
      <c r="FLZ8" s="347"/>
      <c r="FMA8" s="339"/>
      <c r="FMC8" s="259"/>
      <c r="FMD8" s="267"/>
      <c r="FME8" s="267"/>
      <c r="FMF8" s="269"/>
      <c r="FMG8" s="336"/>
      <c r="FMH8" s="346"/>
      <c r="FMI8" s="333"/>
      <c r="FMJ8" s="345"/>
      <c r="FMK8" s="347"/>
      <c r="FML8" s="10"/>
      <c r="FMM8" s="345"/>
      <c r="FMN8" s="345"/>
      <c r="FMO8" s="347"/>
      <c r="FMP8" s="339"/>
      <c r="FMR8" s="259"/>
      <c r="FMS8" s="267"/>
      <c r="FMT8" s="267"/>
      <c r="FMU8" s="269"/>
      <c r="FMV8" s="336"/>
      <c r="FMW8" s="346"/>
      <c r="FMX8" s="333"/>
      <c r="FMY8" s="345"/>
      <c r="FMZ8" s="347"/>
      <c r="FNA8" s="10"/>
      <c r="FNB8" s="345"/>
      <c r="FNC8" s="345"/>
      <c r="FND8" s="347"/>
      <c r="FNE8" s="339"/>
      <c r="FNG8" s="259"/>
      <c r="FNH8" s="267"/>
      <c r="FNI8" s="267"/>
      <c r="FNJ8" s="269"/>
      <c r="FNK8" s="336"/>
      <c r="FNL8" s="346"/>
      <c r="FNM8" s="333"/>
      <c r="FNN8" s="345"/>
      <c r="FNO8" s="347"/>
      <c r="FNP8" s="10"/>
      <c r="FNQ8" s="345"/>
      <c r="FNR8" s="345"/>
      <c r="FNS8" s="347"/>
      <c r="FNT8" s="339"/>
      <c r="FNV8" s="259"/>
      <c r="FNW8" s="267"/>
      <c r="FNX8" s="267"/>
      <c r="FNY8" s="269"/>
      <c r="FNZ8" s="336"/>
      <c r="FOA8" s="346"/>
      <c r="FOB8" s="333"/>
      <c r="FOC8" s="345"/>
      <c r="FOD8" s="347"/>
      <c r="FOE8" s="10"/>
      <c r="FOF8" s="345"/>
      <c r="FOG8" s="345"/>
      <c r="FOH8" s="347"/>
      <c r="FOI8" s="339"/>
      <c r="FOK8" s="259"/>
      <c r="FOL8" s="267"/>
      <c r="FOM8" s="267"/>
      <c r="FON8" s="269"/>
      <c r="FOO8" s="336"/>
      <c r="FOP8" s="346"/>
      <c r="FOQ8" s="333"/>
      <c r="FOR8" s="345"/>
      <c r="FOS8" s="347"/>
      <c r="FOT8" s="10"/>
      <c r="FOU8" s="345"/>
      <c r="FOV8" s="345"/>
      <c r="FOW8" s="347"/>
      <c r="FOX8" s="339"/>
      <c r="FOZ8" s="259"/>
      <c r="FPA8" s="267"/>
      <c r="FPB8" s="267"/>
      <c r="FPC8" s="269"/>
      <c r="FPD8" s="336"/>
      <c r="FPE8" s="346"/>
      <c r="FPF8" s="333"/>
      <c r="FPG8" s="345"/>
      <c r="FPH8" s="347"/>
      <c r="FPI8" s="10"/>
      <c r="FPJ8" s="345"/>
      <c r="FPK8" s="345"/>
      <c r="FPL8" s="347"/>
      <c r="FPM8" s="339"/>
      <c r="FPO8" s="259"/>
      <c r="FPP8" s="267"/>
      <c r="FPQ8" s="267"/>
      <c r="FPR8" s="269"/>
      <c r="FPS8" s="336"/>
      <c r="FPT8" s="346"/>
      <c r="FPU8" s="333"/>
      <c r="FPV8" s="345"/>
      <c r="FPW8" s="347"/>
      <c r="FPX8" s="10"/>
      <c r="FPY8" s="345"/>
      <c r="FPZ8" s="345"/>
      <c r="FQA8" s="347"/>
      <c r="FQB8" s="339"/>
      <c r="FQD8" s="259"/>
      <c r="FQE8" s="267"/>
      <c r="FQF8" s="267"/>
      <c r="FQG8" s="269"/>
      <c r="FQH8" s="336"/>
      <c r="FQI8" s="346"/>
      <c r="FQJ8" s="333"/>
      <c r="FQK8" s="345"/>
      <c r="FQL8" s="347"/>
      <c r="FQM8" s="10"/>
      <c r="FQN8" s="345"/>
      <c r="FQO8" s="345"/>
      <c r="FQP8" s="347"/>
      <c r="FQQ8" s="339"/>
      <c r="FQS8" s="259"/>
      <c r="FQT8" s="267"/>
      <c r="FQU8" s="267"/>
      <c r="FQV8" s="269"/>
      <c r="FQW8" s="336"/>
      <c r="FQX8" s="346"/>
      <c r="FQY8" s="333"/>
      <c r="FQZ8" s="345"/>
      <c r="FRA8" s="347"/>
      <c r="FRB8" s="10"/>
      <c r="FRC8" s="345"/>
      <c r="FRD8" s="345"/>
      <c r="FRE8" s="347"/>
      <c r="FRF8" s="339"/>
      <c r="FRH8" s="259"/>
      <c r="FRI8" s="267"/>
      <c r="FRJ8" s="267"/>
      <c r="FRK8" s="269"/>
      <c r="FRL8" s="336"/>
      <c r="FRM8" s="346"/>
      <c r="FRN8" s="333"/>
      <c r="FRO8" s="345"/>
      <c r="FRP8" s="347"/>
      <c r="FRQ8" s="10"/>
      <c r="FRR8" s="345"/>
      <c r="FRS8" s="345"/>
      <c r="FRT8" s="347"/>
      <c r="FRU8" s="339"/>
      <c r="FRW8" s="259"/>
      <c r="FRX8" s="267"/>
      <c r="FRY8" s="267"/>
      <c r="FRZ8" s="269"/>
      <c r="FSA8" s="336"/>
      <c r="FSB8" s="346"/>
      <c r="FSC8" s="333"/>
      <c r="FSD8" s="345"/>
      <c r="FSE8" s="347"/>
      <c r="FSF8" s="10"/>
      <c r="FSG8" s="345"/>
      <c r="FSH8" s="345"/>
      <c r="FSI8" s="347"/>
      <c r="FSJ8" s="339"/>
      <c r="FSL8" s="259"/>
      <c r="FSM8" s="267"/>
      <c r="FSN8" s="267"/>
      <c r="FSO8" s="269"/>
      <c r="FSP8" s="336"/>
      <c r="FSQ8" s="346"/>
      <c r="FSR8" s="333"/>
      <c r="FSS8" s="345"/>
      <c r="FST8" s="347"/>
      <c r="FSU8" s="10"/>
      <c r="FSV8" s="345"/>
      <c r="FSW8" s="345"/>
      <c r="FSX8" s="347"/>
      <c r="FSY8" s="339"/>
      <c r="FTA8" s="259"/>
      <c r="FTB8" s="267"/>
      <c r="FTC8" s="267"/>
      <c r="FTD8" s="269"/>
      <c r="FTE8" s="336"/>
      <c r="FTF8" s="346"/>
      <c r="FTG8" s="333"/>
      <c r="FTH8" s="345"/>
      <c r="FTI8" s="347"/>
      <c r="FTJ8" s="10"/>
      <c r="FTK8" s="345"/>
      <c r="FTL8" s="345"/>
      <c r="FTM8" s="347"/>
      <c r="FTN8" s="339"/>
      <c r="FTP8" s="259"/>
      <c r="FTQ8" s="267"/>
      <c r="FTR8" s="267"/>
      <c r="FTS8" s="269"/>
      <c r="FTT8" s="336"/>
      <c r="FTU8" s="346"/>
      <c r="FTV8" s="333"/>
      <c r="FTW8" s="345"/>
      <c r="FTX8" s="347"/>
      <c r="FTY8" s="10"/>
      <c r="FTZ8" s="345"/>
      <c r="FUA8" s="345"/>
      <c r="FUB8" s="347"/>
      <c r="FUC8" s="339"/>
      <c r="FUE8" s="259"/>
      <c r="FUF8" s="267"/>
      <c r="FUG8" s="267"/>
      <c r="FUH8" s="269"/>
      <c r="FUI8" s="336"/>
      <c r="FUJ8" s="346"/>
      <c r="FUK8" s="333"/>
      <c r="FUL8" s="345"/>
      <c r="FUM8" s="347"/>
      <c r="FUN8" s="10"/>
      <c r="FUO8" s="345"/>
      <c r="FUP8" s="345"/>
      <c r="FUQ8" s="347"/>
      <c r="FUR8" s="339"/>
      <c r="FUT8" s="259"/>
      <c r="FUU8" s="267"/>
      <c r="FUV8" s="267"/>
      <c r="FUW8" s="269"/>
      <c r="FUX8" s="336"/>
      <c r="FUY8" s="346"/>
      <c r="FUZ8" s="333"/>
      <c r="FVA8" s="345"/>
      <c r="FVB8" s="347"/>
      <c r="FVC8" s="10"/>
      <c r="FVD8" s="345"/>
      <c r="FVE8" s="345"/>
      <c r="FVF8" s="347"/>
      <c r="FVG8" s="339"/>
      <c r="FVI8" s="259"/>
      <c r="FVJ8" s="267"/>
      <c r="FVK8" s="267"/>
      <c r="FVL8" s="269"/>
      <c r="FVM8" s="336"/>
      <c r="FVN8" s="346"/>
      <c r="FVO8" s="333"/>
      <c r="FVP8" s="345"/>
      <c r="FVQ8" s="347"/>
      <c r="FVR8" s="10"/>
      <c r="FVS8" s="345"/>
      <c r="FVT8" s="345"/>
      <c r="FVU8" s="347"/>
      <c r="FVV8" s="339"/>
      <c r="FVX8" s="259"/>
      <c r="FVY8" s="267"/>
      <c r="FVZ8" s="267"/>
      <c r="FWA8" s="269"/>
      <c r="FWB8" s="336"/>
      <c r="FWC8" s="346"/>
      <c r="FWD8" s="333"/>
      <c r="FWE8" s="345"/>
      <c r="FWF8" s="347"/>
      <c r="FWG8" s="10"/>
      <c r="FWH8" s="345"/>
      <c r="FWI8" s="345"/>
      <c r="FWJ8" s="347"/>
      <c r="FWK8" s="339"/>
      <c r="FWM8" s="259"/>
      <c r="FWN8" s="267"/>
      <c r="FWO8" s="267"/>
      <c r="FWP8" s="269"/>
      <c r="FWQ8" s="336"/>
      <c r="FWR8" s="346"/>
      <c r="FWS8" s="333"/>
      <c r="FWT8" s="345"/>
      <c r="FWU8" s="347"/>
      <c r="FWV8" s="10"/>
      <c r="FWW8" s="345"/>
      <c r="FWX8" s="345"/>
      <c r="FWY8" s="347"/>
      <c r="FWZ8" s="339"/>
      <c r="FXB8" s="259"/>
      <c r="FXC8" s="267"/>
      <c r="FXD8" s="267"/>
      <c r="FXE8" s="269"/>
      <c r="FXF8" s="336"/>
      <c r="FXG8" s="346"/>
      <c r="FXH8" s="333"/>
      <c r="FXI8" s="345"/>
      <c r="FXJ8" s="347"/>
      <c r="FXK8" s="10"/>
      <c r="FXL8" s="345"/>
      <c r="FXM8" s="345"/>
      <c r="FXN8" s="347"/>
      <c r="FXO8" s="339"/>
      <c r="FXQ8" s="259"/>
      <c r="FXR8" s="267"/>
      <c r="FXS8" s="267"/>
      <c r="FXT8" s="269"/>
      <c r="FXU8" s="336"/>
      <c r="FXV8" s="346"/>
      <c r="FXW8" s="333"/>
      <c r="FXX8" s="345"/>
      <c r="FXY8" s="347"/>
      <c r="FXZ8" s="10"/>
      <c r="FYA8" s="345"/>
      <c r="FYB8" s="345"/>
      <c r="FYC8" s="347"/>
      <c r="FYD8" s="339"/>
      <c r="FYF8" s="259"/>
      <c r="FYG8" s="267"/>
      <c r="FYH8" s="267"/>
      <c r="FYI8" s="269"/>
      <c r="FYJ8" s="336"/>
      <c r="FYK8" s="346"/>
      <c r="FYL8" s="333"/>
      <c r="FYM8" s="345"/>
      <c r="FYN8" s="347"/>
      <c r="FYO8" s="10"/>
      <c r="FYP8" s="345"/>
      <c r="FYQ8" s="345"/>
      <c r="FYR8" s="347"/>
      <c r="FYS8" s="339"/>
      <c r="FYU8" s="259"/>
      <c r="FYV8" s="267"/>
      <c r="FYW8" s="267"/>
      <c r="FYX8" s="269"/>
      <c r="FYY8" s="336"/>
      <c r="FYZ8" s="346"/>
      <c r="FZA8" s="333"/>
      <c r="FZB8" s="345"/>
      <c r="FZC8" s="347"/>
      <c r="FZD8" s="10"/>
      <c r="FZE8" s="345"/>
      <c r="FZF8" s="345"/>
      <c r="FZG8" s="347"/>
      <c r="FZH8" s="339"/>
      <c r="FZJ8" s="259"/>
      <c r="FZK8" s="267"/>
      <c r="FZL8" s="267"/>
      <c r="FZM8" s="269"/>
      <c r="FZN8" s="336"/>
      <c r="FZO8" s="346"/>
      <c r="FZP8" s="333"/>
      <c r="FZQ8" s="345"/>
      <c r="FZR8" s="347"/>
      <c r="FZS8" s="10"/>
      <c r="FZT8" s="345"/>
      <c r="FZU8" s="345"/>
      <c r="FZV8" s="347"/>
      <c r="FZW8" s="339"/>
      <c r="FZY8" s="259"/>
      <c r="FZZ8" s="267"/>
      <c r="GAA8" s="267"/>
      <c r="GAB8" s="269"/>
      <c r="GAC8" s="336"/>
      <c r="GAD8" s="346"/>
      <c r="GAE8" s="333"/>
      <c r="GAF8" s="345"/>
      <c r="GAG8" s="347"/>
      <c r="GAH8" s="10"/>
      <c r="GAI8" s="345"/>
      <c r="GAJ8" s="345"/>
      <c r="GAK8" s="347"/>
      <c r="GAL8" s="339"/>
      <c r="GAN8" s="259"/>
      <c r="GAO8" s="267"/>
      <c r="GAP8" s="267"/>
      <c r="GAQ8" s="269"/>
      <c r="GAR8" s="336"/>
      <c r="GAS8" s="346"/>
      <c r="GAT8" s="333"/>
      <c r="GAU8" s="345"/>
      <c r="GAV8" s="347"/>
      <c r="GAW8" s="10"/>
      <c r="GAX8" s="345"/>
      <c r="GAY8" s="345"/>
      <c r="GAZ8" s="347"/>
      <c r="GBA8" s="339"/>
      <c r="GBC8" s="259"/>
      <c r="GBD8" s="267"/>
      <c r="GBE8" s="267"/>
      <c r="GBF8" s="269"/>
      <c r="GBG8" s="336"/>
      <c r="GBH8" s="346"/>
      <c r="GBI8" s="333"/>
      <c r="GBJ8" s="345"/>
      <c r="GBK8" s="347"/>
      <c r="GBL8" s="10"/>
      <c r="GBM8" s="345"/>
      <c r="GBN8" s="345"/>
      <c r="GBO8" s="347"/>
      <c r="GBP8" s="339"/>
      <c r="GBR8" s="259"/>
      <c r="GBS8" s="267"/>
      <c r="GBT8" s="267"/>
      <c r="GBU8" s="269"/>
      <c r="GBV8" s="336"/>
      <c r="GBW8" s="346"/>
      <c r="GBX8" s="333"/>
      <c r="GBY8" s="345"/>
      <c r="GBZ8" s="347"/>
      <c r="GCA8" s="10"/>
      <c r="GCB8" s="345"/>
      <c r="GCC8" s="345"/>
      <c r="GCD8" s="347"/>
      <c r="GCE8" s="339"/>
      <c r="GCG8" s="259"/>
      <c r="GCH8" s="267"/>
      <c r="GCI8" s="267"/>
      <c r="GCJ8" s="269"/>
      <c r="GCK8" s="336"/>
      <c r="GCL8" s="346"/>
      <c r="GCM8" s="333"/>
      <c r="GCN8" s="345"/>
      <c r="GCO8" s="347"/>
      <c r="GCP8" s="10"/>
      <c r="GCQ8" s="345"/>
      <c r="GCR8" s="345"/>
      <c r="GCS8" s="347"/>
      <c r="GCT8" s="339"/>
      <c r="GCV8" s="259"/>
      <c r="GCW8" s="267"/>
      <c r="GCX8" s="267"/>
      <c r="GCY8" s="269"/>
      <c r="GCZ8" s="336"/>
      <c r="GDA8" s="346"/>
      <c r="GDB8" s="333"/>
      <c r="GDC8" s="345"/>
      <c r="GDD8" s="347"/>
      <c r="GDE8" s="10"/>
      <c r="GDF8" s="345"/>
      <c r="GDG8" s="345"/>
      <c r="GDH8" s="347"/>
      <c r="GDI8" s="339"/>
      <c r="GDK8" s="259"/>
      <c r="GDL8" s="267"/>
      <c r="GDM8" s="267"/>
      <c r="GDN8" s="269"/>
      <c r="GDO8" s="336"/>
      <c r="GDP8" s="346"/>
      <c r="GDQ8" s="333"/>
      <c r="GDR8" s="345"/>
      <c r="GDS8" s="347"/>
      <c r="GDT8" s="10"/>
      <c r="GDU8" s="345"/>
      <c r="GDV8" s="345"/>
      <c r="GDW8" s="347"/>
      <c r="GDX8" s="339"/>
      <c r="GDZ8" s="259"/>
      <c r="GEA8" s="267"/>
      <c r="GEB8" s="267"/>
      <c r="GEC8" s="269"/>
      <c r="GED8" s="336"/>
      <c r="GEE8" s="346"/>
      <c r="GEF8" s="333"/>
      <c r="GEG8" s="345"/>
      <c r="GEH8" s="347"/>
      <c r="GEI8" s="10"/>
      <c r="GEJ8" s="345"/>
      <c r="GEK8" s="345"/>
      <c r="GEL8" s="347"/>
      <c r="GEM8" s="339"/>
      <c r="GEO8" s="259"/>
      <c r="GEP8" s="267"/>
      <c r="GEQ8" s="267"/>
      <c r="GER8" s="269"/>
      <c r="GES8" s="336"/>
      <c r="GET8" s="346"/>
      <c r="GEU8" s="333"/>
      <c r="GEV8" s="345"/>
      <c r="GEW8" s="347"/>
      <c r="GEX8" s="10"/>
      <c r="GEY8" s="345"/>
      <c r="GEZ8" s="345"/>
      <c r="GFA8" s="347"/>
      <c r="GFB8" s="339"/>
      <c r="GFD8" s="259"/>
      <c r="GFE8" s="267"/>
      <c r="GFF8" s="267"/>
      <c r="GFG8" s="269"/>
      <c r="GFH8" s="336"/>
      <c r="GFI8" s="346"/>
      <c r="GFJ8" s="333"/>
      <c r="GFK8" s="345"/>
      <c r="GFL8" s="347"/>
      <c r="GFM8" s="10"/>
      <c r="GFN8" s="345"/>
      <c r="GFO8" s="345"/>
      <c r="GFP8" s="347"/>
      <c r="GFQ8" s="339"/>
      <c r="GFS8" s="259"/>
      <c r="GFT8" s="267"/>
      <c r="GFU8" s="267"/>
      <c r="GFV8" s="269"/>
      <c r="GFW8" s="336"/>
      <c r="GFX8" s="346"/>
      <c r="GFY8" s="333"/>
      <c r="GFZ8" s="345"/>
      <c r="GGA8" s="347"/>
      <c r="GGB8" s="10"/>
      <c r="GGC8" s="345"/>
      <c r="GGD8" s="345"/>
      <c r="GGE8" s="347"/>
      <c r="GGF8" s="339"/>
      <c r="GGH8" s="259"/>
      <c r="GGI8" s="267"/>
      <c r="GGJ8" s="267"/>
      <c r="GGK8" s="269"/>
      <c r="GGL8" s="336"/>
      <c r="GGM8" s="346"/>
      <c r="GGN8" s="333"/>
      <c r="GGO8" s="345"/>
      <c r="GGP8" s="347"/>
      <c r="GGQ8" s="10"/>
      <c r="GGR8" s="345"/>
      <c r="GGS8" s="345"/>
      <c r="GGT8" s="347"/>
      <c r="GGU8" s="339"/>
      <c r="GGW8" s="259"/>
      <c r="GGX8" s="267"/>
      <c r="GGY8" s="267"/>
      <c r="GGZ8" s="269"/>
      <c r="GHA8" s="336"/>
      <c r="GHB8" s="346"/>
      <c r="GHC8" s="333"/>
      <c r="GHD8" s="345"/>
      <c r="GHE8" s="347"/>
      <c r="GHF8" s="10"/>
      <c r="GHG8" s="345"/>
      <c r="GHH8" s="345"/>
      <c r="GHI8" s="347"/>
      <c r="GHJ8" s="339"/>
      <c r="GHL8" s="259"/>
      <c r="GHM8" s="267"/>
      <c r="GHN8" s="267"/>
      <c r="GHO8" s="269"/>
      <c r="GHP8" s="336"/>
      <c r="GHQ8" s="346"/>
      <c r="GHR8" s="333"/>
      <c r="GHS8" s="345"/>
      <c r="GHT8" s="347"/>
      <c r="GHU8" s="10"/>
      <c r="GHV8" s="345"/>
      <c r="GHW8" s="345"/>
      <c r="GHX8" s="347"/>
      <c r="GHY8" s="339"/>
      <c r="GIA8" s="259"/>
      <c r="GIB8" s="267"/>
      <c r="GIC8" s="267"/>
      <c r="GID8" s="269"/>
      <c r="GIE8" s="336"/>
      <c r="GIF8" s="346"/>
      <c r="GIG8" s="333"/>
      <c r="GIH8" s="345"/>
      <c r="GII8" s="347"/>
      <c r="GIJ8" s="10"/>
      <c r="GIK8" s="345"/>
      <c r="GIL8" s="345"/>
      <c r="GIM8" s="347"/>
      <c r="GIN8" s="339"/>
      <c r="GIP8" s="259"/>
      <c r="GIQ8" s="267"/>
      <c r="GIR8" s="267"/>
      <c r="GIS8" s="269"/>
      <c r="GIT8" s="336"/>
      <c r="GIU8" s="346"/>
      <c r="GIV8" s="333"/>
      <c r="GIW8" s="345"/>
      <c r="GIX8" s="347"/>
      <c r="GIY8" s="10"/>
      <c r="GIZ8" s="345"/>
      <c r="GJA8" s="345"/>
      <c r="GJB8" s="347"/>
      <c r="GJC8" s="339"/>
      <c r="GJE8" s="259"/>
      <c r="GJF8" s="267"/>
      <c r="GJG8" s="267"/>
      <c r="GJH8" s="269"/>
      <c r="GJI8" s="336"/>
      <c r="GJJ8" s="346"/>
      <c r="GJK8" s="333"/>
      <c r="GJL8" s="345"/>
      <c r="GJM8" s="347"/>
      <c r="GJN8" s="10"/>
      <c r="GJO8" s="345"/>
      <c r="GJP8" s="345"/>
      <c r="GJQ8" s="347"/>
      <c r="GJR8" s="339"/>
      <c r="GJT8" s="259"/>
      <c r="GJU8" s="267"/>
      <c r="GJV8" s="267"/>
      <c r="GJW8" s="269"/>
      <c r="GJX8" s="336"/>
      <c r="GJY8" s="346"/>
      <c r="GJZ8" s="333"/>
      <c r="GKA8" s="345"/>
      <c r="GKB8" s="347"/>
      <c r="GKC8" s="10"/>
      <c r="GKD8" s="345"/>
      <c r="GKE8" s="345"/>
      <c r="GKF8" s="347"/>
      <c r="GKG8" s="339"/>
      <c r="GKI8" s="259"/>
      <c r="GKJ8" s="267"/>
      <c r="GKK8" s="267"/>
      <c r="GKL8" s="269"/>
      <c r="GKM8" s="336"/>
      <c r="GKN8" s="346"/>
      <c r="GKO8" s="333"/>
      <c r="GKP8" s="345"/>
      <c r="GKQ8" s="347"/>
      <c r="GKR8" s="10"/>
      <c r="GKS8" s="345"/>
      <c r="GKT8" s="345"/>
      <c r="GKU8" s="347"/>
      <c r="GKV8" s="339"/>
      <c r="GKX8" s="259"/>
      <c r="GKY8" s="267"/>
      <c r="GKZ8" s="267"/>
      <c r="GLA8" s="269"/>
      <c r="GLB8" s="336"/>
      <c r="GLC8" s="346"/>
      <c r="GLD8" s="333"/>
      <c r="GLE8" s="345"/>
      <c r="GLF8" s="347"/>
      <c r="GLG8" s="10"/>
      <c r="GLH8" s="345"/>
      <c r="GLI8" s="345"/>
      <c r="GLJ8" s="347"/>
      <c r="GLK8" s="339"/>
      <c r="GLM8" s="259"/>
      <c r="GLN8" s="267"/>
      <c r="GLO8" s="267"/>
      <c r="GLP8" s="269"/>
      <c r="GLQ8" s="336"/>
      <c r="GLR8" s="346"/>
      <c r="GLS8" s="333"/>
      <c r="GLT8" s="345"/>
      <c r="GLU8" s="347"/>
      <c r="GLV8" s="10"/>
      <c r="GLW8" s="345"/>
      <c r="GLX8" s="345"/>
      <c r="GLY8" s="347"/>
      <c r="GLZ8" s="339"/>
      <c r="GMB8" s="259"/>
      <c r="GMC8" s="267"/>
      <c r="GMD8" s="267"/>
      <c r="GME8" s="269"/>
      <c r="GMF8" s="336"/>
      <c r="GMG8" s="346"/>
      <c r="GMH8" s="333"/>
      <c r="GMI8" s="345"/>
      <c r="GMJ8" s="347"/>
      <c r="GMK8" s="10"/>
      <c r="GML8" s="345"/>
      <c r="GMM8" s="345"/>
      <c r="GMN8" s="347"/>
      <c r="GMO8" s="339"/>
      <c r="GMQ8" s="259"/>
      <c r="GMR8" s="267"/>
      <c r="GMS8" s="267"/>
      <c r="GMT8" s="269"/>
      <c r="GMU8" s="336"/>
      <c r="GMV8" s="346"/>
      <c r="GMW8" s="333"/>
      <c r="GMX8" s="345"/>
      <c r="GMY8" s="347"/>
      <c r="GMZ8" s="10"/>
      <c r="GNA8" s="345"/>
      <c r="GNB8" s="345"/>
      <c r="GNC8" s="347"/>
      <c r="GND8" s="339"/>
      <c r="GNF8" s="259"/>
      <c r="GNG8" s="267"/>
      <c r="GNH8" s="267"/>
      <c r="GNI8" s="269"/>
      <c r="GNJ8" s="336"/>
      <c r="GNK8" s="346"/>
      <c r="GNL8" s="333"/>
      <c r="GNM8" s="345"/>
      <c r="GNN8" s="347"/>
      <c r="GNO8" s="10"/>
      <c r="GNP8" s="345"/>
      <c r="GNQ8" s="345"/>
      <c r="GNR8" s="347"/>
      <c r="GNS8" s="339"/>
      <c r="GNU8" s="259"/>
      <c r="GNV8" s="267"/>
      <c r="GNW8" s="267"/>
      <c r="GNX8" s="269"/>
      <c r="GNY8" s="336"/>
      <c r="GNZ8" s="346"/>
      <c r="GOA8" s="333"/>
      <c r="GOB8" s="345"/>
      <c r="GOC8" s="347"/>
      <c r="GOD8" s="10"/>
      <c r="GOE8" s="345"/>
      <c r="GOF8" s="345"/>
      <c r="GOG8" s="347"/>
      <c r="GOH8" s="339"/>
      <c r="GOJ8" s="259"/>
      <c r="GOK8" s="267"/>
      <c r="GOL8" s="267"/>
      <c r="GOM8" s="269"/>
      <c r="GON8" s="336"/>
      <c r="GOO8" s="346"/>
      <c r="GOP8" s="333"/>
      <c r="GOQ8" s="345"/>
      <c r="GOR8" s="347"/>
      <c r="GOS8" s="10"/>
      <c r="GOT8" s="345"/>
      <c r="GOU8" s="345"/>
      <c r="GOV8" s="347"/>
      <c r="GOW8" s="339"/>
      <c r="GOY8" s="259"/>
      <c r="GOZ8" s="267"/>
      <c r="GPA8" s="267"/>
      <c r="GPB8" s="269"/>
      <c r="GPC8" s="336"/>
      <c r="GPD8" s="346"/>
      <c r="GPE8" s="333"/>
      <c r="GPF8" s="345"/>
      <c r="GPG8" s="347"/>
      <c r="GPH8" s="10"/>
      <c r="GPI8" s="345"/>
      <c r="GPJ8" s="345"/>
      <c r="GPK8" s="347"/>
      <c r="GPL8" s="339"/>
      <c r="GPN8" s="259"/>
      <c r="GPO8" s="267"/>
      <c r="GPP8" s="267"/>
      <c r="GPQ8" s="269"/>
      <c r="GPR8" s="336"/>
      <c r="GPS8" s="346"/>
      <c r="GPT8" s="333"/>
      <c r="GPU8" s="345"/>
      <c r="GPV8" s="347"/>
      <c r="GPW8" s="10"/>
      <c r="GPX8" s="345"/>
      <c r="GPY8" s="345"/>
      <c r="GPZ8" s="347"/>
      <c r="GQA8" s="339"/>
      <c r="GQC8" s="259"/>
      <c r="GQD8" s="267"/>
      <c r="GQE8" s="267"/>
      <c r="GQF8" s="269"/>
      <c r="GQG8" s="336"/>
      <c r="GQH8" s="346"/>
      <c r="GQI8" s="333"/>
      <c r="GQJ8" s="345"/>
      <c r="GQK8" s="347"/>
      <c r="GQL8" s="10"/>
      <c r="GQM8" s="345"/>
      <c r="GQN8" s="345"/>
      <c r="GQO8" s="347"/>
      <c r="GQP8" s="339"/>
      <c r="GQR8" s="259"/>
      <c r="GQS8" s="267"/>
      <c r="GQT8" s="267"/>
      <c r="GQU8" s="269"/>
      <c r="GQV8" s="336"/>
      <c r="GQW8" s="346"/>
      <c r="GQX8" s="333"/>
      <c r="GQY8" s="345"/>
      <c r="GQZ8" s="347"/>
      <c r="GRA8" s="10"/>
      <c r="GRB8" s="345"/>
      <c r="GRC8" s="345"/>
      <c r="GRD8" s="347"/>
      <c r="GRE8" s="339"/>
      <c r="GRG8" s="259"/>
      <c r="GRH8" s="267"/>
      <c r="GRI8" s="267"/>
      <c r="GRJ8" s="269"/>
      <c r="GRK8" s="336"/>
      <c r="GRL8" s="346"/>
      <c r="GRM8" s="333"/>
      <c r="GRN8" s="345"/>
      <c r="GRO8" s="347"/>
      <c r="GRP8" s="10"/>
      <c r="GRQ8" s="345"/>
      <c r="GRR8" s="345"/>
      <c r="GRS8" s="347"/>
      <c r="GRT8" s="339"/>
      <c r="GRV8" s="259"/>
      <c r="GRW8" s="267"/>
      <c r="GRX8" s="267"/>
      <c r="GRY8" s="269"/>
      <c r="GRZ8" s="336"/>
      <c r="GSA8" s="346"/>
      <c r="GSB8" s="333"/>
      <c r="GSC8" s="345"/>
      <c r="GSD8" s="347"/>
      <c r="GSE8" s="10"/>
      <c r="GSF8" s="345"/>
      <c r="GSG8" s="345"/>
      <c r="GSH8" s="347"/>
      <c r="GSI8" s="339"/>
      <c r="GSK8" s="259"/>
      <c r="GSL8" s="267"/>
      <c r="GSM8" s="267"/>
      <c r="GSN8" s="269"/>
      <c r="GSO8" s="336"/>
      <c r="GSP8" s="346"/>
      <c r="GSQ8" s="333"/>
      <c r="GSR8" s="345"/>
      <c r="GSS8" s="347"/>
      <c r="GST8" s="10"/>
      <c r="GSU8" s="345"/>
      <c r="GSV8" s="345"/>
      <c r="GSW8" s="347"/>
      <c r="GSX8" s="339"/>
      <c r="GSZ8" s="259"/>
      <c r="GTA8" s="267"/>
      <c r="GTB8" s="267"/>
      <c r="GTC8" s="269"/>
      <c r="GTD8" s="336"/>
      <c r="GTE8" s="346"/>
      <c r="GTF8" s="333"/>
      <c r="GTG8" s="345"/>
      <c r="GTH8" s="347"/>
      <c r="GTI8" s="10"/>
      <c r="GTJ8" s="345"/>
      <c r="GTK8" s="345"/>
      <c r="GTL8" s="347"/>
      <c r="GTM8" s="339"/>
      <c r="GTO8" s="259"/>
      <c r="GTP8" s="267"/>
      <c r="GTQ8" s="267"/>
      <c r="GTR8" s="269"/>
      <c r="GTS8" s="336"/>
      <c r="GTT8" s="346"/>
      <c r="GTU8" s="333"/>
      <c r="GTV8" s="345"/>
      <c r="GTW8" s="347"/>
      <c r="GTX8" s="10"/>
      <c r="GTY8" s="345"/>
      <c r="GTZ8" s="345"/>
      <c r="GUA8" s="347"/>
      <c r="GUB8" s="339"/>
      <c r="GUD8" s="259"/>
      <c r="GUE8" s="267"/>
      <c r="GUF8" s="267"/>
      <c r="GUG8" s="269"/>
      <c r="GUH8" s="336"/>
      <c r="GUI8" s="346"/>
      <c r="GUJ8" s="333"/>
      <c r="GUK8" s="345"/>
      <c r="GUL8" s="347"/>
      <c r="GUM8" s="10"/>
      <c r="GUN8" s="345"/>
      <c r="GUO8" s="345"/>
      <c r="GUP8" s="347"/>
      <c r="GUQ8" s="339"/>
      <c r="GUS8" s="259"/>
      <c r="GUT8" s="267"/>
      <c r="GUU8" s="267"/>
      <c r="GUV8" s="269"/>
      <c r="GUW8" s="336"/>
      <c r="GUX8" s="346"/>
      <c r="GUY8" s="333"/>
      <c r="GUZ8" s="345"/>
      <c r="GVA8" s="347"/>
      <c r="GVB8" s="10"/>
      <c r="GVC8" s="345"/>
      <c r="GVD8" s="345"/>
      <c r="GVE8" s="347"/>
      <c r="GVF8" s="339"/>
      <c r="GVH8" s="259"/>
      <c r="GVI8" s="267"/>
      <c r="GVJ8" s="267"/>
      <c r="GVK8" s="269"/>
      <c r="GVL8" s="336"/>
      <c r="GVM8" s="346"/>
      <c r="GVN8" s="333"/>
      <c r="GVO8" s="345"/>
      <c r="GVP8" s="347"/>
      <c r="GVQ8" s="10"/>
      <c r="GVR8" s="345"/>
      <c r="GVS8" s="345"/>
      <c r="GVT8" s="347"/>
      <c r="GVU8" s="339"/>
      <c r="GVW8" s="259"/>
      <c r="GVX8" s="267"/>
      <c r="GVY8" s="267"/>
      <c r="GVZ8" s="269"/>
      <c r="GWA8" s="336"/>
      <c r="GWB8" s="346"/>
      <c r="GWC8" s="333"/>
      <c r="GWD8" s="345"/>
      <c r="GWE8" s="347"/>
      <c r="GWF8" s="10"/>
      <c r="GWG8" s="345"/>
      <c r="GWH8" s="345"/>
      <c r="GWI8" s="347"/>
      <c r="GWJ8" s="339"/>
      <c r="GWL8" s="259"/>
      <c r="GWM8" s="267"/>
      <c r="GWN8" s="267"/>
      <c r="GWO8" s="269"/>
      <c r="GWP8" s="336"/>
      <c r="GWQ8" s="346"/>
      <c r="GWR8" s="333"/>
      <c r="GWS8" s="345"/>
      <c r="GWT8" s="347"/>
      <c r="GWU8" s="10"/>
      <c r="GWV8" s="345"/>
      <c r="GWW8" s="345"/>
      <c r="GWX8" s="347"/>
      <c r="GWY8" s="339"/>
      <c r="GXA8" s="259"/>
      <c r="GXB8" s="267"/>
      <c r="GXC8" s="267"/>
      <c r="GXD8" s="269"/>
      <c r="GXE8" s="336"/>
      <c r="GXF8" s="346"/>
      <c r="GXG8" s="333"/>
      <c r="GXH8" s="345"/>
      <c r="GXI8" s="347"/>
      <c r="GXJ8" s="10"/>
      <c r="GXK8" s="345"/>
      <c r="GXL8" s="345"/>
      <c r="GXM8" s="347"/>
      <c r="GXN8" s="339"/>
      <c r="GXP8" s="259"/>
      <c r="GXQ8" s="267"/>
      <c r="GXR8" s="267"/>
      <c r="GXS8" s="269"/>
      <c r="GXT8" s="336"/>
      <c r="GXU8" s="346"/>
      <c r="GXV8" s="333"/>
      <c r="GXW8" s="345"/>
      <c r="GXX8" s="347"/>
      <c r="GXY8" s="10"/>
      <c r="GXZ8" s="345"/>
      <c r="GYA8" s="345"/>
      <c r="GYB8" s="347"/>
      <c r="GYC8" s="339"/>
      <c r="GYE8" s="259"/>
      <c r="GYF8" s="267"/>
      <c r="GYG8" s="267"/>
      <c r="GYH8" s="269"/>
      <c r="GYI8" s="336"/>
      <c r="GYJ8" s="346"/>
      <c r="GYK8" s="333"/>
      <c r="GYL8" s="345"/>
      <c r="GYM8" s="347"/>
      <c r="GYN8" s="10"/>
      <c r="GYO8" s="345"/>
      <c r="GYP8" s="345"/>
      <c r="GYQ8" s="347"/>
      <c r="GYR8" s="339"/>
      <c r="GYT8" s="259"/>
      <c r="GYU8" s="267"/>
      <c r="GYV8" s="267"/>
      <c r="GYW8" s="269"/>
      <c r="GYX8" s="336"/>
      <c r="GYY8" s="346"/>
      <c r="GYZ8" s="333"/>
      <c r="GZA8" s="345"/>
      <c r="GZB8" s="347"/>
      <c r="GZC8" s="10"/>
      <c r="GZD8" s="345"/>
      <c r="GZE8" s="345"/>
      <c r="GZF8" s="347"/>
      <c r="GZG8" s="339"/>
      <c r="GZI8" s="259"/>
      <c r="GZJ8" s="267"/>
      <c r="GZK8" s="267"/>
      <c r="GZL8" s="269"/>
      <c r="GZM8" s="336"/>
      <c r="GZN8" s="346"/>
      <c r="GZO8" s="333"/>
      <c r="GZP8" s="345"/>
      <c r="GZQ8" s="347"/>
      <c r="GZR8" s="10"/>
      <c r="GZS8" s="345"/>
      <c r="GZT8" s="345"/>
      <c r="GZU8" s="347"/>
      <c r="GZV8" s="339"/>
      <c r="GZX8" s="259"/>
      <c r="GZY8" s="267"/>
      <c r="GZZ8" s="267"/>
      <c r="HAA8" s="269"/>
      <c r="HAB8" s="336"/>
      <c r="HAC8" s="346"/>
      <c r="HAD8" s="333"/>
      <c r="HAE8" s="345"/>
      <c r="HAF8" s="347"/>
      <c r="HAG8" s="10"/>
      <c r="HAH8" s="345"/>
      <c r="HAI8" s="345"/>
      <c r="HAJ8" s="347"/>
      <c r="HAK8" s="339"/>
      <c r="HAM8" s="259"/>
      <c r="HAN8" s="267"/>
      <c r="HAO8" s="267"/>
      <c r="HAP8" s="269"/>
      <c r="HAQ8" s="336"/>
      <c r="HAR8" s="346"/>
      <c r="HAS8" s="333"/>
      <c r="HAT8" s="345"/>
      <c r="HAU8" s="347"/>
      <c r="HAV8" s="10"/>
      <c r="HAW8" s="345"/>
      <c r="HAX8" s="345"/>
      <c r="HAY8" s="347"/>
      <c r="HAZ8" s="339"/>
      <c r="HBB8" s="259"/>
      <c r="HBC8" s="267"/>
      <c r="HBD8" s="267"/>
      <c r="HBE8" s="269"/>
      <c r="HBF8" s="336"/>
      <c r="HBG8" s="346"/>
      <c r="HBH8" s="333"/>
      <c r="HBI8" s="345"/>
      <c r="HBJ8" s="347"/>
      <c r="HBK8" s="10"/>
      <c r="HBL8" s="345"/>
      <c r="HBM8" s="345"/>
      <c r="HBN8" s="347"/>
      <c r="HBO8" s="339"/>
      <c r="HBQ8" s="259"/>
      <c r="HBR8" s="267"/>
      <c r="HBS8" s="267"/>
      <c r="HBT8" s="269"/>
      <c r="HBU8" s="336"/>
      <c r="HBV8" s="346"/>
      <c r="HBW8" s="333"/>
      <c r="HBX8" s="345"/>
      <c r="HBY8" s="347"/>
      <c r="HBZ8" s="10"/>
      <c r="HCA8" s="345"/>
      <c r="HCB8" s="345"/>
      <c r="HCC8" s="347"/>
      <c r="HCD8" s="339"/>
      <c r="HCF8" s="259"/>
      <c r="HCG8" s="267"/>
      <c r="HCH8" s="267"/>
      <c r="HCI8" s="269"/>
      <c r="HCJ8" s="336"/>
      <c r="HCK8" s="346"/>
      <c r="HCL8" s="333"/>
      <c r="HCM8" s="345"/>
      <c r="HCN8" s="347"/>
      <c r="HCO8" s="10"/>
      <c r="HCP8" s="345"/>
      <c r="HCQ8" s="345"/>
      <c r="HCR8" s="347"/>
      <c r="HCS8" s="339"/>
      <c r="HCU8" s="259"/>
      <c r="HCV8" s="267"/>
      <c r="HCW8" s="267"/>
      <c r="HCX8" s="269"/>
      <c r="HCY8" s="336"/>
      <c r="HCZ8" s="346"/>
      <c r="HDA8" s="333"/>
      <c r="HDB8" s="345"/>
      <c r="HDC8" s="347"/>
      <c r="HDD8" s="10"/>
      <c r="HDE8" s="345"/>
      <c r="HDF8" s="345"/>
      <c r="HDG8" s="347"/>
      <c r="HDH8" s="339"/>
      <c r="HDJ8" s="259"/>
      <c r="HDK8" s="267"/>
      <c r="HDL8" s="267"/>
      <c r="HDM8" s="269"/>
      <c r="HDN8" s="336"/>
      <c r="HDO8" s="346"/>
      <c r="HDP8" s="333"/>
      <c r="HDQ8" s="345"/>
      <c r="HDR8" s="347"/>
      <c r="HDS8" s="10"/>
      <c r="HDT8" s="345"/>
      <c r="HDU8" s="345"/>
      <c r="HDV8" s="347"/>
      <c r="HDW8" s="339"/>
      <c r="HDY8" s="259"/>
      <c r="HDZ8" s="267"/>
      <c r="HEA8" s="267"/>
      <c r="HEB8" s="269"/>
      <c r="HEC8" s="336"/>
      <c r="HED8" s="346"/>
      <c r="HEE8" s="333"/>
      <c r="HEF8" s="345"/>
      <c r="HEG8" s="347"/>
      <c r="HEH8" s="10"/>
      <c r="HEI8" s="345"/>
      <c r="HEJ8" s="345"/>
      <c r="HEK8" s="347"/>
      <c r="HEL8" s="339"/>
      <c r="HEN8" s="259"/>
      <c r="HEO8" s="267"/>
      <c r="HEP8" s="267"/>
      <c r="HEQ8" s="269"/>
      <c r="HER8" s="336"/>
      <c r="HES8" s="346"/>
      <c r="HET8" s="333"/>
      <c r="HEU8" s="345"/>
      <c r="HEV8" s="347"/>
      <c r="HEW8" s="10"/>
      <c r="HEX8" s="345"/>
      <c r="HEY8" s="345"/>
      <c r="HEZ8" s="347"/>
      <c r="HFA8" s="339"/>
      <c r="HFC8" s="259"/>
      <c r="HFD8" s="267"/>
      <c r="HFE8" s="267"/>
      <c r="HFF8" s="269"/>
      <c r="HFG8" s="336"/>
      <c r="HFH8" s="346"/>
      <c r="HFI8" s="333"/>
      <c r="HFJ8" s="345"/>
      <c r="HFK8" s="347"/>
      <c r="HFL8" s="10"/>
      <c r="HFM8" s="345"/>
      <c r="HFN8" s="345"/>
      <c r="HFO8" s="347"/>
      <c r="HFP8" s="339"/>
      <c r="HFR8" s="259"/>
      <c r="HFS8" s="267"/>
      <c r="HFT8" s="267"/>
      <c r="HFU8" s="269"/>
      <c r="HFV8" s="336"/>
      <c r="HFW8" s="346"/>
      <c r="HFX8" s="333"/>
      <c r="HFY8" s="345"/>
      <c r="HFZ8" s="347"/>
      <c r="HGA8" s="10"/>
      <c r="HGB8" s="345"/>
      <c r="HGC8" s="345"/>
      <c r="HGD8" s="347"/>
      <c r="HGE8" s="339"/>
      <c r="HGG8" s="259"/>
      <c r="HGH8" s="267"/>
      <c r="HGI8" s="267"/>
      <c r="HGJ8" s="269"/>
      <c r="HGK8" s="336"/>
      <c r="HGL8" s="346"/>
      <c r="HGM8" s="333"/>
      <c r="HGN8" s="345"/>
      <c r="HGO8" s="347"/>
      <c r="HGP8" s="10"/>
      <c r="HGQ8" s="345"/>
      <c r="HGR8" s="345"/>
      <c r="HGS8" s="347"/>
      <c r="HGT8" s="339"/>
      <c r="HGV8" s="259"/>
      <c r="HGW8" s="267"/>
      <c r="HGX8" s="267"/>
      <c r="HGY8" s="269"/>
      <c r="HGZ8" s="336"/>
      <c r="HHA8" s="346"/>
      <c r="HHB8" s="333"/>
      <c r="HHC8" s="345"/>
      <c r="HHD8" s="347"/>
      <c r="HHE8" s="10"/>
      <c r="HHF8" s="345"/>
      <c r="HHG8" s="345"/>
      <c r="HHH8" s="347"/>
      <c r="HHI8" s="339"/>
      <c r="HHK8" s="259"/>
      <c r="HHL8" s="267"/>
      <c r="HHM8" s="267"/>
      <c r="HHN8" s="269"/>
      <c r="HHO8" s="336"/>
      <c r="HHP8" s="346"/>
      <c r="HHQ8" s="333"/>
      <c r="HHR8" s="345"/>
      <c r="HHS8" s="347"/>
      <c r="HHT8" s="10"/>
      <c r="HHU8" s="345"/>
      <c r="HHV8" s="345"/>
      <c r="HHW8" s="347"/>
      <c r="HHX8" s="339"/>
      <c r="HHZ8" s="259"/>
      <c r="HIA8" s="267"/>
      <c r="HIB8" s="267"/>
      <c r="HIC8" s="269"/>
      <c r="HID8" s="336"/>
      <c r="HIE8" s="346"/>
      <c r="HIF8" s="333"/>
      <c r="HIG8" s="345"/>
      <c r="HIH8" s="347"/>
      <c r="HII8" s="10"/>
      <c r="HIJ8" s="345"/>
      <c r="HIK8" s="345"/>
      <c r="HIL8" s="347"/>
      <c r="HIM8" s="339"/>
      <c r="HIO8" s="259"/>
      <c r="HIP8" s="267"/>
      <c r="HIQ8" s="267"/>
      <c r="HIR8" s="269"/>
      <c r="HIS8" s="336"/>
      <c r="HIT8" s="346"/>
      <c r="HIU8" s="333"/>
      <c r="HIV8" s="345"/>
      <c r="HIW8" s="347"/>
      <c r="HIX8" s="10"/>
      <c r="HIY8" s="345"/>
      <c r="HIZ8" s="345"/>
      <c r="HJA8" s="347"/>
      <c r="HJB8" s="339"/>
      <c r="HJD8" s="259"/>
      <c r="HJE8" s="267"/>
      <c r="HJF8" s="267"/>
      <c r="HJG8" s="269"/>
      <c r="HJH8" s="336"/>
      <c r="HJI8" s="346"/>
      <c r="HJJ8" s="333"/>
      <c r="HJK8" s="345"/>
      <c r="HJL8" s="347"/>
      <c r="HJM8" s="10"/>
      <c r="HJN8" s="345"/>
      <c r="HJO8" s="345"/>
      <c r="HJP8" s="347"/>
      <c r="HJQ8" s="339"/>
      <c r="HJS8" s="259"/>
      <c r="HJT8" s="267"/>
      <c r="HJU8" s="267"/>
      <c r="HJV8" s="269"/>
      <c r="HJW8" s="336"/>
      <c r="HJX8" s="346"/>
      <c r="HJY8" s="333"/>
      <c r="HJZ8" s="345"/>
      <c r="HKA8" s="347"/>
      <c r="HKB8" s="10"/>
      <c r="HKC8" s="345"/>
      <c r="HKD8" s="345"/>
      <c r="HKE8" s="347"/>
      <c r="HKF8" s="339"/>
      <c r="HKH8" s="259"/>
      <c r="HKI8" s="267"/>
      <c r="HKJ8" s="267"/>
      <c r="HKK8" s="269"/>
      <c r="HKL8" s="336"/>
      <c r="HKM8" s="346"/>
      <c r="HKN8" s="333"/>
      <c r="HKO8" s="345"/>
      <c r="HKP8" s="347"/>
      <c r="HKQ8" s="10"/>
      <c r="HKR8" s="345"/>
      <c r="HKS8" s="345"/>
      <c r="HKT8" s="347"/>
      <c r="HKU8" s="339"/>
      <c r="HKW8" s="259"/>
      <c r="HKX8" s="267"/>
      <c r="HKY8" s="267"/>
      <c r="HKZ8" s="269"/>
      <c r="HLA8" s="336"/>
      <c r="HLB8" s="346"/>
      <c r="HLC8" s="333"/>
      <c r="HLD8" s="345"/>
      <c r="HLE8" s="347"/>
      <c r="HLF8" s="10"/>
      <c r="HLG8" s="345"/>
      <c r="HLH8" s="345"/>
      <c r="HLI8" s="347"/>
      <c r="HLJ8" s="339"/>
      <c r="HLL8" s="259"/>
      <c r="HLM8" s="267"/>
      <c r="HLN8" s="267"/>
      <c r="HLO8" s="269"/>
      <c r="HLP8" s="336"/>
      <c r="HLQ8" s="346"/>
      <c r="HLR8" s="333"/>
      <c r="HLS8" s="345"/>
      <c r="HLT8" s="347"/>
      <c r="HLU8" s="10"/>
      <c r="HLV8" s="345"/>
      <c r="HLW8" s="345"/>
      <c r="HLX8" s="347"/>
      <c r="HLY8" s="339"/>
      <c r="HMA8" s="259"/>
      <c r="HMB8" s="267"/>
      <c r="HMC8" s="267"/>
      <c r="HMD8" s="269"/>
      <c r="HME8" s="336"/>
      <c r="HMF8" s="346"/>
      <c r="HMG8" s="333"/>
      <c r="HMH8" s="345"/>
      <c r="HMI8" s="347"/>
      <c r="HMJ8" s="10"/>
      <c r="HMK8" s="345"/>
      <c r="HML8" s="345"/>
      <c r="HMM8" s="347"/>
      <c r="HMN8" s="339"/>
      <c r="HMP8" s="259"/>
      <c r="HMQ8" s="267"/>
      <c r="HMR8" s="267"/>
      <c r="HMS8" s="269"/>
      <c r="HMT8" s="336"/>
      <c r="HMU8" s="346"/>
      <c r="HMV8" s="333"/>
      <c r="HMW8" s="345"/>
      <c r="HMX8" s="347"/>
      <c r="HMY8" s="10"/>
      <c r="HMZ8" s="345"/>
      <c r="HNA8" s="345"/>
      <c r="HNB8" s="347"/>
      <c r="HNC8" s="339"/>
      <c r="HNE8" s="259"/>
      <c r="HNF8" s="267"/>
      <c r="HNG8" s="267"/>
      <c r="HNH8" s="269"/>
      <c r="HNI8" s="336"/>
      <c r="HNJ8" s="346"/>
      <c r="HNK8" s="333"/>
      <c r="HNL8" s="345"/>
      <c r="HNM8" s="347"/>
      <c r="HNN8" s="10"/>
      <c r="HNO8" s="345"/>
      <c r="HNP8" s="345"/>
      <c r="HNQ8" s="347"/>
      <c r="HNR8" s="339"/>
      <c r="HNT8" s="259"/>
      <c r="HNU8" s="267"/>
      <c r="HNV8" s="267"/>
      <c r="HNW8" s="269"/>
      <c r="HNX8" s="336"/>
      <c r="HNY8" s="346"/>
      <c r="HNZ8" s="333"/>
      <c r="HOA8" s="345"/>
      <c r="HOB8" s="347"/>
      <c r="HOC8" s="10"/>
      <c r="HOD8" s="345"/>
      <c r="HOE8" s="345"/>
      <c r="HOF8" s="347"/>
      <c r="HOG8" s="339"/>
      <c r="HOI8" s="259"/>
      <c r="HOJ8" s="267"/>
      <c r="HOK8" s="267"/>
      <c r="HOL8" s="269"/>
      <c r="HOM8" s="336"/>
      <c r="HON8" s="346"/>
      <c r="HOO8" s="333"/>
      <c r="HOP8" s="345"/>
      <c r="HOQ8" s="347"/>
      <c r="HOR8" s="10"/>
      <c r="HOS8" s="345"/>
      <c r="HOT8" s="345"/>
      <c r="HOU8" s="347"/>
      <c r="HOV8" s="339"/>
      <c r="HOX8" s="259"/>
      <c r="HOY8" s="267"/>
      <c r="HOZ8" s="267"/>
      <c r="HPA8" s="269"/>
      <c r="HPB8" s="336"/>
      <c r="HPC8" s="346"/>
      <c r="HPD8" s="333"/>
      <c r="HPE8" s="345"/>
      <c r="HPF8" s="347"/>
      <c r="HPG8" s="10"/>
      <c r="HPH8" s="345"/>
      <c r="HPI8" s="345"/>
      <c r="HPJ8" s="347"/>
      <c r="HPK8" s="339"/>
      <c r="HPM8" s="259"/>
      <c r="HPN8" s="267"/>
      <c r="HPO8" s="267"/>
      <c r="HPP8" s="269"/>
      <c r="HPQ8" s="336"/>
      <c r="HPR8" s="346"/>
      <c r="HPS8" s="333"/>
      <c r="HPT8" s="345"/>
      <c r="HPU8" s="347"/>
      <c r="HPV8" s="10"/>
      <c r="HPW8" s="345"/>
      <c r="HPX8" s="345"/>
      <c r="HPY8" s="347"/>
      <c r="HPZ8" s="339"/>
      <c r="HQB8" s="259"/>
      <c r="HQC8" s="267"/>
      <c r="HQD8" s="267"/>
      <c r="HQE8" s="269"/>
      <c r="HQF8" s="336"/>
      <c r="HQG8" s="346"/>
      <c r="HQH8" s="333"/>
      <c r="HQI8" s="345"/>
      <c r="HQJ8" s="347"/>
      <c r="HQK8" s="10"/>
      <c r="HQL8" s="345"/>
      <c r="HQM8" s="345"/>
      <c r="HQN8" s="347"/>
      <c r="HQO8" s="339"/>
      <c r="HQQ8" s="259"/>
      <c r="HQR8" s="267"/>
      <c r="HQS8" s="267"/>
      <c r="HQT8" s="269"/>
      <c r="HQU8" s="336"/>
      <c r="HQV8" s="346"/>
      <c r="HQW8" s="333"/>
      <c r="HQX8" s="345"/>
      <c r="HQY8" s="347"/>
      <c r="HQZ8" s="10"/>
      <c r="HRA8" s="345"/>
      <c r="HRB8" s="345"/>
      <c r="HRC8" s="347"/>
      <c r="HRD8" s="339"/>
      <c r="HRF8" s="259"/>
      <c r="HRG8" s="267"/>
      <c r="HRH8" s="267"/>
      <c r="HRI8" s="269"/>
      <c r="HRJ8" s="336"/>
      <c r="HRK8" s="346"/>
      <c r="HRL8" s="333"/>
      <c r="HRM8" s="345"/>
      <c r="HRN8" s="347"/>
      <c r="HRO8" s="10"/>
      <c r="HRP8" s="345"/>
      <c r="HRQ8" s="345"/>
      <c r="HRR8" s="347"/>
      <c r="HRS8" s="339"/>
      <c r="HRU8" s="259"/>
      <c r="HRV8" s="267"/>
      <c r="HRW8" s="267"/>
      <c r="HRX8" s="269"/>
      <c r="HRY8" s="336"/>
      <c r="HRZ8" s="346"/>
      <c r="HSA8" s="333"/>
      <c r="HSB8" s="345"/>
      <c r="HSC8" s="347"/>
      <c r="HSD8" s="10"/>
      <c r="HSE8" s="345"/>
      <c r="HSF8" s="345"/>
      <c r="HSG8" s="347"/>
      <c r="HSH8" s="339"/>
      <c r="HSJ8" s="259"/>
      <c r="HSK8" s="267"/>
      <c r="HSL8" s="267"/>
      <c r="HSM8" s="269"/>
      <c r="HSN8" s="336"/>
      <c r="HSO8" s="346"/>
      <c r="HSP8" s="333"/>
      <c r="HSQ8" s="345"/>
      <c r="HSR8" s="347"/>
      <c r="HSS8" s="10"/>
      <c r="HST8" s="345"/>
      <c r="HSU8" s="345"/>
      <c r="HSV8" s="347"/>
      <c r="HSW8" s="339"/>
      <c r="HSY8" s="259"/>
      <c r="HSZ8" s="267"/>
      <c r="HTA8" s="267"/>
      <c r="HTB8" s="269"/>
      <c r="HTC8" s="336"/>
      <c r="HTD8" s="346"/>
      <c r="HTE8" s="333"/>
      <c r="HTF8" s="345"/>
      <c r="HTG8" s="347"/>
      <c r="HTH8" s="10"/>
      <c r="HTI8" s="345"/>
      <c r="HTJ8" s="345"/>
      <c r="HTK8" s="347"/>
      <c r="HTL8" s="339"/>
      <c r="HTN8" s="259"/>
      <c r="HTO8" s="267"/>
      <c r="HTP8" s="267"/>
      <c r="HTQ8" s="269"/>
      <c r="HTR8" s="336"/>
      <c r="HTS8" s="346"/>
      <c r="HTT8" s="333"/>
      <c r="HTU8" s="345"/>
      <c r="HTV8" s="347"/>
      <c r="HTW8" s="10"/>
      <c r="HTX8" s="345"/>
      <c r="HTY8" s="345"/>
      <c r="HTZ8" s="347"/>
      <c r="HUA8" s="339"/>
      <c r="HUC8" s="259"/>
      <c r="HUD8" s="267"/>
      <c r="HUE8" s="267"/>
      <c r="HUF8" s="269"/>
      <c r="HUG8" s="336"/>
      <c r="HUH8" s="346"/>
      <c r="HUI8" s="333"/>
      <c r="HUJ8" s="345"/>
      <c r="HUK8" s="347"/>
      <c r="HUL8" s="10"/>
      <c r="HUM8" s="345"/>
      <c r="HUN8" s="345"/>
      <c r="HUO8" s="347"/>
      <c r="HUP8" s="339"/>
      <c r="HUR8" s="259"/>
      <c r="HUS8" s="267"/>
      <c r="HUT8" s="267"/>
      <c r="HUU8" s="269"/>
      <c r="HUV8" s="336"/>
      <c r="HUW8" s="346"/>
      <c r="HUX8" s="333"/>
      <c r="HUY8" s="345"/>
      <c r="HUZ8" s="347"/>
      <c r="HVA8" s="10"/>
      <c r="HVB8" s="345"/>
      <c r="HVC8" s="345"/>
      <c r="HVD8" s="347"/>
      <c r="HVE8" s="339"/>
      <c r="HVG8" s="259"/>
      <c r="HVH8" s="267"/>
      <c r="HVI8" s="267"/>
      <c r="HVJ8" s="269"/>
      <c r="HVK8" s="336"/>
      <c r="HVL8" s="346"/>
      <c r="HVM8" s="333"/>
      <c r="HVN8" s="345"/>
      <c r="HVO8" s="347"/>
      <c r="HVP8" s="10"/>
      <c r="HVQ8" s="345"/>
      <c r="HVR8" s="345"/>
      <c r="HVS8" s="347"/>
      <c r="HVT8" s="339"/>
      <c r="HVV8" s="259"/>
      <c r="HVW8" s="267"/>
      <c r="HVX8" s="267"/>
      <c r="HVY8" s="269"/>
      <c r="HVZ8" s="336"/>
      <c r="HWA8" s="346"/>
      <c r="HWB8" s="333"/>
      <c r="HWC8" s="345"/>
      <c r="HWD8" s="347"/>
      <c r="HWE8" s="10"/>
      <c r="HWF8" s="345"/>
      <c r="HWG8" s="345"/>
      <c r="HWH8" s="347"/>
      <c r="HWI8" s="339"/>
      <c r="HWK8" s="259"/>
      <c r="HWL8" s="267"/>
      <c r="HWM8" s="267"/>
      <c r="HWN8" s="269"/>
      <c r="HWO8" s="336"/>
      <c r="HWP8" s="346"/>
      <c r="HWQ8" s="333"/>
      <c r="HWR8" s="345"/>
      <c r="HWS8" s="347"/>
      <c r="HWT8" s="10"/>
      <c r="HWU8" s="345"/>
      <c r="HWV8" s="345"/>
      <c r="HWW8" s="347"/>
      <c r="HWX8" s="339"/>
      <c r="HWZ8" s="259"/>
      <c r="HXA8" s="267"/>
      <c r="HXB8" s="267"/>
      <c r="HXC8" s="269"/>
      <c r="HXD8" s="336"/>
      <c r="HXE8" s="346"/>
      <c r="HXF8" s="333"/>
      <c r="HXG8" s="345"/>
      <c r="HXH8" s="347"/>
      <c r="HXI8" s="10"/>
      <c r="HXJ8" s="345"/>
      <c r="HXK8" s="345"/>
      <c r="HXL8" s="347"/>
      <c r="HXM8" s="339"/>
      <c r="HXO8" s="259"/>
      <c r="HXP8" s="267"/>
      <c r="HXQ8" s="267"/>
      <c r="HXR8" s="269"/>
      <c r="HXS8" s="336"/>
      <c r="HXT8" s="346"/>
      <c r="HXU8" s="333"/>
      <c r="HXV8" s="345"/>
      <c r="HXW8" s="347"/>
      <c r="HXX8" s="10"/>
      <c r="HXY8" s="345"/>
      <c r="HXZ8" s="345"/>
      <c r="HYA8" s="347"/>
      <c r="HYB8" s="339"/>
      <c r="HYD8" s="259"/>
      <c r="HYE8" s="267"/>
      <c r="HYF8" s="267"/>
      <c r="HYG8" s="269"/>
      <c r="HYH8" s="336"/>
      <c r="HYI8" s="346"/>
      <c r="HYJ8" s="333"/>
      <c r="HYK8" s="345"/>
      <c r="HYL8" s="347"/>
      <c r="HYM8" s="10"/>
      <c r="HYN8" s="345"/>
      <c r="HYO8" s="345"/>
      <c r="HYP8" s="347"/>
      <c r="HYQ8" s="339"/>
      <c r="HYS8" s="259"/>
      <c r="HYT8" s="267"/>
      <c r="HYU8" s="267"/>
      <c r="HYV8" s="269"/>
      <c r="HYW8" s="336"/>
      <c r="HYX8" s="346"/>
      <c r="HYY8" s="333"/>
      <c r="HYZ8" s="345"/>
      <c r="HZA8" s="347"/>
      <c r="HZB8" s="10"/>
      <c r="HZC8" s="345"/>
      <c r="HZD8" s="345"/>
      <c r="HZE8" s="347"/>
      <c r="HZF8" s="339"/>
      <c r="HZH8" s="259"/>
      <c r="HZI8" s="267"/>
      <c r="HZJ8" s="267"/>
      <c r="HZK8" s="269"/>
      <c r="HZL8" s="336"/>
      <c r="HZM8" s="346"/>
      <c r="HZN8" s="333"/>
      <c r="HZO8" s="345"/>
      <c r="HZP8" s="347"/>
      <c r="HZQ8" s="10"/>
      <c r="HZR8" s="345"/>
      <c r="HZS8" s="345"/>
      <c r="HZT8" s="347"/>
      <c r="HZU8" s="339"/>
      <c r="HZW8" s="259"/>
      <c r="HZX8" s="267"/>
      <c r="HZY8" s="267"/>
      <c r="HZZ8" s="269"/>
      <c r="IAA8" s="336"/>
      <c r="IAB8" s="346"/>
      <c r="IAC8" s="333"/>
      <c r="IAD8" s="345"/>
      <c r="IAE8" s="347"/>
      <c r="IAF8" s="10"/>
      <c r="IAG8" s="345"/>
      <c r="IAH8" s="345"/>
      <c r="IAI8" s="347"/>
      <c r="IAJ8" s="339"/>
      <c r="IAL8" s="259"/>
      <c r="IAM8" s="267"/>
      <c r="IAN8" s="267"/>
      <c r="IAO8" s="269"/>
      <c r="IAP8" s="336"/>
      <c r="IAQ8" s="346"/>
      <c r="IAR8" s="333"/>
      <c r="IAS8" s="345"/>
      <c r="IAT8" s="347"/>
      <c r="IAU8" s="10"/>
      <c r="IAV8" s="345"/>
      <c r="IAW8" s="345"/>
      <c r="IAX8" s="347"/>
      <c r="IAY8" s="339"/>
      <c r="IBA8" s="259"/>
      <c r="IBB8" s="267"/>
      <c r="IBC8" s="267"/>
      <c r="IBD8" s="269"/>
      <c r="IBE8" s="336"/>
      <c r="IBF8" s="346"/>
      <c r="IBG8" s="333"/>
      <c r="IBH8" s="345"/>
      <c r="IBI8" s="347"/>
      <c r="IBJ8" s="10"/>
      <c r="IBK8" s="345"/>
      <c r="IBL8" s="345"/>
      <c r="IBM8" s="347"/>
      <c r="IBN8" s="339"/>
      <c r="IBP8" s="259"/>
      <c r="IBQ8" s="267"/>
      <c r="IBR8" s="267"/>
      <c r="IBS8" s="269"/>
      <c r="IBT8" s="336"/>
      <c r="IBU8" s="346"/>
      <c r="IBV8" s="333"/>
      <c r="IBW8" s="345"/>
      <c r="IBX8" s="347"/>
      <c r="IBY8" s="10"/>
      <c r="IBZ8" s="345"/>
      <c r="ICA8" s="345"/>
      <c r="ICB8" s="347"/>
      <c r="ICC8" s="339"/>
      <c r="ICE8" s="259"/>
      <c r="ICF8" s="267"/>
      <c r="ICG8" s="267"/>
      <c r="ICH8" s="269"/>
      <c r="ICI8" s="336"/>
      <c r="ICJ8" s="346"/>
      <c r="ICK8" s="333"/>
      <c r="ICL8" s="345"/>
      <c r="ICM8" s="347"/>
      <c r="ICN8" s="10"/>
      <c r="ICO8" s="345"/>
      <c r="ICP8" s="345"/>
      <c r="ICQ8" s="347"/>
      <c r="ICR8" s="339"/>
      <c r="ICT8" s="259"/>
      <c r="ICU8" s="267"/>
      <c r="ICV8" s="267"/>
      <c r="ICW8" s="269"/>
      <c r="ICX8" s="336"/>
      <c r="ICY8" s="346"/>
      <c r="ICZ8" s="333"/>
      <c r="IDA8" s="345"/>
      <c r="IDB8" s="347"/>
      <c r="IDC8" s="10"/>
      <c r="IDD8" s="345"/>
      <c r="IDE8" s="345"/>
      <c r="IDF8" s="347"/>
      <c r="IDG8" s="339"/>
      <c r="IDI8" s="259"/>
      <c r="IDJ8" s="267"/>
      <c r="IDK8" s="267"/>
      <c r="IDL8" s="269"/>
      <c r="IDM8" s="336"/>
      <c r="IDN8" s="346"/>
      <c r="IDO8" s="333"/>
      <c r="IDP8" s="345"/>
      <c r="IDQ8" s="347"/>
      <c r="IDR8" s="10"/>
      <c r="IDS8" s="345"/>
      <c r="IDT8" s="345"/>
      <c r="IDU8" s="347"/>
      <c r="IDV8" s="339"/>
      <c r="IDX8" s="259"/>
      <c r="IDY8" s="267"/>
      <c r="IDZ8" s="267"/>
      <c r="IEA8" s="269"/>
      <c r="IEB8" s="336"/>
      <c r="IEC8" s="346"/>
      <c r="IED8" s="333"/>
      <c r="IEE8" s="345"/>
      <c r="IEF8" s="347"/>
      <c r="IEG8" s="10"/>
      <c r="IEH8" s="345"/>
      <c r="IEI8" s="345"/>
      <c r="IEJ8" s="347"/>
      <c r="IEK8" s="339"/>
      <c r="IEM8" s="259"/>
      <c r="IEN8" s="267"/>
      <c r="IEO8" s="267"/>
      <c r="IEP8" s="269"/>
      <c r="IEQ8" s="336"/>
      <c r="IER8" s="346"/>
      <c r="IES8" s="333"/>
      <c r="IET8" s="345"/>
      <c r="IEU8" s="347"/>
      <c r="IEV8" s="10"/>
      <c r="IEW8" s="345"/>
      <c r="IEX8" s="345"/>
      <c r="IEY8" s="347"/>
      <c r="IEZ8" s="339"/>
      <c r="IFB8" s="259"/>
      <c r="IFC8" s="267"/>
      <c r="IFD8" s="267"/>
      <c r="IFE8" s="269"/>
      <c r="IFF8" s="336"/>
      <c r="IFG8" s="346"/>
      <c r="IFH8" s="333"/>
      <c r="IFI8" s="345"/>
      <c r="IFJ8" s="347"/>
      <c r="IFK8" s="10"/>
      <c r="IFL8" s="345"/>
      <c r="IFM8" s="345"/>
      <c r="IFN8" s="347"/>
      <c r="IFO8" s="339"/>
      <c r="IFQ8" s="259"/>
      <c r="IFR8" s="267"/>
      <c r="IFS8" s="267"/>
      <c r="IFT8" s="269"/>
      <c r="IFU8" s="336"/>
      <c r="IFV8" s="346"/>
      <c r="IFW8" s="333"/>
      <c r="IFX8" s="345"/>
      <c r="IFY8" s="347"/>
      <c r="IFZ8" s="10"/>
      <c r="IGA8" s="345"/>
      <c r="IGB8" s="345"/>
      <c r="IGC8" s="347"/>
      <c r="IGD8" s="339"/>
      <c r="IGF8" s="259"/>
      <c r="IGG8" s="267"/>
      <c r="IGH8" s="267"/>
      <c r="IGI8" s="269"/>
      <c r="IGJ8" s="336"/>
      <c r="IGK8" s="346"/>
      <c r="IGL8" s="333"/>
      <c r="IGM8" s="345"/>
      <c r="IGN8" s="347"/>
      <c r="IGO8" s="10"/>
      <c r="IGP8" s="345"/>
      <c r="IGQ8" s="345"/>
      <c r="IGR8" s="347"/>
      <c r="IGS8" s="339"/>
      <c r="IGU8" s="259"/>
      <c r="IGV8" s="267"/>
      <c r="IGW8" s="267"/>
      <c r="IGX8" s="269"/>
      <c r="IGY8" s="336"/>
      <c r="IGZ8" s="346"/>
      <c r="IHA8" s="333"/>
      <c r="IHB8" s="345"/>
      <c r="IHC8" s="347"/>
      <c r="IHD8" s="10"/>
      <c r="IHE8" s="345"/>
      <c r="IHF8" s="345"/>
      <c r="IHG8" s="347"/>
      <c r="IHH8" s="339"/>
      <c r="IHJ8" s="259"/>
      <c r="IHK8" s="267"/>
      <c r="IHL8" s="267"/>
      <c r="IHM8" s="269"/>
      <c r="IHN8" s="336"/>
      <c r="IHO8" s="346"/>
      <c r="IHP8" s="333"/>
      <c r="IHQ8" s="345"/>
      <c r="IHR8" s="347"/>
      <c r="IHS8" s="10"/>
      <c r="IHT8" s="345"/>
      <c r="IHU8" s="345"/>
      <c r="IHV8" s="347"/>
      <c r="IHW8" s="339"/>
      <c r="IHY8" s="259"/>
      <c r="IHZ8" s="267"/>
      <c r="IIA8" s="267"/>
      <c r="IIB8" s="269"/>
      <c r="IIC8" s="336"/>
      <c r="IID8" s="346"/>
      <c r="IIE8" s="333"/>
      <c r="IIF8" s="345"/>
      <c r="IIG8" s="347"/>
      <c r="IIH8" s="10"/>
      <c r="III8" s="345"/>
      <c r="IIJ8" s="345"/>
      <c r="IIK8" s="347"/>
      <c r="IIL8" s="339"/>
      <c r="IIN8" s="259"/>
      <c r="IIO8" s="267"/>
      <c r="IIP8" s="267"/>
      <c r="IIQ8" s="269"/>
      <c r="IIR8" s="336"/>
      <c r="IIS8" s="346"/>
      <c r="IIT8" s="333"/>
      <c r="IIU8" s="345"/>
      <c r="IIV8" s="347"/>
      <c r="IIW8" s="10"/>
      <c r="IIX8" s="345"/>
      <c r="IIY8" s="345"/>
      <c r="IIZ8" s="347"/>
      <c r="IJA8" s="339"/>
      <c r="IJC8" s="259"/>
      <c r="IJD8" s="267"/>
      <c r="IJE8" s="267"/>
      <c r="IJF8" s="269"/>
      <c r="IJG8" s="336"/>
      <c r="IJH8" s="346"/>
      <c r="IJI8" s="333"/>
      <c r="IJJ8" s="345"/>
      <c r="IJK8" s="347"/>
      <c r="IJL8" s="10"/>
      <c r="IJM8" s="345"/>
      <c r="IJN8" s="345"/>
      <c r="IJO8" s="347"/>
      <c r="IJP8" s="339"/>
      <c r="IJR8" s="259"/>
      <c r="IJS8" s="267"/>
      <c r="IJT8" s="267"/>
      <c r="IJU8" s="269"/>
      <c r="IJV8" s="336"/>
      <c r="IJW8" s="346"/>
      <c r="IJX8" s="333"/>
      <c r="IJY8" s="345"/>
      <c r="IJZ8" s="347"/>
      <c r="IKA8" s="10"/>
      <c r="IKB8" s="345"/>
      <c r="IKC8" s="345"/>
      <c r="IKD8" s="347"/>
      <c r="IKE8" s="339"/>
      <c r="IKG8" s="259"/>
      <c r="IKH8" s="267"/>
      <c r="IKI8" s="267"/>
      <c r="IKJ8" s="269"/>
      <c r="IKK8" s="336"/>
      <c r="IKL8" s="346"/>
      <c r="IKM8" s="333"/>
      <c r="IKN8" s="345"/>
      <c r="IKO8" s="347"/>
      <c r="IKP8" s="10"/>
      <c r="IKQ8" s="345"/>
      <c r="IKR8" s="345"/>
      <c r="IKS8" s="347"/>
      <c r="IKT8" s="339"/>
      <c r="IKV8" s="259"/>
      <c r="IKW8" s="267"/>
      <c r="IKX8" s="267"/>
      <c r="IKY8" s="269"/>
      <c r="IKZ8" s="336"/>
      <c r="ILA8" s="346"/>
      <c r="ILB8" s="333"/>
      <c r="ILC8" s="345"/>
      <c r="ILD8" s="347"/>
      <c r="ILE8" s="10"/>
      <c r="ILF8" s="345"/>
      <c r="ILG8" s="345"/>
      <c r="ILH8" s="347"/>
      <c r="ILI8" s="339"/>
      <c r="ILK8" s="259"/>
      <c r="ILL8" s="267"/>
      <c r="ILM8" s="267"/>
      <c r="ILN8" s="269"/>
      <c r="ILO8" s="336"/>
      <c r="ILP8" s="346"/>
      <c r="ILQ8" s="333"/>
      <c r="ILR8" s="345"/>
      <c r="ILS8" s="347"/>
      <c r="ILT8" s="10"/>
      <c r="ILU8" s="345"/>
      <c r="ILV8" s="345"/>
      <c r="ILW8" s="347"/>
      <c r="ILX8" s="339"/>
      <c r="ILZ8" s="259"/>
      <c r="IMA8" s="267"/>
      <c r="IMB8" s="267"/>
      <c r="IMC8" s="269"/>
      <c r="IMD8" s="336"/>
      <c r="IME8" s="346"/>
      <c r="IMF8" s="333"/>
      <c r="IMG8" s="345"/>
      <c r="IMH8" s="347"/>
      <c r="IMI8" s="10"/>
      <c r="IMJ8" s="345"/>
      <c r="IMK8" s="345"/>
      <c r="IML8" s="347"/>
      <c r="IMM8" s="339"/>
      <c r="IMO8" s="259"/>
      <c r="IMP8" s="267"/>
      <c r="IMQ8" s="267"/>
      <c r="IMR8" s="269"/>
      <c r="IMS8" s="336"/>
      <c r="IMT8" s="346"/>
      <c r="IMU8" s="333"/>
      <c r="IMV8" s="345"/>
      <c r="IMW8" s="347"/>
      <c r="IMX8" s="10"/>
      <c r="IMY8" s="345"/>
      <c r="IMZ8" s="345"/>
      <c r="INA8" s="347"/>
      <c r="INB8" s="339"/>
      <c r="IND8" s="259"/>
      <c r="INE8" s="267"/>
      <c r="INF8" s="267"/>
      <c r="ING8" s="269"/>
      <c r="INH8" s="336"/>
      <c r="INI8" s="346"/>
      <c r="INJ8" s="333"/>
      <c r="INK8" s="345"/>
      <c r="INL8" s="347"/>
      <c r="INM8" s="10"/>
      <c r="INN8" s="345"/>
      <c r="INO8" s="345"/>
      <c r="INP8" s="347"/>
      <c r="INQ8" s="339"/>
      <c r="INS8" s="259"/>
      <c r="INT8" s="267"/>
      <c r="INU8" s="267"/>
      <c r="INV8" s="269"/>
      <c r="INW8" s="336"/>
      <c r="INX8" s="346"/>
      <c r="INY8" s="333"/>
      <c r="INZ8" s="345"/>
      <c r="IOA8" s="347"/>
      <c r="IOB8" s="10"/>
      <c r="IOC8" s="345"/>
      <c r="IOD8" s="345"/>
      <c r="IOE8" s="347"/>
      <c r="IOF8" s="339"/>
      <c r="IOH8" s="259"/>
      <c r="IOI8" s="267"/>
      <c r="IOJ8" s="267"/>
      <c r="IOK8" s="269"/>
      <c r="IOL8" s="336"/>
      <c r="IOM8" s="346"/>
      <c r="ION8" s="333"/>
      <c r="IOO8" s="345"/>
      <c r="IOP8" s="347"/>
      <c r="IOQ8" s="10"/>
      <c r="IOR8" s="345"/>
      <c r="IOS8" s="345"/>
      <c r="IOT8" s="347"/>
      <c r="IOU8" s="339"/>
      <c r="IOW8" s="259"/>
      <c r="IOX8" s="267"/>
      <c r="IOY8" s="267"/>
      <c r="IOZ8" s="269"/>
      <c r="IPA8" s="336"/>
      <c r="IPB8" s="346"/>
      <c r="IPC8" s="333"/>
      <c r="IPD8" s="345"/>
      <c r="IPE8" s="347"/>
      <c r="IPF8" s="10"/>
      <c r="IPG8" s="345"/>
      <c r="IPH8" s="345"/>
      <c r="IPI8" s="347"/>
      <c r="IPJ8" s="339"/>
      <c r="IPL8" s="259"/>
      <c r="IPM8" s="267"/>
      <c r="IPN8" s="267"/>
      <c r="IPO8" s="269"/>
      <c r="IPP8" s="336"/>
      <c r="IPQ8" s="346"/>
      <c r="IPR8" s="333"/>
      <c r="IPS8" s="345"/>
      <c r="IPT8" s="347"/>
      <c r="IPU8" s="10"/>
      <c r="IPV8" s="345"/>
      <c r="IPW8" s="345"/>
      <c r="IPX8" s="347"/>
      <c r="IPY8" s="339"/>
      <c r="IQA8" s="259"/>
      <c r="IQB8" s="267"/>
      <c r="IQC8" s="267"/>
      <c r="IQD8" s="269"/>
      <c r="IQE8" s="336"/>
      <c r="IQF8" s="346"/>
      <c r="IQG8" s="333"/>
      <c r="IQH8" s="345"/>
      <c r="IQI8" s="347"/>
      <c r="IQJ8" s="10"/>
      <c r="IQK8" s="345"/>
      <c r="IQL8" s="345"/>
      <c r="IQM8" s="347"/>
      <c r="IQN8" s="339"/>
      <c r="IQP8" s="259"/>
      <c r="IQQ8" s="267"/>
      <c r="IQR8" s="267"/>
      <c r="IQS8" s="269"/>
      <c r="IQT8" s="336"/>
      <c r="IQU8" s="346"/>
      <c r="IQV8" s="333"/>
      <c r="IQW8" s="345"/>
      <c r="IQX8" s="347"/>
      <c r="IQY8" s="10"/>
      <c r="IQZ8" s="345"/>
      <c r="IRA8" s="345"/>
      <c r="IRB8" s="347"/>
      <c r="IRC8" s="339"/>
      <c r="IRE8" s="259"/>
      <c r="IRF8" s="267"/>
      <c r="IRG8" s="267"/>
      <c r="IRH8" s="269"/>
      <c r="IRI8" s="336"/>
      <c r="IRJ8" s="346"/>
      <c r="IRK8" s="333"/>
      <c r="IRL8" s="345"/>
      <c r="IRM8" s="347"/>
      <c r="IRN8" s="10"/>
      <c r="IRO8" s="345"/>
      <c r="IRP8" s="345"/>
      <c r="IRQ8" s="347"/>
      <c r="IRR8" s="339"/>
      <c r="IRT8" s="259"/>
      <c r="IRU8" s="267"/>
      <c r="IRV8" s="267"/>
      <c r="IRW8" s="269"/>
      <c r="IRX8" s="336"/>
      <c r="IRY8" s="346"/>
      <c r="IRZ8" s="333"/>
      <c r="ISA8" s="345"/>
      <c r="ISB8" s="347"/>
      <c r="ISC8" s="10"/>
      <c r="ISD8" s="345"/>
      <c r="ISE8" s="345"/>
      <c r="ISF8" s="347"/>
      <c r="ISG8" s="339"/>
      <c r="ISI8" s="259"/>
      <c r="ISJ8" s="267"/>
      <c r="ISK8" s="267"/>
      <c r="ISL8" s="269"/>
      <c r="ISM8" s="336"/>
      <c r="ISN8" s="346"/>
      <c r="ISO8" s="333"/>
      <c r="ISP8" s="345"/>
      <c r="ISQ8" s="347"/>
      <c r="ISR8" s="10"/>
      <c r="ISS8" s="345"/>
      <c r="IST8" s="345"/>
      <c r="ISU8" s="347"/>
      <c r="ISV8" s="339"/>
      <c r="ISX8" s="259"/>
      <c r="ISY8" s="267"/>
      <c r="ISZ8" s="267"/>
      <c r="ITA8" s="269"/>
      <c r="ITB8" s="336"/>
      <c r="ITC8" s="346"/>
      <c r="ITD8" s="333"/>
      <c r="ITE8" s="345"/>
      <c r="ITF8" s="347"/>
      <c r="ITG8" s="10"/>
      <c r="ITH8" s="345"/>
      <c r="ITI8" s="345"/>
      <c r="ITJ8" s="347"/>
      <c r="ITK8" s="339"/>
      <c r="ITM8" s="259"/>
      <c r="ITN8" s="267"/>
      <c r="ITO8" s="267"/>
      <c r="ITP8" s="269"/>
      <c r="ITQ8" s="336"/>
      <c r="ITR8" s="346"/>
      <c r="ITS8" s="333"/>
      <c r="ITT8" s="345"/>
      <c r="ITU8" s="347"/>
      <c r="ITV8" s="10"/>
      <c r="ITW8" s="345"/>
      <c r="ITX8" s="345"/>
      <c r="ITY8" s="347"/>
      <c r="ITZ8" s="339"/>
      <c r="IUB8" s="259"/>
      <c r="IUC8" s="267"/>
      <c r="IUD8" s="267"/>
      <c r="IUE8" s="269"/>
      <c r="IUF8" s="336"/>
      <c r="IUG8" s="346"/>
      <c r="IUH8" s="333"/>
      <c r="IUI8" s="345"/>
      <c r="IUJ8" s="347"/>
      <c r="IUK8" s="10"/>
      <c r="IUL8" s="345"/>
      <c r="IUM8" s="345"/>
      <c r="IUN8" s="347"/>
      <c r="IUO8" s="339"/>
      <c r="IUQ8" s="259"/>
      <c r="IUR8" s="267"/>
      <c r="IUS8" s="267"/>
      <c r="IUT8" s="269"/>
      <c r="IUU8" s="336"/>
      <c r="IUV8" s="346"/>
      <c r="IUW8" s="333"/>
      <c r="IUX8" s="345"/>
      <c r="IUY8" s="347"/>
      <c r="IUZ8" s="10"/>
      <c r="IVA8" s="345"/>
      <c r="IVB8" s="345"/>
      <c r="IVC8" s="347"/>
      <c r="IVD8" s="339"/>
      <c r="IVF8" s="259"/>
      <c r="IVG8" s="267"/>
      <c r="IVH8" s="267"/>
      <c r="IVI8" s="269"/>
      <c r="IVJ8" s="336"/>
      <c r="IVK8" s="346"/>
      <c r="IVL8" s="333"/>
      <c r="IVM8" s="345"/>
      <c r="IVN8" s="347"/>
      <c r="IVO8" s="10"/>
      <c r="IVP8" s="345"/>
      <c r="IVQ8" s="345"/>
      <c r="IVR8" s="347"/>
      <c r="IVS8" s="339"/>
      <c r="IVU8" s="259"/>
      <c r="IVV8" s="267"/>
      <c r="IVW8" s="267"/>
      <c r="IVX8" s="269"/>
      <c r="IVY8" s="336"/>
      <c r="IVZ8" s="346"/>
      <c r="IWA8" s="333"/>
      <c r="IWB8" s="345"/>
      <c r="IWC8" s="347"/>
      <c r="IWD8" s="10"/>
      <c r="IWE8" s="345"/>
      <c r="IWF8" s="345"/>
      <c r="IWG8" s="347"/>
      <c r="IWH8" s="339"/>
      <c r="IWJ8" s="259"/>
      <c r="IWK8" s="267"/>
      <c r="IWL8" s="267"/>
      <c r="IWM8" s="269"/>
      <c r="IWN8" s="336"/>
      <c r="IWO8" s="346"/>
      <c r="IWP8" s="333"/>
      <c r="IWQ8" s="345"/>
      <c r="IWR8" s="347"/>
      <c r="IWS8" s="10"/>
      <c r="IWT8" s="345"/>
      <c r="IWU8" s="345"/>
      <c r="IWV8" s="347"/>
      <c r="IWW8" s="339"/>
      <c r="IWY8" s="259"/>
      <c r="IWZ8" s="267"/>
      <c r="IXA8" s="267"/>
      <c r="IXB8" s="269"/>
      <c r="IXC8" s="336"/>
      <c r="IXD8" s="346"/>
      <c r="IXE8" s="333"/>
      <c r="IXF8" s="345"/>
      <c r="IXG8" s="347"/>
      <c r="IXH8" s="10"/>
      <c r="IXI8" s="345"/>
      <c r="IXJ8" s="345"/>
      <c r="IXK8" s="347"/>
      <c r="IXL8" s="339"/>
      <c r="IXN8" s="259"/>
      <c r="IXO8" s="267"/>
      <c r="IXP8" s="267"/>
      <c r="IXQ8" s="269"/>
      <c r="IXR8" s="336"/>
      <c r="IXS8" s="346"/>
      <c r="IXT8" s="333"/>
      <c r="IXU8" s="345"/>
      <c r="IXV8" s="347"/>
      <c r="IXW8" s="10"/>
      <c r="IXX8" s="345"/>
      <c r="IXY8" s="345"/>
      <c r="IXZ8" s="347"/>
      <c r="IYA8" s="339"/>
      <c r="IYC8" s="259"/>
      <c r="IYD8" s="267"/>
      <c r="IYE8" s="267"/>
      <c r="IYF8" s="269"/>
      <c r="IYG8" s="336"/>
      <c r="IYH8" s="346"/>
      <c r="IYI8" s="333"/>
      <c r="IYJ8" s="345"/>
      <c r="IYK8" s="347"/>
      <c r="IYL8" s="10"/>
      <c r="IYM8" s="345"/>
      <c r="IYN8" s="345"/>
      <c r="IYO8" s="347"/>
      <c r="IYP8" s="339"/>
      <c r="IYR8" s="259"/>
      <c r="IYS8" s="267"/>
      <c r="IYT8" s="267"/>
      <c r="IYU8" s="269"/>
      <c r="IYV8" s="336"/>
      <c r="IYW8" s="346"/>
      <c r="IYX8" s="333"/>
      <c r="IYY8" s="345"/>
      <c r="IYZ8" s="347"/>
      <c r="IZA8" s="10"/>
      <c r="IZB8" s="345"/>
      <c r="IZC8" s="345"/>
      <c r="IZD8" s="347"/>
      <c r="IZE8" s="339"/>
      <c r="IZG8" s="259"/>
      <c r="IZH8" s="267"/>
      <c r="IZI8" s="267"/>
      <c r="IZJ8" s="269"/>
      <c r="IZK8" s="336"/>
      <c r="IZL8" s="346"/>
      <c r="IZM8" s="333"/>
      <c r="IZN8" s="345"/>
      <c r="IZO8" s="347"/>
      <c r="IZP8" s="10"/>
      <c r="IZQ8" s="345"/>
      <c r="IZR8" s="345"/>
      <c r="IZS8" s="347"/>
      <c r="IZT8" s="339"/>
      <c r="IZV8" s="259"/>
      <c r="IZW8" s="267"/>
      <c r="IZX8" s="267"/>
      <c r="IZY8" s="269"/>
      <c r="IZZ8" s="336"/>
      <c r="JAA8" s="346"/>
      <c r="JAB8" s="333"/>
      <c r="JAC8" s="345"/>
      <c r="JAD8" s="347"/>
      <c r="JAE8" s="10"/>
      <c r="JAF8" s="345"/>
      <c r="JAG8" s="345"/>
      <c r="JAH8" s="347"/>
      <c r="JAI8" s="339"/>
      <c r="JAK8" s="259"/>
      <c r="JAL8" s="267"/>
      <c r="JAM8" s="267"/>
      <c r="JAN8" s="269"/>
      <c r="JAO8" s="336"/>
      <c r="JAP8" s="346"/>
      <c r="JAQ8" s="333"/>
      <c r="JAR8" s="345"/>
      <c r="JAS8" s="347"/>
      <c r="JAT8" s="10"/>
      <c r="JAU8" s="345"/>
      <c r="JAV8" s="345"/>
      <c r="JAW8" s="347"/>
      <c r="JAX8" s="339"/>
      <c r="JAZ8" s="259"/>
      <c r="JBA8" s="267"/>
      <c r="JBB8" s="267"/>
      <c r="JBC8" s="269"/>
      <c r="JBD8" s="336"/>
      <c r="JBE8" s="346"/>
      <c r="JBF8" s="333"/>
      <c r="JBG8" s="345"/>
      <c r="JBH8" s="347"/>
      <c r="JBI8" s="10"/>
      <c r="JBJ8" s="345"/>
      <c r="JBK8" s="345"/>
      <c r="JBL8" s="347"/>
      <c r="JBM8" s="339"/>
      <c r="JBO8" s="259"/>
      <c r="JBP8" s="267"/>
      <c r="JBQ8" s="267"/>
      <c r="JBR8" s="269"/>
      <c r="JBS8" s="336"/>
      <c r="JBT8" s="346"/>
      <c r="JBU8" s="333"/>
      <c r="JBV8" s="345"/>
      <c r="JBW8" s="347"/>
      <c r="JBX8" s="10"/>
      <c r="JBY8" s="345"/>
      <c r="JBZ8" s="345"/>
      <c r="JCA8" s="347"/>
      <c r="JCB8" s="339"/>
      <c r="JCD8" s="259"/>
      <c r="JCE8" s="267"/>
      <c r="JCF8" s="267"/>
      <c r="JCG8" s="269"/>
      <c r="JCH8" s="336"/>
      <c r="JCI8" s="346"/>
      <c r="JCJ8" s="333"/>
      <c r="JCK8" s="345"/>
      <c r="JCL8" s="347"/>
      <c r="JCM8" s="10"/>
      <c r="JCN8" s="345"/>
      <c r="JCO8" s="345"/>
      <c r="JCP8" s="347"/>
      <c r="JCQ8" s="339"/>
      <c r="JCS8" s="259"/>
      <c r="JCT8" s="267"/>
      <c r="JCU8" s="267"/>
      <c r="JCV8" s="269"/>
      <c r="JCW8" s="336"/>
      <c r="JCX8" s="346"/>
      <c r="JCY8" s="333"/>
      <c r="JCZ8" s="345"/>
      <c r="JDA8" s="347"/>
      <c r="JDB8" s="10"/>
      <c r="JDC8" s="345"/>
      <c r="JDD8" s="345"/>
      <c r="JDE8" s="347"/>
      <c r="JDF8" s="339"/>
      <c r="JDH8" s="259"/>
      <c r="JDI8" s="267"/>
      <c r="JDJ8" s="267"/>
      <c r="JDK8" s="269"/>
      <c r="JDL8" s="336"/>
      <c r="JDM8" s="346"/>
      <c r="JDN8" s="333"/>
      <c r="JDO8" s="345"/>
      <c r="JDP8" s="347"/>
      <c r="JDQ8" s="10"/>
      <c r="JDR8" s="345"/>
      <c r="JDS8" s="345"/>
      <c r="JDT8" s="347"/>
      <c r="JDU8" s="339"/>
      <c r="JDW8" s="259"/>
      <c r="JDX8" s="267"/>
      <c r="JDY8" s="267"/>
      <c r="JDZ8" s="269"/>
      <c r="JEA8" s="336"/>
      <c r="JEB8" s="346"/>
      <c r="JEC8" s="333"/>
      <c r="JED8" s="345"/>
      <c r="JEE8" s="347"/>
      <c r="JEF8" s="10"/>
      <c r="JEG8" s="345"/>
      <c r="JEH8" s="345"/>
      <c r="JEI8" s="347"/>
      <c r="JEJ8" s="339"/>
      <c r="JEL8" s="259"/>
      <c r="JEM8" s="267"/>
      <c r="JEN8" s="267"/>
      <c r="JEO8" s="269"/>
      <c r="JEP8" s="336"/>
      <c r="JEQ8" s="346"/>
      <c r="JER8" s="333"/>
      <c r="JES8" s="345"/>
      <c r="JET8" s="347"/>
      <c r="JEU8" s="10"/>
      <c r="JEV8" s="345"/>
      <c r="JEW8" s="345"/>
      <c r="JEX8" s="347"/>
      <c r="JEY8" s="339"/>
      <c r="JFA8" s="259"/>
      <c r="JFB8" s="267"/>
      <c r="JFC8" s="267"/>
      <c r="JFD8" s="269"/>
      <c r="JFE8" s="336"/>
      <c r="JFF8" s="346"/>
      <c r="JFG8" s="333"/>
      <c r="JFH8" s="345"/>
      <c r="JFI8" s="347"/>
      <c r="JFJ8" s="10"/>
      <c r="JFK8" s="345"/>
      <c r="JFL8" s="345"/>
      <c r="JFM8" s="347"/>
      <c r="JFN8" s="339"/>
      <c r="JFP8" s="259"/>
      <c r="JFQ8" s="267"/>
      <c r="JFR8" s="267"/>
      <c r="JFS8" s="269"/>
      <c r="JFT8" s="336"/>
      <c r="JFU8" s="346"/>
      <c r="JFV8" s="333"/>
      <c r="JFW8" s="345"/>
      <c r="JFX8" s="347"/>
      <c r="JFY8" s="10"/>
      <c r="JFZ8" s="345"/>
      <c r="JGA8" s="345"/>
      <c r="JGB8" s="347"/>
      <c r="JGC8" s="339"/>
      <c r="JGE8" s="259"/>
      <c r="JGF8" s="267"/>
      <c r="JGG8" s="267"/>
      <c r="JGH8" s="269"/>
      <c r="JGI8" s="336"/>
      <c r="JGJ8" s="346"/>
      <c r="JGK8" s="333"/>
      <c r="JGL8" s="345"/>
      <c r="JGM8" s="347"/>
      <c r="JGN8" s="10"/>
      <c r="JGO8" s="345"/>
      <c r="JGP8" s="345"/>
      <c r="JGQ8" s="347"/>
      <c r="JGR8" s="339"/>
      <c r="JGT8" s="259"/>
      <c r="JGU8" s="267"/>
      <c r="JGV8" s="267"/>
      <c r="JGW8" s="269"/>
      <c r="JGX8" s="336"/>
      <c r="JGY8" s="346"/>
      <c r="JGZ8" s="333"/>
      <c r="JHA8" s="345"/>
      <c r="JHB8" s="347"/>
      <c r="JHC8" s="10"/>
      <c r="JHD8" s="345"/>
      <c r="JHE8" s="345"/>
      <c r="JHF8" s="347"/>
      <c r="JHG8" s="339"/>
      <c r="JHI8" s="259"/>
      <c r="JHJ8" s="267"/>
      <c r="JHK8" s="267"/>
      <c r="JHL8" s="269"/>
      <c r="JHM8" s="336"/>
      <c r="JHN8" s="346"/>
      <c r="JHO8" s="333"/>
      <c r="JHP8" s="345"/>
      <c r="JHQ8" s="347"/>
      <c r="JHR8" s="10"/>
      <c r="JHS8" s="345"/>
      <c r="JHT8" s="345"/>
      <c r="JHU8" s="347"/>
      <c r="JHV8" s="339"/>
      <c r="JHX8" s="259"/>
      <c r="JHY8" s="267"/>
      <c r="JHZ8" s="267"/>
      <c r="JIA8" s="269"/>
      <c r="JIB8" s="336"/>
      <c r="JIC8" s="346"/>
      <c r="JID8" s="333"/>
      <c r="JIE8" s="345"/>
      <c r="JIF8" s="347"/>
      <c r="JIG8" s="10"/>
      <c r="JIH8" s="345"/>
      <c r="JII8" s="345"/>
      <c r="JIJ8" s="347"/>
      <c r="JIK8" s="339"/>
      <c r="JIM8" s="259"/>
      <c r="JIN8" s="267"/>
      <c r="JIO8" s="267"/>
      <c r="JIP8" s="269"/>
      <c r="JIQ8" s="336"/>
      <c r="JIR8" s="346"/>
      <c r="JIS8" s="333"/>
      <c r="JIT8" s="345"/>
      <c r="JIU8" s="347"/>
      <c r="JIV8" s="10"/>
      <c r="JIW8" s="345"/>
      <c r="JIX8" s="345"/>
      <c r="JIY8" s="347"/>
      <c r="JIZ8" s="339"/>
      <c r="JJB8" s="259"/>
      <c r="JJC8" s="267"/>
      <c r="JJD8" s="267"/>
      <c r="JJE8" s="269"/>
      <c r="JJF8" s="336"/>
      <c r="JJG8" s="346"/>
      <c r="JJH8" s="333"/>
      <c r="JJI8" s="345"/>
      <c r="JJJ8" s="347"/>
      <c r="JJK8" s="10"/>
      <c r="JJL8" s="345"/>
      <c r="JJM8" s="345"/>
      <c r="JJN8" s="347"/>
      <c r="JJO8" s="339"/>
      <c r="JJQ8" s="259"/>
      <c r="JJR8" s="267"/>
      <c r="JJS8" s="267"/>
      <c r="JJT8" s="269"/>
      <c r="JJU8" s="336"/>
      <c r="JJV8" s="346"/>
      <c r="JJW8" s="333"/>
      <c r="JJX8" s="345"/>
      <c r="JJY8" s="347"/>
      <c r="JJZ8" s="10"/>
      <c r="JKA8" s="345"/>
      <c r="JKB8" s="345"/>
      <c r="JKC8" s="347"/>
      <c r="JKD8" s="339"/>
      <c r="JKF8" s="259"/>
      <c r="JKG8" s="267"/>
      <c r="JKH8" s="267"/>
      <c r="JKI8" s="269"/>
      <c r="JKJ8" s="336"/>
      <c r="JKK8" s="346"/>
      <c r="JKL8" s="333"/>
      <c r="JKM8" s="345"/>
      <c r="JKN8" s="347"/>
      <c r="JKO8" s="10"/>
      <c r="JKP8" s="345"/>
      <c r="JKQ8" s="345"/>
      <c r="JKR8" s="347"/>
      <c r="JKS8" s="339"/>
      <c r="JKU8" s="259"/>
      <c r="JKV8" s="267"/>
      <c r="JKW8" s="267"/>
      <c r="JKX8" s="269"/>
      <c r="JKY8" s="336"/>
      <c r="JKZ8" s="346"/>
      <c r="JLA8" s="333"/>
      <c r="JLB8" s="345"/>
      <c r="JLC8" s="347"/>
      <c r="JLD8" s="10"/>
      <c r="JLE8" s="345"/>
      <c r="JLF8" s="345"/>
      <c r="JLG8" s="347"/>
      <c r="JLH8" s="339"/>
      <c r="JLJ8" s="259"/>
      <c r="JLK8" s="267"/>
      <c r="JLL8" s="267"/>
      <c r="JLM8" s="269"/>
      <c r="JLN8" s="336"/>
      <c r="JLO8" s="346"/>
      <c r="JLP8" s="333"/>
      <c r="JLQ8" s="345"/>
      <c r="JLR8" s="347"/>
      <c r="JLS8" s="10"/>
      <c r="JLT8" s="345"/>
      <c r="JLU8" s="345"/>
      <c r="JLV8" s="347"/>
      <c r="JLW8" s="339"/>
      <c r="JLY8" s="259"/>
      <c r="JLZ8" s="267"/>
      <c r="JMA8" s="267"/>
      <c r="JMB8" s="269"/>
      <c r="JMC8" s="336"/>
      <c r="JMD8" s="346"/>
      <c r="JME8" s="333"/>
      <c r="JMF8" s="345"/>
      <c r="JMG8" s="347"/>
      <c r="JMH8" s="10"/>
      <c r="JMI8" s="345"/>
      <c r="JMJ8" s="345"/>
      <c r="JMK8" s="347"/>
      <c r="JML8" s="339"/>
      <c r="JMN8" s="259"/>
      <c r="JMO8" s="267"/>
      <c r="JMP8" s="267"/>
      <c r="JMQ8" s="269"/>
      <c r="JMR8" s="336"/>
      <c r="JMS8" s="346"/>
      <c r="JMT8" s="333"/>
      <c r="JMU8" s="345"/>
      <c r="JMV8" s="347"/>
      <c r="JMW8" s="10"/>
      <c r="JMX8" s="345"/>
      <c r="JMY8" s="345"/>
      <c r="JMZ8" s="347"/>
      <c r="JNA8" s="339"/>
      <c r="JNC8" s="259"/>
      <c r="JND8" s="267"/>
      <c r="JNE8" s="267"/>
      <c r="JNF8" s="269"/>
      <c r="JNG8" s="336"/>
      <c r="JNH8" s="346"/>
      <c r="JNI8" s="333"/>
      <c r="JNJ8" s="345"/>
      <c r="JNK8" s="347"/>
      <c r="JNL8" s="10"/>
      <c r="JNM8" s="345"/>
      <c r="JNN8" s="345"/>
      <c r="JNO8" s="347"/>
      <c r="JNP8" s="339"/>
      <c r="JNR8" s="259"/>
      <c r="JNS8" s="267"/>
      <c r="JNT8" s="267"/>
      <c r="JNU8" s="269"/>
      <c r="JNV8" s="336"/>
      <c r="JNW8" s="346"/>
      <c r="JNX8" s="333"/>
      <c r="JNY8" s="345"/>
      <c r="JNZ8" s="347"/>
      <c r="JOA8" s="10"/>
      <c r="JOB8" s="345"/>
      <c r="JOC8" s="345"/>
      <c r="JOD8" s="347"/>
      <c r="JOE8" s="339"/>
      <c r="JOG8" s="259"/>
      <c r="JOH8" s="267"/>
      <c r="JOI8" s="267"/>
      <c r="JOJ8" s="269"/>
      <c r="JOK8" s="336"/>
      <c r="JOL8" s="346"/>
      <c r="JOM8" s="333"/>
      <c r="JON8" s="345"/>
      <c r="JOO8" s="347"/>
      <c r="JOP8" s="10"/>
      <c r="JOQ8" s="345"/>
      <c r="JOR8" s="345"/>
      <c r="JOS8" s="347"/>
      <c r="JOT8" s="339"/>
      <c r="JOV8" s="259"/>
      <c r="JOW8" s="267"/>
      <c r="JOX8" s="267"/>
      <c r="JOY8" s="269"/>
      <c r="JOZ8" s="336"/>
      <c r="JPA8" s="346"/>
      <c r="JPB8" s="333"/>
      <c r="JPC8" s="345"/>
      <c r="JPD8" s="347"/>
      <c r="JPE8" s="10"/>
      <c r="JPF8" s="345"/>
      <c r="JPG8" s="345"/>
      <c r="JPH8" s="347"/>
      <c r="JPI8" s="339"/>
      <c r="JPK8" s="259"/>
      <c r="JPL8" s="267"/>
      <c r="JPM8" s="267"/>
      <c r="JPN8" s="269"/>
      <c r="JPO8" s="336"/>
      <c r="JPP8" s="346"/>
      <c r="JPQ8" s="333"/>
      <c r="JPR8" s="345"/>
      <c r="JPS8" s="347"/>
      <c r="JPT8" s="10"/>
      <c r="JPU8" s="345"/>
      <c r="JPV8" s="345"/>
      <c r="JPW8" s="347"/>
      <c r="JPX8" s="339"/>
      <c r="JPZ8" s="259"/>
      <c r="JQA8" s="267"/>
      <c r="JQB8" s="267"/>
      <c r="JQC8" s="269"/>
      <c r="JQD8" s="336"/>
      <c r="JQE8" s="346"/>
      <c r="JQF8" s="333"/>
      <c r="JQG8" s="345"/>
      <c r="JQH8" s="347"/>
      <c r="JQI8" s="10"/>
      <c r="JQJ8" s="345"/>
      <c r="JQK8" s="345"/>
      <c r="JQL8" s="347"/>
      <c r="JQM8" s="339"/>
      <c r="JQO8" s="259"/>
      <c r="JQP8" s="267"/>
      <c r="JQQ8" s="267"/>
      <c r="JQR8" s="269"/>
      <c r="JQS8" s="336"/>
      <c r="JQT8" s="346"/>
      <c r="JQU8" s="333"/>
      <c r="JQV8" s="345"/>
      <c r="JQW8" s="347"/>
      <c r="JQX8" s="10"/>
      <c r="JQY8" s="345"/>
      <c r="JQZ8" s="345"/>
      <c r="JRA8" s="347"/>
      <c r="JRB8" s="339"/>
      <c r="JRD8" s="259"/>
      <c r="JRE8" s="267"/>
      <c r="JRF8" s="267"/>
      <c r="JRG8" s="269"/>
      <c r="JRH8" s="336"/>
      <c r="JRI8" s="346"/>
      <c r="JRJ8" s="333"/>
      <c r="JRK8" s="345"/>
      <c r="JRL8" s="347"/>
      <c r="JRM8" s="10"/>
      <c r="JRN8" s="345"/>
      <c r="JRO8" s="345"/>
      <c r="JRP8" s="347"/>
      <c r="JRQ8" s="339"/>
      <c r="JRS8" s="259"/>
      <c r="JRT8" s="267"/>
      <c r="JRU8" s="267"/>
      <c r="JRV8" s="269"/>
      <c r="JRW8" s="336"/>
      <c r="JRX8" s="346"/>
      <c r="JRY8" s="333"/>
      <c r="JRZ8" s="345"/>
      <c r="JSA8" s="347"/>
      <c r="JSB8" s="10"/>
      <c r="JSC8" s="345"/>
      <c r="JSD8" s="345"/>
      <c r="JSE8" s="347"/>
      <c r="JSF8" s="339"/>
      <c r="JSH8" s="259"/>
      <c r="JSI8" s="267"/>
      <c r="JSJ8" s="267"/>
      <c r="JSK8" s="269"/>
      <c r="JSL8" s="336"/>
      <c r="JSM8" s="346"/>
      <c r="JSN8" s="333"/>
      <c r="JSO8" s="345"/>
      <c r="JSP8" s="347"/>
      <c r="JSQ8" s="10"/>
      <c r="JSR8" s="345"/>
      <c r="JSS8" s="345"/>
      <c r="JST8" s="347"/>
      <c r="JSU8" s="339"/>
      <c r="JSW8" s="259"/>
      <c r="JSX8" s="267"/>
      <c r="JSY8" s="267"/>
      <c r="JSZ8" s="269"/>
      <c r="JTA8" s="336"/>
      <c r="JTB8" s="346"/>
      <c r="JTC8" s="333"/>
      <c r="JTD8" s="345"/>
      <c r="JTE8" s="347"/>
      <c r="JTF8" s="10"/>
      <c r="JTG8" s="345"/>
      <c r="JTH8" s="345"/>
      <c r="JTI8" s="347"/>
      <c r="JTJ8" s="339"/>
      <c r="JTL8" s="259"/>
      <c r="JTM8" s="267"/>
      <c r="JTN8" s="267"/>
      <c r="JTO8" s="269"/>
      <c r="JTP8" s="336"/>
      <c r="JTQ8" s="346"/>
      <c r="JTR8" s="333"/>
      <c r="JTS8" s="345"/>
      <c r="JTT8" s="347"/>
      <c r="JTU8" s="10"/>
      <c r="JTV8" s="345"/>
      <c r="JTW8" s="345"/>
      <c r="JTX8" s="347"/>
      <c r="JTY8" s="339"/>
      <c r="JUA8" s="259"/>
      <c r="JUB8" s="267"/>
      <c r="JUC8" s="267"/>
      <c r="JUD8" s="269"/>
      <c r="JUE8" s="336"/>
      <c r="JUF8" s="346"/>
      <c r="JUG8" s="333"/>
      <c r="JUH8" s="345"/>
      <c r="JUI8" s="347"/>
      <c r="JUJ8" s="10"/>
      <c r="JUK8" s="345"/>
      <c r="JUL8" s="345"/>
      <c r="JUM8" s="347"/>
      <c r="JUN8" s="339"/>
      <c r="JUP8" s="259"/>
      <c r="JUQ8" s="267"/>
      <c r="JUR8" s="267"/>
      <c r="JUS8" s="269"/>
      <c r="JUT8" s="336"/>
      <c r="JUU8" s="346"/>
      <c r="JUV8" s="333"/>
      <c r="JUW8" s="345"/>
      <c r="JUX8" s="347"/>
      <c r="JUY8" s="10"/>
      <c r="JUZ8" s="345"/>
      <c r="JVA8" s="345"/>
      <c r="JVB8" s="347"/>
      <c r="JVC8" s="339"/>
      <c r="JVE8" s="259"/>
      <c r="JVF8" s="267"/>
      <c r="JVG8" s="267"/>
      <c r="JVH8" s="269"/>
      <c r="JVI8" s="336"/>
      <c r="JVJ8" s="346"/>
      <c r="JVK8" s="333"/>
      <c r="JVL8" s="345"/>
      <c r="JVM8" s="347"/>
      <c r="JVN8" s="10"/>
      <c r="JVO8" s="345"/>
      <c r="JVP8" s="345"/>
      <c r="JVQ8" s="347"/>
      <c r="JVR8" s="339"/>
      <c r="JVT8" s="259"/>
      <c r="JVU8" s="267"/>
      <c r="JVV8" s="267"/>
      <c r="JVW8" s="269"/>
      <c r="JVX8" s="336"/>
      <c r="JVY8" s="346"/>
      <c r="JVZ8" s="333"/>
      <c r="JWA8" s="345"/>
      <c r="JWB8" s="347"/>
      <c r="JWC8" s="10"/>
      <c r="JWD8" s="345"/>
      <c r="JWE8" s="345"/>
      <c r="JWF8" s="347"/>
      <c r="JWG8" s="339"/>
      <c r="JWI8" s="259"/>
      <c r="JWJ8" s="267"/>
      <c r="JWK8" s="267"/>
      <c r="JWL8" s="269"/>
      <c r="JWM8" s="336"/>
      <c r="JWN8" s="346"/>
      <c r="JWO8" s="333"/>
      <c r="JWP8" s="345"/>
      <c r="JWQ8" s="347"/>
      <c r="JWR8" s="10"/>
      <c r="JWS8" s="345"/>
      <c r="JWT8" s="345"/>
      <c r="JWU8" s="347"/>
      <c r="JWV8" s="339"/>
      <c r="JWX8" s="259"/>
      <c r="JWY8" s="267"/>
      <c r="JWZ8" s="267"/>
      <c r="JXA8" s="269"/>
      <c r="JXB8" s="336"/>
      <c r="JXC8" s="346"/>
      <c r="JXD8" s="333"/>
      <c r="JXE8" s="345"/>
      <c r="JXF8" s="347"/>
      <c r="JXG8" s="10"/>
      <c r="JXH8" s="345"/>
      <c r="JXI8" s="345"/>
      <c r="JXJ8" s="347"/>
      <c r="JXK8" s="339"/>
      <c r="JXM8" s="259"/>
      <c r="JXN8" s="267"/>
      <c r="JXO8" s="267"/>
      <c r="JXP8" s="269"/>
      <c r="JXQ8" s="336"/>
      <c r="JXR8" s="346"/>
      <c r="JXS8" s="333"/>
      <c r="JXT8" s="345"/>
      <c r="JXU8" s="347"/>
      <c r="JXV8" s="10"/>
      <c r="JXW8" s="345"/>
      <c r="JXX8" s="345"/>
      <c r="JXY8" s="347"/>
      <c r="JXZ8" s="339"/>
      <c r="JYB8" s="259"/>
      <c r="JYC8" s="267"/>
      <c r="JYD8" s="267"/>
      <c r="JYE8" s="269"/>
      <c r="JYF8" s="336"/>
      <c r="JYG8" s="346"/>
      <c r="JYH8" s="333"/>
      <c r="JYI8" s="345"/>
      <c r="JYJ8" s="347"/>
      <c r="JYK8" s="10"/>
      <c r="JYL8" s="345"/>
      <c r="JYM8" s="345"/>
      <c r="JYN8" s="347"/>
      <c r="JYO8" s="339"/>
      <c r="JYQ8" s="259"/>
      <c r="JYR8" s="267"/>
      <c r="JYS8" s="267"/>
      <c r="JYT8" s="269"/>
      <c r="JYU8" s="336"/>
      <c r="JYV8" s="346"/>
      <c r="JYW8" s="333"/>
      <c r="JYX8" s="345"/>
      <c r="JYY8" s="347"/>
      <c r="JYZ8" s="10"/>
      <c r="JZA8" s="345"/>
      <c r="JZB8" s="345"/>
      <c r="JZC8" s="347"/>
      <c r="JZD8" s="339"/>
      <c r="JZF8" s="259"/>
      <c r="JZG8" s="267"/>
      <c r="JZH8" s="267"/>
      <c r="JZI8" s="269"/>
      <c r="JZJ8" s="336"/>
      <c r="JZK8" s="346"/>
      <c r="JZL8" s="333"/>
      <c r="JZM8" s="345"/>
      <c r="JZN8" s="347"/>
      <c r="JZO8" s="10"/>
      <c r="JZP8" s="345"/>
      <c r="JZQ8" s="345"/>
      <c r="JZR8" s="347"/>
      <c r="JZS8" s="339"/>
      <c r="JZU8" s="259"/>
      <c r="JZV8" s="267"/>
      <c r="JZW8" s="267"/>
      <c r="JZX8" s="269"/>
      <c r="JZY8" s="336"/>
      <c r="JZZ8" s="346"/>
      <c r="KAA8" s="333"/>
      <c r="KAB8" s="345"/>
      <c r="KAC8" s="347"/>
      <c r="KAD8" s="10"/>
      <c r="KAE8" s="345"/>
      <c r="KAF8" s="345"/>
      <c r="KAG8" s="347"/>
      <c r="KAH8" s="339"/>
      <c r="KAJ8" s="259"/>
      <c r="KAK8" s="267"/>
      <c r="KAL8" s="267"/>
      <c r="KAM8" s="269"/>
      <c r="KAN8" s="336"/>
      <c r="KAO8" s="346"/>
      <c r="KAP8" s="333"/>
      <c r="KAQ8" s="345"/>
      <c r="KAR8" s="347"/>
      <c r="KAS8" s="10"/>
      <c r="KAT8" s="345"/>
      <c r="KAU8" s="345"/>
      <c r="KAV8" s="347"/>
      <c r="KAW8" s="339"/>
      <c r="KAY8" s="259"/>
      <c r="KAZ8" s="267"/>
      <c r="KBA8" s="267"/>
      <c r="KBB8" s="269"/>
      <c r="KBC8" s="336"/>
      <c r="KBD8" s="346"/>
      <c r="KBE8" s="333"/>
      <c r="KBF8" s="345"/>
      <c r="KBG8" s="347"/>
      <c r="KBH8" s="10"/>
      <c r="KBI8" s="345"/>
      <c r="KBJ8" s="345"/>
      <c r="KBK8" s="347"/>
      <c r="KBL8" s="339"/>
      <c r="KBN8" s="259"/>
      <c r="KBO8" s="267"/>
      <c r="KBP8" s="267"/>
      <c r="KBQ8" s="269"/>
      <c r="KBR8" s="336"/>
      <c r="KBS8" s="346"/>
      <c r="KBT8" s="333"/>
      <c r="KBU8" s="345"/>
      <c r="KBV8" s="347"/>
      <c r="KBW8" s="10"/>
      <c r="KBX8" s="345"/>
      <c r="KBY8" s="345"/>
      <c r="KBZ8" s="347"/>
      <c r="KCA8" s="339"/>
      <c r="KCC8" s="259"/>
      <c r="KCD8" s="267"/>
      <c r="KCE8" s="267"/>
      <c r="KCF8" s="269"/>
      <c r="KCG8" s="336"/>
      <c r="KCH8" s="346"/>
      <c r="KCI8" s="333"/>
      <c r="KCJ8" s="345"/>
      <c r="KCK8" s="347"/>
      <c r="KCL8" s="10"/>
      <c r="KCM8" s="345"/>
      <c r="KCN8" s="345"/>
      <c r="KCO8" s="347"/>
      <c r="KCP8" s="339"/>
      <c r="KCR8" s="259"/>
      <c r="KCS8" s="267"/>
      <c r="KCT8" s="267"/>
      <c r="KCU8" s="269"/>
      <c r="KCV8" s="336"/>
      <c r="KCW8" s="346"/>
      <c r="KCX8" s="333"/>
      <c r="KCY8" s="345"/>
      <c r="KCZ8" s="347"/>
      <c r="KDA8" s="10"/>
      <c r="KDB8" s="345"/>
      <c r="KDC8" s="345"/>
      <c r="KDD8" s="347"/>
      <c r="KDE8" s="339"/>
      <c r="KDG8" s="259"/>
      <c r="KDH8" s="267"/>
      <c r="KDI8" s="267"/>
      <c r="KDJ8" s="269"/>
      <c r="KDK8" s="336"/>
      <c r="KDL8" s="346"/>
      <c r="KDM8" s="333"/>
      <c r="KDN8" s="345"/>
      <c r="KDO8" s="347"/>
      <c r="KDP8" s="10"/>
      <c r="KDQ8" s="345"/>
      <c r="KDR8" s="345"/>
      <c r="KDS8" s="347"/>
      <c r="KDT8" s="339"/>
      <c r="KDV8" s="259"/>
      <c r="KDW8" s="267"/>
      <c r="KDX8" s="267"/>
      <c r="KDY8" s="269"/>
      <c r="KDZ8" s="336"/>
      <c r="KEA8" s="346"/>
      <c r="KEB8" s="333"/>
      <c r="KEC8" s="345"/>
      <c r="KED8" s="347"/>
      <c r="KEE8" s="10"/>
      <c r="KEF8" s="345"/>
      <c r="KEG8" s="345"/>
      <c r="KEH8" s="347"/>
      <c r="KEI8" s="339"/>
      <c r="KEK8" s="259"/>
      <c r="KEL8" s="267"/>
      <c r="KEM8" s="267"/>
      <c r="KEN8" s="269"/>
      <c r="KEO8" s="336"/>
      <c r="KEP8" s="346"/>
      <c r="KEQ8" s="333"/>
      <c r="KER8" s="345"/>
      <c r="KES8" s="347"/>
      <c r="KET8" s="10"/>
      <c r="KEU8" s="345"/>
      <c r="KEV8" s="345"/>
      <c r="KEW8" s="347"/>
      <c r="KEX8" s="339"/>
      <c r="KEZ8" s="259"/>
      <c r="KFA8" s="267"/>
      <c r="KFB8" s="267"/>
      <c r="KFC8" s="269"/>
      <c r="KFD8" s="336"/>
      <c r="KFE8" s="346"/>
      <c r="KFF8" s="333"/>
      <c r="KFG8" s="345"/>
      <c r="KFH8" s="347"/>
      <c r="KFI8" s="10"/>
      <c r="KFJ8" s="345"/>
      <c r="KFK8" s="345"/>
      <c r="KFL8" s="347"/>
      <c r="KFM8" s="339"/>
      <c r="KFO8" s="259"/>
      <c r="KFP8" s="267"/>
      <c r="KFQ8" s="267"/>
      <c r="KFR8" s="269"/>
      <c r="KFS8" s="336"/>
      <c r="KFT8" s="346"/>
      <c r="KFU8" s="333"/>
      <c r="KFV8" s="345"/>
      <c r="KFW8" s="347"/>
      <c r="KFX8" s="10"/>
      <c r="KFY8" s="345"/>
      <c r="KFZ8" s="345"/>
      <c r="KGA8" s="347"/>
      <c r="KGB8" s="339"/>
      <c r="KGD8" s="259"/>
      <c r="KGE8" s="267"/>
      <c r="KGF8" s="267"/>
      <c r="KGG8" s="269"/>
      <c r="KGH8" s="336"/>
      <c r="KGI8" s="346"/>
      <c r="KGJ8" s="333"/>
      <c r="KGK8" s="345"/>
      <c r="KGL8" s="347"/>
      <c r="KGM8" s="10"/>
      <c r="KGN8" s="345"/>
      <c r="KGO8" s="345"/>
      <c r="KGP8" s="347"/>
      <c r="KGQ8" s="339"/>
      <c r="KGS8" s="259"/>
      <c r="KGT8" s="267"/>
      <c r="KGU8" s="267"/>
      <c r="KGV8" s="269"/>
      <c r="KGW8" s="336"/>
      <c r="KGX8" s="346"/>
      <c r="KGY8" s="333"/>
      <c r="KGZ8" s="345"/>
      <c r="KHA8" s="347"/>
      <c r="KHB8" s="10"/>
      <c r="KHC8" s="345"/>
      <c r="KHD8" s="345"/>
      <c r="KHE8" s="347"/>
      <c r="KHF8" s="339"/>
      <c r="KHH8" s="259"/>
      <c r="KHI8" s="267"/>
      <c r="KHJ8" s="267"/>
      <c r="KHK8" s="269"/>
      <c r="KHL8" s="336"/>
      <c r="KHM8" s="346"/>
      <c r="KHN8" s="333"/>
      <c r="KHO8" s="345"/>
      <c r="KHP8" s="347"/>
      <c r="KHQ8" s="10"/>
      <c r="KHR8" s="345"/>
      <c r="KHS8" s="345"/>
      <c r="KHT8" s="347"/>
      <c r="KHU8" s="339"/>
      <c r="KHW8" s="259"/>
      <c r="KHX8" s="267"/>
      <c r="KHY8" s="267"/>
      <c r="KHZ8" s="269"/>
      <c r="KIA8" s="336"/>
      <c r="KIB8" s="346"/>
      <c r="KIC8" s="333"/>
      <c r="KID8" s="345"/>
      <c r="KIE8" s="347"/>
      <c r="KIF8" s="10"/>
      <c r="KIG8" s="345"/>
      <c r="KIH8" s="345"/>
      <c r="KII8" s="347"/>
      <c r="KIJ8" s="339"/>
      <c r="KIL8" s="259"/>
      <c r="KIM8" s="267"/>
      <c r="KIN8" s="267"/>
      <c r="KIO8" s="269"/>
      <c r="KIP8" s="336"/>
      <c r="KIQ8" s="346"/>
      <c r="KIR8" s="333"/>
      <c r="KIS8" s="345"/>
      <c r="KIT8" s="347"/>
      <c r="KIU8" s="10"/>
      <c r="KIV8" s="345"/>
      <c r="KIW8" s="345"/>
      <c r="KIX8" s="347"/>
      <c r="KIY8" s="339"/>
      <c r="KJA8" s="259"/>
      <c r="KJB8" s="267"/>
      <c r="KJC8" s="267"/>
      <c r="KJD8" s="269"/>
      <c r="KJE8" s="336"/>
      <c r="KJF8" s="346"/>
      <c r="KJG8" s="333"/>
      <c r="KJH8" s="345"/>
      <c r="KJI8" s="347"/>
      <c r="KJJ8" s="10"/>
      <c r="KJK8" s="345"/>
      <c r="KJL8" s="345"/>
      <c r="KJM8" s="347"/>
      <c r="KJN8" s="339"/>
      <c r="KJP8" s="259"/>
      <c r="KJQ8" s="267"/>
      <c r="KJR8" s="267"/>
      <c r="KJS8" s="269"/>
      <c r="KJT8" s="336"/>
      <c r="KJU8" s="346"/>
      <c r="KJV8" s="333"/>
      <c r="KJW8" s="345"/>
      <c r="KJX8" s="347"/>
      <c r="KJY8" s="10"/>
      <c r="KJZ8" s="345"/>
      <c r="KKA8" s="345"/>
      <c r="KKB8" s="347"/>
      <c r="KKC8" s="339"/>
      <c r="KKE8" s="259"/>
      <c r="KKF8" s="267"/>
      <c r="KKG8" s="267"/>
      <c r="KKH8" s="269"/>
      <c r="KKI8" s="336"/>
      <c r="KKJ8" s="346"/>
      <c r="KKK8" s="333"/>
      <c r="KKL8" s="345"/>
      <c r="KKM8" s="347"/>
      <c r="KKN8" s="10"/>
      <c r="KKO8" s="345"/>
      <c r="KKP8" s="345"/>
      <c r="KKQ8" s="347"/>
      <c r="KKR8" s="339"/>
      <c r="KKT8" s="259"/>
      <c r="KKU8" s="267"/>
      <c r="KKV8" s="267"/>
      <c r="KKW8" s="269"/>
      <c r="KKX8" s="336"/>
      <c r="KKY8" s="346"/>
      <c r="KKZ8" s="333"/>
      <c r="KLA8" s="345"/>
      <c r="KLB8" s="347"/>
      <c r="KLC8" s="10"/>
      <c r="KLD8" s="345"/>
      <c r="KLE8" s="345"/>
      <c r="KLF8" s="347"/>
      <c r="KLG8" s="339"/>
      <c r="KLI8" s="259"/>
      <c r="KLJ8" s="267"/>
      <c r="KLK8" s="267"/>
      <c r="KLL8" s="269"/>
      <c r="KLM8" s="336"/>
      <c r="KLN8" s="346"/>
      <c r="KLO8" s="333"/>
      <c r="KLP8" s="345"/>
      <c r="KLQ8" s="347"/>
      <c r="KLR8" s="10"/>
      <c r="KLS8" s="345"/>
      <c r="KLT8" s="345"/>
      <c r="KLU8" s="347"/>
      <c r="KLV8" s="339"/>
      <c r="KLX8" s="259"/>
      <c r="KLY8" s="267"/>
      <c r="KLZ8" s="267"/>
      <c r="KMA8" s="269"/>
      <c r="KMB8" s="336"/>
      <c r="KMC8" s="346"/>
      <c r="KMD8" s="333"/>
      <c r="KME8" s="345"/>
      <c r="KMF8" s="347"/>
      <c r="KMG8" s="10"/>
      <c r="KMH8" s="345"/>
      <c r="KMI8" s="345"/>
      <c r="KMJ8" s="347"/>
      <c r="KMK8" s="339"/>
      <c r="KMM8" s="259"/>
      <c r="KMN8" s="267"/>
      <c r="KMO8" s="267"/>
      <c r="KMP8" s="269"/>
      <c r="KMQ8" s="336"/>
      <c r="KMR8" s="346"/>
      <c r="KMS8" s="333"/>
      <c r="KMT8" s="345"/>
      <c r="KMU8" s="347"/>
      <c r="KMV8" s="10"/>
      <c r="KMW8" s="345"/>
      <c r="KMX8" s="345"/>
      <c r="KMY8" s="347"/>
      <c r="KMZ8" s="339"/>
      <c r="KNB8" s="259"/>
      <c r="KNC8" s="267"/>
      <c r="KND8" s="267"/>
      <c r="KNE8" s="269"/>
      <c r="KNF8" s="336"/>
      <c r="KNG8" s="346"/>
      <c r="KNH8" s="333"/>
      <c r="KNI8" s="345"/>
      <c r="KNJ8" s="347"/>
      <c r="KNK8" s="10"/>
      <c r="KNL8" s="345"/>
      <c r="KNM8" s="345"/>
      <c r="KNN8" s="347"/>
      <c r="KNO8" s="339"/>
      <c r="KNQ8" s="259"/>
      <c r="KNR8" s="267"/>
      <c r="KNS8" s="267"/>
      <c r="KNT8" s="269"/>
      <c r="KNU8" s="336"/>
      <c r="KNV8" s="346"/>
      <c r="KNW8" s="333"/>
      <c r="KNX8" s="345"/>
      <c r="KNY8" s="347"/>
      <c r="KNZ8" s="10"/>
      <c r="KOA8" s="345"/>
      <c r="KOB8" s="345"/>
      <c r="KOC8" s="347"/>
      <c r="KOD8" s="339"/>
      <c r="KOF8" s="259"/>
      <c r="KOG8" s="267"/>
      <c r="KOH8" s="267"/>
      <c r="KOI8" s="269"/>
      <c r="KOJ8" s="336"/>
      <c r="KOK8" s="346"/>
      <c r="KOL8" s="333"/>
      <c r="KOM8" s="345"/>
      <c r="KON8" s="347"/>
      <c r="KOO8" s="10"/>
      <c r="KOP8" s="345"/>
      <c r="KOQ8" s="345"/>
      <c r="KOR8" s="347"/>
      <c r="KOS8" s="339"/>
      <c r="KOU8" s="259"/>
      <c r="KOV8" s="267"/>
      <c r="KOW8" s="267"/>
      <c r="KOX8" s="269"/>
      <c r="KOY8" s="336"/>
      <c r="KOZ8" s="346"/>
      <c r="KPA8" s="333"/>
      <c r="KPB8" s="345"/>
      <c r="KPC8" s="347"/>
      <c r="KPD8" s="10"/>
      <c r="KPE8" s="345"/>
      <c r="KPF8" s="345"/>
      <c r="KPG8" s="347"/>
      <c r="KPH8" s="339"/>
      <c r="KPJ8" s="259"/>
      <c r="KPK8" s="267"/>
      <c r="KPL8" s="267"/>
      <c r="KPM8" s="269"/>
      <c r="KPN8" s="336"/>
      <c r="KPO8" s="346"/>
      <c r="KPP8" s="333"/>
      <c r="KPQ8" s="345"/>
      <c r="KPR8" s="347"/>
      <c r="KPS8" s="10"/>
      <c r="KPT8" s="345"/>
      <c r="KPU8" s="345"/>
      <c r="KPV8" s="347"/>
      <c r="KPW8" s="339"/>
      <c r="KPY8" s="259"/>
      <c r="KPZ8" s="267"/>
      <c r="KQA8" s="267"/>
      <c r="KQB8" s="269"/>
      <c r="KQC8" s="336"/>
      <c r="KQD8" s="346"/>
      <c r="KQE8" s="333"/>
      <c r="KQF8" s="345"/>
      <c r="KQG8" s="347"/>
      <c r="KQH8" s="10"/>
      <c r="KQI8" s="345"/>
      <c r="KQJ8" s="345"/>
      <c r="KQK8" s="347"/>
      <c r="KQL8" s="339"/>
      <c r="KQN8" s="259"/>
      <c r="KQO8" s="267"/>
      <c r="KQP8" s="267"/>
      <c r="KQQ8" s="269"/>
      <c r="KQR8" s="336"/>
      <c r="KQS8" s="346"/>
      <c r="KQT8" s="333"/>
      <c r="KQU8" s="345"/>
      <c r="KQV8" s="347"/>
      <c r="KQW8" s="10"/>
      <c r="KQX8" s="345"/>
      <c r="KQY8" s="345"/>
      <c r="KQZ8" s="347"/>
      <c r="KRA8" s="339"/>
      <c r="KRC8" s="259"/>
      <c r="KRD8" s="267"/>
      <c r="KRE8" s="267"/>
      <c r="KRF8" s="269"/>
      <c r="KRG8" s="336"/>
      <c r="KRH8" s="346"/>
      <c r="KRI8" s="333"/>
      <c r="KRJ8" s="345"/>
      <c r="KRK8" s="347"/>
      <c r="KRL8" s="10"/>
      <c r="KRM8" s="345"/>
      <c r="KRN8" s="345"/>
      <c r="KRO8" s="347"/>
      <c r="KRP8" s="339"/>
      <c r="KRR8" s="259"/>
      <c r="KRS8" s="267"/>
      <c r="KRT8" s="267"/>
      <c r="KRU8" s="269"/>
      <c r="KRV8" s="336"/>
      <c r="KRW8" s="346"/>
      <c r="KRX8" s="333"/>
      <c r="KRY8" s="345"/>
      <c r="KRZ8" s="347"/>
      <c r="KSA8" s="10"/>
      <c r="KSB8" s="345"/>
      <c r="KSC8" s="345"/>
      <c r="KSD8" s="347"/>
      <c r="KSE8" s="339"/>
      <c r="KSG8" s="259"/>
      <c r="KSH8" s="267"/>
      <c r="KSI8" s="267"/>
      <c r="KSJ8" s="269"/>
      <c r="KSK8" s="336"/>
      <c r="KSL8" s="346"/>
      <c r="KSM8" s="333"/>
      <c r="KSN8" s="345"/>
      <c r="KSO8" s="347"/>
      <c r="KSP8" s="10"/>
      <c r="KSQ8" s="345"/>
      <c r="KSR8" s="345"/>
      <c r="KSS8" s="347"/>
      <c r="KST8" s="339"/>
      <c r="KSV8" s="259"/>
      <c r="KSW8" s="267"/>
      <c r="KSX8" s="267"/>
      <c r="KSY8" s="269"/>
      <c r="KSZ8" s="336"/>
      <c r="KTA8" s="346"/>
      <c r="KTB8" s="333"/>
      <c r="KTC8" s="345"/>
      <c r="KTD8" s="347"/>
      <c r="KTE8" s="10"/>
      <c r="KTF8" s="345"/>
      <c r="KTG8" s="345"/>
      <c r="KTH8" s="347"/>
      <c r="KTI8" s="339"/>
      <c r="KTK8" s="259"/>
      <c r="KTL8" s="267"/>
      <c r="KTM8" s="267"/>
      <c r="KTN8" s="269"/>
      <c r="KTO8" s="336"/>
      <c r="KTP8" s="346"/>
      <c r="KTQ8" s="333"/>
      <c r="KTR8" s="345"/>
      <c r="KTS8" s="347"/>
      <c r="KTT8" s="10"/>
      <c r="KTU8" s="345"/>
      <c r="KTV8" s="345"/>
      <c r="KTW8" s="347"/>
      <c r="KTX8" s="339"/>
      <c r="KTZ8" s="259"/>
      <c r="KUA8" s="267"/>
      <c r="KUB8" s="267"/>
      <c r="KUC8" s="269"/>
      <c r="KUD8" s="336"/>
      <c r="KUE8" s="346"/>
      <c r="KUF8" s="333"/>
      <c r="KUG8" s="345"/>
      <c r="KUH8" s="347"/>
      <c r="KUI8" s="10"/>
      <c r="KUJ8" s="345"/>
      <c r="KUK8" s="345"/>
      <c r="KUL8" s="347"/>
      <c r="KUM8" s="339"/>
      <c r="KUO8" s="259"/>
      <c r="KUP8" s="267"/>
      <c r="KUQ8" s="267"/>
      <c r="KUR8" s="269"/>
      <c r="KUS8" s="336"/>
      <c r="KUT8" s="346"/>
      <c r="KUU8" s="333"/>
      <c r="KUV8" s="345"/>
      <c r="KUW8" s="347"/>
      <c r="KUX8" s="10"/>
      <c r="KUY8" s="345"/>
      <c r="KUZ8" s="345"/>
      <c r="KVA8" s="347"/>
      <c r="KVB8" s="339"/>
      <c r="KVD8" s="259"/>
      <c r="KVE8" s="267"/>
      <c r="KVF8" s="267"/>
      <c r="KVG8" s="269"/>
      <c r="KVH8" s="336"/>
      <c r="KVI8" s="346"/>
      <c r="KVJ8" s="333"/>
      <c r="KVK8" s="345"/>
      <c r="KVL8" s="347"/>
      <c r="KVM8" s="10"/>
      <c r="KVN8" s="345"/>
      <c r="KVO8" s="345"/>
      <c r="KVP8" s="347"/>
      <c r="KVQ8" s="339"/>
      <c r="KVS8" s="259"/>
      <c r="KVT8" s="267"/>
      <c r="KVU8" s="267"/>
      <c r="KVV8" s="269"/>
      <c r="KVW8" s="336"/>
      <c r="KVX8" s="346"/>
      <c r="KVY8" s="333"/>
      <c r="KVZ8" s="345"/>
      <c r="KWA8" s="347"/>
      <c r="KWB8" s="10"/>
      <c r="KWC8" s="345"/>
      <c r="KWD8" s="345"/>
      <c r="KWE8" s="347"/>
      <c r="KWF8" s="339"/>
      <c r="KWH8" s="259"/>
      <c r="KWI8" s="267"/>
      <c r="KWJ8" s="267"/>
      <c r="KWK8" s="269"/>
      <c r="KWL8" s="336"/>
      <c r="KWM8" s="346"/>
      <c r="KWN8" s="333"/>
      <c r="KWO8" s="345"/>
      <c r="KWP8" s="347"/>
      <c r="KWQ8" s="10"/>
      <c r="KWR8" s="345"/>
      <c r="KWS8" s="345"/>
      <c r="KWT8" s="347"/>
      <c r="KWU8" s="339"/>
      <c r="KWW8" s="259"/>
      <c r="KWX8" s="267"/>
      <c r="KWY8" s="267"/>
      <c r="KWZ8" s="269"/>
      <c r="KXA8" s="336"/>
      <c r="KXB8" s="346"/>
      <c r="KXC8" s="333"/>
      <c r="KXD8" s="345"/>
      <c r="KXE8" s="347"/>
      <c r="KXF8" s="10"/>
      <c r="KXG8" s="345"/>
      <c r="KXH8" s="345"/>
      <c r="KXI8" s="347"/>
      <c r="KXJ8" s="339"/>
      <c r="KXL8" s="259"/>
      <c r="KXM8" s="267"/>
      <c r="KXN8" s="267"/>
      <c r="KXO8" s="269"/>
      <c r="KXP8" s="336"/>
      <c r="KXQ8" s="346"/>
      <c r="KXR8" s="333"/>
      <c r="KXS8" s="345"/>
      <c r="KXT8" s="347"/>
      <c r="KXU8" s="10"/>
      <c r="KXV8" s="345"/>
      <c r="KXW8" s="345"/>
      <c r="KXX8" s="347"/>
      <c r="KXY8" s="339"/>
      <c r="KYA8" s="259"/>
      <c r="KYB8" s="267"/>
      <c r="KYC8" s="267"/>
      <c r="KYD8" s="269"/>
      <c r="KYE8" s="336"/>
      <c r="KYF8" s="346"/>
      <c r="KYG8" s="333"/>
      <c r="KYH8" s="345"/>
      <c r="KYI8" s="347"/>
      <c r="KYJ8" s="10"/>
      <c r="KYK8" s="345"/>
      <c r="KYL8" s="345"/>
      <c r="KYM8" s="347"/>
      <c r="KYN8" s="339"/>
      <c r="KYP8" s="259"/>
      <c r="KYQ8" s="267"/>
      <c r="KYR8" s="267"/>
      <c r="KYS8" s="269"/>
      <c r="KYT8" s="336"/>
      <c r="KYU8" s="346"/>
      <c r="KYV8" s="333"/>
      <c r="KYW8" s="345"/>
      <c r="KYX8" s="347"/>
      <c r="KYY8" s="10"/>
      <c r="KYZ8" s="345"/>
      <c r="KZA8" s="345"/>
      <c r="KZB8" s="347"/>
      <c r="KZC8" s="339"/>
      <c r="KZE8" s="259"/>
      <c r="KZF8" s="267"/>
      <c r="KZG8" s="267"/>
      <c r="KZH8" s="269"/>
      <c r="KZI8" s="336"/>
      <c r="KZJ8" s="346"/>
      <c r="KZK8" s="333"/>
      <c r="KZL8" s="345"/>
      <c r="KZM8" s="347"/>
      <c r="KZN8" s="10"/>
      <c r="KZO8" s="345"/>
      <c r="KZP8" s="345"/>
      <c r="KZQ8" s="347"/>
      <c r="KZR8" s="339"/>
      <c r="KZT8" s="259"/>
      <c r="KZU8" s="267"/>
      <c r="KZV8" s="267"/>
      <c r="KZW8" s="269"/>
      <c r="KZX8" s="336"/>
      <c r="KZY8" s="346"/>
      <c r="KZZ8" s="333"/>
      <c r="LAA8" s="345"/>
      <c r="LAB8" s="347"/>
      <c r="LAC8" s="10"/>
      <c r="LAD8" s="345"/>
      <c r="LAE8" s="345"/>
      <c r="LAF8" s="347"/>
      <c r="LAG8" s="339"/>
      <c r="LAI8" s="259"/>
      <c r="LAJ8" s="267"/>
      <c r="LAK8" s="267"/>
      <c r="LAL8" s="269"/>
      <c r="LAM8" s="336"/>
      <c r="LAN8" s="346"/>
      <c r="LAO8" s="333"/>
      <c r="LAP8" s="345"/>
      <c r="LAQ8" s="347"/>
      <c r="LAR8" s="10"/>
      <c r="LAS8" s="345"/>
      <c r="LAT8" s="345"/>
      <c r="LAU8" s="347"/>
      <c r="LAV8" s="339"/>
      <c r="LAX8" s="259"/>
      <c r="LAY8" s="267"/>
      <c r="LAZ8" s="267"/>
      <c r="LBA8" s="269"/>
      <c r="LBB8" s="336"/>
      <c r="LBC8" s="346"/>
      <c r="LBD8" s="333"/>
      <c r="LBE8" s="345"/>
      <c r="LBF8" s="347"/>
      <c r="LBG8" s="10"/>
      <c r="LBH8" s="345"/>
      <c r="LBI8" s="345"/>
      <c r="LBJ8" s="347"/>
      <c r="LBK8" s="339"/>
      <c r="LBM8" s="259"/>
      <c r="LBN8" s="267"/>
      <c r="LBO8" s="267"/>
      <c r="LBP8" s="269"/>
      <c r="LBQ8" s="336"/>
      <c r="LBR8" s="346"/>
      <c r="LBS8" s="333"/>
      <c r="LBT8" s="345"/>
      <c r="LBU8" s="347"/>
      <c r="LBV8" s="10"/>
      <c r="LBW8" s="345"/>
      <c r="LBX8" s="345"/>
      <c r="LBY8" s="347"/>
      <c r="LBZ8" s="339"/>
      <c r="LCB8" s="259"/>
      <c r="LCC8" s="267"/>
      <c r="LCD8" s="267"/>
      <c r="LCE8" s="269"/>
      <c r="LCF8" s="336"/>
      <c r="LCG8" s="346"/>
      <c r="LCH8" s="333"/>
      <c r="LCI8" s="345"/>
      <c r="LCJ8" s="347"/>
      <c r="LCK8" s="10"/>
      <c r="LCL8" s="345"/>
      <c r="LCM8" s="345"/>
      <c r="LCN8" s="347"/>
      <c r="LCO8" s="339"/>
      <c r="LCQ8" s="259"/>
      <c r="LCR8" s="267"/>
      <c r="LCS8" s="267"/>
      <c r="LCT8" s="269"/>
      <c r="LCU8" s="336"/>
      <c r="LCV8" s="346"/>
      <c r="LCW8" s="333"/>
      <c r="LCX8" s="345"/>
      <c r="LCY8" s="347"/>
      <c r="LCZ8" s="10"/>
      <c r="LDA8" s="345"/>
      <c r="LDB8" s="345"/>
      <c r="LDC8" s="347"/>
      <c r="LDD8" s="339"/>
      <c r="LDF8" s="259"/>
      <c r="LDG8" s="267"/>
      <c r="LDH8" s="267"/>
      <c r="LDI8" s="269"/>
      <c r="LDJ8" s="336"/>
      <c r="LDK8" s="346"/>
      <c r="LDL8" s="333"/>
      <c r="LDM8" s="345"/>
      <c r="LDN8" s="347"/>
      <c r="LDO8" s="10"/>
      <c r="LDP8" s="345"/>
      <c r="LDQ8" s="345"/>
      <c r="LDR8" s="347"/>
      <c r="LDS8" s="339"/>
      <c r="LDU8" s="259"/>
      <c r="LDV8" s="267"/>
      <c r="LDW8" s="267"/>
      <c r="LDX8" s="269"/>
      <c r="LDY8" s="336"/>
      <c r="LDZ8" s="346"/>
      <c r="LEA8" s="333"/>
      <c r="LEB8" s="345"/>
      <c r="LEC8" s="347"/>
      <c r="LED8" s="10"/>
      <c r="LEE8" s="345"/>
      <c r="LEF8" s="345"/>
      <c r="LEG8" s="347"/>
      <c r="LEH8" s="339"/>
      <c r="LEJ8" s="259"/>
      <c r="LEK8" s="267"/>
      <c r="LEL8" s="267"/>
      <c r="LEM8" s="269"/>
      <c r="LEN8" s="336"/>
      <c r="LEO8" s="346"/>
      <c r="LEP8" s="333"/>
      <c r="LEQ8" s="345"/>
      <c r="LER8" s="347"/>
      <c r="LES8" s="10"/>
      <c r="LET8" s="345"/>
      <c r="LEU8" s="345"/>
      <c r="LEV8" s="347"/>
      <c r="LEW8" s="339"/>
      <c r="LEY8" s="259"/>
      <c r="LEZ8" s="267"/>
      <c r="LFA8" s="267"/>
      <c r="LFB8" s="269"/>
      <c r="LFC8" s="336"/>
      <c r="LFD8" s="346"/>
      <c r="LFE8" s="333"/>
      <c r="LFF8" s="345"/>
      <c r="LFG8" s="347"/>
      <c r="LFH8" s="10"/>
      <c r="LFI8" s="345"/>
      <c r="LFJ8" s="345"/>
      <c r="LFK8" s="347"/>
      <c r="LFL8" s="339"/>
      <c r="LFN8" s="259"/>
      <c r="LFO8" s="267"/>
      <c r="LFP8" s="267"/>
      <c r="LFQ8" s="269"/>
      <c r="LFR8" s="336"/>
      <c r="LFS8" s="346"/>
      <c r="LFT8" s="333"/>
      <c r="LFU8" s="345"/>
      <c r="LFV8" s="347"/>
      <c r="LFW8" s="10"/>
      <c r="LFX8" s="345"/>
      <c r="LFY8" s="345"/>
      <c r="LFZ8" s="347"/>
      <c r="LGA8" s="339"/>
      <c r="LGC8" s="259"/>
      <c r="LGD8" s="267"/>
      <c r="LGE8" s="267"/>
      <c r="LGF8" s="269"/>
      <c r="LGG8" s="336"/>
      <c r="LGH8" s="346"/>
      <c r="LGI8" s="333"/>
      <c r="LGJ8" s="345"/>
      <c r="LGK8" s="347"/>
      <c r="LGL8" s="10"/>
      <c r="LGM8" s="345"/>
      <c r="LGN8" s="345"/>
      <c r="LGO8" s="347"/>
      <c r="LGP8" s="339"/>
      <c r="LGR8" s="259"/>
      <c r="LGS8" s="267"/>
      <c r="LGT8" s="267"/>
      <c r="LGU8" s="269"/>
      <c r="LGV8" s="336"/>
      <c r="LGW8" s="346"/>
      <c r="LGX8" s="333"/>
      <c r="LGY8" s="345"/>
      <c r="LGZ8" s="347"/>
      <c r="LHA8" s="10"/>
      <c r="LHB8" s="345"/>
      <c r="LHC8" s="345"/>
      <c r="LHD8" s="347"/>
      <c r="LHE8" s="339"/>
      <c r="LHG8" s="259"/>
      <c r="LHH8" s="267"/>
      <c r="LHI8" s="267"/>
      <c r="LHJ8" s="269"/>
      <c r="LHK8" s="336"/>
      <c r="LHL8" s="346"/>
      <c r="LHM8" s="333"/>
      <c r="LHN8" s="345"/>
      <c r="LHO8" s="347"/>
      <c r="LHP8" s="10"/>
      <c r="LHQ8" s="345"/>
      <c r="LHR8" s="345"/>
      <c r="LHS8" s="347"/>
      <c r="LHT8" s="339"/>
      <c r="LHV8" s="259"/>
      <c r="LHW8" s="267"/>
      <c r="LHX8" s="267"/>
      <c r="LHY8" s="269"/>
      <c r="LHZ8" s="336"/>
      <c r="LIA8" s="346"/>
      <c r="LIB8" s="333"/>
      <c r="LIC8" s="345"/>
      <c r="LID8" s="347"/>
      <c r="LIE8" s="10"/>
      <c r="LIF8" s="345"/>
      <c r="LIG8" s="345"/>
      <c r="LIH8" s="347"/>
      <c r="LII8" s="339"/>
      <c r="LIK8" s="259"/>
      <c r="LIL8" s="267"/>
      <c r="LIM8" s="267"/>
      <c r="LIN8" s="269"/>
      <c r="LIO8" s="336"/>
      <c r="LIP8" s="346"/>
      <c r="LIQ8" s="333"/>
      <c r="LIR8" s="345"/>
      <c r="LIS8" s="347"/>
      <c r="LIT8" s="10"/>
      <c r="LIU8" s="345"/>
      <c r="LIV8" s="345"/>
      <c r="LIW8" s="347"/>
      <c r="LIX8" s="339"/>
      <c r="LIZ8" s="259"/>
      <c r="LJA8" s="267"/>
      <c r="LJB8" s="267"/>
      <c r="LJC8" s="269"/>
      <c r="LJD8" s="336"/>
      <c r="LJE8" s="346"/>
      <c r="LJF8" s="333"/>
      <c r="LJG8" s="345"/>
      <c r="LJH8" s="347"/>
      <c r="LJI8" s="10"/>
      <c r="LJJ8" s="345"/>
      <c r="LJK8" s="345"/>
      <c r="LJL8" s="347"/>
      <c r="LJM8" s="339"/>
      <c r="LJO8" s="259"/>
      <c r="LJP8" s="267"/>
      <c r="LJQ8" s="267"/>
      <c r="LJR8" s="269"/>
      <c r="LJS8" s="336"/>
      <c r="LJT8" s="346"/>
      <c r="LJU8" s="333"/>
      <c r="LJV8" s="345"/>
      <c r="LJW8" s="347"/>
      <c r="LJX8" s="10"/>
      <c r="LJY8" s="345"/>
      <c r="LJZ8" s="345"/>
      <c r="LKA8" s="347"/>
      <c r="LKB8" s="339"/>
      <c r="LKD8" s="259"/>
      <c r="LKE8" s="267"/>
      <c r="LKF8" s="267"/>
      <c r="LKG8" s="269"/>
      <c r="LKH8" s="336"/>
      <c r="LKI8" s="346"/>
      <c r="LKJ8" s="333"/>
      <c r="LKK8" s="345"/>
      <c r="LKL8" s="347"/>
      <c r="LKM8" s="10"/>
      <c r="LKN8" s="345"/>
      <c r="LKO8" s="345"/>
      <c r="LKP8" s="347"/>
      <c r="LKQ8" s="339"/>
      <c r="LKS8" s="259"/>
      <c r="LKT8" s="267"/>
      <c r="LKU8" s="267"/>
      <c r="LKV8" s="269"/>
      <c r="LKW8" s="336"/>
      <c r="LKX8" s="346"/>
      <c r="LKY8" s="333"/>
      <c r="LKZ8" s="345"/>
      <c r="LLA8" s="347"/>
      <c r="LLB8" s="10"/>
      <c r="LLC8" s="345"/>
      <c r="LLD8" s="345"/>
      <c r="LLE8" s="347"/>
      <c r="LLF8" s="339"/>
      <c r="LLH8" s="259"/>
      <c r="LLI8" s="267"/>
      <c r="LLJ8" s="267"/>
      <c r="LLK8" s="269"/>
      <c r="LLL8" s="336"/>
      <c r="LLM8" s="346"/>
      <c r="LLN8" s="333"/>
      <c r="LLO8" s="345"/>
      <c r="LLP8" s="347"/>
      <c r="LLQ8" s="10"/>
      <c r="LLR8" s="345"/>
      <c r="LLS8" s="345"/>
      <c r="LLT8" s="347"/>
      <c r="LLU8" s="339"/>
      <c r="LLW8" s="259"/>
      <c r="LLX8" s="267"/>
      <c r="LLY8" s="267"/>
      <c r="LLZ8" s="269"/>
      <c r="LMA8" s="336"/>
      <c r="LMB8" s="346"/>
      <c r="LMC8" s="333"/>
      <c r="LMD8" s="345"/>
      <c r="LME8" s="347"/>
      <c r="LMF8" s="10"/>
      <c r="LMG8" s="345"/>
      <c r="LMH8" s="345"/>
      <c r="LMI8" s="347"/>
      <c r="LMJ8" s="339"/>
      <c r="LML8" s="259"/>
      <c r="LMM8" s="267"/>
      <c r="LMN8" s="267"/>
      <c r="LMO8" s="269"/>
      <c r="LMP8" s="336"/>
      <c r="LMQ8" s="346"/>
      <c r="LMR8" s="333"/>
      <c r="LMS8" s="345"/>
      <c r="LMT8" s="347"/>
      <c r="LMU8" s="10"/>
      <c r="LMV8" s="345"/>
      <c r="LMW8" s="345"/>
      <c r="LMX8" s="347"/>
      <c r="LMY8" s="339"/>
      <c r="LNA8" s="259"/>
      <c r="LNB8" s="267"/>
      <c r="LNC8" s="267"/>
      <c r="LND8" s="269"/>
      <c r="LNE8" s="336"/>
      <c r="LNF8" s="346"/>
      <c r="LNG8" s="333"/>
      <c r="LNH8" s="345"/>
      <c r="LNI8" s="347"/>
      <c r="LNJ8" s="10"/>
      <c r="LNK8" s="345"/>
      <c r="LNL8" s="345"/>
      <c r="LNM8" s="347"/>
      <c r="LNN8" s="339"/>
      <c r="LNP8" s="259"/>
      <c r="LNQ8" s="267"/>
      <c r="LNR8" s="267"/>
      <c r="LNS8" s="269"/>
      <c r="LNT8" s="336"/>
      <c r="LNU8" s="346"/>
      <c r="LNV8" s="333"/>
      <c r="LNW8" s="345"/>
      <c r="LNX8" s="347"/>
      <c r="LNY8" s="10"/>
      <c r="LNZ8" s="345"/>
      <c r="LOA8" s="345"/>
      <c r="LOB8" s="347"/>
      <c r="LOC8" s="339"/>
      <c r="LOE8" s="259"/>
      <c r="LOF8" s="267"/>
      <c r="LOG8" s="267"/>
      <c r="LOH8" s="269"/>
      <c r="LOI8" s="336"/>
      <c r="LOJ8" s="346"/>
      <c r="LOK8" s="333"/>
      <c r="LOL8" s="345"/>
      <c r="LOM8" s="347"/>
      <c r="LON8" s="10"/>
      <c r="LOO8" s="345"/>
      <c r="LOP8" s="345"/>
      <c r="LOQ8" s="347"/>
      <c r="LOR8" s="339"/>
      <c r="LOT8" s="259"/>
      <c r="LOU8" s="267"/>
      <c r="LOV8" s="267"/>
      <c r="LOW8" s="269"/>
      <c r="LOX8" s="336"/>
      <c r="LOY8" s="346"/>
      <c r="LOZ8" s="333"/>
      <c r="LPA8" s="345"/>
      <c r="LPB8" s="347"/>
      <c r="LPC8" s="10"/>
      <c r="LPD8" s="345"/>
      <c r="LPE8" s="345"/>
      <c r="LPF8" s="347"/>
      <c r="LPG8" s="339"/>
      <c r="LPI8" s="259"/>
      <c r="LPJ8" s="267"/>
      <c r="LPK8" s="267"/>
      <c r="LPL8" s="269"/>
      <c r="LPM8" s="336"/>
      <c r="LPN8" s="346"/>
      <c r="LPO8" s="333"/>
      <c r="LPP8" s="345"/>
      <c r="LPQ8" s="347"/>
      <c r="LPR8" s="10"/>
      <c r="LPS8" s="345"/>
      <c r="LPT8" s="345"/>
      <c r="LPU8" s="347"/>
      <c r="LPV8" s="339"/>
      <c r="LPX8" s="259"/>
      <c r="LPY8" s="267"/>
      <c r="LPZ8" s="267"/>
      <c r="LQA8" s="269"/>
      <c r="LQB8" s="336"/>
      <c r="LQC8" s="346"/>
      <c r="LQD8" s="333"/>
      <c r="LQE8" s="345"/>
      <c r="LQF8" s="347"/>
      <c r="LQG8" s="10"/>
      <c r="LQH8" s="345"/>
      <c r="LQI8" s="345"/>
      <c r="LQJ8" s="347"/>
      <c r="LQK8" s="339"/>
      <c r="LQM8" s="259"/>
      <c r="LQN8" s="267"/>
      <c r="LQO8" s="267"/>
      <c r="LQP8" s="269"/>
      <c r="LQQ8" s="336"/>
      <c r="LQR8" s="346"/>
      <c r="LQS8" s="333"/>
      <c r="LQT8" s="345"/>
      <c r="LQU8" s="347"/>
      <c r="LQV8" s="10"/>
      <c r="LQW8" s="345"/>
      <c r="LQX8" s="345"/>
      <c r="LQY8" s="347"/>
      <c r="LQZ8" s="339"/>
      <c r="LRB8" s="259"/>
      <c r="LRC8" s="267"/>
      <c r="LRD8" s="267"/>
      <c r="LRE8" s="269"/>
      <c r="LRF8" s="336"/>
      <c r="LRG8" s="346"/>
      <c r="LRH8" s="333"/>
      <c r="LRI8" s="345"/>
      <c r="LRJ8" s="347"/>
      <c r="LRK8" s="10"/>
      <c r="LRL8" s="345"/>
      <c r="LRM8" s="345"/>
      <c r="LRN8" s="347"/>
      <c r="LRO8" s="339"/>
      <c r="LRQ8" s="259"/>
      <c r="LRR8" s="267"/>
      <c r="LRS8" s="267"/>
      <c r="LRT8" s="269"/>
      <c r="LRU8" s="336"/>
      <c r="LRV8" s="346"/>
      <c r="LRW8" s="333"/>
      <c r="LRX8" s="345"/>
      <c r="LRY8" s="347"/>
      <c r="LRZ8" s="10"/>
      <c r="LSA8" s="345"/>
      <c r="LSB8" s="345"/>
      <c r="LSC8" s="347"/>
      <c r="LSD8" s="339"/>
      <c r="LSF8" s="259"/>
      <c r="LSG8" s="267"/>
      <c r="LSH8" s="267"/>
      <c r="LSI8" s="269"/>
      <c r="LSJ8" s="336"/>
      <c r="LSK8" s="346"/>
      <c r="LSL8" s="333"/>
      <c r="LSM8" s="345"/>
      <c r="LSN8" s="347"/>
      <c r="LSO8" s="10"/>
      <c r="LSP8" s="345"/>
      <c r="LSQ8" s="345"/>
      <c r="LSR8" s="347"/>
      <c r="LSS8" s="339"/>
      <c r="LSU8" s="259"/>
      <c r="LSV8" s="267"/>
      <c r="LSW8" s="267"/>
      <c r="LSX8" s="269"/>
      <c r="LSY8" s="336"/>
      <c r="LSZ8" s="346"/>
      <c r="LTA8" s="333"/>
      <c r="LTB8" s="345"/>
      <c r="LTC8" s="347"/>
      <c r="LTD8" s="10"/>
      <c r="LTE8" s="345"/>
      <c r="LTF8" s="345"/>
      <c r="LTG8" s="347"/>
      <c r="LTH8" s="339"/>
      <c r="LTJ8" s="259"/>
      <c r="LTK8" s="267"/>
      <c r="LTL8" s="267"/>
      <c r="LTM8" s="269"/>
      <c r="LTN8" s="336"/>
      <c r="LTO8" s="346"/>
      <c r="LTP8" s="333"/>
      <c r="LTQ8" s="345"/>
      <c r="LTR8" s="347"/>
      <c r="LTS8" s="10"/>
      <c r="LTT8" s="345"/>
      <c r="LTU8" s="345"/>
      <c r="LTV8" s="347"/>
      <c r="LTW8" s="339"/>
      <c r="LTY8" s="259"/>
      <c r="LTZ8" s="267"/>
      <c r="LUA8" s="267"/>
      <c r="LUB8" s="269"/>
      <c r="LUC8" s="336"/>
      <c r="LUD8" s="346"/>
      <c r="LUE8" s="333"/>
      <c r="LUF8" s="345"/>
      <c r="LUG8" s="347"/>
      <c r="LUH8" s="10"/>
      <c r="LUI8" s="345"/>
      <c r="LUJ8" s="345"/>
      <c r="LUK8" s="347"/>
      <c r="LUL8" s="339"/>
      <c r="LUN8" s="259"/>
      <c r="LUO8" s="267"/>
      <c r="LUP8" s="267"/>
      <c r="LUQ8" s="269"/>
      <c r="LUR8" s="336"/>
      <c r="LUS8" s="346"/>
      <c r="LUT8" s="333"/>
      <c r="LUU8" s="345"/>
      <c r="LUV8" s="347"/>
      <c r="LUW8" s="10"/>
      <c r="LUX8" s="345"/>
      <c r="LUY8" s="345"/>
      <c r="LUZ8" s="347"/>
      <c r="LVA8" s="339"/>
      <c r="LVC8" s="259"/>
      <c r="LVD8" s="267"/>
      <c r="LVE8" s="267"/>
      <c r="LVF8" s="269"/>
      <c r="LVG8" s="336"/>
      <c r="LVH8" s="346"/>
      <c r="LVI8" s="333"/>
      <c r="LVJ8" s="345"/>
      <c r="LVK8" s="347"/>
      <c r="LVL8" s="10"/>
      <c r="LVM8" s="345"/>
      <c r="LVN8" s="345"/>
      <c r="LVO8" s="347"/>
      <c r="LVP8" s="339"/>
      <c r="LVR8" s="259"/>
      <c r="LVS8" s="267"/>
      <c r="LVT8" s="267"/>
      <c r="LVU8" s="269"/>
      <c r="LVV8" s="336"/>
      <c r="LVW8" s="346"/>
      <c r="LVX8" s="333"/>
      <c r="LVY8" s="345"/>
      <c r="LVZ8" s="347"/>
      <c r="LWA8" s="10"/>
      <c r="LWB8" s="345"/>
      <c r="LWC8" s="345"/>
      <c r="LWD8" s="347"/>
      <c r="LWE8" s="339"/>
      <c r="LWG8" s="259"/>
      <c r="LWH8" s="267"/>
      <c r="LWI8" s="267"/>
      <c r="LWJ8" s="269"/>
      <c r="LWK8" s="336"/>
      <c r="LWL8" s="346"/>
      <c r="LWM8" s="333"/>
      <c r="LWN8" s="345"/>
      <c r="LWO8" s="347"/>
      <c r="LWP8" s="10"/>
      <c r="LWQ8" s="345"/>
      <c r="LWR8" s="345"/>
      <c r="LWS8" s="347"/>
      <c r="LWT8" s="339"/>
      <c r="LWV8" s="259"/>
      <c r="LWW8" s="267"/>
      <c r="LWX8" s="267"/>
      <c r="LWY8" s="269"/>
      <c r="LWZ8" s="336"/>
      <c r="LXA8" s="346"/>
      <c r="LXB8" s="333"/>
      <c r="LXC8" s="345"/>
      <c r="LXD8" s="347"/>
      <c r="LXE8" s="10"/>
      <c r="LXF8" s="345"/>
      <c r="LXG8" s="345"/>
      <c r="LXH8" s="347"/>
      <c r="LXI8" s="339"/>
      <c r="LXK8" s="259"/>
      <c r="LXL8" s="267"/>
      <c r="LXM8" s="267"/>
      <c r="LXN8" s="269"/>
      <c r="LXO8" s="336"/>
      <c r="LXP8" s="346"/>
      <c r="LXQ8" s="333"/>
      <c r="LXR8" s="345"/>
      <c r="LXS8" s="347"/>
      <c r="LXT8" s="10"/>
      <c r="LXU8" s="345"/>
      <c r="LXV8" s="345"/>
      <c r="LXW8" s="347"/>
      <c r="LXX8" s="339"/>
      <c r="LXZ8" s="259"/>
      <c r="LYA8" s="267"/>
      <c r="LYB8" s="267"/>
      <c r="LYC8" s="269"/>
      <c r="LYD8" s="336"/>
      <c r="LYE8" s="346"/>
      <c r="LYF8" s="333"/>
      <c r="LYG8" s="345"/>
      <c r="LYH8" s="347"/>
      <c r="LYI8" s="10"/>
      <c r="LYJ8" s="345"/>
      <c r="LYK8" s="345"/>
      <c r="LYL8" s="347"/>
      <c r="LYM8" s="339"/>
      <c r="LYO8" s="259"/>
      <c r="LYP8" s="267"/>
      <c r="LYQ8" s="267"/>
      <c r="LYR8" s="269"/>
      <c r="LYS8" s="336"/>
      <c r="LYT8" s="346"/>
      <c r="LYU8" s="333"/>
      <c r="LYV8" s="345"/>
      <c r="LYW8" s="347"/>
      <c r="LYX8" s="10"/>
      <c r="LYY8" s="345"/>
      <c r="LYZ8" s="345"/>
      <c r="LZA8" s="347"/>
      <c r="LZB8" s="339"/>
      <c r="LZD8" s="259"/>
      <c r="LZE8" s="267"/>
      <c r="LZF8" s="267"/>
      <c r="LZG8" s="269"/>
      <c r="LZH8" s="336"/>
      <c r="LZI8" s="346"/>
      <c r="LZJ8" s="333"/>
      <c r="LZK8" s="345"/>
      <c r="LZL8" s="347"/>
      <c r="LZM8" s="10"/>
      <c r="LZN8" s="345"/>
      <c r="LZO8" s="345"/>
      <c r="LZP8" s="347"/>
      <c r="LZQ8" s="339"/>
      <c r="LZS8" s="259"/>
      <c r="LZT8" s="267"/>
      <c r="LZU8" s="267"/>
      <c r="LZV8" s="269"/>
      <c r="LZW8" s="336"/>
      <c r="LZX8" s="346"/>
      <c r="LZY8" s="333"/>
      <c r="LZZ8" s="345"/>
      <c r="MAA8" s="347"/>
      <c r="MAB8" s="10"/>
      <c r="MAC8" s="345"/>
      <c r="MAD8" s="345"/>
      <c r="MAE8" s="347"/>
      <c r="MAF8" s="339"/>
      <c r="MAH8" s="259"/>
      <c r="MAI8" s="267"/>
      <c r="MAJ8" s="267"/>
      <c r="MAK8" s="269"/>
      <c r="MAL8" s="336"/>
      <c r="MAM8" s="346"/>
      <c r="MAN8" s="333"/>
      <c r="MAO8" s="345"/>
      <c r="MAP8" s="347"/>
      <c r="MAQ8" s="10"/>
      <c r="MAR8" s="345"/>
      <c r="MAS8" s="345"/>
      <c r="MAT8" s="347"/>
      <c r="MAU8" s="339"/>
      <c r="MAW8" s="259"/>
      <c r="MAX8" s="267"/>
      <c r="MAY8" s="267"/>
      <c r="MAZ8" s="269"/>
      <c r="MBA8" s="336"/>
      <c r="MBB8" s="346"/>
      <c r="MBC8" s="333"/>
      <c r="MBD8" s="345"/>
      <c r="MBE8" s="347"/>
      <c r="MBF8" s="10"/>
      <c r="MBG8" s="345"/>
      <c r="MBH8" s="345"/>
      <c r="MBI8" s="347"/>
      <c r="MBJ8" s="339"/>
      <c r="MBL8" s="259"/>
      <c r="MBM8" s="267"/>
      <c r="MBN8" s="267"/>
      <c r="MBO8" s="269"/>
      <c r="MBP8" s="336"/>
      <c r="MBQ8" s="346"/>
      <c r="MBR8" s="333"/>
      <c r="MBS8" s="345"/>
      <c r="MBT8" s="347"/>
      <c r="MBU8" s="10"/>
      <c r="MBV8" s="345"/>
      <c r="MBW8" s="345"/>
      <c r="MBX8" s="347"/>
      <c r="MBY8" s="339"/>
      <c r="MCA8" s="259"/>
      <c r="MCB8" s="267"/>
      <c r="MCC8" s="267"/>
      <c r="MCD8" s="269"/>
      <c r="MCE8" s="336"/>
      <c r="MCF8" s="346"/>
      <c r="MCG8" s="333"/>
      <c r="MCH8" s="345"/>
      <c r="MCI8" s="347"/>
      <c r="MCJ8" s="10"/>
      <c r="MCK8" s="345"/>
      <c r="MCL8" s="345"/>
      <c r="MCM8" s="347"/>
      <c r="MCN8" s="339"/>
      <c r="MCP8" s="259"/>
      <c r="MCQ8" s="267"/>
      <c r="MCR8" s="267"/>
      <c r="MCS8" s="269"/>
      <c r="MCT8" s="336"/>
      <c r="MCU8" s="346"/>
      <c r="MCV8" s="333"/>
      <c r="MCW8" s="345"/>
      <c r="MCX8" s="347"/>
      <c r="MCY8" s="10"/>
      <c r="MCZ8" s="345"/>
      <c r="MDA8" s="345"/>
      <c r="MDB8" s="347"/>
      <c r="MDC8" s="339"/>
      <c r="MDE8" s="259"/>
      <c r="MDF8" s="267"/>
      <c r="MDG8" s="267"/>
      <c r="MDH8" s="269"/>
      <c r="MDI8" s="336"/>
      <c r="MDJ8" s="346"/>
      <c r="MDK8" s="333"/>
      <c r="MDL8" s="345"/>
      <c r="MDM8" s="347"/>
      <c r="MDN8" s="10"/>
      <c r="MDO8" s="345"/>
      <c r="MDP8" s="345"/>
      <c r="MDQ8" s="347"/>
      <c r="MDR8" s="339"/>
      <c r="MDT8" s="259"/>
      <c r="MDU8" s="267"/>
      <c r="MDV8" s="267"/>
      <c r="MDW8" s="269"/>
      <c r="MDX8" s="336"/>
      <c r="MDY8" s="346"/>
      <c r="MDZ8" s="333"/>
      <c r="MEA8" s="345"/>
      <c r="MEB8" s="347"/>
      <c r="MEC8" s="10"/>
      <c r="MED8" s="345"/>
      <c r="MEE8" s="345"/>
      <c r="MEF8" s="347"/>
      <c r="MEG8" s="339"/>
      <c r="MEI8" s="259"/>
      <c r="MEJ8" s="267"/>
      <c r="MEK8" s="267"/>
      <c r="MEL8" s="269"/>
      <c r="MEM8" s="336"/>
      <c r="MEN8" s="346"/>
      <c r="MEO8" s="333"/>
      <c r="MEP8" s="345"/>
      <c r="MEQ8" s="347"/>
      <c r="MER8" s="10"/>
      <c r="MES8" s="345"/>
      <c r="MET8" s="345"/>
      <c r="MEU8" s="347"/>
      <c r="MEV8" s="339"/>
      <c r="MEX8" s="259"/>
      <c r="MEY8" s="267"/>
      <c r="MEZ8" s="267"/>
      <c r="MFA8" s="269"/>
      <c r="MFB8" s="336"/>
      <c r="MFC8" s="346"/>
      <c r="MFD8" s="333"/>
      <c r="MFE8" s="345"/>
      <c r="MFF8" s="347"/>
      <c r="MFG8" s="10"/>
      <c r="MFH8" s="345"/>
      <c r="MFI8" s="345"/>
      <c r="MFJ8" s="347"/>
      <c r="MFK8" s="339"/>
      <c r="MFM8" s="259"/>
      <c r="MFN8" s="267"/>
      <c r="MFO8" s="267"/>
      <c r="MFP8" s="269"/>
      <c r="MFQ8" s="336"/>
      <c r="MFR8" s="346"/>
      <c r="MFS8" s="333"/>
      <c r="MFT8" s="345"/>
      <c r="MFU8" s="347"/>
      <c r="MFV8" s="10"/>
      <c r="MFW8" s="345"/>
      <c r="MFX8" s="345"/>
      <c r="MFY8" s="347"/>
      <c r="MFZ8" s="339"/>
      <c r="MGB8" s="259"/>
      <c r="MGC8" s="267"/>
      <c r="MGD8" s="267"/>
      <c r="MGE8" s="269"/>
      <c r="MGF8" s="336"/>
      <c r="MGG8" s="346"/>
      <c r="MGH8" s="333"/>
      <c r="MGI8" s="345"/>
      <c r="MGJ8" s="347"/>
      <c r="MGK8" s="10"/>
      <c r="MGL8" s="345"/>
      <c r="MGM8" s="345"/>
      <c r="MGN8" s="347"/>
      <c r="MGO8" s="339"/>
      <c r="MGQ8" s="259"/>
      <c r="MGR8" s="267"/>
      <c r="MGS8" s="267"/>
      <c r="MGT8" s="269"/>
      <c r="MGU8" s="336"/>
      <c r="MGV8" s="346"/>
      <c r="MGW8" s="333"/>
      <c r="MGX8" s="345"/>
      <c r="MGY8" s="347"/>
      <c r="MGZ8" s="10"/>
      <c r="MHA8" s="345"/>
      <c r="MHB8" s="345"/>
      <c r="MHC8" s="347"/>
      <c r="MHD8" s="339"/>
      <c r="MHF8" s="259"/>
      <c r="MHG8" s="267"/>
      <c r="MHH8" s="267"/>
      <c r="MHI8" s="269"/>
      <c r="MHJ8" s="336"/>
      <c r="MHK8" s="346"/>
      <c r="MHL8" s="333"/>
      <c r="MHM8" s="345"/>
      <c r="MHN8" s="347"/>
      <c r="MHO8" s="10"/>
      <c r="MHP8" s="345"/>
      <c r="MHQ8" s="345"/>
      <c r="MHR8" s="347"/>
      <c r="MHS8" s="339"/>
      <c r="MHU8" s="259"/>
      <c r="MHV8" s="267"/>
      <c r="MHW8" s="267"/>
      <c r="MHX8" s="269"/>
      <c r="MHY8" s="336"/>
      <c r="MHZ8" s="346"/>
      <c r="MIA8" s="333"/>
      <c r="MIB8" s="345"/>
      <c r="MIC8" s="347"/>
      <c r="MID8" s="10"/>
      <c r="MIE8" s="345"/>
      <c r="MIF8" s="345"/>
      <c r="MIG8" s="347"/>
      <c r="MIH8" s="339"/>
      <c r="MIJ8" s="259"/>
      <c r="MIK8" s="267"/>
      <c r="MIL8" s="267"/>
      <c r="MIM8" s="269"/>
      <c r="MIN8" s="336"/>
      <c r="MIO8" s="346"/>
      <c r="MIP8" s="333"/>
      <c r="MIQ8" s="345"/>
      <c r="MIR8" s="347"/>
      <c r="MIS8" s="10"/>
      <c r="MIT8" s="345"/>
      <c r="MIU8" s="345"/>
      <c r="MIV8" s="347"/>
      <c r="MIW8" s="339"/>
      <c r="MIY8" s="259"/>
      <c r="MIZ8" s="267"/>
      <c r="MJA8" s="267"/>
      <c r="MJB8" s="269"/>
      <c r="MJC8" s="336"/>
      <c r="MJD8" s="346"/>
      <c r="MJE8" s="333"/>
      <c r="MJF8" s="345"/>
      <c r="MJG8" s="347"/>
      <c r="MJH8" s="10"/>
      <c r="MJI8" s="345"/>
      <c r="MJJ8" s="345"/>
      <c r="MJK8" s="347"/>
      <c r="MJL8" s="339"/>
      <c r="MJN8" s="259"/>
      <c r="MJO8" s="267"/>
      <c r="MJP8" s="267"/>
      <c r="MJQ8" s="269"/>
      <c r="MJR8" s="336"/>
      <c r="MJS8" s="346"/>
      <c r="MJT8" s="333"/>
      <c r="MJU8" s="345"/>
      <c r="MJV8" s="347"/>
      <c r="MJW8" s="10"/>
      <c r="MJX8" s="345"/>
      <c r="MJY8" s="345"/>
      <c r="MJZ8" s="347"/>
      <c r="MKA8" s="339"/>
      <c r="MKC8" s="259"/>
      <c r="MKD8" s="267"/>
      <c r="MKE8" s="267"/>
      <c r="MKF8" s="269"/>
      <c r="MKG8" s="336"/>
      <c r="MKH8" s="346"/>
      <c r="MKI8" s="333"/>
      <c r="MKJ8" s="345"/>
      <c r="MKK8" s="347"/>
      <c r="MKL8" s="10"/>
      <c r="MKM8" s="345"/>
      <c r="MKN8" s="345"/>
      <c r="MKO8" s="347"/>
      <c r="MKP8" s="339"/>
      <c r="MKR8" s="259"/>
      <c r="MKS8" s="267"/>
      <c r="MKT8" s="267"/>
      <c r="MKU8" s="269"/>
      <c r="MKV8" s="336"/>
      <c r="MKW8" s="346"/>
      <c r="MKX8" s="333"/>
      <c r="MKY8" s="345"/>
      <c r="MKZ8" s="347"/>
      <c r="MLA8" s="10"/>
      <c r="MLB8" s="345"/>
      <c r="MLC8" s="345"/>
      <c r="MLD8" s="347"/>
      <c r="MLE8" s="339"/>
      <c r="MLG8" s="259"/>
      <c r="MLH8" s="267"/>
      <c r="MLI8" s="267"/>
      <c r="MLJ8" s="269"/>
      <c r="MLK8" s="336"/>
      <c r="MLL8" s="346"/>
      <c r="MLM8" s="333"/>
      <c r="MLN8" s="345"/>
      <c r="MLO8" s="347"/>
      <c r="MLP8" s="10"/>
      <c r="MLQ8" s="345"/>
      <c r="MLR8" s="345"/>
      <c r="MLS8" s="347"/>
      <c r="MLT8" s="339"/>
      <c r="MLV8" s="259"/>
      <c r="MLW8" s="267"/>
      <c r="MLX8" s="267"/>
      <c r="MLY8" s="269"/>
      <c r="MLZ8" s="336"/>
      <c r="MMA8" s="346"/>
      <c r="MMB8" s="333"/>
      <c r="MMC8" s="345"/>
      <c r="MMD8" s="347"/>
      <c r="MME8" s="10"/>
      <c r="MMF8" s="345"/>
      <c r="MMG8" s="345"/>
      <c r="MMH8" s="347"/>
      <c r="MMI8" s="339"/>
      <c r="MMK8" s="259"/>
      <c r="MML8" s="267"/>
      <c r="MMM8" s="267"/>
      <c r="MMN8" s="269"/>
      <c r="MMO8" s="336"/>
      <c r="MMP8" s="346"/>
      <c r="MMQ8" s="333"/>
      <c r="MMR8" s="345"/>
      <c r="MMS8" s="347"/>
      <c r="MMT8" s="10"/>
      <c r="MMU8" s="345"/>
      <c r="MMV8" s="345"/>
      <c r="MMW8" s="347"/>
      <c r="MMX8" s="339"/>
      <c r="MMZ8" s="259"/>
      <c r="MNA8" s="267"/>
      <c r="MNB8" s="267"/>
      <c r="MNC8" s="269"/>
      <c r="MND8" s="336"/>
      <c r="MNE8" s="346"/>
      <c r="MNF8" s="333"/>
      <c r="MNG8" s="345"/>
      <c r="MNH8" s="347"/>
      <c r="MNI8" s="10"/>
      <c r="MNJ8" s="345"/>
      <c r="MNK8" s="345"/>
      <c r="MNL8" s="347"/>
      <c r="MNM8" s="339"/>
      <c r="MNO8" s="259"/>
      <c r="MNP8" s="267"/>
      <c r="MNQ8" s="267"/>
      <c r="MNR8" s="269"/>
      <c r="MNS8" s="336"/>
      <c r="MNT8" s="346"/>
      <c r="MNU8" s="333"/>
      <c r="MNV8" s="345"/>
      <c r="MNW8" s="347"/>
      <c r="MNX8" s="10"/>
      <c r="MNY8" s="345"/>
      <c r="MNZ8" s="345"/>
      <c r="MOA8" s="347"/>
      <c r="MOB8" s="339"/>
      <c r="MOD8" s="259"/>
      <c r="MOE8" s="267"/>
      <c r="MOF8" s="267"/>
      <c r="MOG8" s="269"/>
      <c r="MOH8" s="336"/>
      <c r="MOI8" s="346"/>
      <c r="MOJ8" s="333"/>
      <c r="MOK8" s="345"/>
      <c r="MOL8" s="347"/>
      <c r="MOM8" s="10"/>
      <c r="MON8" s="345"/>
      <c r="MOO8" s="345"/>
      <c r="MOP8" s="347"/>
      <c r="MOQ8" s="339"/>
      <c r="MOS8" s="259"/>
      <c r="MOT8" s="267"/>
      <c r="MOU8" s="267"/>
      <c r="MOV8" s="269"/>
      <c r="MOW8" s="336"/>
      <c r="MOX8" s="346"/>
      <c r="MOY8" s="333"/>
      <c r="MOZ8" s="345"/>
      <c r="MPA8" s="347"/>
      <c r="MPB8" s="10"/>
      <c r="MPC8" s="345"/>
      <c r="MPD8" s="345"/>
      <c r="MPE8" s="347"/>
      <c r="MPF8" s="339"/>
      <c r="MPH8" s="259"/>
      <c r="MPI8" s="267"/>
      <c r="MPJ8" s="267"/>
      <c r="MPK8" s="269"/>
      <c r="MPL8" s="336"/>
      <c r="MPM8" s="346"/>
      <c r="MPN8" s="333"/>
      <c r="MPO8" s="345"/>
      <c r="MPP8" s="347"/>
      <c r="MPQ8" s="10"/>
      <c r="MPR8" s="345"/>
      <c r="MPS8" s="345"/>
      <c r="MPT8" s="347"/>
      <c r="MPU8" s="339"/>
      <c r="MPW8" s="259"/>
      <c r="MPX8" s="267"/>
      <c r="MPY8" s="267"/>
      <c r="MPZ8" s="269"/>
      <c r="MQA8" s="336"/>
      <c r="MQB8" s="346"/>
      <c r="MQC8" s="333"/>
      <c r="MQD8" s="345"/>
      <c r="MQE8" s="347"/>
      <c r="MQF8" s="10"/>
      <c r="MQG8" s="345"/>
      <c r="MQH8" s="345"/>
      <c r="MQI8" s="347"/>
      <c r="MQJ8" s="339"/>
      <c r="MQL8" s="259"/>
      <c r="MQM8" s="267"/>
      <c r="MQN8" s="267"/>
      <c r="MQO8" s="269"/>
      <c r="MQP8" s="336"/>
      <c r="MQQ8" s="346"/>
      <c r="MQR8" s="333"/>
      <c r="MQS8" s="345"/>
      <c r="MQT8" s="347"/>
      <c r="MQU8" s="10"/>
      <c r="MQV8" s="345"/>
      <c r="MQW8" s="345"/>
      <c r="MQX8" s="347"/>
      <c r="MQY8" s="339"/>
      <c r="MRA8" s="259"/>
      <c r="MRB8" s="267"/>
      <c r="MRC8" s="267"/>
      <c r="MRD8" s="269"/>
      <c r="MRE8" s="336"/>
      <c r="MRF8" s="346"/>
      <c r="MRG8" s="333"/>
      <c r="MRH8" s="345"/>
      <c r="MRI8" s="347"/>
      <c r="MRJ8" s="10"/>
      <c r="MRK8" s="345"/>
      <c r="MRL8" s="345"/>
      <c r="MRM8" s="347"/>
      <c r="MRN8" s="339"/>
      <c r="MRP8" s="259"/>
      <c r="MRQ8" s="267"/>
      <c r="MRR8" s="267"/>
      <c r="MRS8" s="269"/>
      <c r="MRT8" s="336"/>
      <c r="MRU8" s="346"/>
      <c r="MRV8" s="333"/>
      <c r="MRW8" s="345"/>
      <c r="MRX8" s="347"/>
      <c r="MRY8" s="10"/>
      <c r="MRZ8" s="345"/>
      <c r="MSA8" s="345"/>
      <c r="MSB8" s="347"/>
      <c r="MSC8" s="339"/>
      <c r="MSE8" s="259"/>
      <c r="MSF8" s="267"/>
      <c r="MSG8" s="267"/>
      <c r="MSH8" s="269"/>
      <c r="MSI8" s="336"/>
      <c r="MSJ8" s="346"/>
      <c r="MSK8" s="333"/>
      <c r="MSL8" s="345"/>
      <c r="MSM8" s="347"/>
      <c r="MSN8" s="10"/>
      <c r="MSO8" s="345"/>
      <c r="MSP8" s="345"/>
      <c r="MSQ8" s="347"/>
      <c r="MSR8" s="339"/>
      <c r="MST8" s="259"/>
      <c r="MSU8" s="267"/>
      <c r="MSV8" s="267"/>
      <c r="MSW8" s="269"/>
      <c r="MSX8" s="336"/>
      <c r="MSY8" s="346"/>
      <c r="MSZ8" s="333"/>
      <c r="MTA8" s="345"/>
      <c r="MTB8" s="347"/>
      <c r="MTC8" s="10"/>
      <c r="MTD8" s="345"/>
      <c r="MTE8" s="345"/>
      <c r="MTF8" s="347"/>
      <c r="MTG8" s="339"/>
      <c r="MTI8" s="259"/>
      <c r="MTJ8" s="267"/>
      <c r="MTK8" s="267"/>
      <c r="MTL8" s="269"/>
      <c r="MTM8" s="336"/>
      <c r="MTN8" s="346"/>
      <c r="MTO8" s="333"/>
      <c r="MTP8" s="345"/>
      <c r="MTQ8" s="347"/>
      <c r="MTR8" s="10"/>
      <c r="MTS8" s="345"/>
      <c r="MTT8" s="345"/>
      <c r="MTU8" s="347"/>
      <c r="MTV8" s="339"/>
      <c r="MTX8" s="259"/>
      <c r="MTY8" s="267"/>
      <c r="MTZ8" s="267"/>
      <c r="MUA8" s="269"/>
      <c r="MUB8" s="336"/>
      <c r="MUC8" s="346"/>
      <c r="MUD8" s="333"/>
      <c r="MUE8" s="345"/>
      <c r="MUF8" s="347"/>
      <c r="MUG8" s="10"/>
      <c r="MUH8" s="345"/>
      <c r="MUI8" s="345"/>
      <c r="MUJ8" s="347"/>
      <c r="MUK8" s="339"/>
      <c r="MUM8" s="259"/>
      <c r="MUN8" s="267"/>
      <c r="MUO8" s="267"/>
      <c r="MUP8" s="269"/>
      <c r="MUQ8" s="336"/>
      <c r="MUR8" s="346"/>
      <c r="MUS8" s="333"/>
      <c r="MUT8" s="345"/>
      <c r="MUU8" s="347"/>
      <c r="MUV8" s="10"/>
      <c r="MUW8" s="345"/>
      <c r="MUX8" s="345"/>
      <c r="MUY8" s="347"/>
      <c r="MUZ8" s="339"/>
      <c r="MVB8" s="259"/>
      <c r="MVC8" s="267"/>
      <c r="MVD8" s="267"/>
      <c r="MVE8" s="269"/>
      <c r="MVF8" s="336"/>
      <c r="MVG8" s="346"/>
      <c r="MVH8" s="333"/>
      <c r="MVI8" s="345"/>
      <c r="MVJ8" s="347"/>
      <c r="MVK8" s="10"/>
      <c r="MVL8" s="345"/>
      <c r="MVM8" s="345"/>
      <c r="MVN8" s="347"/>
      <c r="MVO8" s="339"/>
      <c r="MVQ8" s="259"/>
      <c r="MVR8" s="267"/>
      <c r="MVS8" s="267"/>
      <c r="MVT8" s="269"/>
      <c r="MVU8" s="336"/>
      <c r="MVV8" s="346"/>
      <c r="MVW8" s="333"/>
      <c r="MVX8" s="345"/>
      <c r="MVY8" s="347"/>
      <c r="MVZ8" s="10"/>
      <c r="MWA8" s="345"/>
      <c r="MWB8" s="345"/>
      <c r="MWC8" s="347"/>
      <c r="MWD8" s="339"/>
      <c r="MWF8" s="259"/>
      <c r="MWG8" s="267"/>
      <c r="MWH8" s="267"/>
      <c r="MWI8" s="269"/>
      <c r="MWJ8" s="336"/>
      <c r="MWK8" s="346"/>
      <c r="MWL8" s="333"/>
      <c r="MWM8" s="345"/>
      <c r="MWN8" s="347"/>
      <c r="MWO8" s="10"/>
      <c r="MWP8" s="345"/>
      <c r="MWQ8" s="345"/>
      <c r="MWR8" s="347"/>
      <c r="MWS8" s="339"/>
      <c r="MWU8" s="259"/>
      <c r="MWV8" s="267"/>
      <c r="MWW8" s="267"/>
      <c r="MWX8" s="269"/>
      <c r="MWY8" s="336"/>
      <c r="MWZ8" s="346"/>
      <c r="MXA8" s="333"/>
      <c r="MXB8" s="345"/>
      <c r="MXC8" s="347"/>
      <c r="MXD8" s="10"/>
      <c r="MXE8" s="345"/>
      <c r="MXF8" s="345"/>
      <c r="MXG8" s="347"/>
      <c r="MXH8" s="339"/>
      <c r="MXJ8" s="259"/>
      <c r="MXK8" s="267"/>
      <c r="MXL8" s="267"/>
      <c r="MXM8" s="269"/>
      <c r="MXN8" s="336"/>
      <c r="MXO8" s="346"/>
      <c r="MXP8" s="333"/>
      <c r="MXQ8" s="345"/>
      <c r="MXR8" s="347"/>
      <c r="MXS8" s="10"/>
      <c r="MXT8" s="345"/>
      <c r="MXU8" s="345"/>
      <c r="MXV8" s="347"/>
      <c r="MXW8" s="339"/>
      <c r="MXY8" s="259"/>
      <c r="MXZ8" s="267"/>
      <c r="MYA8" s="267"/>
      <c r="MYB8" s="269"/>
      <c r="MYC8" s="336"/>
      <c r="MYD8" s="346"/>
      <c r="MYE8" s="333"/>
      <c r="MYF8" s="345"/>
      <c r="MYG8" s="347"/>
      <c r="MYH8" s="10"/>
      <c r="MYI8" s="345"/>
      <c r="MYJ8" s="345"/>
      <c r="MYK8" s="347"/>
      <c r="MYL8" s="339"/>
      <c r="MYN8" s="259"/>
      <c r="MYO8" s="267"/>
      <c r="MYP8" s="267"/>
      <c r="MYQ8" s="269"/>
      <c r="MYR8" s="336"/>
      <c r="MYS8" s="346"/>
      <c r="MYT8" s="333"/>
      <c r="MYU8" s="345"/>
      <c r="MYV8" s="347"/>
      <c r="MYW8" s="10"/>
      <c r="MYX8" s="345"/>
      <c r="MYY8" s="345"/>
      <c r="MYZ8" s="347"/>
      <c r="MZA8" s="339"/>
      <c r="MZC8" s="259"/>
      <c r="MZD8" s="267"/>
      <c r="MZE8" s="267"/>
      <c r="MZF8" s="269"/>
      <c r="MZG8" s="336"/>
      <c r="MZH8" s="346"/>
      <c r="MZI8" s="333"/>
      <c r="MZJ8" s="345"/>
      <c r="MZK8" s="347"/>
      <c r="MZL8" s="10"/>
      <c r="MZM8" s="345"/>
      <c r="MZN8" s="345"/>
      <c r="MZO8" s="347"/>
      <c r="MZP8" s="339"/>
      <c r="MZR8" s="259"/>
      <c r="MZS8" s="267"/>
      <c r="MZT8" s="267"/>
      <c r="MZU8" s="269"/>
      <c r="MZV8" s="336"/>
      <c r="MZW8" s="346"/>
      <c r="MZX8" s="333"/>
      <c r="MZY8" s="345"/>
      <c r="MZZ8" s="347"/>
      <c r="NAA8" s="10"/>
      <c r="NAB8" s="345"/>
      <c r="NAC8" s="345"/>
      <c r="NAD8" s="347"/>
      <c r="NAE8" s="339"/>
      <c r="NAG8" s="259"/>
      <c r="NAH8" s="267"/>
      <c r="NAI8" s="267"/>
      <c r="NAJ8" s="269"/>
      <c r="NAK8" s="336"/>
      <c r="NAL8" s="346"/>
      <c r="NAM8" s="333"/>
      <c r="NAN8" s="345"/>
      <c r="NAO8" s="347"/>
      <c r="NAP8" s="10"/>
      <c r="NAQ8" s="345"/>
      <c r="NAR8" s="345"/>
      <c r="NAS8" s="347"/>
      <c r="NAT8" s="339"/>
      <c r="NAV8" s="259"/>
      <c r="NAW8" s="267"/>
      <c r="NAX8" s="267"/>
      <c r="NAY8" s="269"/>
      <c r="NAZ8" s="336"/>
      <c r="NBA8" s="346"/>
      <c r="NBB8" s="333"/>
      <c r="NBC8" s="345"/>
      <c r="NBD8" s="347"/>
      <c r="NBE8" s="10"/>
      <c r="NBF8" s="345"/>
      <c r="NBG8" s="345"/>
      <c r="NBH8" s="347"/>
      <c r="NBI8" s="339"/>
      <c r="NBK8" s="259"/>
      <c r="NBL8" s="267"/>
      <c r="NBM8" s="267"/>
      <c r="NBN8" s="269"/>
      <c r="NBO8" s="336"/>
      <c r="NBP8" s="346"/>
      <c r="NBQ8" s="333"/>
      <c r="NBR8" s="345"/>
      <c r="NBS8" s="347"/>
      <c r="NBT8" s="10"/>
      <c r="NBU8" s="345"/>
      <c r="NBV8" s="345"/>
      <c r="NBW8" s="347"/>
      <c r="NBX8" s="339"/>
      <c r="NBZ8" s="259"/>
      <c r="NCA8" s="267"/>
      <c r="NCB8" s="267"/>
      <c r="NCC8" s="269"/>
      <c r="NCD8" s="336"/>
      <c r="NCE8" s="346"/>
      <c r="NCF8" s="333"/>
      <c r="NCG8" s="345"/>
      <c r="NCH8" s="347"/>
      <c r="NCI8" s="10"/>
      <c r="NCJ8" s="345"/>
      <c r="NCK8" s="345"/>
      <c r="NCL8" s="347"/>
      <c r="NCM8" s="339"/>
      <c r="NCO8" s="259"/>
      <c r="NCP8" s="267"/>
      <c r="NCQ8" s="267"/>
      <c r="NCR8" s="269"/>
      <c r="NCS8" s="336"/>
      <c r="NCT8" s="346"/>
      <c r="NCU8" s="333"/>
      <c r="NCV8" s="345"/>
      <c r="NCW8" s="347"/>
      <c r="NCX8" s="10"/>
      <c r="NCY8" s="345"/>
      <c r="NCZ8" s="345"/>
      <c r="NDA8" s="347"/>
      <c r="NDB8" s="339"/>
      <c r="NDD8" s="259"/>
      <c r="NDE8" s="267"/>
      <c r="NDF8" s="267"/>
      <c r="NDG8" s="269"/>
      <c r="NDH8" s="336"/>
      <c r="NDI8" s="346"/>
      <c r="NDJ8" s="333"/>
      <c r="NDK8" s="345"/>
      <c r="NDL8" s="347"/>
      <c r="NDM8" s="10"/>
      <c r="NDN8" s="345"/>
      <c r="NDO8" s="345"/>
      <c r="NDP8" s="347"/>
      <c r="NDQ8" s="339"/>
      <c r="NDS8" s="259"/>
      <c r="NDT8" s="267"/>
      <c r="NDU8" s="267"/>
      <c r="NDV8" s="269"/>
      <c r="NDW8" s="336"/>
      <c r="NDX8" s="346"/>
      <c r="NDY8" s="333"/>
      <c r="NDZ8" s="345"/>
      <c r="NEA8" s="347"/>
      <c r="NEB8" s="10"/>
      <c r="NEC8" s="345"/>
      <c r="NED8" s="345"/>
      <c r="NEE8" s="347"/>
      <c r="NEF8" s="339"/>
      <c r="NEH8" s="259"/>
      <c r="NEI8" s="267"/>
      <c r="NEJ8" s="267"/>
      <c r="NEK8" s="269"/>
      <c r="NEL8" s="336"/>
      <c r="NEM8" s="346"/>
      <c r="NEN8" s="333"/>
      <c r="NEO8" s="345"/>
      <c r="NEP8" s="347"/>
      <c r="NEQ8" s="10"/>
      <c r="NER8" s="345"/>
      <c r="NES8" s="345"/>
      <c r="NET8" s="347"/>
      <c r="NEU8" s="339"/>
      <c r="NEW8" s="259"/>
      <c r="NEX8" s="267"/>
      <c r="NEY8" s="267"/>
      <c r="NEZ8" s="269"/>
      <c r="NFA8" s="336"/>
      <c r="NFB8" s="346"/>
      <c r="NFC8" s="333"/>
      <c r="NFD8" s="345"/>
      <c r="NFE8" s="347"/>
      <c r="NFF8" s="10"/>
      <c r="NFG8" s="345"/>
      <c r="NFH8" s="345"/>
      <c r="NFI8" s="347"/>
      <c r="NFJ8" s="339"/>
      <c r="NFL8" s="259"/>
      <c r="NFM8" s="267"/>
      <c r="NFN8" s="267"/>
      <c r="NFO8" s="269"/>
      <c r="NFP8" s="336"/>
      <c r="NFQ8" s="346"/>
      <c r="NFR8" s="333"/>
      <c r="NFS8" s="345"/>
      <c r="NFT8" s="347"/>
      <c r="NFU8" s="10"/>
      <c r="NFV8" s="345"/>
      <c r="NFW8" s="345"/>
      <c r="NFX8" s="347"/>
      <c r="NFY8" s="339"/>
      <c r="NGA8" s="259"/>
      <c r="NGB8" s="267"/>
      <c r="NGC8" s="267"/>
      <c r="NGD8" s="269"/>
      <c r="NGE8" s="336"/>
      <c r="NGF8" s="346"/>
      <c r="NGG8" s="333"/>
      <c r="NGH8" s="345"/>
      <c r="NGI8" s="347"/>
      <c r="NGJ8" s="10"/>
      <c r="NGK8" s="345"/>
      <c r="NGL8" s="345"/>
      <c r="NGM8" s="347"/>
      <c r="NGN8" s="339"/>
      <c r="NGP8" s="259"/>
      <c r="NGQ8" s="267"/>
      <c r="NGR8" s="267"/>
      <c r="NGS8" s="269"/>
      <c r="NGT8" s="336"/>
      <c r="NGU8" s="346"/>
      <c r="NGV8" s="333"/>
      <c r="NGW8" s="345"/>
      <c r="NGX8" s="347"/>
      <c r="NGY8" s="10"/>
      <c r="NGZ8" s="345"/>
      <c r="NHA8" s="345"/>
      <c r="NHB8" s="347"/>
      <c r="NHC8" s="339"/>
      <c r="NHE8" s="259"/>
      <c r="NHF8" s="267"/>
      <c r="NHG8" s="267"/>
      <c r="NHH8" s="269"/>
      <c r="NHI8" s="336"/>
      <c r="NHJ8" s="346"/>
      <c r="NHK8" s="333"/>
      <c r="NHL8" s="345"/>
      <c r="NHM8" s="347"/>
      <c r="NHN8" s="10"/>
      <c r="NHO8" s="345"/>
      <c r="NHP8" s="345"/>
      <c r="NHQ8" s="347"/>
      <c r="NHR8" s="339"/>
      <c r="NHT8" s="259"/>
      <c r="NHU8" s="267"/>
      <c r="NHV8" s="267"/>
      <c r="NHW8" s="269"/>
      <c r="NHX8" s="336"/>
      <c r="NHY8" s="346"/>
      <c r="NHZ8" s="333"/>
      <c r="NIA8" s="345"/>
      <c r="NIB8" s="347"/>
      <c r="NIC8" s="10"/>
      <c r="NID8" s="345"/>
      <c r="NIE8" s="345"/>
      <c r="NIF8" s="347"/>
      <c r="NIG8" s="339"/>
      <c r="NII8" s="259"/>
      <c r="NIJ8" s="267"/>
      <c r="NIK8" s="267"/>
      <c r="NIL8" s="269"/>
      <c r="NIM8" s="336"/>
      <c r="NIN8" s="346"/>
      <c r="NIO8" s="333"/>
      <c r="NIP8" s="345"/>
      <c r="NIQ8" s="347"/>
      <c r="NIR8" s="10"/>
      <c r="NIS8" s="345"/>
      <c r="NIT8" s="345"/>
      <c r="NIU8" s="347"/>
      <c r="NIV8" s="339"/>
      <c r="NIX8" s="259"/>
      <c r="NIY8" s="267"/>
      <c r="NIZ8" s="267"/>
      <c r="NJA8" s="269"/>
      <c r="NJB8" s="336"/>
      <c r="NJC8" s="346"/>
      <c r="NJD8" s="333"/>
      <c r="NJE8" s="345"/>
      <c r="NJF8" s="347"/>
      <c r="NJG8" s="10"/>
      <c r="NJH8" s="345"/>
      <c r="NJI8" s="345"/>
      <c r="NJJ8" s="347"/>
      <c r="NJK8" s="339"/>
      <c r="NJM8" s="259"/>
      <c r="NJN8" s="267"/>
      <c r="NJO8" s="267"/>
      <c r="NJP8" s="269"/>
      <c r="NJQ8" s="336"/>
      <c r="NJR8" s="346"/>
      <c r="NJS8" s="333"/>
      <c r="NJT8" s="345"/>
      <c r="NJU8" s="347"/>
      <c r="NJV8" s="10"/>
      <c r="NJW8" s="345"/>
      <c r="NJX8" s="345"/>
      <c r="NJY8" s="347"/>
      <c r="NJZ8" s="339"/>
      <c r="NKB8" s="259"/>
      <c r="NKC8" s="267"/>
      <c r="NKD8" s="267"/>
      <c r="NKE8" s="269"/>
      <c r="NKF8" s="336"/>
      <c r="NKG8" s="346"/>
      <c r="NKH8" s="333"/>
      <c r="NKI8" s="345"/>
      <c r="NKJ8" s="347"/>
      <c r="NKK8" s="10"/>
      <c r="NKL8" s="345"/>
      <c r="NKM8" s="345"/>
      <c r="NKN8" s="347"/>
      <c r="NKO8" s="339"/>
      <c r="NKQ8" s="259"/>
      <c r="NKR8" s="267"/>
      <c r="NKS8" s="267"/>
      <c r="NKT8" s="269"/>
      <c r="NKU8" s="336"/>
      <c r="NKV8" s="346"/>
      <c r="NKW8" s="333"/>
      <c r="NKX8" s="345"/>
      <c r="NKY8" s="347"/>
      <c r="NKZ8" s="10"/>
      <c r="NLA8" s="345"/>
      <c r="NLB8" s="345"/>
      <c r="NLC8" s="347"/>
      <c r="NLD8" s="339"/>
      <c r="NLF8" s="259"/>
      <c r="NLG8" s="267"/>
      <c r="NLH8" s="267"/>
      <c r="NLI8" s="269"/>
      <c r="NLJ8" s="336"/>
      <c r="NLK8" s="346"/>
      <c r="NLL8" s="333"/>
      <c r="NLM8" s="345"/>
      <c r="NLN8" s="347"/>
      <c r="NLO8" s="10"/>
      <c r="NLP8" s="345"/>
      <c r="NLQ8" s="345"/>
      <c r="NLR8" s="347"/>
      <c r="NLS8" s="339"/>
      <c r="NLU8" s="259"/>
      <c r="NLV8" s="267"/>
      <c r="NLW8" s="267"/>
      <c r="NLX8" s="269"/>
      <c r="NLY8" s="336"/>
      <c r="NLZ8" s="346"/>
      <c r="NMA8" s="333"/>
      <c r="NMB8" s="345"/>
      <c r="NMC8" s="347"/>
      <c r="NMD8" s="10"/>
      <c r="NME8" s="345"/>
      <c r="NMF8" s="345"/>
      <c r="NMG8" s="347"/>
      <c r="NMH8" s="339"/>
      <c r="NMJ8" s="259"/>
      <c r="NMK8" s="267"/>
      <c r="NML8" s="267"/>
      <c r="NMM8" s="269"/>
      <c r="NMN8" s="336"/>
      <c r="NMO8" s="346"/>
      <c r="NMP8" s="333"/>
      <c r="NMQ8" s="345"/>
      <c r="NMR8" s="347"/>
      <c r="NMS8" s="10"/>
      <c r="NMT8" s="345"/>
      <c r="NMU8" s="345"/>
      <c r="NMV8" s="347"/>
      <c r="NMW8" s="339"/>
      <c r="NMY8" s="259"/>
      <c r="NMZ8" s="267"/>
      <c r="NNA8" s="267"/>
      <c r="NNB8" s="269"/>
      <c r="NNC8" s="336"/>
      <c r="NND8" s="346"/>
      <c r="NNE8" s="333"/>
      <c r="NNF8" s="345"/>
      <c r="NNG8" s="347"/>
      <c r="NNH8" s="10"/>
      <c r="NNI8" s="345"/>
      <c r="NNJ8" s="345"/>
      <c r="NNK8" s="347"/>
      <c r="NNL8" s="339"/>
      <c r="NNN8" s="259"/>
      <c r="NNO8" s="267"/>
      <c r="NNP8" s="267"/>
      <c r="NNQ8" s="269"/>
      <c r="NNR8" s="336"/>
      <c r="NNS8" s="346"/>
      <c r="NNT8" s="333"/>
      <c r="NNU8" s="345"/>
      <c r="NNV8" s="347"/>
      <c r="NNW8" s="10"/>
      <c r="NNX8" s="345"/>
      <c r="NNY8" s="345"/>
      <c r="NNZ8" s="347"/>
      <c r="NOA8" s="339"/>
      <c r="NOC8" s="259"/>
      <c r="NOD8" s="267"/>
      <c r="NOE8" s="267"/>
      <c r="NOF8" s="269"/>
      <c r="NOG8" s="336"/>
      <c r="NOH8" s="346"/>
      <c r="NOI8" s="333"/>
      <c r="NOJ8" s="345"/>
      <c r="NOK8" s="347"/>
      <c r="NOL8" s="10"/>
      <c r="NOM8" s="345"/>
      <c r="NON8" s="345"/>
      <c r="NOO8" s="347"/>
      <c r="NOP8" s="339"/>
      <c r="NOR8" s="259"/>
      <c r="NOS8" s="267"/>
      <c r="NOT8" s="267"/>
      <c r="NOU8" s="269"/>
      <c r="NOV8" s="336"/>
      <c r="NOW8" s="346"/>
      <c r="NOX8" s="333"/>
      <c r="NOY8" s="345"/>
      <c r="NOZ8" s="347"/>
      <c r="NPA8" s="10"/>
      <c r="NPB8" s="345"/>
      <c r="NPC8" s="345"/>
      <c r="NPD8" s="347"/>
      <c r="NPE8" s="339"/>
      <c r="NPG8" s="259"/>
      <c r="NPH8" s="267"/>
      <c r="NPI8" s="267"/>
      <c r="NPJ8" s="269"/>
      <c r="NPK8" s="336"/>
      <c r="NPL8" s="346"/>
      <c r="NPM8" s="333"/>
      <c r="NPN8" s="345"/>
      <c r="NPO8" s="347"/>
      <c r="NPP8" s="10"/>
      <c r="NPQ8" s="345"/>
      <c r="NPR8" s="345"/>
      <c r="NPS8" s="347"/>
      <c r="NPT8" s="339"/>
      <c r="NPV8" s="259"/>
      <c r="NPW8" s="267"/>
      <c r="NPX8" s="267"/>
      <c r="NPY8" s="269"/>
      <c r="NPZ8" s="336"/>
      <c r="NQA8" s="346"/>
      <c r="NQB8" s="333"/>
      <c r="NQC8" s="345"/>
      <c r="NQD8" s="347"/>
      <c r="NQE8" s="10"/>
      <c r="NQF8" s="345"/>
      <c r="NQG8" s="345"/>
      <c r="NQH8" s="347"/>
      <c r="NQI8" s="339"/>
      <c r="NQK8" s="259"/>
      <c r="NQL8" s="267"/>
      <c r="NQM8" s="267"/>
      <c r="NQN8" s="269"/>
      <c r="NQO8" s="336"/>
      <c r="NQP8" s="346"/>
      <c r="NQQ8" s="333"/>
      <c r="NQR8" s="345"/>
      <c r="NQS8" s="347"/>
      <c r="NQT8" s="10"/>
      <c r="NQU8" s="345"/>
      <c r="NQV8" s="345"/>
      <c r="NQW8" s="347"/>
      <c r="NQX8" s="339"/>
      <c r="NQZ8" s="259"/>
      <c r="NRA8" s="267"/>
      <c r="NRB8" s="267"/>
      <c r="NRC8" s="269"/>
      <c r="NRD8" s="336"/>
      <c r="NRE8" s="346"/>
      <c r="NRF8" s="333"/>
      <c r="NRG8" s="345"/>
      <c r="NRH8" s="347"/>
      <c r="NRI8" s="10"/>
      <c r="NRJ8" s="345"/>
      <c r="NRK8" s="345"/>
      <c r="NRL8" s="347"/>
      <c r="NRM8" s="339"/>
      <c r="NRO8" s="259"/>
      <c r="NRP8" s="267"/>
      <c r="NRQ8" s="267"/>
      <c r="NRR8" s="269"/>
      <c r="NRS8" s="336"/>
      <c r="NRT8" s="346"/>
      <c r="NRU8" s="333"/>
      <c r="NRV8" s="345"/>
      <c r="NRW8" s="347"/>
      <c r="NRX8" s="10"/>
      <c r="NRY8" s="345"/>
      <c r="NRZ8" s="345"/>
      <c r="NSA8" s="347"/>
      <c r="NSB8" s="339"/>
      <c r="NSD8" s="259"/>
      <c r="NSE8" s="267"/>
      <c r="NSF8" s="267"/>
      <c r="NSG8" s="269"/>
      <c r="NSH8" s="336"/>
      <c r="NSI8" s="346"/>
      <c r="NSJ8" s="333"/>
      <c r="NSK8" s="345"/>
      <c r="NSL8" s="347"/>
      <c r="NSM8" s="10"/>
      <c r="NSN8" s="345"/>
      <c r="NSO8" s="345"/>
      <c r="NSP8" s="347"/>
      <c r="NSQ8" s="339"/>
      <c r="NSS8" s="259"/>
      <c r="NST8" s="267"/>
      <c r="NSU8" s="267"/>
      <c r="NSV8" s="269"/>
      <c r="NSW8" s="336"/>
      <c r="NSX8" s="346"/>
      <c r="NSY8" s="333"/>
      <c r="NSZ8" s="345"/>
      <c r="NTA8" s="347"/>
      <c r="NTB8" s="10"/>
      <c r="NTC8" s="345"/>
      <c r="NTD8" s="345"/>
      <c r="NTE8" s="347"/>
      <c r="NTF8" s="339"/>
      <c r="NTH8" s="259"/>
      <c r="NTI8" s="267"/>
      <c r="NTJ8" s="267"/>
      <c r="NTK8" s="269"/>
      <c r="NTL8" s="336"/>
      <c r="NTM8" s="346"/>
      <c r="NTN8" s="333"/>
      <c r="NTO8" s="345"/>
      <c r="NTP8" s="347"/>
      <c r="NTQ8" s="10"/>
      <c r="NTR8" s="345"/>
      <c r="NTS8" s="345"/>
      <c r="NTT8" s="347"/>
      <c r="NTU8" s="339"/>
      <c r="NTW8" s="259"/>
      <c r="NTX8" s="267"/>
      <c r="NTY8" s="267"/>
      <c r="NTZ8" s="269"/>
      <c r="NUA8" s="336"/>
      <c r="NUB8" s="346"/>
      <c r="NUC8" s="333"/>
      <c r="NUD8" s="345"/>
      <c r="NUE8" s="347"/>
      <c r="NUF8" s="10"/>
      <c r="NUG8" s="345"/>
      <c r="NUH8" s="345"/>
      <c r="NUI8" s="347"/>
      <c r="NUJ8" s="339"/>
      <c r="NUL8" s="259"/>
      <c r="NUM8" s="267"/>
      <c r="NUN8" s="267"/>
      <c r="NUO8" s="269"/>
      <c r="NUP8" s="336"/>
      <c r="NUQ8" s="346"/>
      <c r="NUR8" s="333"/>
      <c r="NUS8" s="345"/>
      <c r="NUT8" s="347"/>
      <c r="NUU8" s="10"/>
      <c r="NUV8" s="345"/>
      <c r="NUW8" s="345"/>
      <c r="NUX8" s="347"/>
      <c r="NUY8" s="339"/>
      <c r="NVA8" s="259"/>
      <c r="NVB8" s="267"/>
      <c r="NVC8" s="267"/>
      <c r="NVD8" s="269"/>
      <c r="NVE8" s="336"/>
      <c r="NVF8" s="346"/>
      <c r="NVG8" s="333"/>
      <c r="NVH8" s="345"/>
      <c r="NVI8" s="347"/>
      <c r="NVJ8" s="10"/>
      <c r="NVK8" s="345"/>
      <c r="NVL8" s="345"/>
      <c r="NVM8" s="347"/>
      <c r="NVN8" s="339"/>
      <c r="NVP8" s="259"/>
      <c r="NVQ8" s="267"/>
      <c r="NVR8" s="267"/>
      <c r="NVS8" s="269"/>
      <c r="NVT8" s="336"/>
      <c r="NVU8" s="346"/>
      <c r="NVV8" s="333"/>
      <c r="NVW8" s="345"/>
      <c r="NVX8" s="347"/>
      <c r="NVY8" s="10"/>
      <c r="NVZ8" s="345"/>
      <c r="NWA8" s="345"/>
      <c r="NWB8" s="347"/>
      <c r="NWC8" s="339"/>
      <c r="NWE8" s="259"/>
      <c r="NWF8" s="267"/>
      <c r="NWG8" s="267"/>
      <c r="NWH8" s="269"/>
      <c r="NWI8" s="336"/>
      <c r="NWJ8" s="346"/>
      <c r="NWK8" s="333"/>
      <c r="NWL8" s="345"/>
      <c r="NWM8" s="347"/>
      <c r="NWN8" s="10"/>
      <c r="NWO8" s="345"/>
      <c r="NWP8" s="345"/>
      <c r="NWQ8" s="347"/>
      <c r="NWR8" s="339"/>
      <c r="NWT8" s="259"/>
      <c r="NWU8" s="267"/>
      <c r="NWV8" s="267"/>
      <c r="NWW8" s="269"/>
      <c r="NWX8" s="336"/>
      <c r="NWY8" s="346"/>
      <c r="NWZ8" s="333"/>
      <c r="NXA8" s="345"/>
      <c r="NXB8" s="347"/>
      <c r="NXC8" s="10"/>
      <c r="NXD8" s="345"/>
      <c r="NXE8" s="345"/>
      <c r="NXF8" s="347"/>
      <c r="NXG8" s="339"/>
      <c r="NXI8" s="259"/>
      <c r="NXJ8" s="267"/>
      <c r="NXK8" s="267"/>
      <c r="NXL8" s="269"/>
      <c r="NXM8" s="336"/>
      <c r="NXN8" s="346"/>
      <c r="NXO8" s="333"/>
      <c r="NXP8" s="345"/>
      <c r="NXQ8" s="347"/>
      <c r="NXR8" s="10"/>
      <c r="NXS8" s="345"/>
      <c r="NXT8" s="345"/>
      <c r="NXU8" s="347"/>
      <c r="NXV8" s="339"/>
      <c r="NXX8" s="259"/>
      <c r="NXY8" s="267"/>
      <c r="NXZ8" s="267"/>
      <c r="NYA8" s="269"/>
      <c r="NYB8" s="336"/>
      <c r="NYC8" s="346"/>
      <c r="NYD8" s="333"/>
      <c r="NYE8" s="345"/>
      <c r="NYF8" s="347"/>
      <c r="NYG8" s="10"/>
      <c r="NYH8" s="345"/>
      <c r="NYI8" s="345"/>
      <c r="NYJ8" s="347"/>
      <c r="NYK8" s="339"/>
      <c r="NYM8" s="259"/>
      <c r="NYN8" s="267"/>
      <c r="NYO8" s="267"/>
      <c r="NYP8" s="269"/>
      <c r="NYQ8" s="336"/>
      <c r="NYR8" s="346"/>
      <c r="NYS8" s="333"/>
      <c r="NYT8" s="345"/>
      <c r="NYU8" s="347"/>
      <c r="NYV8" s="10"/>
      <c r="NYW8" s="345"/>
      <c r="NYX8" s="345"/>
      <c r="NYY8" s="347"/>
      <c r="NYZ8" s="339"/>
      <c r="NZB8" s="259"/>
      <c r="NZC8" s="267"/>
      <c r="NZD8" s="267"/>
      <c r="NZE8" s="269"/>
      <c r="NZF8" s="336"/>
      <c r="NZG8" s="346"/>
      <c r="NZH8" s="333"/>
      <c r="NZI8" s="345"/>
      <c r="NZJ8" s="347"/>
      <c r="NZK8" s="10"/>
      <c r="NZL8" s="345"/>
      <c r="NZM8" s="345"/>
      <c r="NZN8" s="347"/>
      <c r="NZO8" s="339"/>
      <c r="NZQ8" s="259"/>
      <c r="NZR8" s="267"/>
      <c r="NZS8" s="267"/>
      <c r="NZT8" s="269"/>
      <c r="NZU8" s="336"/>
      <c r="NZV8" s="346"/>
      <c r="NZW8" s="333"/>
      <c r="NZX8" s="345"/>
      <c r="NZY8" s="347"/>
      <c r="NZZ8" s="10"/>
      <c r="OAA8" s="345"/>
      <c r="OAB8" s="345"/>
      <c r="OAC8" s="347"/>
      <c r="OAD8" s="339"/>
      <c r="OAF8" s="259"/>
      <c r="OAG8" s="267"/>
      <c r="OAH8" s="267"/>
      <c r="OAI8" s="269"/>
      <c r="OAJ8" s="336"/>
      <c r="OAK8" s="346"/>
      <c r="OAL8" s="333"/>
      <c r="OAM8" s="345"/>
      <c r="OAN8" s="347"/>
      <c r="OAO8" s="10"/>
      <c r="OAP8" s="345"/>
      <c r="OAQ8" s="345"/>
      <c r="OAR8" s="347"/>
      <c r="OAS8" s="339"/>
      <c r="OAU8" s="259"/>
      <c r="OAV8" s="267"/>
      <c r="OAW8" s="267"/>
      <c r="OAX8" s="269"/>
      <c r="OAY8" s="336"/>
      <c r="OAZ8" s="346"/>
      <c r="OBA8" s="333"/>
      <c r="OBB8" s="345"/>
      <c r="OBC8" s="347"/>
      <c r="OBD8" s="10"/>
      <c r="OBE8" s="345"/>
      <c r="OBF8" s="345"/>
      <c r="OBG8" s="347"/>
      <c r="OBH8" s="339"/>
      <c r="OBJ8" s="259"/>
      <c r="OBK8" s="267"/>
      <c r="OBL8" s="267"/>
      <c r="OBM8" s="269"/>
      <c r="OBN8" s="336"/>
      <c r="OBO8" s="346"/>
      <c r="OBP8" s="333"/>
      <c r="OBQ8" s="345"/>
      <c r="OBR8" s="347"/>
      <c r="OBS8" s="10"/>
      <c r="OBT8" s="345"/>
      <c r="OBU8" s="345"/>
      <c r="OBV8" s="347"/>
      <c r="OBW8" s="339"/>
      <c r="OBY8" s="259"/>
      <c r="OBZ8" s="267"/>
      <c r="OCA8" s="267"/>
      <c r="OCB8" s="269"/>
      <c r="OCC8" s="336"/>
      <c r="OCD8" s="346"/>
      <c r="OCE8" s="333"/>
      <c r="OCF8" s="345"/>
      <c r="OCG8" s="347"/>
      <c r="OCH8" s="10"/>
      <c r="OCI8" s="345"/>
      <c r="OCJ8" s="345"/>
      <c r="OCK8" s="347"/>
      <c r="OCL8" s="339"/>
      <c r="OCN8" s="259"/>
      <c r="OCO8" s="267"/>
      <c r="OCP8" s="267"/>
      <c r="OCQ8" s="269"/>
      <c r="OCR8" s="336"/>
      <c r="OCS8" s="346"/>
      <c r="OCT8" s="333"/>
      <c r="OCU8" s="345"/>
      <c r="OCV8" s="347"/>
      <c r="OCW8" s="10"/>
      <c r="OCX8" s="345"/>
      <c r="OCY8" s="345"/>
      <c r="OCZ8" s="347"/>
      <c r="ODA8" s="339"/>
      <c r="ODC8" s="259"/>
      <c r="ODD8" s="267"/>
      <c r="ODE8" s="267"/>
      <c r="ODF8" s="269"/>
      <c r="ODG8" s="336"/>
      <c r="ODH8" s="346"/>
      <c r="ODI8" s="333"/>
      <c r="ODJ8" s="345"/>
      <c r="ODK8" s="347"/>
      <c r="ODL8" s="10"/>
      <c r="ODM8" s="345"/>
      <c r="ODN8" s="345"/>
      <c r="ODO8" s="347"/>
      <c r="ODP8" s="339"/>
      <c r="ODR8" s="259"/>
      <c r="ODS8" s="267"/>
      <c r="ODT8" s="267"/>
      <c r="ODU8" s="269"/>
      <c r="ODV8" s="336"/>
      <c r="ODW8" s="346"/>
      <c r="ODX8" s="333"/>
      <c r="ODY8" s="345"/>
      <c r="ODZ8" s="347"/>
      <c r="OEA8" s="10"/>
      <c r="OEB8" s="345"/>
      <c r="OEC8" s="345"/>
      <c r="OED8" s="347"/>
      <c r="OEE8" s="339"/>
      <c r="OEG8" s="259"/>
      <c r="OEH8" s="267"/>
      <c r="OEI8" s="267"/>
      <c r="OEJ8" s="269"/>
      <c r="OEK8" s="336"/>
      <c r="OEL8" s="346"/>
      <c r="OEM8" s="333"/>
      <c r="OEN8" s="345"/>
      <c r="OEO8" s="347"/>
      <c r="OEP8" s="10"/>
      <c r="OEQ8" s="345"/>
      <c r="OER8" s="345"/>
      <c r="OES8" s="347"/>
      <c r="OET8" s="339"/>
      <c r="OEV8" s="259"/>
      <c r="OEW8" s="267"/>
      <c r="OEX8" s="267"/>
      <c r="OEY8" s="269"/>
      <c r="OEZ8" s="336"/>
      <c r="OFA8" s="346"/>
      <c r="OFB8" s="333"/>
      <c r="OFC8" s="345"/>
      <c r="OFD8" s="347"/>
      <c r="OFE8" s="10"/>
      <c r="OFF8" s="345"/>
      <c r="OFG8" s="345"/>
      <c r="OFH8" s="347"/>
      <c r="OFI8" s="339"/>
      <c r="OFK8" s="259"/>
      <c r="OFL8" s="267"/>
      <c r="OFM8" s="267"/>
      <c r="OFN8" s="269"/>
      <c r="OFO8" s="336"/>
      <c r="OFP8" s="346"/>
      <c r="OFQ8" s="333"/>
      <c r="OFR8" s="345"/>
      <c r="OFS8" s="347"/>
      <c r="OFT8" s="10"/>
      <c r="OFU8" s="345"/>
      <c r="OFV8" s="345"/>
      <c r="OFW8" s="347"/>
      <c r="OFX8" s="339"/>
      <c r="OFZ8" s="259"/>
      <c r="OGA8" s="267"/>
      <c r="OGB8" s="267"/>
      <c r="OGC8" s="269"/>
      <c r="OGD8" s="336"/>
      <c r="OGE8" s="346"/>
      <c r="OGF8" s="333"/>
      <c r="OGG8" s="345"/>
      <c r="OGH8" s="347"/>
      <c r="OGI8" s="10"/>
      <c r="OGJ8" s="345"/>
      <c r="OGK8" s="345"/>
      <c r="OGL8" s="347"/>
      <c r="OGM8" s="339"/>
      <c r="OGO8" s="259"/>
      <c r="OGP8" s="267"/>
      <c r="OGQ8" s="267"/>
      <c r="OGR8" s="269"/>
      <c r="OGS8" s="336"/>
      <c r="OGT8" s="346"/>
      <c r="OGU8" s="333"/>
      <c r="OGV8" s="345"/>
      <c r="OGW8" s="347"/>
      <c r="OGX8" s="10"/>
      <c r="OGY8" s="345"/>
      <c r="OGZ8" s="345"/>
      <c r="OHA8" s="347"/>
      <c r="OHB8" s="339"/>
      <c r="OHD8" s="259"/>
      <c r="OHE8" s="267"/>
      <c r="OHF8" s="267"/>
      <c r="OHG8" s="269"/>
      <c r="OHH8" s="336"/>
      <c r="OHI8" s="346"/>
      <c r="OHJ8" s="333"/>
      <c r="OHK8" s="345"/>
      <c r="OHL8" s="347"/>
      <c r="OHM8" s="10"/>
      <c r="OHN8" s="345"/>
      <c r="OHO8" s="345"/>
      <c r="OHP8" s="347"/>
      <c r="OHQ8" s="339"/>
      <c r="OHS8" s="259"/>
      <c r="OHT8" s="267"/>
      <c r="OHU8" s="267"/>
      <c r="OHV8" s="269"/>
      <c r="OHW8" s="336"/>
      <c r="OHX8" s="346"/>
      <c r="OHY8" s="333"/>
      <c r="OHZ8" s="345"/>
      <c r="OIA8" s="347"/>
      <c r="OIB8" s="10"/>
      <c r="OIC8" s="345"/>
      <c r="OID8" s="345"/>
      <c r="OIE8" s="347"/>
      <c r="OIF8" s="339"/>
      <c r="OIH8" s="259"/>
      <c r="OII8" s="267"/>
      <c r="OIJ8" s="267"/>
      <c r="OIK8" s="269"/>
      <c r="OIL8" s="336"/>
      <c r="OIM8" s="346"/>
      <c r="OIN8" s="333"/>
      <c r="OIO8" s="345"/>
      <c r="OIP8" s="347"/>
      <c r="OIQ8" s="10"/>
      <c r="OIR8" s="345"/>
      <c r="OIS8" s="345"/>
      <c r="OIT8" s="347"/>
      <c r="OIU8" s="339"/>
      <c r="OIW8" s="259"/>
      <c r="OIX8" s="267"/>
      <c r="OIY8" s="267"/>
      <c r="OIZ8" s="269"/>
      <c r="OJA8" s="336"/>
      <c r="OJB8" s="346"/>
      <c r="OJC8" s="333"/>
      <c r="OJD8" s="345"/>
      <c r="OJE8" s="347"/>
      <c r="OJF8" s="10"/>
      <c r="OJG8" s="345"/>
      <c r="OJH8" s="345"/>
      <c r="OJI8" s="347"/>
      <c r="OJJ8" s="339"/>
      <c r="OJL8" s="259"/>
      <c r="OJM8" s="267"/>
      <c r="OJN8" s="267"/>
      <c r="OJO8" s="269"/>
      <c r="OJP8" s="336"/>
      <c r="OJQ8" s="346"/>
      <c r="OJR8" s="333"/>
      <c r="OJS8" s="345"/>
      <c r="OJT8" s="347"/>
      <c r="OJU8" s="10"/>
      <c r="OJV8" s="345"/>
      <c r="OJW8" s="345"/>
      <c r="OJX8" s="347"/>
      <c r="OJY8" s="339"/>
      <c r="OKA8" s="259"/>
      <c r="OKB8" s="267"/>
      <c r="OKC8" s="267"/>
      <c r="OKD8" s="269"/>
      <c r="OKE8" s="336"/>
      <c r="OKF8" s="346"/>
      <c r="OKG8" s="333"/>
      <c r="OKH8" s="345"/>
      <c r="OKI8" s="347"/>
      <c r="OKJ8" s="10"/>
      <c r="OKK8" s="345"/>
      <c r="OKL8" s="345"/>
      <c r="OKM8" s="347"/>
      <c r="OKN8" s="339"/>
      <c r="OKP8" s="259"/>
      <c r="OKQ8" s="267"/>
      <c r="OKR8" s="267"/>
      <c r="OKS8" s="269"/>
      <c r="OKT8" s="336"/>
      <c r="OKU8" s="346"/>
      <c r="OKV8" s="333"/>
      <c r="OKW8" s="345"/>
      <c r="OKX8" s="347"/>
      <c r="OKY8" s="10"/>
      <c r="OKZ8" s="345"/>
      <c r="OLA8" s="345"/>
      <c r="OLB8" s="347"/>
      <c r="OLC8" s="339"/>
      <c r="OLE8" s="259"/>
      <c r="OLF8" s="267"/>
      <c r="OLG8" s="267"/>
      <c r="OLH8" s="269"/>
      <c r="OLI8" s="336"/>
      <c r="OLJ8" s="346"/>
      <c r="OLK8" s="333"/>
      <c r="OLL8" s="345"/>
      <c r="OLM8" s="347"/>
      <c r="OLN8" s="10"/>
      <c r="OLO8" s="345"/>
      <c r="OLP8" s="345"/>
      <c r="OLQ8" s="347"/>
      <c r="OLR8" s="339"/>
      <c r="OLT8" s="259"/>
      <c r="OLU8" s="267"/>
      <c r="OLV8" s="267"/>
      <c r="OLW8" s="269"/>
      <c r="OLX8" s="336"/>
      <c r="OLY8" s="346"/>
      <c r="OLZ8" s="333"/>
      <c r="OMA8" s="345"/>
      <c r="OMB8" s="347"/>
      <c r="OMC8" s="10"/>
      <c r="OMD8" s="345"/>
      <c r="OME8" s="345"/>
      <c r="OMF8" s="347"/>
      <c r="OMG8" s="339"/>
      <c r="OMI8" s="259"/>
      <c r="OMJ8" s="267"/>
      <c r="OMK8" s="267"/>
      <c r="OML8" s="269"/>
      <c r="OMM8" s="336"/>
      <c r="OMN8" s="346"/>
      <c r="OMO8" s="333"/>
      <c r="OMP8" s="345"/>
      <c r="OMQ8" s="347"/>
      <c r="OMR8" s="10"/>
      <c r="OMS8" s="345"/>
      <c r="OMT8" s="345"/>
      <c r="OMU8" s="347"/>
      <c r="OMV8" s="339"/>
      <c r="OMX8" s="259"/>
      <c r="OMY8" s="267"/>
      <c r="OMZ8" s="267"/>
      <c r="ONA8" s="269"/>
      <c r="ONB8" s="336"/>
      <c r="ONC8" s="346"/>
      <c r="OND8" s="333"/>
      <c r="ONE8" s="345"/>
      <c r="ONF8" s="347"/>
      <c r="ONG8" s="10"/>
      <c r="ONH8" s="345"/>
      <c r="ONI8" s="345"/>
      <c r="ONJ8" s="347"/>
      <c r="ONK8" s="339"/>
      <c r="ONM8" s="259"/>
      <c r="ONN8" s="267"/>
      <c r="ONO8" s="267"/>
      <c r="ONP8" s="269"/>
      <c r="ONQ8" s="336"/>
      <c r="ONR8" s="346"/>
      <c r="ONS8" s="333"/>
      <c r="ONT8" s="345"/>
      <c r="ONU8" s="347"/>
      <c r="ONV8" s="10"/>
      <c r="ONW8" s="345"/>
      <c r="ONX8" s="345"/>
      <c r="ONY8" s="347"/>
      <c r="ONZ8" s="339"/>
      <c r="OOB8" s="259"/>
      <c r="OOC8" s="267"/>
      <c r="OOD8" s="267"/>
      <c r="OOE8" s="269"/>
      <c r="OOF8" s="336"/>
      <c r="OOG8" s="346"/>
      <c r="OOH8" s="333"/>
      <c r="OOI8" s="345"/>
      <c r="OOJ8" s="347"/>
      <c r="OOK8" s="10"/>
      <c r="OOL8" s="345"/>
      <c r="OOM8" s="345"/>
      <c r="OON8" s="347"/>
      <c r="OOO8" s="339"/>
      <c r="OOQ8" s="259"/>
      <c r="OOR8" s="267"/>
      <c r="OOS8" s="267"/>
      <c r="OOT8" s="269"/>
      <c r="OOU8" s="336"/>
      <c r="OOV8" s="346"/>
      <c r="OOW8" s="333"/>
      <c r="OOX8" s="345"/>
      <c r="OOY8" s="347"/>
      <c r="OOZ8" s="10"/>
      <c r="OPA8" s="345"/>
      <c r="OPB8" s="345"/>
      <c r="OPC8" s="347"/>
      <c r="OPD8" s="339"/>
      <c r="OPF8" s="259"/>
      <c r="OPG8" s="267"/>
      <c r="OPH8" s="267"/>
      <c r="OPI8" s="269"/>
      <c r="OPJ8" s="336"/>
      <c r="OPK8" s="346"/>
      <c r="OPL8" s="333"/>
      <c r="OPM8" s="345"/>
      <c r="OPN8" s="347"/>
      <c r="OPO8" s="10"/>
      <c r="OPP8" s="345"/>
      <c r="OPQ8" s="345"/>
      <c r="OPR8" s="347"/>
      <c r="OPS8" s="339"/>
      <c r="OPU8" s="259"/>
      <c r="OPV8" s="267"/>
      <c r="OPW8" s="267"/>
      <c r="OPX8" s="269"/>
      <c r="OPY8" s="336"/>
      <c r="OPZ8" s="346"/>
      <c r="OQA8" s="333"/>
      <c r="OQB8" s="345"/>
      <c r="OQC8" s="347"/>
      <c r="OQD8" s="10"/>
      <c r="OQE8" s="345"/>
      <c r="OQF8" s="345"/>
      <c r="OQG8" s="347"/>
      <c r="OQH8" s="339"/>
      <c r="OQJ8" s="259"/>
      <c r="OQK8" s="267"/>
      <c r="OQL8" s="267"/>
      <c r="OQM8" s="269"/>
      <c r="OQN8" s="336"/>
      <c r="OQO8" s="346"/>
      <c r="OQP8" s="333"/>
      <c r="OQQ8" s="345"/>
      <c r="OQR8" s="347"/>
      <c r="OQS8" s="10"/>
      <c r="OQT8" s="345"/>
      <c r="OQU8" s="345"/>
      <c r="OQV8" s="347"/>
      <c r="OQW8" s="339"/>
      <c r="OQY8" s="259"/>
      <c r="OQZ8" s="267"/>
      <c r="ORA8" s="267"/>
      <c r="ORB8" s="269"/>
      <c r="ORC8" s="336"/>
      <c r="ORD8" s="346"/>
      <c r="ORE8" s="333"/>
      <c r="ORF8" s="345"/>
      <c r="ORG8" s="347"/>
      <c r="ORH8" s="10"/>
      <c r="ORI8" s="345"/>
      <c r="ORJ8" s="345"/>
      <c r="ORK8" s="347"/>
      <c r="ORL8" s="339"/>
      <c r="ORN8" s="259"/>
      <c r="ORO8" s="267"/>
      <c r="ORP8" s="267"/>
      <c r="ORQ8" s="269"/>
      <c r="ORR8" s="336"/>
      <c r="ORS8" s="346"/>
      <c r="ORT8" s="333"/>
      <c r="ORU8" s="345"/>
      <c r="ORV8" s="347"/>
      <c r="ORW8" s="10"/>
      <c r="ORX8" s="345"/>
      <c r="ORY8" s="345"/>
      <c r="ORZ8" s="347"/>
      <c r="OSA8" s="339"/>
      <c r="OSC8" s="259"/>
      <c r="OSD8" s="267"/>
      <c r="OSE8" s="267"/>
      <c r="OSF8" s="269"/>
      <c r="OSG8" s="336"/>
      <c r="OSH8" s="346"/>
      <c r="OSI8" s="333"/>
      <c r="OSJ8" s="345"/>
      <c r="OSK8" s="347"/>
      <c r="OSL8" s="10"/>
      <c r="OSM8" s="345"/>
      <c r="OSN8" s="345"/>
      <c r="OSO8" s="347"/>
      <c r="OSP8" s="339"/>
      <c r="OSR8" s="259"/>
      <c r="OSS8" s="267"/>
      <c r="OST8" s="267"/>
      <c r="OSU8" s="269"/>
      <c r="OSV8" s="336"/>
      <c r="OSW8" s="346"/>
      <c r="OSX8" s="333"/>
      <c r="OSY8" s="345"/>
      <c r="OSZ8" s="347"/>
      <c r="OTA8" s="10"/>
      <c r="OTB8" s="345"/>
      <c r="OTC8" s="345"/>
      <c r="OTD8" s="347"/>
      <c r="OTE8" s="339"/>
      <c r="OTG8" s="259"/>
      <c r="OTH8" s="267"/>
      <c r="OTI8" s="267"/>
      <c r="OTJ8" s="269"/>
      <c r="OTK8" s="336"/>
      <c r="OTL8" s="346"/>
      <c r="OTM8" s="333"/>
      <c r="OTN8" s="345"/>
      <c r="OTO8" s="347"/>
      <c r="OTP8" s="10"/>
      <c r="OTQ8" s="345"/>
      <c r="OTR8" s="345"/>
      <c r="OTS8" s="347"/>
      <c r="OTT8" s="339"/>
      <c r="OTV8" s="259"/>
      <c r="OTW8" s="267"/>
      <c r="OTX8" s="267"/>
      <c r="OTY8" s="269"/>
      <c r="OTZ8" s="336"/>
      <c r="OUA8" s="346"/>
      <c r="OUB8" s="333"/>
      <c r="OUC8" s="345"/>
      <c r="OUD8" s="347"/>
      <c r="OUE8" s="10"/>
      <c r="OUF8" s="345"/>
      <c r="OUG8" s="345"/>
      <c r="OUH8" s="347"/>
      <c r="OUI8" s="339"/>
      <c r="OUK8" s="259"/>
      <c r="OUL8" s="267"/>
      <c r="OUM8" s="267"/>
      <c r="OUN8" s="269"/>
      <c r="OUO8" s="336"/>
      <c r="OUP8" s="346"/>
      <c r="OUQ8" s="333"/>
      <c r="OUR8" s="345"/>
      <c r="OUS8" s="347"/>
      <c r="OUT8" s="10"/>
      <c r="OUU8" s="345"/>
      <c r="OUV8" s="345"/>
      <c r="OUW8" s="347"/>
      <c r="OUX8" s="339"/>
      <c r="OUZ8" s="259"/>
      <c r="OVA8" s="267"/>
      <c r="OVB8" s="267"/>
      <c r="OVC8" s="269"/>
      <c r="OVD8" s="336"/>
      <c r="OVE8" s="346"/>
      <c r="OVF8" s="333"/>
      <c r="OVG8" s="345"/>
      <c r="OVH8" s="347"/>
      <c r="OVI8" s="10"/>
      <c r="OVJ8" s="345"/>
      <c r="OVK8" s="345"/>
      <c r="OVL8" s="347"/>
      <c r="OVM8" s="339"/>
      <c r="OVO8" s="259"/>
      <c r="OVP8" s="267"/>
      <c r="OVQ8" s="267"/>
      <c r="OVR8" s="269"/>
      <c r="OVS8" s="336"/>
      <c r="OVT8" s="346"/>
      <c r="OVU8" s="333"/>
      <c r="OVV8" s="345"/>
      <c r="OVW8" s="347"/>
      <c r="OVX8" s="10"/>
      <c r="OVY8" s="345"/>
      <c r="OVZ8" s="345"/>
      <c r="OWA8" s="347"/>
      <c r="OWB8" s="339"/>
      <c r="OWD8" s="259"/>
      <c r="OWE8" s="267"/>
      <c r="OWF8" s="267"/>
      <c r="OWG8" s="269"/>
      <c r="OWH8" s="336"/>
      <c r="OWI8" s="346"/>
      <c r="OWJ8" s="333"/>
      <c r="OWK8" s="345"/>
      <c r="OWL8" s="347"/>
      <c r="OWM8" s="10"/>
      <c r="OWN8" s="345"/>
      <c r="OWO8" s="345"/>
      <c r="OWP8" s="347"/>
      <c r="OWQ8" s="339"/>
      <c r="OWS8" s="259"/>
      <c r="OWT8" s="267"/>
      <c r="OWU8" s="267"/>
      <c r="OWV8" s="269"/>
      <c r="OWW8" s="336"/>
      <c r="OWX8" s="346"/>
      <c r="OWY8" s="333"/>
      <c r="OWZ8" s="345"/>
      <c r="OXA8" s="347"/>
      <c r="OXB8" s="10"/>
      <c r="OXC8" s="345"/>
      <c r="OXD8" s="345"/>
      <c r="OXE8" s="347"/>
      <c r="OXF8" s="339"/>
      <c r="OXH8" s="259"/>
      <c r="OXI8" s="267"/>
      <c r="OXJ8" s="267"/>
      <c r="OXK8" s="269"/>
      <c r="OXL8" s="336"/>
      <c r="OXM8" s="346"/>
      <c r="OXN8" s="333"/>
      <c r="OXO8" s="345"/>
      <c r="OXP8" s="347"/>
      <c r="OXQ8" s="10"/>
      <c r="OXR8" s="345"/>
      <c r="OXS8" s="345"/>
      <c r="OXT8" s="347"/>
      <c r="OXU8" s="339"/>
      <c r="OXW8" s="259"/>
      <c r="OXX8" s="267"/>
      <c r="OXY8" s="267"/>
      <c r="OXZ8" s="269"/>
      <c r="OYA8" s="336"/>
      <c r="OYB8" s="346"/>
      <c r="OYC8" s="333"/>
      <c r="OYD8" s="345"/>
      <c r="OYE8" s="347"/>
      <c r="OYF8" s="10"/>
      <c r="OYG8" s="345"/>
      <c r="OYH8" s="345"/>
      <c r="OYI8" s="347"/>
      <c r="OYJ8" s="339"/>
      <c r="OYL8" s="259"/>
      <c r="OYM8" s="267"/>
      <c r="OYN8" s="267"/>
      <c r="OYO8" s="269"/>
      <c r="OYP8" s="336"/>
      <c r="OYQ8" s="346"/>
      <c r="OYR8" s="333"/>
      <c r="OYS8" s="345"/>
      <c r="OYT8" s="347"/>
      <c r="OYU8" s="10"/>
      <c r="OYV8" s="345"/>
      <c r="OYW8" s="345"/>
      <c r="OYX8" s="347"/>
      <c r="OYY8" s="339"/>
      <c r="OZA8" s="259"/>
      <c r="OZB8" s="267"/>
      <c r="OZC8" s="267"/>
      <c r="OZD8" s="269"/>
      <c r="OZE8" s="336"/>
      <c r="OZF8" s="346"/>
      <c r="OZG8" s="333"/>
      <c r="OZH8" s="345"/>
      <c r="OZI8" s="347"/>
      <c r="OZJ8" s="10"/>
      <c r="OZK8" s="345"/>
      <c r="OZL8" s="345"/>
      <c r="OZM8" s="347"/>
      <c r="OZN8" s="339"/>
      <c r="OZP8" s="259"/>
      <c r="OZQ8" s="267"/>
      <c r="OZR8" s="267"/>
      <c r="OZS8" s="269"/>
      <c r="OZT8" s="336"/>
      <c r="OZU8" s="346"/>
      <c r="OZV8" s="333"/>
      <c r="OZW8" s="345"/>
      <c r="OZX8" s="347"/>
      <c r="OZY8" s="10"/>
      <c r="OZZ8" s="345"/>
      <c r="PAA8" s="345"/>
      <c r="PAB8" s="347"/>
      <c r="PAC8" s="339"/>
      <c r="PAE8" s="259"/>
      <c r="PAF8" s="267"/>
      <c r="PAG8" s="267"/>
      <c r="PAH8" s="269"/>
      <c r="PAI8" s="336"/>
      <c r="PAJ8" s="346"/>
      <c r="PAK8" s="333"/>
      <c r="PAL8" s="345"/>
      <c r="PAM8" s="347"/>
      <c r="PAN8" s="10"/>
      <c r="PAO8" s="345"/>
      <c r="PAP8" s="345"/>
      <c r="PAQ8" s="347"/>
      <c r="PAR8" s="339"/>
      <c r="PAT8" s="259"/>
      <c r="PAU8" s="267"/>
      <c r="PAV8" s="267"/>
      <c r="PAW8" s="269"/>
      <c r="PAX8" s="336"/>
      <c r="PAY8" s="346"/>
      <c r="PAZ8" s="333"/>
      <c r="PBA8" s="345"/>
      <c r="PBB8" s="347"/>
      <c r="PBC8" s="10"/>
      <c r="PBD8" s="345"/>
      <c r="PBE8" s="345"/>
      <c r="PBF8" s="347"/>
      <c r="PBG8" s="339"/>
      <c r="PBI8" s="259"/>
      <c r="PBJ8" s="267"/>
      <c r="PBK8" s="267"/>
      <c r="PBL8" s="269"/>
      <c r="PBM8" s="336"/>
      <c r="PBN8" s="346"/>
      <c r="PBO8" s="333"/>
      <c r="PBP8" s="345"/>
      <c r="PBQ8" s="347"/>
      <c r="PBR8" s="10"/>
      <c r="PBS8" s="345"/>
      <c r="PBT8" s="345"/>
      <c r="PBU8" s="347"/>
      <c r="PBV8" s="339"/>
      <c r="PBX8" s="259"/>
      <c r="PBY8" s="267"/>
      <c r="PBZ8" s="267"/>
      <c r="PCA8" s="269"/>
      <c r="PCB8" s="336"/>
      <c r="PCC8" s="346"/>
      <c r="PCD8" s="333"/>
      <c r="PCE8" s="345"/>
      <c r="PCF8" s="347"/>
      <c r="PCG8" s="10"/>
      <c r="PCH8" s="345"/>
      <c r="PCI8" s="345"/>
      <c r="PCJ8" s="347"/>
      <c r="PCK8" s="339"/>
      <c r="PCM8" s="259"/>
      <c r="PCN8" s="267"/>
      <c r="PCO8" s="267"/>
      <c r="PCP8" s="269"/>
      <c r="PCQ8" s="336"/>
      <c r="PCR8" s="346"/>
      <c r="PCS8" s="333"/>
      <c r="PCT8" s="345"/>
      <c r="PCU8" s="347"/>
      <c r="PCV8" s="10"/>
      <c r="PCW8" s="345"/>
      <c r="PCX8" s="345"/>
      <c r="PCY8" s="347"/>
      <c r="PCZ8" s="339"/>
      <c r="PDB8" s="259"/>
      <c r="PDC8" s="267"/>
      <c r="PDD8" s="267"/>
      <c r="PDE8" s="269"/>
      <c r="PDF8" s="336"/>
      <c r="PDG8" s="346"/>
      <c r="PDH8" s="333"/>
      <c r="PDI8" s="345"/>
      <c r="PDJ8" s="347"/>
      <c r="PDK8" s="10"/>
      <c r="PDL8" s="345"/>
      <c r="PDM8" s="345"/>
      <c r="PDN8" s="347"/>
      <c r="PDO8" s="339"/>
      <c r="PDQ8" s="259"/>
      <c r="PDR8" s="267"/>
      <c r="PDS8" s="267"/>
      <c r="PDT8" s="269"/>
      <c r="PDU8" s="336"/>
      <c r="PDV8" s="346"/>
      <c r="PDW8" s="333"/>
      <c r="PDX8" s="345"/>
      <c r="PDY8" s="347"/>
      <c r="PDZ8" s="10"/>
      <c r="PEA8" s="345"/>
      <c r="PEB8" s="345"/>
      <c r="PEC8" s="347"/>
      <c r="PED8" s="339"/>
      <c r="PEF8" s="259"/>
      <c r="PEG8" s="267"/>
      <c r="PEH8" s="267"/>
      <c r="PEI8" s="269"/>
      <c r="PEJ8" s="336"/>
      <c r="PEK8" s="346"/>
      <c r="PEL8" s="333"/>
      <c r="PEM8" s="345"/>
      <c r="PEN8" s="347"/>
      <c r="PEO8" s="10"/>
      <c r="PEP8" s="345"/>
      <c r="PEQ8" s="345"/>
      <c r="PER8" s="347"/>
      <c r="PES8" s="339"/>
      <c r="PEU8" s="259"/>
      <c r="PEV8" s="267"/>
      <c r="PEW8" s="267"/>
      <c r="PEX8" s="269"/>
      <c r="PEY8" s="336"/>
      <c r="PEZ8" s="346"/>
      <c r="PFA8" s="333"/>
      <c r="PFB8" s="345"/>
      <c r="PFC8" s="347"/>
      <c r="PFD8" s="10"/>
      <c r="PFE8" s="345"/>
      <c r="PFF8" s="345"/>
      <c r="PFG8" s="347"/>
      <c r="PFH8" s="339"/>
      <c r="PFJ8" s="259"/>
      <c r="PFK8" s="267"/>
      <c r="PFL8" s="267"/>
      <c r="PFM8" s="269"/>
      <c r="PFN8" s="336"/>
      <c r="PFO8" s="346"/>
      <c r="PFP8" s="333"/>
      <c r="PFQ8" s="345"/>
      <c r="PFR8" s="347"/>
      <c r="PFS8" s="10"/>
      <c r="PFT8" s="345"/>
      <c r="PFU8" s="345"/>
      <c r="PFV8" s="347"/>
      <c r="PFW8" s="339"/>
      <c r="PFY8" s="259"/>
      <c r="PFZ8" s="267"/>
      <c r="PGA8" s="267"/>
      <c r="PGB8" s="269"/>
      <c r="PGC8" s="336"/>
      <c r="PGD8" s="346"/>
      <c r="PGE8" s="333"/>
      <c r="PGF8" s="345"/>
      <c r="PGG8" s="347"/>
      <c r="PGH8" s="10"/>
      <c r="PGI8" s="345"/>
      <c r="PGJ8" s="345"/>
      <c r="PGK8" s="347"/>
      <c r="PGL8" s="339"/>
      <c r="PGN8" s="259"/>
      <c r="PGO8" s="267"/>
      <c r="PGP8" s="267"/>
      <c r="PGQ8" s="269"/>
      <c r="PGR8" s="336"/>
      <c r="PGS8" s="346"/>
      <c r="PGT8" s="333"/>
      <c r="PGU8" s="345"/>
      <c r="PGV8" s="347"/>
      <c r="PGW8" s="10"/>
      <c r="PGX8" s="345"/>
      <c r="PGY8" s="345"/>
      <c r="PGZ8" s="347"/>
      <c r="PHA8" s="339"/>
      <c r="PHC8" s="259"/>
      <c r="PHD8" s="267"/>
      <c r="PHE8" s="267"/>
      <c r="PHF8" s="269"/>
      <c r="PHG8" s="336"/>
      <c r="PHH8" s="346"/>
      <c r="PHI8" s="333"/>
      <c r="PHJ8" s="345"/>
      <c r="PHK8" s="347"/>
      <c r="PHL8" s="10"/>
      <c r="PHM8" s="345"/>
      <c r="PHN8" s="345"/>
      <c r="PHO8" s="347"/>
      <c r="PHP8" s="339"/>
      <c r="PHR8" s="259"/>
      <c r="PHS8" s="267"/>
      <c r="PHT8" s="267"/>
      <c r="PHU8" s="269"/>
      <c r="PHV8" s="336"/>
      <c r="PHW8" s="346"/>
      <c r="PHX8" s="333"/>
      <c r="PHY8" s="345"/>
      <c r="PHZ8" s="347"/>
      <c r="PIA8" s="10"/>
      <c r="PIB8" s="345"/>
      <c r="PIC8" s="345"/>
      <c r="PID8" s="347"/>
      <c r="PIE8" s="339"/>
      <c r="PIG8" s="259"/>
      <c r="PIH8" s="267"/>
      <c r="PII8" s="267"/>
      <c r="PIJ8" s="269"/>
      <c r="PIK8" s="336"/>
      <c r="PIL8" s="346"/>
      <c r="PIM8" s="333"/>
      <c r="PIN8" s="345"/>
      <c r="PIO8" s="347"/>
      <c r="PIP8" s="10"/>
      <c r="PIQ8" s="345"/>
      <c r="PIR8" s="345"/>
      <c r="PIS8" s="347"/>
      <c r="PIT8" s="339"/>
      <c r="PIV8" s="259"/>
      <c r="PIW8" s="267"/>
      <c r="PIX8" s="267"/>
      <c r="PIY8" s="269"/>
      <c r="PIZ8" s="336"/>
      <c r="PJA8" s="346"/>
      <c r="PJB8" s="333"/>
      <c r="PJC8" s="345"/>
      <c r="PJD8" s="347"/>
      <c r="PJE8" s="10"/>
      <c r="PJF8" s="345"/>
      <c r="PJG8" s="345"/>
      <c r="PJH8" s="347"/>
      <c r="PJI8" s="339"/>
      <c r="PJK8" s="259"/>
      <c r="PJL8" s="267"/>
      <c r="PJM8" s="267"/>
      <c r="PJN8" s="269"/>
      <c r="PJO8" s="336"/>
      <c r="PJP8" s="346"/>
      <c r="PJQ8" s="333"/>
      <c r="PJR8" s="345"/>
      <c r="PJS8" s="347"/>
      <c r="PJT8" s="10"/>
      <c r="PJU8" s="345"/>
      <c r="PJV8" s="345"/>
      <c r="PJW8" s="347"/>
      <c r="PJX8" s="339"/>
      <c r="PJZ8" s="259"/>
      <c r="PKA8" s="267"/>
      <c r="PKB8" s="267"/>
      <c r="PKC8" s="269"/>
      <c r="PKD8" s="336"/>
      <c r="PKE8" s="346"/>
      <c r="PKF8" s="333"/>
      <c r="PKG8" s="345"/>
      <c r="PKH8" s="347"/>
      <c r="PKI8" s="10"/>
      <c r="PKJ8" s="345"/>
      <c r="PKK8" s="345"/>
      <c r="PKL8" s="347"/>
      <c r="PKM8" s="339"/>
      <c r="PKO8" s="259"/>
      <c r="PKP8" s="267"/>
      <c r="PKQ8" s="267"/>
      <c r="PKR8" s="269"/>
      <c r="PKS8" s="336"/>
      <c r="PKT8" s="346"/>
      <c r="PKU8" s="333"/>
      <c r="PKV8" s="345"/>
      <c r="PKW8" s="347"/>
      <c r="PKX8" s="10"/>
      <c r="PKY8" s="345"/>
      <c r="PKZ8" s="345"/>
      <c r="PLA8" s="347"/>
      <c r="PLB8" s="339"/>
      <c r="PLD8" s="259"/>
      <c r="PLE8" s="267"/>
      <c r="PLF8" s="267"/>
      <c r="PLG8" s="269"/>
      <c r="PLH8" s="336"/>
      <c r="PLI8" s="346"/>
      <c r="PLJ8" s="333"/>
      <c r="PLK8" s="345"/>
      <c r="PLL8" s="347"/>
      <c r="PLM8" s="10"/>
      <c r="PLN8" s="345"/>
      <c r="PLO8" s="345"/>
      <c r="PLP8" s="347"/>
      <c r="PLQ8" s="339"/>
      <c r="PLS8" s="259"/>
      <c r="PLT8" s="267"/>
      <c r="PLU8" s="267"/>
      <c r="PLV8" s="269"/>
      <c r="PLW8" s="336"/>
      <c r="PLX8" s="346"/>
      <c r="PLY8" s="333"/>
      <c r="PLZ8" s="345"/>
      <c r="PMA8" s="347"/>
      <c r="PMB8" s="10"/>
      <c r="PMC8" s="345"/>
      <c r="PMD8" s="345"/>
      <c r="PME8" s="347"/>
      <c r="PMF8" s="339"/>
      <c r="PMH8" s="259"/>
      <c r="PMI8" s="267"/>
      <c r="PMJ8" s="267"/>
      <c r="PMK8" s="269"/>
      <c r="PML8" s="336"/>
      <c r="PMM8" s="346"/>
      <c r="PMN8" s="333"/>
      <c r="PMO8" s="345"/>
      <c r="PMP8" s="347"/>
      <c r="PMQ8" s="10"/>
      <c r="PMR8" s="345"/>
      <c r="PMS8" s="345"/>
      <c r="PMT8" s="347"/>
      <c r="PMU8" s="339"/>
      <c r="PMW8" s="259"/>
      <c r="PMX8" s="267"/>
      <c r="PMY8" s="267"/>
      <c r="PMZ8" s="269"/>
      <c r="PNA8" s="336"/>
      <c r="PNB8" s="346"/>
      <c r="PNC8" s="333"/>
      <c r="PND8" s="345"/>
      <c r="PNE8" s="347"/>
      <c r="PNF8" s="10"/>
      <c r="PNG8" s="345"/>
      <c r="PNH8" s="345"/>
      <c r="PNI8" s="347"/>
      <c r="PNJ8" s="339"/>
      <c r="PNL8" s="259"/>
      <c r="PNM8" s="267"/>
      <c r="PNN8" s="267"/>
      <c r="PNO8" s="269"/>
      <c r="PNP8" s="336"/>
      <c r="PNQ8" s="346"/>
      <c r="PNR8" s="333"/>
      <c r="PNS8" s="345"/>
      <c r="PNT8" s="347"/>
      <c r="PNU8" s="10"/>
      <c r="PNV8" s="345"/>
      <c r="PNW8" s="345"/>
      <c r="PNX8" s="347"/>
      <c r="PNY8" s="339"/>
      <c r="POA8" s="259"/>
      <c r="POB8" s="267"/>
      <c r="POC8" s="267"/>
      <c r="POD8" s="269"/>
      <c r="POE8" s="336"/>
      <c r="POF8" s="346"/>
      <c r="POG8" s="333"/>
      <c r="POH8" s="345"/>
      <c r="POI8" s="347"/>
      <c r="POJ8" s="10"/>
      <c r="POK8" s="345"/>
      <c r="POL8" s="345"/>
      <c r="POM8" s="347"/>
      <c r="PON8" s="339"/>
      <c r="POP8" s="259"/>
      <c r="POQ8" s="267"/>
      <c r="POR8" s="267"/>
      <c r="POS8" s="269"/>
      <c r="POT8" s="336"/>
      <c r="POU8" s="346"/>
      <c r="POV8" s="333"/>
      <c r="POW8" s="345"/>
      <c r="POX8" s="347"/>
      <c r="POY8" s="10"/>
      <c r="POZ8" s="345"/>
      <c r="PPA8" s="345"/>
      <c r="PPB8" s="347"/>
      <c r="PPC8" s="339"/>
      <c r="PPE8" s="259"/>
      <c r="PPF8" s="267"/>
      <c r="PPG8" s="267"/>
      <c r="PPH8" s="269"/>
      <c r="PPI8" s="336"/>
      <c r="PPJ8" s="346"/>
      <c r="PPK8" s="333"/>
      <c r="PPL8" s="345"/>
      <c r="PPM8" s="347"/>
      <c r="PPN8" s="10"/>
      <c r="PPO8" s="345"/>
      <c r="PPP8" s="345"/>
      <c r="PPQ8" s="347"/>
      <c r="PPR8" s="339"/>
      <c r="PPT8" s="259"/>
      <c r="PPU8" s="267"/>
      <c r="PPV8" s="267"/>
      <c r="PPW8" s="269"/>
      <c r="PPX8" s="336"/>
      <c r="PPY8" s="346"/>
      <c r="PPZ8" s="333"/>
      <c r="PQA8" s="345"/>
      <c r="PQB8" s="347"/>
      <c r="PQC8" s="10"/>
      <c r="PQD8" s="345"/>
      <c r="PQE8" s="345"/>
      <c r="PQF8" s="347"/>
      <c r="PQG8" s="339"/>
      <c r="PQI8" s="259"/>
      <c r="PQJ8" s="267"/>
      <c r="PQK8" s="267"/>
      <c r="PQL8" s="269"/>
      <c r="PQM8" s="336"/>
      <c r="PQN8" s="346"/>
      <c r="PQO8" s="333"/>
      <c r="PQP8" s="345"/>
      <c r="PQQ8" s="347"/>
      <c r="PQR8" s="10"/>
      <c r="PQS8" s="345"/>
      <c r="PQT8" s="345"/>
      <c r="PQU8" s="347"/>
      <c r="PQV8" s="339"/>
      <c r="PQX8" s="259"/>
      <c r="PQY8" s="267"/>
      <c r="PQZ8" s="267"/>
      <c r="PRA8" s="269"/>
      <c r="PRB8" s="336"/>
      <c r="PRC8" s="346"/>
      <c r="PRD8" s="333"/>
      <c r="PRE8" s="345"/>
      <c r="PRF8" s="347"/>
      <c r="PRG8" s="10"/>
      <c r="PRH8" s="345"/>
      <c r="PRI8" s="345"/>
      <c r="PRJ8" s="347"/>
      <c r="PRK8" s="339"/>
      <c r="PRM8" s="259"/>
      <c r="PRN8" s="267"/>
      <c r="PRO8" s="267"/>
      <c r="PRP8" s="269"/>
      <c r="PRQ8" s="336"/>
      <c r="PRR8" s="346"/>
      <c r="PRS8" s="333"/>
      <c r="PRT8" s="345"/>
      <c r="PRU8" s="347"/>
      <c r="PRV8" s="10"/>
      <c r="PRW8" s="345"/>
      <c r="PRX8" s="345"/>
      <c r="PRY8" s="347"/>
      <c r="PRZ8" s="339"/>
      <c r="PSB8" s="259"/>
      <c r="PSC8" s="267"/>
      <c r="PSD8" s="267"/>
      <c r="PSE8" s="269"/>
      <c r="PSF8" s="336"/>
      <c r="PSG8" s="346"/>
      <c r="PSH8" s="333"/>
      <c r="PSI8" s="345"/>
      <c r="PSJ8" s="347"/>
      <c r="PSK8" s="10"/>
      <c r="PSL8" s="345"/>
      <c r="PSM8" s="345"/>
      <c r="PSN8" s="347"/>
      <c r="PSO8" s="339"/>
      <c r="PSQ8" s="259"/>
      <c r="PSR8" s="267"/>
      <c r="PSS8" s="267"/>
      <c r="PST8" s="269"/>
      <c r="PSU8" s="336"/>
      <c r="PSV8" s="346"/>
      <c r="PSW8" s="333"/>
      <c r="PSX8" s="345"/>
      <c r="PSY8" s="347"/>
      <c r="PSZ8" s="10"/>
      <c r="PTA8" s="345"/>
      <c r="PTB8" s="345"/>
      <c r="PTC8" s="347"/>
      <c r="PTD8" s="339"/>
      <c r="PTF8" s="259"/>
      <c r="PTG8" s="267"/>
      <c r="PTH8" s="267"/>
      <c r="PTI8" s="269"/>
      <c r="PTJ8" s="336"/>
      <c r="PTK8" s="346"/>
      <c r="PTL8" s="333"/>
      <c r="PTM8" s="345"/>
      <c r="PTN8" s="347"/>
      <c r="PTO8" s="10"/>
      <c r="PTP8" s="345"/>
      <c r="PTQ8" s="345"/>
      <c r="PTR8" s="347"/>
      <c r="PTS8" s="339"/>
      <c r="PTU8" s="259"/>
      <c r="PTV8" s="267"/>
      <c r="PTW8" s="267"/>
      <c r="PTX8" s="269"/>
      <c r="PTY8" s="336"/>
      <c r="PTZ8" s="346"/>
      <c r="PUA8" s="333"/>
      <c r="PUB8" s="345"/>
      <c r="PUC8" s="347"/>
      <c r="PUD8" s="10"/>
      <c r="PUE8" s="345"/>
      <c r="PUF8" s="345"/>
      <c r="PUG8" s="347"/>
      <c r="PUH8" s="339"/>
      <c r="PUJ8" s="259"/>
      <c r="PUK8" s="267"/>
      <c r="PUL8" s="267"/>
      <c r="PUM8" s="269"/>
      <c r="PUN8" s="336"/>
      <c r="PUO8" s="346"/>
      <c r="PUP8" s="333"/>
      <c r="PUQ8" s="345"/>
      <c r="PUR8" s="347"/>
      <c r="PUS8" s="10"/>
      <c r="PUT8" s="345"/>
      <c r="PUU8" s="345"/>
      <c r="PUV8" s="347"/>
      <c r="PUW8" s="339"/>
      <c r="PUY8" s="259"/>
      <c r="PUZ8" s="267"/>
      <c r="PVA8" s="267"/>
      <c r="PVB8" s="269"/>
      <c r="PVC8" s="336"/>
      <c r="PVD8" s="346"/>
      <c r="PVE8" s="333"/>
      <c r="PVF8" s="345"/>
      <c r="PVG8" s="347"/>
      <c r="PVH8" s="10"/>
      <c r="PVI8" s="345"/>
      <c r="PVJ8" s="345"/>
      <c r="PVK8" s="347"/>
      <c r="PVL8" s="339"/>
      <c r="PVN8" s="259"/>
      <c r="PVO8" s="267"/>
      <c r="PVP8" s="267"/>
      <c r="PVQ8" s="269"/>
      <c r="PVR8" s="336"/>
      <c r="PVS8" s="346"/>
      <c r="PVT8" s="333"/>
      <c r="PVU8" s="345"/>
      <c r="PVV8" s="347"/>
      <c r="PVW8" s="10"/>
      <c r="PVX8" s="345"/>
      <c r="PVY8" s="345"/>
      <c r="PVZ8" s="347"/>
      <c r="PWA8" s="339"/>
      <c r="PWC8" s="259"/>
      <c r="PWD8" s="267"/>
      <c r="PWE8" s="267"/>
      <c r="PWF8" s="269"/>
      <c r="PWG8" s="336"/>
      <c r="PWH8" s="346"/>
      <c r="PWI8" s="333"/>
      <c r="PWJ8" s="345"/>
      <c r="PWK8" s="347"/>
      <c r="PWL8" s="10"/>
      <c r="PWM8" s="345"/>
      <c r="PWN8" s="345"/>
      <c r="PWO8" s="347"/>
      <c r="PWP8" s="339"/>
      <c r="PWR8" s="259"/>
      <c r="PWS8" s="267"/>
      <c r="PWT8" s="267"/>
      <c r="PWU8" s="269"/>
      <c r="PWV8" s="336"/>
      <c r="PWW8" s="346"/>
      <c r="PWX8" s="333"/>
      <c r="PWY8" s="345"/>
      <c r="PWZ8" s="347"/>
      <c r="PXA8" s="10"/>
      <c r="PXB8" s="345"/>
      <c r="PXC8" s="345"/>
      <c r="PXD8" s="347"/>
      <c r="PXE8" s="339"/>
      <c r="PXG8" s="259"/>
      <c r="PXH8" s="267"/>
      <c r="PXI8" s="267"/>
      <c r="PXJ8" s="269"/>
      <c r="PXK8" s="336"/>
      <c r="PXL8" s="346"/>
      <c r="PXM8" s="333"/>
      <c r="PXN8" s="345"/>
      <c r="PXO8" s="347"/>
      <c r="PXP8" s="10"/>
      <c r="PXQ8" s="345"/>
      <c r="PXR8" s="345"/>
      <c r="PXS8" s="347"/>
      <c r="PXT8" s="339"/>
      <c r="PXV8" s="259"/>
      <c r="PXW8" s="267"/>
      <c r="PXX8" s="267"/>
      <c r="PXY8" s="269"/>
      <c r="PXZ8" s="336"/>
      <c r="PYA8" s="346"/>
      <c r="PYB8" s="333"/>
      <c r="PYC8" s="345"/>
      <c r="PYD8" s="347"/>
      <c r="PYE8" s="10"/>
      <c r="PYF8" s="345"/>
      <c r="PYG8" s="345"/>
      <c r="PYH8" s="347"/>
      <c r="PYI8" s="339"/>
      <c r="PYK8" s="259"/>
      <c r="PYL8" s="267"/>
      <c r="PYM8" s="267"/>
      <c r="PYN8" s="269"/>
      <c r="PYO8" s="336"/>
      <c r="PYP8" s="346"/>
      <c r="PYQ8" s="333"/>
      <c r="PYR8" s="345"/>
      <c r="PYS8" s="347"/>
      <c r="PYT8" s="10"/>
      <c r="PYU8" s="345"/>
      <c r="PYV8" s="345"/>
      <c r="PYW8" s="347"/>
      <c r="PYX8" s="339"/>
      <c r="PYZ8" s="259"/>
      <c r="PZA8" s="267"/>
      <c r="PZB8" s="267"/>
      <c r="PZC8" s="269"/>
      <c r="PZD8" s="336"/>
      <c r="PZE8" s="346"/>
      <c r="PZF8" s="333"/>
      <c r="PZG8" s="345"/>
      <c r="PZH8" s="347"/>
      <c r="PZI8" s="10"/>
      <c r="PZJ8" s="345"/>
      <c r="PZK8" s="345"/>
      <c r="PZL8" s="347"/>
      <c r="PZM8" s="339"/>
      <c r="PZO8" s="259"/>
      <c r="PZP8" s="267"/>
      <c r="PZQ8" s="267"/>
      <c r="PZR8" s="269"/>
      <c r="PZS8" s="336"/>
      <c r="PZT8" s="346"/>
      <c r="PZU8" s="333"/>
      <c r="PZV8" s="345"/>
      <c r="PZW8" s="347"/>
      <c r="PZX8" s="10"/>
      <c r="PZY8" s="345"/>
      <c r="PZZ8" s="345"/>
      <c r="QAA8" s="347"/>
      <c r="QAB8" s="339"/>
      <c r="QAD8" s="259"/>
      <c r="QAE8" s="267"/>
      <c r="QAF8" s="267"/>
      <c r="QAG8" s="269"/>
      <c r="QAH8" s="336"/>
      <c r="QAI8" s="346"/>
      <c r="QAJ8" s="333"/>
      <c r="QAK8" s="345"/>
      <c r="QAL8" s="347"/>
      <c r="QAM8" s="10"/>
      <c r="QAN8" s="345"/>
      <c r="QAO8" s="345"/>
      <c r="QAP8" s="347"/>
      <c r="QAQ8" s="339"/>
      <c r="QAS8" s="259"/>
      <c r="QAT8" s="267"/>
      <c r="QAU8" s="267"/>
      <c r="QAV8" s="269"/>
      <c r="QAW8" s="336"/>
      <c r="QAX8" s="346"/>
      <c r="QAY8" s="333"/>
      <c r="QAZ8" s="345"/>
      <c r="QBA8" s="347"/>
      <c r="QBB8" s="10"/>
      <c r="QBC8" s="345"/>
      <c r="QBD8" s="345"/>
      <c r="QBE8" s="347"/>
      <c r="QBF8" s="339"/>
      <c r="QBH8" s="259"/>
      <c r="QBI8" s="267"/>
      <c r="QBJ8" s="267"/>
      <c r="QBK8" s="269"/>
      <c r="QBL8" s="336"/>
      <c r="QBM8" s="346"/>
      <c r="QBN8" s="333"/>
      <c r="QBO8" s="345"/>
      <c r="QBP8" s="347"/>
      <c r="QBQ8" s="10"/>
      <c r="QBR8" s="345"/>
      <c r="QBS8" s="345"/>
      <c r="QBT8" s="347"/>
      <c r="QBU8" s="339"/>
      <c r="QBW8" s="259"/>
      <c r="QBX8" s="267"/>
      <c r="QBY8" s="267"/>
      <c r="QBZ8" s="269"/>
      <c r="QCA8" s="336"/>
      <c r="QCB8" s="346"/>
      <c r="QCC8" s="333"/>
      <c r="QCD8" s="345"/>
      <c r="QCE8" s="347"/>
      <c r="QCF8" s="10"/>
      <c r="QCG8" s="345"/>
      <c r="QCH8" s="345"/>
      <c r="QCI8" s="347"/>
      <c r="QCJ8" s="339"/>
      <c r="QCL8" s="259"/>
      <c r="QCM8" s="267"/>
      <c r="QCN8" s="267"/>
      <c r="QCO8" s="269"/>
      <c r="QCP8" s="336"/>
      <c r="QCQ8" s="346"/>
      <c r="QCR8" s="333"/>
      <c r="QCS8" s="345"/>
      <c r="QCT8" s="347"/>
      <c r="QCU8" s="10"/>
      <c r="QCV8" s="345"/>
      <c r="QCW8" s="345"/>
      <c r="QCX8" s="347"/>
      <c r="QCY8" s="339"/>
      <c r="QDA8" s="259"/>
      <c r="QDB8" s="267"/>
      <c r="QDC8" s="267"/>
      <c r="QDD8" s="269"/>
      <c r="QDE8" s="336"/>
      <c r="QDF8" s="346"/>
      <c r="QDG8" s="333"/>
      <c r="QDH8" s="345"/>
      <c r="QDI8" s="347"/>
      <c r="QDJ8" s="10"/>
      <c r="QDK8" s="345"/>
      <c r="QDL8" s="345"/>
      <c r="QDM8" s="347"/>
      <c r="QDN8" s="339"/>
      <c r="QDP8" s="259"/>
      <c r="QDQ8" s="267"/>
      <c r="QDR8" s="267"/>
      <c r="QDS8" s="269"/>
      <c r="QDT8" s="336"/>
      <c r="QDU8" s="346"/>
      <c r="QDV8" s="333"/>
      <c r="QDW8" s="345"/>
      <c r="QDX8" s="347"/>
      <c r="QDY8" s="10"/>
      <c r="QDZ8" s="345"/>
      <c r="QEA8" s="345"/>
      <c r="QEB8" s="347"/>
      <c r="QEC8" s="339"/>
      <c r="QEE8" s="259"/>
      <c r="QEF8" s="267"/>
      <c r="QEG8" s="267"/>
      <c r="QEH8" s="269"/>
      <c r="QEI8" s="336"/>
      <c r="QEJ8" s="346"/>
      <c r="QEK8" s="333"/>
      <c r="QEL8" s="345"/>
      <c r="QEM8" s="347"/>
      <c r="QEN8" s="10"/>
      <c r="QEO8" s="345"/>
      <c r="QEP8" s="345"/>
      <c r="QEQ8" s="347"/>
      <c r="QER8" s="339"/>
      <c r="QET8" s="259"/>
      <c r="QEU8" s="267"/>
      <c r="QEV8" s="267"/>
      <c r="QEW8" s="269"/>
      <c r="QEX8" s="336"/>
      <c r="QEY8" s="346"/>
      <c r="QEZ8" s="333"/>
      <c r="QFA8" s="345"/>
      <c r="QFB8" s="347"/>
      <c r="QFC8" s="10"/>
      <c r="QFD8" s="345"/>
      <c r="QFE8" s="345"/>
      <c r="QFF8" s="347"/>
      <c r="QFG8" s="339"/>
      <c r="QFI8" s="259"/>
      <c r="QFJ8" s="267"/>
      <c r="QFK8" s="267"/>
      <c r="QFL8" s="269"/>
      <c r="QFM8" s="336"/>
      <c r="QFN8" s="346"/>
      <c r="QFO8" s="333"/>
      <c r="QFP8" s="345"/>
      <c r="QFQ8" s="347"/>
      <c r="QFR8" s="10"/>
      <c r="QFS8" s="345"/>
      <c r="QFT8" s="345"/>
      <c r="QFU8" s="347"/>
      <c r="QFV8" s="339"/>
      <c r="QFX8" s="259"/>
      <c r="QFY8" s="267"/>
      <c r="QFZ8" s="267"/>
      <c r="QGA8" s="269"/>
      <c r="QGB8" s="336"/>
      <c r="QGC8" s="346"/>
      <c r="QGD8" s="333"/>
      <c r="QGE8" s="345"/>
      <c r="QGF8" s="347"/>
      <c r="QGG8" s="10"/>
      <c r="QGH8" s="345"/>
      <c r="QGI8" s="345"/>
      <c r="QGJ8" s="347"/>
      <c r="QGK8" s="339"/>
      <c r="QGM8" s="259"/>
      <c r="QGN8" s="267"/>
      <c r="QGO8" s="267"/>
      <c r="QGP8" s="269"/>
      <c r="QGQ8" s="336"/>
      <c r="QGR8" s="346"/>
      <c r="QGS8" s="333"/>
      <c r="QGT8" s="345"/>
      <c r="QGU8" s="347"/>
      <c r="QGV8" s="10"/>
      <c r="QGW8" s="345"/>
      <c r="QGX8" s="345"/>
      <c r="QGY8" s="347"/>
      <c r="QGZ8" s="339"/>
      <c r="QHB8" s="259"/>
      <c r="QHC8" s="267"/>
      <c r="QHD8" s="267"/>
      <c r="QHE8" s="269"/>
      <c r="QHF8" s="336"/>
      <c r="QHG8" s="346"/>
      <c r="QHH8" s="333"/>
      <c r="QHI8" s="345"/>
      <c r="QHJ8" s="347"/>
      <c r="QHK8" s="10"/>
      <c r="QHL8" s="345"/>
      <c r="QHM8" s="345"/>
      <c r="QHN8" s="347"/>
      <c r="QHO8" s="339"/>
      <c r="QHQ8" s="259"/>
      <c r="QHR8" s="267"/>
      <c r="QHS8" s="267"/>
      <c r="QHT8" s="269"/>
      <c r="QHU8" s="336"/>
      <c r="QHV8" s="346"/>
      <c r="QHW8" s="333"/>
      <c r="QHX8" s="345"/>
      <c r="QHY8" s="347"/>
      <c r="QHZ8" s="10"/>
      <c r="QIA8" s="345"/>
      <c r="QIB8" s="345"/>
      <c r="QIC8" s="347"/>
      <c r="QID8" s="339"/>
      <c r="QIF8" s="259"/>
      <c r="QIG8" s="267"/>
      <c r="QIH8" s="267"/>
      <c r="QII8" s="269"/>
      <c r="QIJ8" s="336"/>
      <c r="QIK8" s="346"/>
      <c r="QIL8" s="333"/>
      <c r="QIM8" s="345"/>
      <c r="QIN8" s="347"/>
      <c r="QIO8" s="10"/>
      <c r="QIP8" s="345"/>
      <c r="QIQ8" s="345"/>
      <c r="QIR8" s="347"/>
      <c r="QIS8" s="339"/>
      <c r="QIU8" s="259"/>
      <c r="QIV8" s="267"/>
      <c r="QIW8" s="267"/>
      <c r="QIX8" s="269"/>
      <c r="QIY8" s="336"/>
      <c r="QIZ8" s="346"/>
      <c r="QJA8" s="333"/>
      <c r="QJB8" s="345"/>
      <c r="QJC8" s="347"/>
      <c r="QJD8" s="10"/>
      <c r="QJE8" s="345"/>
      <c r="QJF8" s="345"/>
      <c r="QJG8" s="347"/>
      <c r="QJH8" s="339"/>
      <c r="QJJ8" s="259"/>
      <c r="QJK8" s="267"/>
      <c r="QJL8" s="267"/>
      <c r="QJM8" s="269"/>
      <c r="QJN8" s="336"/>
      <c r="QJO8" s="346"/>
      <c r="QJP8" s="333"/>
      <c r="QJQ8" s="345"/>
      <c r="QJR8" s="347"/>
      <c r="QJS8" s="10"/>
      <c r="QJT8" s="345"/>
      <c r="QJU8" s="345"/>
      <c r="QJV8" s="347"/>
      <c r="QJW8" s="339"/>
      <c r="QJY8" s="259"/>
      <c r="QJZ8" s="267"/>
      <c r="QKA8" s="267"/>
      <c r="QKB8" s="269"/>
      <c r="QKC8" s="336"/>
      <c r="QKD8" s="346"/>
      <c r="QKE8" s="333"/>
      <c r="QKF8" s="345"/>
      <c r="QKG8" s="347"/>
      <c r="QKH8" s="10"/>
      <c r="QKI8" s="345"/>
      <c r="QKJ8" s="345"/>
      <c r="QKK8" s="347"/>
      <c r="QKL8" s="339"/>
      <c r="QKN8" s="259"/>
      <c r="QKO8" s="267"/>
      <c r="QKP8" s="267"/>
      <c r="QKQ8" s="269"/>
      <c r="QKR8" s="336"/>
      <c r="QKS8" s="346"/>
      <c r="QKT8" s="333"/>
      <c r="QKU8" s="345"/>
      <c r="QKV8" s="347"/>
      <c r="QKW8" s="10"/>
      <c r="QKX8" s="345"/>
      <c r="QKY8" s="345"/>
      <c r="QKZ8" s="347"/>
      <c r="QLA8" s="339"/>
      <c r="QLC8" s="259"/>
      <c r="QLD8" s="267"/>
      <c r="QLE8" s="267"/>
      <c r="QLF8" s="269"/>
      <c r="QLG8" s="336"/>
      <c r="QLH8" s="346"/>
      <c r="QLI8" s="333"/>
      <c r="QLJ8" s="345"/>
      <c r="QLK8" s="347"/>
      <c r="QLL8" s="10"/>
      <c r="QLM8" s="345"/>
      <c r="QLN8" s="345"/>
      <c r="QLO8" s="347"/>
      <c r="QLP8" s="339"/>
      <c r="QLR8" s="259"/>
      <c r="QLS8" s="267"/>
      <c r="QLT8" s="267"/>
      <c r="QLU8" s="269"/>
      <c r="QLV8" s="336"/>
      <c r="QLW8" s="346"/>
      <c r="QLX8" s="333"/>
      <c r="QLY8" s="345"/>
      <c r="QLZ8" s="347"/>
      <c r="QMA8" s="10"/>
      <c r="QMB8" s="345"/>
      <c r="QMC8" s="345"/>
      <c r="QMD8" s="347"/>
      <c r="QME8" s="339"/>
      <c r="QMG8" s="259"/>
      <c r="QMH8" s="267"/>
      <c r="QMI8" s="267"/>
      <c r="QMJ8" s="269"/>
      <c r="QMK8" s="336"/>
      <c r="QML8" s="346"/>
      <c r="QMM8" s="333"/>
      <c r="QMN8" s="345"/>
      <c r="QMO8" s="347"/>
      <c r="QMP8" s="10"/>
      <c r="QMQ8" s="345"/>
      <c r="QMR8" s="345"/>
      <c r="QMS8" s="347"/>
      <c r="QMT8" s="339"/>
      <c r="QMV8" s="259"/>
      <c r="QMW8" s="267"/>
      <c r="QMX8" s="267"/>
      <c r="QMY8" s="269"/>
      <c r="QMZ8" s="336"/>
      <c r="QNA8" s="346"/>
      <c r="QNB8" s="333"/>
      <c r="QNC8" s="345"/>
      <c r="QND8" s="347"/>
      <c r="QNE8" s="10"/>
      <c r="QNF8" s="345"/>
      <c r="QNG8" s="345"/>
      <c r="QNH8" s="347"/>
      <c r="QNI8" s="339"/>
      <c r="QNK8" s="259"/>
      <c r="QNL8" s="267"/>
      <c r="QNM8" s="267"/>
      <c r="QNN8" s="269"/>
      <c r="QNO8" s="336"/>
      <c r="QNP8" s="346"/>
      <c r="QNQ8" s="333"/>
      <c r="QNR8" s="345"/>
      <c r="QNS8" s="347"/>
      <c r="QNT8" s="10"/>
      <c r="QNU8" s="345"/>
      <c r="QNV8" s="345"/>
      <c r="QNW8" s="347"/>
      <c r="QNX8" s="339"/>
      <c r="QNZ8" s="259"/>
      <c r="QOA8" s="267"/>
      <c r="QOB8" s="267"/>
      <c r="QOC8" s="269"/>
      <c r="QOD8" s="336"/>
      <c r="QOE8" s="346"/>
      <c r="QOF8" s="333"/>
      <c r="QOG8" s="345"/>
      <c r="QOH8" s="347"/>
      <c r="QOI8" s="10"/>
      <c r="QOJ8" s="345"/>
      <c r="QOK8" s="345"/>
      <c r="QOL8" s="347"/>
      <c r="QOM8" s="339"/>
      <c r="QOO8" s="259"/>
      <c r="QOP8" s="267"/>
      <c r="QOQ8" s="267"/>
      <c r="QOR8" s="269"/>
      <c r="QOS8" s="336"/>
      <c r="QOT8" s="346"/>
      <c r="QOU8" s="333"/>
      <c r="QOV8" s="345"/>
      <c r="QOW8" s="347"/>
      <c r="QOX8" s="10"/>
      <c r="QOY8" s="345"/>
      <c r="QOZ8" s="345"/>
      <c r="QPA8" s="347"/>
      <c r="QPB8" s="339"/>
      <c r="QPD8" s="259"/>
      <c r="QPE8" s="267"/>
      <c r="QPF8" s="267"/>
      <c r="QPG8" s="269"/>
      <c r="QPH8" s="336"/>
      <c r="QPI8" s="346"/>
      <c r="QPJ8" s="333"/>
      <c r="QPK8" s="345"/>
      <c r="QPL8" s="347"/>
      <c r="QPM8" s="10"/>
      <c r="QPN8" s="345"/>
      <c r="QPO8" s="345"/>
      <c r="QPP8" s="347"/>
      <c r="QPQ8" s="339"/>
      <c r="QPS8" s="259"/>
      <c r="QPT8" s="267"/>
      <c r="QPU8" s="267"/>
      <c r="QPV8" s="269"/>
      <c r="QPW8" s="336"/>
      <c r="QPX8" s="346"/>
      <c r="QPY8" s="333"/>
      <c r="QPZ8" s="345"/>
      <c r="QQA8" s="347"/>
      <c r="QQB8" s="10"/>
      <c r="QQC8" s="345"/>
      <c r="QQD8" s="345"/>
      <c r="QQE8" s="347"/>
      <c r="QQF8" s="339"/>
      <c r="QQH8" s="259"/>
      <c r="QQI8" s="267"/>
      <c r="QQJ8" s="267"/>
      <c r="QQK8" s="269"/>
      <c r="QQL8" s="336"/>
      <c r="QQM8" s="346"/>
      <c r="QQN8" s="333"/>
      <c r="QQO8" s="345"/>
      <c r="QQP8" s="347"/>
      <c r="QQQ8" s="10"/>
      <c r="QQR8" s="345"/>
      <c r="QQS8" s="345"/>
      <c r="QQT8" s="347"/>
      <c r="QQU8" s="339"/>
      <c r="QQW8" s="259"/>
      <c r="QQX8" s="267"/>
      <c r="QQY8" s="267"/>
      <c r="QQZ8" s="269"/>
      <c r="QRA8" s="336"/>
      <c r="QRB8" s="346"/>
      <c r="QRC8" s="333"/>
      <c r="QRD8" s="345"/>
      <c r="QRE8" s="347"/>
      <c r="QRF8" s="10"/>
      <c r="QRG8" s="345"/>
      <c r="QRH8" s="345"/>
      <c r="QRI8" s="347"/>
      <c r="QRJ8" s="339"/>
      <c r="QRL8" s="259"/>
      <c r="QRM8" s="267"/>
      <c r="QRN8" s="267"/>
      <c r="QRO8" s="269"/>
      <c r="QRP8" s="336"/>
      <c r="QRQ8" s="346"/>
      <c r="QRR8" s="333"/>
      <c r="QRS8" s="345"/>
      <c r="QRT8" s="347"/>
      <c r="QRU8" s="10"/>
      <c r="QRV8" s="345"/>
      <c r="QRW8" s="345"/>
      <c r="QRX8" s="347"/>
      <c r="QRY8" s="339"/>
      <c r="QSA8" s="259"/>
      <c r="QSB8" s="267"/>
      <c r="QSC8" s="267"/>
      <c r="QSD8" s="269"/>
      <c r="QSE8" s="336"/>
      <c r="QSF8" s="346"/>
      <c r="QSG8" s="333"/>
      <c r="QSH8" s="345"/>
      <c r="QSI8" s="347"/>
      <c r="QSJ8" s="10"/>
      <c r="QSK8" s="345"/>
      <c r="QSL8" s="345"/>
      <c r="QSM8" s="347"/>
      <c r="QSN8" s="339"/>
      <c r="QSP8" s="259"/>
      <c r="QSQ8" s="267"/>
      <c r="QSR8" s="267"/>
      <c r="QSS8" s="269"/>
      <c r="QST8" s="336"/>
      <c r="QSU8" s="346"/>
      <c r="QSV8" s="333"/>
      <c r="QSW8" s="345"/>
      <c r="QSX8" s="347"/>
      <c r="QSY8" s="10"/>
      <c r="QSZ8" s="345"/>
      <c r="QTA8" s="345"/>
      <c r="QTB8" s="347"/>
      <c r="QTC8" s="339"/>
      <c r="QTE8" s="259"/>
      <c r="QTF8" s="267"/>
      <c r="QTG8" s="267"/>
      <c r="QTH8" s="269"/>
      <c r="QTI8" s="336"/>
      <c r="QTJ8" s="346"/>
      <c r="QTK8" s="333"/>
      <c r="QTL8" s="345"/>
      <c r="QTM8" s="347"/>
      <c r="QTN8" s="10"/>
      <c r="QTO8" s="345"/>
      <c r="QTP8" s="345"/>
      <c r="QTQ8" s="347"/>
      <c r="QTR8" s="339"/>
      <c r="QTT8" s="259"/>
      <c r="QTU8" s="267"/>
      <c r="QTV8" s="267"/>
      <c r="QTW8" s="269"/>
      <c r="QTX8" s="336"/>
      <c r="QTY8" s="346"/>
      <c r="QTZ8" s="333"/>
      <c r="QUA8" s="345"/>
      <c r="QUB8" s="347"/>
      <c r="QUC8" s="10"/>
      <c r="QUD8" s="345"/>
      <c r="QUE8" s="345"/>
      <c r="QUF8" s="347"/>
      <c r="QUG8" s="339"/>
      <c r="QUI8" s="259"/>
      <c r="QUJ8" s="267"/>
      <c r="QUK8" s="267"/>
      <c r="QUL8" s="269"/>
      <c r="QUM8" s="336"/>
      <c r="QUN8" s="346"/>
      <c r="QUO8" s="333"/>
      <c r="QUP8" s="345"/>
      <c r="QUQ8" s="347"/>
      <c r="QUR8" s="10"/>
      <c r="QUS8" s="345"/>
      <c r="QUT8" s="345"/>
      <c r="QUU8" s="347"/>
      <c r="QUV8" s="339"/>
      <c r="QUX8" s="259"/>
      <c r="QUY8" s="267"/>
      <c r="QUZ8" s="267"/>
      <c r="QVA8" s="269"/>
      <c r="QVB8" s="336"/>
      <c r="QVC8" s="346"/>
      <c r="QVD8" s="333"/>
      <c r="QVE8" s="345"/>
      <c r="QVF8" s="347"/>
      <c r="QVG8" s="10"/>
      <c r="QVH8" s="345"/>
      <c r="QVI8" s="345"/>
      <c r="QVJ8" s="347"/>
      <c r="QVK8" s="339"/>
      <c r="QVM8" s="259"/>
      <c r="QVN8" s="267"/>
      <c r="QVO8" s="267"/>
      <c r="QVP8" s="269"/>
      <c r="QVQ8" s="336"/>
      <c r="QVR8" s="346"/>
      <c r="QVS8" s="333"/>
      <c r="QVT8" s="345"/>
      <c r="QVU8" s="347"/>
      <c r="QVV8" s="10"/>
      <c r="QVW8" s="345"/>
      <c r="QVX8" s="345"/>
      <c r="QVY8" s="347"/>
      <c r="QVZ8" s="339"/>
      <c r="QWB8" s="259"/>
      <c r="QWC8" s="267"/>
      <c r="QWD8" s="267"/>
      <c r="QWE8" s="269"/>
      <c r="QWF8" s="336"/>
      <c r="QWG8" s="346"/>
      <c r="QWH8" s="333"/>
      <c r="QWI8" s="345"/>
      <c r="QWJ8" s="347"/>
      <c r="QWK8" s="10"/>
      <c r="QWL8" s="345"/>
      <c r="QWM8" s="345"/>
      <c r="QWN8" s="347"/>
      <c r="QWO8" s="339"/>
      <c r="QWQ8" s="259"/>
      <c r="QWR8" s="267"/>
      <c r="QWS8" s="267"/>
      <c r="QWT8" s="269"/>
      <c r="QWU8" s="336"/>
      <c r="QWV8" s="346"/>
      <c r="QWW8" s="333"/>
      <c r="QWX8" s="345"/>
      <c r="QWY8" s="347"/>
      <c r="QWZ8" s="10"/>
      <c r="QXA8" s="345"/>
      <c r="QXB8" s="345"/>
      <c r="QXC8" s="347"/>
      <c r="QXD8" s="339"/>
      <c r="QXF8" s="259"/>
      <c r="QXG8" s="267"/>
      <c r="QXH8" s="267"/>
      <c r="QXI8" s="269"/>
      <c r="QXJ8" s="336"/>
      <c r="QXK8" s="346"/>
      <c r="QXL8" s="333"/>
      <c r="QXM8" s="345"/>
      <c r="QXN8" s="347"/>
      <c r="QXO8" s="10"/>
      <c r="QXP8" s="345"/>
      <c r="QXQ8" s="345"/>
      <c r="QXR8" s="347"/>
      <c r="QXS8" s="339"/>
      <c r="QXU8" s="259"/>
      <c r="QXV8" s="267"/>
      <c r="QXW8" s="267"/>
      <c r="QXX8" s="269"/>
      <c r="QXY8" s="336"/>
      <c r="QXZ8" s="346"/>
      <c r="QYA8" s="333"/>
      <c r="QYB8" s="345"/>
      <c r="QYC8" s="347"/>
      <c r="QYD8" s="10"/>
      <c r="QYE8" s="345"/>
      <c r="QYF8" s="345"/>
      <c r="QYG8" s="347"/>
      <c r="QYH8" s="339"/>
      <c r="QYJ8" s="259"/>
      <c r="QYK8" s="267"/>
      <c r="QYL8" s="267"/>
      <c r="QYM8" s="269"/>
      <c r="QYN8" s="336"/>
      <c r="QYO8" s="346"/>
      <c r="QYP8" s="333"/>
      <c r="QYQ8" s="345"/>
      <c r="QYR8" s="347"/>
      <c r="QYS8" s="10"/>
      <c r="QYT8" s="345"/>
      <c r="QYU8" s="345"/>
      <c r="QYV8" s="347"/>
      <c r="QYW8" s="339"/>
      <c r="QYY8" s="259"/>
      <c r="QYZ8" s="267"/>
      <c r="QZA8" s="267"/>
      <c r="QZB8" s="269"/>
      <c r="QZC8" s="336"/>
      <c r="QZD8" s="346"/>
      <c r="QZE8" s="333"/>
      <c r="QZF8" s="345"/>
      <c r="QZG8" s="347"/>
      <c r="QZH8" s="10"/>
      <c r="QZI8" s="345"/>
      <c r="QZJ8" s="345"/>
      <c r="QZK8" s="347"/>
      <c r="QZL8" s="339"/>
      <c r="QZN8" s="259"/>
      <c r="QZO8" s="267"/>
      <c r="QZP8" s="267"/>
      <c r="QZQ8" s="269"/>
      <c r="QZR8" s="336"/>
      <c r="QZS8" s="346"/>
      <c r="QZT8" s="333"/>
      <c r="QZU8" s="345"/>
      <c r="QZV8" s="347"/>
      <c r="QZW8" s="10"/>
      <c r="QZX8" s="345"/>
      <c r="QZY8" s="345"/>
      <c r="QZZ8" s="347"/>
      <c r="RAA8" s="339"/>
      <c r="RAC8" s="259"/>
      <c r="RAD8" s="267"/>
      <c r="RAE8" s="267"/>
      <c r="RAF8" s="269"/>
      <c r="RAG8" s="336"/>
      <c r="RAH8" s="346"/>
      <c r="RAI8" s="333"/>
      <c r="RAJ8" s="345"/>
      <c r="RAK8" s="347"/>
      <c r="RAL8" s="10"/>
      <c r="RAM8" s="345"/>
      <c r="RAN8" s="345"/>
      <c r="RAO8" s="347"/>
      <c r="RAP8" s="339"/>
      <c r="RAR8" s="259"/>
      <c r="RAS8" s="267"/>
      <c r="RAT8" s="267"/>
      <c r="RAU8" s="269"/>
      <c r="RAV8" s="336"/>
      <c r="RAW8" s="346"/>
      <c r="RAX8" s="333"/>
      <c r="RAY8" s="345"/>
      <c r="RAZ8" s="347"/>
      <c r="RBA8" s="10"/>
      <c r="RBB8" s="345"/>
      <c r="RBC8" s="345"/>
      <c r="RBD8" s="347"/>
      <c r="RBE8" s="339"/>
      <c r="RBG8" s="259"/>
      <c r="RBH8" s="267"/>
      <c r="RBI8" s="267"/>
      <c r="RBJ8" s="269"/>
      <c r="RBK8" s="336"/>
      <c r="RBL8" s="346"/>
      <c r="RBM8" s="333"/>
      <c r="RBN8" s="345"/>
      <c r="RBO8" s="347"/>
      <c r="RBP8" s="10"/>
      <c r="RBQ8" s="345"/>
      <c r="RBR8" s="345"/>
      <c r="RBS8" s="347"/>
      <c r="RBT8" s="339"/>
      <c r="RBV8" s="259"/>
      <c r="RBW8" s="267"/>
      <c r="RBX8" s="267"/>
      <c r="RBY8" s="269"/>
      <c r="RBZ8" s="336"/>
      <c r="RCA8" s="346"/>
      <c r="RCB8" s="333"/>
      <c r="RCC8" s="345"/>
      <c r="RCD8" s="347"/>
      <c r="RCE8" s="10"/>
      <c r="RCF8" s="345"/>
      <c r="RCG8" s="345"/>
      <c r="RCH8" s="347"/>
      <c r="RCI8" s="339"/>
      <c r="RCK8" s="259"/>
      <c r="RCL8" s="267"/>
      <c r="RCM8" s="267"/>
      <c r="RCN8" s="269"/>
      <c r="RCO8" s="336"/>
      <c r="RCP8" s="346"/>
      <c r="RCQ8" s="333"/>
      <c r="RCR8" s="345"/>
      <c r="RCS8" s="347"/>
      <c r="RCT8" s="10"/>
      <c r="RCU8" s="345"/>
      <c r="RCV8" s="345"/>
      <c r="RCW8" s="347"/>
      <c r="RCX8" s="339"/>
      <c r="RCZ8" s="259"/>
      <c r="RDA8" s="267"/>
      <c r="RDB8" s="267"/>
      <c r="RDC8" s="269"/>
      <c r="RDD8" s="336"/>
      <c r="RDE8" s="346"/>
      <c r="RDF8" s="333"/>
      <c r="RDG8" s="345"/>
      <c r="RDH8" s="347"/>
      <c r="RDI8" s="10"/>
      <c r="RDJ8" s="345"/>
      <c r="RDK8" s="345"/>
      <c r="RDL8" s="347"/>
      <c r="RDM8" s="339"/>
      <c r="RDO8" s="259"/>
      <c r="RDP8" s="267"/>
      <c r="RDQ8" s="267"/>
      <c r="RDR8" s="269"/>
      <c r="RDS8" s="336"/>
      <c r="RDT8" s="346"/>
      <c r="RDU8" s="333"/>
      <c r="RDV8" s="345"/>
      <c r="RDW8" s="347"/>
      <c r="RDX8" s="10"/>
      <c r="RDY8" s="345"/>
      <c r="RDZ8" s="345"/>
      <c r="REA8" s="347"/>
      <c r="REB8" s="339"/>
      <c r="RED8" s="259"/>
      <c r="REE8" s="267"/>
      <c r="REF8" s="267"/>
      <c r="REG8" s="269"/>
      <c r="REH8" s="336"/>
      <c r="REI8" s="346"/>
      <c r="REJ8" s="333"/>
      <c r="REK8" s="345"/>
      <c r="REL8" s="347"/>
      <c r="REM8" s="10"/>
      <c r="REN8" s="345"/>
      <c r="REO8" s="345"/>
      <c r="REP8" s="347"/>
      <c r="REQ8" s="339"/>
      <c r="RES8" s="259"/>
      <c r="RET8" s="267"/>
      <c r="REU8" s="267"/>
      <c r="REV8" s="269"/>
      <c r="REW8" s="336"/>
      <c r="REX8" s="346"/>
      <c r="REY8" s="333"/>
      <c r="REZ8" s="345"/>
      <c r="RFA8" s="347"/>
      <c r="RFB8" s="10"/>
      <c r="RFC8" s="345"/>
      <c r="RFD8" s="345"/>
      <c r="RFE8" s="347"/>
      <c r="RFF8" s="339"/>
      <c r="RFH8" s="259"/>
      <c r="RFI8" s="267"/>
      <c r="RFJ8" s="267"/>
      <c r="RFK8" s="269"/>
      <c r="RFL8" s="336"/>
      <c r="RFM8" s="346"/>
      <c r="RFN8" s="333"/>
      <c r="RFO8" s="345"/>
      <c r="RFP8" s="347"/>
      <c r="RFQ8" s="10"/>
      <c r="RFR8" s="345"/>
      <c r="RFS8" s="345"/>
      <c r="RFT8" s="347"/>
      <c r="RFU8" s="339"/>
      <c r="RFW8" s="259"/>
      <c r="RFX8" s="267"/>
      <c r="RFY8" s="267"/>
      <c r="RFZ8" s="269"/>
      <c r="RGA8" s="336"/>
      <c r="RGB8" s="346"/>
      <c r="RGC8" s="333"/>
      <c r="RGD8" s="345"/>
      <c r="RGE8" s="347"/>
      <c r="RGF8" s="10"/>
      <c r="RGG8" s="345"/>
      <c r="RGH8" s="345"/>
      <c r="RGI8" s="347"/>
      <c r="RGJ8" s="339"/>
      <c r="RGL8" s="259"/>
      <c r="RGM8" s="267"/>
      <c r="RGN8" s="267"/>
      <c r="RGO8" s="269"/>
      <c r="RGP8" s="336"/>
      <c r="RGQ8" s="346"/>
      <c r="RGR8" s="333"/>
      <c r="RGS8" s="345"/>
      <c r="RGT8" s="347"/>
      <c r="RGU8" s="10"/>
      <c r="RGV8" s="345"/>
      <c r="RGW8" s="345"/>
      <c r="RGX8" s="347"/>
      <c r="RGY8" s="339"/>
      <c r="RHA8" s="259"/>
      <c r="RHB8" s="267"/>
      <c r="RHC8" s="267"/>
      <c r="RHD8" s="269"/>
      <c r="RHE8" s="336"/>
      <c r="RHF8" s="346"/>
      <c r="RHG8" s="333"/>
      <c r="RHH8" s="345"/>
      <c r="RHI8" s="347"/>
      <c r="RHJ8" s="10"/>
      <c r="RHK8" s="345"/>
      <c r="RHL8" s="345"/>
      <c r="RHM8" s="347"/>
      <c r="RHN8" s="339"/>
      <c r="RHP8" s="259"/>
      <c r="RHQ8" s="267"/>
      <c r="RHR8" s="267"/>
      <c r="RHS8" s="269"/>
      <c r="RHT8" s="336"/>
      <c r="RHU8" s="346"/>
      <c r="RHV8" s="333"/>
      <c r="RHW8" s="345"/>
      <c r="RHX8" s="347"/>
      <c r="RHY8" s="10"/>
      <c r="RHZ8" s="345"/>
      <c r="RIA8" s="345"/>
      <c r="RIB8" s="347"/>
      <c r="RIC8" s="339"/>
      <c r="RIE8" s="259"/>
      <c r="RIF8" s="267"/>
      <c r="RIG8" s="267"/>
      <c r="RIH8" s="269"/>
      <c r="RII8" s="336"/>
      <c r="RIJ8" s="346"/>
      <c r="RIK8" s="333"/>
      <c r="RIL8" s="345"/>
      <c r="RIM8" s="347"/>
      <c r="RIN8" s="10"/>
      <c r="RIO8" s="345"/>
      <c r="RIP8" s="345"/>
      <c r="RIQ8" s="347"/>
      <c r="RIR8" s="339"/>
      <c r="RIT8" s="259"/>
      <c r="RIU8" s="267"/>
      <c r="RIV8" s="267"/>
      <c r="RIW8" s="269"/>
      <c r="RIX8" s="336"/>
      <c r="RIY8" s="346"/>
      <c r="RIZ8" s="333"/>
      <c r="RJA8" s="345"/>
      <c r="RJB8" s="347"/>
      <c r="RJC8" s="10"/>
      <c r="RJD8" s="345"/>
      <c r="RJE8" s="345"/>
      <c r="RJF8" s="347"/>
      <c r="RJG8" s="339"/>
      <c r="RJI8" s="259"/>
      <c r="RJJ8" s="267"/>
      <c r="RJK8" s="267"/>
      <c r="RJL8" s="269"/>
      <c r="RJM8" s="336"/>
      <c r="RJN8" s="346"/>
      <c r="RJO8" s="333"/>
      <c r="RJP8" s="345"/>
      <c r="RJQ8" s="347"/>
      <c r="RJR8" s="10"/>
      <c r="RJS8" s="345"/>
      <c r="RJT8" s="345"/>
      <c r="RJU8" s="347"/>
      <c r="RJV8" s="339"/>
      <c r="RJX8" s="259"/>
      <c r="RJY8" s="267"/>
      <c r="RJZ8" s="267"/>
      <c r="RKA8" s="269"/>
      <c r="RKB8" s="336"/>
      <c r="RKC8" s="346"/>
      <c r="RKD8" s="333"/>
      <c r="RKE8" s="345"/>
      <c r="RKF8" s="347"/>
      <c r="RKG8" s="10"/>
      <c r="RKH8" s="345"/>
      <c r="RKI8" s="345"/>
      <c r="RKJ8" s="347"/>
      <c r="RKK8" s="339"/>
      <c r="RKM8" s="259"/>
      <c r="RKN8" s="267"/>
      <c r="RKO8" s="267"/>
      <c r="RKP8" s="269"/>
      <c r="RKQ8" s="336"/>
      <c r="RKR8" s="346"/>
      <c r="RKS8" s="333"/>
      <c r="RKT8" s="345"/>
      <c r="RKU8" s="347"/>
      <c r="RKV8" s="10"/>
      <c r="RKW8" s="345"/>
      <c r="RKX8" s="345"/>
      <c r="RKY8" s="347"/>
      <c r="RKZ8" s="339"/>
      <c r="RLB8" s="259"/>
      <c r="RLC8" s="267"/>
      <c r="RLD8" s="267"/>
      <c r="RLE8" s="269"/>
      <c r="RLF8" s="336"/>
      <c r="RLG8" s="346"/>
      <c r="RLH8" s="333"/>
      <c r="RLI8" s="345"/>
      <c r="RLJ8" s="347"/>
      <c r="RLK8" s="10"/>
      <c r="RLL8" s="345"/>
      <c r="RLM8" s="345"/>
      <c r="RLN8" s="347"/>
      <c r="RLO8" s="339"/>
      <c r="RLQ8" s="259"/>
      <c r="RLR8" s="267"/>
      <c r="RLS8" s="267"/>
      <c r="RLT8" s="269"/>
      <c r="RLU8" s="336"/>
      <c r="RLV8" s="346"/>
      <c r="RLW8" s="333"/>
      <c r="RLX8" s="345"/>
      <c r="RLY8" s="347"/>
      <c r="RLZ8" s="10"/>
      <c r="RMA8" s="345"/>
      <c r="RMB8" s="345"/>
      <c r="RMC8" s="347"/>
      <c r="RMD8" s="339"/>
      <c r="RMF8" s="259"/>
      <c r="RMG8" s="267"/>
      <c r="RMH8" s="267"/>
      <c r="RMI8" s="269"/>
      <c r="RMJ8" s="336"/>
      <c r="RMK8" s="346"/>
      <c r="RML8" s="333"/>
      <c r="RMM8" s="345"/>
      <c r="RMN8" s="347"/>
      <c r="RMO8" s="10"/>
      <c r="RMP8" s="345"/>
      <c r="RMQ8" s="345"/>
      <c r="RMR8" s="347"/>
      <c r="RMS8" s="339"/>
      <c r="RMU8" s="259"/>
      <c r="RMV8" s="267"/>
      <c r="RMW8" s="267"/>
      <c r="RMX8" s="269"/>
      <c r="RMY8" s="336"/>
      <c r="RMZ8" s="346"/>
      <c r="RNA8" s="333"/>
      <c r="RNB8" s="345"/>
      <c r="RNC8" s="347"/>
      <c r="RND8" s="10"/>
      <c r="RNE8" s="345"/>
      <c r="RNF8" s="345"/>
      <c r="RNG8" s="347"/>
      <c r="RNH8" s="339"/>
      <c r="RNJ8" s="259"/>
      <c r="RNK8" s="267"/>
      <c r="RNL8" s="267"/>
      <c r="RNM8" s="269"/>
      <c r="RNN8" s="336"/>
      <c r="RNO8" s="346"/>
      <c r="RNP8" s="333"/>
      <c r="RNQ8" s="345"/>
      <c r="RNR8" s="347"/>
      <c r="RNS8" s="10"/>
      <c r="RNT8" s="345"/>
      <c r="RNU8" s="345"/>
      <c r="RNV8" s="347"/>
      <c r="RNW8" s="339"/>
      <c r="RNY8" s="259"/>
      <c r="RNZ8" s="267"/>
      <c r="ROA8" s="267"/>
      <c r="ROB8" s="269"/>
      <c r="ROC8" s="336"/>
      <c r="ROD8" s="346"/>
      <c r="ROE8" s="333"/>
      <c r="ROF8" s="345"/>
      <c r="ROG8" s="347"/>
      <c r="ROH8" s="10"/>
      <c r="ROI8" s="345"/>
      <c r="ROJ8" s="345"/>
      <c r="ROK8" s="347"/>
      <c r="ROL8" s="339"/>
      <c r="RON8" s="259"/>
      <c r="ROO8" s="267"/>
      <c r="ROP8" s="267"/>
      <c r="ROQ8" s="269"/>
      <c r="ROR8" s="336"/>
      <c r="ROS8" s="346"/>
      <c r="ROT8" s="333"/>
      <c r="ROU8" s="345"/>
      <c r="ROV8" s="347"/>
      <c r="ROW8" s="10"/>
      <c r="ROX8" s="345"/>
      <c r="ROY8" s="345"/>
      <c r="ROZ8" s="347"/>
      <c r="RPA8" s="339"/>
      <c r="RPC8" s="259"/>
      <c r="RPD8" s="267"/>
      <c r="RPE8" s="267"/>
      <c r="RPF8" s="269"/>
      <c r="RPG8" s="336"/>
      <c r="RPH8" s="346"/>
      <c r="RPI8" s="333"/>
      <c r="RPJ8" s="345"/>
      <c r="RPK8" s="347"/>
      <c r="RPL8" s="10"/>
      <c r="RPM8" s="345"/>
      <c r="RPN8" s="345"/>
      <c r="RPO8" s="347"/>
      <c r="RPP8" s="339"/>
      <c r="RPR8" s="259"/>
      <c r="RPS8" s="267"/>
      <c r="RPT8" s="267"/>
      <c r="RPU8" s="269"/>
      <c r="RPV8" s="336"/>
      <c r="RPW8" s="346"/>
      <c r="RPX8" s="333"/>
      <c r="RPY8" s="345"/>
      <c r="RPZ8" s="347"/>
      <c r="RQA8" s="10"/>
      <c r="RQB8" s="345"/>
      <c r="RQC8" s="345"/>
      <c r="RQD8" s="347"/>
      <c r="RQE8" s="339"/>
      <c r="RQG8" s="259"/>
      <c r="RQH8" s="267"/>
      <c r="RQI8" s="267"/>
      <c r="RQJ8" s="269"/>
      <c r="RQK8" s="336"/>
      <c r="RQL8" s="346"/>
      <c r="RQM8" s="333"/>
      <c r="RQN8" s="345"/>
      <c r="RQO8" s="347"/>
      <c r="RQP8" s="10"/>
      <c r="RQQ8" s="345"/>
      <c r="RQR8" s="345"/>
      <c r="RQS8" s="347"/>
      <c r="RQT8" s="339"/>
      <c r="RQV8" s="259"/>
      <c r="RQW8" s="267"/>
      <c r="RQX8" s="267"/>
      <c r="RQY8" s="269"/>
      <c r="RQZ8" s="336"/>
      <c r="RRA8" s="346"/>
      <c r="RRB8" s="333"/>
      <c r="RRC8" s="345"/>
      <c r="RRD8" s="347"/>
      <c r="RRE8" s="10"/>
      <c r="RRF8" s="345"/>
      <c r="RRG8" s="345"/>
      <c r="RRH8" s="347"/>
      <c r="RRI8" s="339"/>
      <c r="RRK8" s="259"/>
      <c r="RRL8" s="267"/>
      <c r="RRM8" s="267"/>
      <c r="RRN8" s="269"/>
      <c r="RRO8" s="336"/>
      <c r="RRP8" s="346"/>
      <c r="RRQ8" s="333"/>
      <c r="RRR8" s="345"/>
      <c r="RRS8" s="347"/>
      <c r="RRT8" s="10"/>
      <c r="RRU8" s="345"/>
      <c r="RRV8" s="345"/>
      <c r="RRW8" s="347"/>
      <c r="RRX8" s="339"/>
      <c r="RRZ8" s="259"/>
      <c r="RSA8" s="267"/>
      <c r="RSB8" s="267"/>
      <c r="RSC8" s="269"/>
      <c r="RSD8" s="336"/>
      <c r="RSE8" s="346"/>
      <c r="RSF8" s="333"/>
      <c r="RSG8" s="345"/>
      <c r="RSH8" s="347"/>
      <c r="RSI8" s="10"/>
      <c r="RSJ8" s="345"/>
      <c r="RSK8" s="345"/>
      <c r="RSL8" s="347"/>
      <c r="RSM8" s="339"/>
      <c r="RSO8" s="259"/>
      <c r="RSP8" s="267"/>
      <c r="RSQ8" s="267"/>
      <c r="RSR8" s="269"/>
      <c r="RSS8" s="336"/>
      <c r="RST8" s="346"/>
      <c r="RSU8" s="333"/>
      <c r="RSV8" s="345"/>
      <c r="RSW8" s="347"/>
      <c r="RSX8" s="10"/>
      <c r="RSY8" s="345"/>
      <c r="RSZ8" s="345"/>
      <c r="RTA8" s="347"/>
      <c r="RTB8" s="339"/>
      <c r="RTD8" s="259"/>
      <c r="RTE8" s="267"/>
      <c r="RTF8" s="267"/>
      <c r="RTG8" s="269"/>
      <c r="RTH8" s="336"/>
      <c r="RTI8" s="346"/>
      <c r="RTJ8" s="333"/>
      <c r="RTK8" s="345"/>
      <c r="RTL8" s="347"/>
      <c r="RTM8" s="10"/>
      <c r="RTN8" s="345"/>
      <c r="RTO8" s="345"/>
      <c r="RTP8" s="347"/>
      <c r="RTQ8" s="339"/>
      <c r="RTS8" s="259"/>
      <c r="RTT8" s="267"/>
      <c r="RTU8" s="267"/>
      <c r="RTV8" s="269"/>
      <c r="RTW8" s="336"/>
      <c r="RTX8" s="346"/>
      <c r="RTY8" s="333"/>
      <c r="RTZ8" s="345"/>
      <c r="RUA8" s="347"/>
      <c r="RUB8" s="10"/>
      <c r="RUC8" s="345"/>
      <c r="RUD8" s="345"/>
      <c r="RUE8" s="347"/>
      <c r="RUF8" s="339"/>
      <c r="RUH8" s="259"/>
      <c r="RUI8" s="267"/>
      <c r="RUJ8" s="267"/>
      <c r="RUK8" s="269"/>
      <c r="RUL8" s="336"/>
      <c r="RUM8" s="346"/>
      <c r="RUN8" s="333"/>
      <c r="RUO8" s="345"/>
      <c r="RUP8" s="347"/>
      <c r="RUQ8" s="10"/>
      <c r="RUR8" s="345"/>
      <c r="RUS8" s="345"/>
      <c r="RUT8" s="347"/>
      <c r="RUU8" s="339"/>
      <c r="RUW8" s="259"/>
      <c r="RUX8" s="267"/>
      <c r="RUY8" s="267"/>
      <c r="RUZ8" s="269"/>
      <c r="RVA8" s="336"/>
      <c r="RVB8" s="346"/>
      <c r="RVC8" s="333"/>
      <c r="RVD8" s="345"/>
      <c r="RVE8" s="347"/>
      <c r="RVF8" s="10"/>
      <c r="RVG8" s="345"/>
      <c r="RVH8" s="345"/>
      <c r="RVI8" s="347"/>
      <c r="RVJ8" s="339"/>
      <c r="RVL8" s="259"/>
      <c r="RVM8" s="267"/>
      <c r="RVN8" s="267"/>
      <c r="RVO8" s="269"/>
      <c r="RVP8" s="336"/>
      <c r="RVQ8" s="346"/>
      <c r="RVR8" s="333"/>
      <c r="RVS8" s="345"/>
      <c r="RVT8" s="347"/>
      <c r="RVU8" s="10"/>
      <c r="RVV8" s="345"/>
      <c r="RVW8" s="345"/>
      <c r="RVX8" s="347"/>
      <c r="RVY8" s="339"/>
      <c r="RWA8" s="259"/>
      <c r="RWB8" s="267"/>
      <c r="RWC8" s="267"/>
      <c r="RWD8" s="269"/>
      <c r="RWE8" s="336"/>
      <c r="RWF8" s="346"/>
      <c r="RWG8" s="333"/>
      <c r="RWH8" s="345"/>
      <c r="RWI8" s="347"/>
      <c r="RWJ8" s="10"/>
      <c r="RWK8" s="345"/>
      <c r="RWL8" s="345"/>
      <c r="RWM8" s="347"/>
      <c r="RWN8" s="339"/>
      <c r="RWP8" s="259"/>
      <c r="RWQ8" s="267"/>
      <c r="RWR8" s="267"/>
      <c r="RWS8" s="269"/>
      <c r="RWT8" s="336"/>
      <c r="RWU8" s="346"/>
      <c r="RWV8" s="333"/>
      <c r="RWW8" s="345"/>
      <c r="RWX8" s="347"/>
      <c r="RWY8" s="10"/>
      <c r="RWZ8" s="345"/>
      <c r="RXA8" s="345"/>
      <c r="RXB8" s="347"/>
      <c r="RXC8" s="339"/>
      <c r="RXE8" s="259"/>
      <c r="RXF8" s="267"/>
      <c r="RXG8" s="267"/>
      <c r="RXH8" s="269"/>
      <c r="RXI8" s="336"/>
      <c r="RXJ8" s="346"/>
      <c r="RXK8" s="333"/>
      <c r="RXL8" s="345"/>
      <c r="RXM8" s="347"/>
      <c r="RXN8" s="10"/>
      <c r="RXO8" s="345"/>
      <c r="RXP8" s="345"/>
      <c r="RXQ8" s="347"/>
      <c r="RXR8" s="339"/>
      <c r="RXT8" s="259"/>
      <c r="RXU8" s="267"/>
      <c r="RXV8" s="267"/>
      <c r="RXW8" s="269"/>
      <c r="RXX8" s="336"/>
      <c r="RXY8" s="346"/>
      <c r="RXZ8" s="333"/>
      <c r="RYA8" s="345"/>
      <c r="RYB8" s="347"/>
      <c r="RYC8" s="10"/>
      <c r="RYD8" s="345"/>
      <c r="RYE8" s="345"/>
      <c r="RYF8" s="347"/>
      <c r="RYG8" s="339"/>
      <c r="RYI8" s="259"/>
      <c r="RYJ8" s="267"/>
      <c r="RYK8" s="267"/>
      <c r="RYL8" s="269"/>
      <c r="RYM8" s="336"/>
      <c r="RYN8" s="346"/>
      <c r="RYO8" s="333"/>
      <c r="RYP8" s="345"/>
      <c r="RYQ8" s="347"/>
      <c r="RYR8" s="10"/>
      <c r="RYS8" s="345"/>
      <c r="RYT8" s="345"/>
      <c r="RYU8" s="347"/>
      <c r="RYV8" s="339"/>
      <c r="RYX8" s="259"/>
      <c r="RYY8" s="267"/>
      <c r="RYZ8" s="267"/>
      <c r="RZA8" s="269"/>
      <c r="RZB8" s="336"/>
      <c r="RZC8" s="346"/>
      <c r="RZD8" s="333"/>
      <c r="RZE8" s="345"/>
      <c r="RZF8" s="347"/>
      <c r="RZG8" s="10"/>
      <c r="RZH8" s="345"/>
      <c r="RZI8" s="345"/>
      <c r="RZJ8" s="347"/>
      <c r="RZK8" s="339"/>
      <c r="RZM8" s="259"/>
      <c r="RZN8" s="267"/>
      <c r="RZO8" s="267"/>
      <c r="RZP8" s="269"/>
      <c r="RZQ8" s="336"/>
      <c r="RZR8" s="346"/>
      <c r="RZS8" s="333"/>
      <c r="RZT8" s="345"/>
      <c r="RZU8" s="347"/>
      <c r="RZV8" s="10"/>
      <c r="RZW8" s="345"/>
      <c r="RZX8" s="345"/>
      <c r="RZY8" s="347"/>
      <c r="RZZ8" s="339"/>
      <c r="SAB8" s="259"/>
      <c r="SAC8" s="267"/>
      <c r="SAD8" s="267"/>
      <c r="SAE8" s="269"/>
      <c r="SAF8" s="336"/>
      <c r="SAG8" s="346"/>
      <c r="SAH8" s="333"/>
      <c r="SAI8" s="345"/>
      <c r="SAJ8" s="347"/>
      <c r="SAK8" s="10"/>
      <c r="SAL8" s="345"/>
      <c r="SAM8" s="345"/>
      <c r="SAN8" s="347"/>
      <c r="SAO8" s="339"/>
      <c r="SAQ8" s="259"/>
      <c r="SAR8" s="267"/>
      <c r="SAS8" s="267"/>
      <c r="SAT8" s="269"/>
      <c r="SAU8" s="336"/>
      <c r="SAV8" s="346"/>
      <c r="SAW8" s="333"/>
      <c r="SAX8" s="345"/>
      <c r="SAY8" s="347"/>
      <c r="SAZ8" s="10"/>
      <c r="SBA8" s="345"/>
      <c r="SBB8" s="345"/>
      <c r="SBC8" s="347"/>
      <c r="SBD8" s="339"/>
      <c r="SBF8" s="259"/>
      <c r="SBG8" s="267"/>
      <c r="SBH8" s="267"/>
      <c r="SBI8" s="269"/>
      <c r="SBJ8" s="336"/>
      <c r="SBK8" s="346"/>
      <c r="SBL8" s="333"/>
      <c r="SBM8" s="345"/>
      <c r="SBN8" s="347"/>
      <c r="SBO8" s="10"/>
      <c r="SBP8" s="345"/>
      <c r="SBQ8" s="345"/>
      <c r="SBR8" s="347"/>
      <c r="SBS8" s="339"/>
      <c r="SBU8" s="259"/>
      <c r="SBV8" s="267"/>
      <c r="SBW8" s="267"/>
      <c r="SBX8" s="269"/>
      <c r="SBY8" s="336"/>
      <c r="SBZ8" s="346"/>
      <c r="SCA8" s="333"/>
      <c r="SCB8" s="345"/>
      <c r="SCC8" s="347"/>
      <c r="SCD8" s="10"/>
      <c r="SCE8" s="345"/>
      <c r="SCF8" s="345"/>
      <c r="SCG8" s="347"/>
      <c r="SCH8" s="339"/>
      <c r="SCJ8" s="259"/>
      <c r="SCK8" s="267"/>
      <c r="SCL8" s="267"/>
      <c r="SCM8" s="269"/>
      <c r="SCN8" s="336"/>
      <c r="SCO8" s="346"/>
      <c r="SCP8" s="333"/>
      <c r="SCQ8" s="345"/>
      <c r="SCR8" s="347"/>
      <c r="SCS8" s="10"/>
      <c r="SCT8" s="345"/>
      <c r="SCU8" s="345"/>
      <c r="SCV8" s="347"/>
      <c r="SCW8" s="339"/>
      <c r="SCY8" s="259"/>
      <c r="SCZ8" s="267"/>
      <c r="SDA8" s="267"/>
      <c r="SDB8" s="269"/>
      <c r="SDC8" s="336"/>
      <c r="SDD8" s="346"/>
      <c r="SDE8" s="333"/>
      <c r="SDF8" s="345"/>
      <c r="SDG8" s="347"/>
      <c r="SDH8" s="10"/>
      <c r="SDI8" s="345"/>
      <c r="SDJ8" s="345"/>
      <c r="SDK8" s="347"/>
      <c r="SDL8" s="339"/>
      <c r="SDN8" s="259"/>
      <c r="SDO8" s="267"/>
      <c r="SDP8" s="267"/>
      <c r="SDQ8" s="269"/>
      <c r="SDR8" s="336"/>
      <c r="SDS8" s="346"/>
      <c r="SDT8" s="333"/>
      <c r="SDU8" s="345"/>
      <c r="SDV8" s="347"/>
      <c r="SDW8" s="10"/>
      <c r="SDX8" s="345"/>
      <c r="SDY8" s="345"/>
      <c r="SDZ8" s="347"/>
      <c r="SEA8" s="339"/>
      <c r="SEC8" s="259"/>
      <c r="SED8" s="267"/>
      <c r="SEE8" s="267"/>
      <c r="SEF8" s="269"/>
      <c r="SEG8" s="336"/>
      <c r="SEH8" s="346"/>
      <c r="SEI8" s="333"/>
      <c r="SEJ8" s="345"/>
      <c r="SEK8" s="347"/>
      <c r="SEL8" s="10"/>
      <c r="SEM8" s="345"/>
      <c r="SEN8" s="345"/>
      <c r="SEO8" s="347"/>
      <c r="SEP8" s="339"/>
      <c r="SER8" s="259"/>
      <c r="SES8" s="267"/>
      <c r="SET8" s="267"/>
      <c r="SEU8" s="269"/>
      <c r="SEV8" s="336"/>
      <c r="SEW8" s="346"/>
      <c r="SEX8" s="333"/>
      <c r="SEY8" s="345"/>
      <c r="SEZ8" s="347"/>
      <c r="SFA8" s="10"/>
      <c r="SFB8" s="345"/>
      <c r="SFC8" s="345"/>
      <c r="SFD8" s="347"/>
      <c r="SFE8" s="339"/>
      <c r="SFG8" s="259"/>
      <c r="SFH8" s="267"/>
      <c r="SFI8" s="267"/>
      <c r="SFJ8" s="269"/>
      <c r="SFK8" s="336"/>
      <c r="SFL8" s="346"/>
      <c r="SFM8" s="333"/>
      <c r="SFN8" s="345"/>
      <c r="SFO8" s="347"/>
      <c r="SFP8" s="10"/>
      <c r="SFQ8" s="345"/>
      <c r="SFR8" s="345"/>
      <c r="SFS8" s="347"/>
      <c r="SFT8" s="339"/>
      <c r="SFV8" s="259"/>
      <c r="SFW8" s="267"/>
      <c r="SFX8" s="267"/>
      <c r="SFY8" s="269"/>
      <c r="SFZ8" s="336"/>
      <c r="SGA8" s="346"/>
      <c r="SGB8" s="333"/>
      <c r="SGC8" s="345"/>
      <c r="SGD8" s="347"/>
      <c r="SGE8" s="10"/>
      <c r="SGF8" s="345"/>
      <c r="SGG8" s="345"/>
      <c r="SGH8" s="347"/>
      <c r="SGI8" s="339"/>
      <c r="SGK8" s="259"/>
      <c r="SGL8" s="267"/>
      <c r="SGM8" s="267"/>
      <c r="SGN8" s="269"/>
      <c r="SGO8" s="336"/>
      <c r="SGP8" s="346"/>
      <c r="SGQ8" s="333"/>
      <c r="SGR8" s="345"/>
      <c r="SGS8" s="347"/>
      <c r="SGT8" s="10"/>
      <c r="SGU8" s="345"/>
      <c r="SGV8" s="345"/>
      <c r="SGW8" s="347"/>
      <c r="SGX8" s="339"/>
      <c r="SGZ8" s="259"/>
      <c r="SHA8" s="267"/>
      <c r="SHB8" s="267"/>
      <c r="SHC8" s="269"/>
      <c r="SHD8" s="336"/>
      <c r="SHE8" s="346"/>
      <c r="SHF8" s="333"/>
      <c r="SHG8" s="345"/>
      <c r="SHH8" s="347"/>
      <c r="SHI8" s="10"/>
      <c r="SHJ8" s="345"/>
      <c r="SHK8" s="345"/>
      <c r="SHL8" s="347"/>
      <c r="SHM8" s="339"/>
      <c r="SHO8" s="259"/>
      <c r="SHP8" s="267"/>
      <c r="SHQ8" s="267"/>
      <c r="SHR8" s="269"/>
      <c r="SHS8" s="336"/>
      <c r="SHT8" s="346"/>
      <c r="SHU8" s="333"/>
      <c r="SHV8" s="345"/>
      <c r="SHW8" s="347"/>
      <c r="SHX8" s="10"/>
      <c r="SHY8" s="345"/>
      <c r="SHZ8" s="345"/>
      <c r="SIA8" s="347"/>
      <c r="SIB8" s="339"/>
      <c r="SID8" s="259"/>
      <c r="SIE8" s="267"/>
      <c r="SIF8" s="267"/>
      <c r="SIG8" s="269"/>
      <c r="SIH8" s="336"/>
      <c r="SII8" s="346"/>
      <c r="SIJ8" s="333"/>
      <c r="SIK8" s="345"/>
      <c r="SIL8" s="347"/>
      <c r="SIM8" s="10"/>
      <c r="SIN8" s="345"/>
      <c r="SIO8" s="345"/>
      <c r="SIP8" s="347"/>
      <c r="SIQ8" s="339"/>
      <c r="SIS8" s="259"/>
      <c r="SIT8" s="267"/>
      <c r="SIU8" s="267"/>
      <c r="SIV8" s="269"/>
      <c r="SIW8" s="336"/>
      <c r="SIX8" s="346"/>
      <c r="SIY8" s="333"/>
      <c r="SIZ8" s="345"/>
      <c r="SJA8" s="347"/>
      <c r="SJB8" s="10"/>
      <c r="SJC8" s="345"/>
      <c r="SJD8" s="345"/>
      <c r="SJE8" s="347"/>
      <c r="SJF8" s="339"/>
      <c r="SJH8" s="259"/>
      <c r="SJI8" s="267"/>
      <c r="SJJ8" s="267"/>
      <c r="SJK8" s="269"/>
      <c r="SJL8" s="336"/>
      <c r="SJM8" s="346"/>
      <c r="SJN8" s="333"/>
      <c r="SJO8" s="345"/>
      <c r="SJP8" s="347"/>
      <c r="SJQ8" s="10"/>
      <c r="SJR8" s="345"/>
      <c r="SJS8" s="345"/>
      <c r="SJT8" s="347"/>
      <c r="SJU8" s="339"/>
      <c r="SJW8" s="259"/>
      <c r="SJX8" s="267"/>
      <c r="SJY8" s="267"/>
      <c r="SJZ8" s="269"/>
      <c r="SKA8" s="336"/>
      <c r="SKB8" s="346"/>
      <c r="SKC8" s="333"/>
      <c r="SKD8" s="345"/>
      <c r="SKE8" s="347"/>
      <c r="SKF8" s="10"/>
      <c r="SKG8" s="345"/>
      <c r="SKH8" s="345"/>
      <c r="SKI8" s="347"/>
      <c r="SKJ8" s="339"/>
      <c r="SKL8" s="259"/>
      <c r="SKM8" s="267"/>
      <c r="SKN8" s="267"/>
      <c r="SKO8" s="269"/>
      <c r="SKP8" s="336"/>
      <c r="SKQ8" s="346"/>
      <c r="SKR8" s="333"/>
      <c r="SKS8" s="345"/>
      <c r="SKT8" s="347"/>
      <c r="SKU8" s="10"/>
      <c r="SKV8" s="345"/>
      <c r="SKW8" s="345"/>
      <c r="SKX8" s="347"/>
      <c r="SKY8" s="339"/>
      <c r="SLA8" s="259"/>
      <c r="SLB8" s="267"/>
      <c r="SLC8" s="267"/>
      <c r="SLD8" s="269"/>
      <c r="SLE8" s="336"/>
      <c r="SLF8" s="346"/>
      <c r="SLG8" s="333"/>
      <c r="SLH8" s="345"/>
      <c r="SLI8" s="347"/>
      <c r="SLJ8" s="10"/>
      <c r="SLK8" s="345"/>
      <c r="SLL8" s="345"/>
      <c r="SLM8" s="347"/>
      <c r="SLN8" s="339"/>
      <c r="SLP8" s="259"/>
      <c r="SLQ8" s="267"/>
      <c r="SLR8" s="267"/>
      <c r="SLS8" s="269"/>
      <c r="SLT8" s="336"/>
      <c r="SLU8" s="346"/>
      <c r="SLV8" s="333"/>
      <c r="SLW8" s="345"/>
      <c r="SLX8" s="347"/>
      <c r="SLY8" s="10"/>
      <c r="SLZ8" s="345"/>
      <c r="SMA8" s="345"/>
      <c r="SMB8" s="347"/>
      <c r="SMC8" s="339"/>
      <c r="SME8" s="259"/>
      <c r="SMF8" s="267"/>
      <c r="SMG8" s="267"/>
      <c r="SMH8" s="269"/>
      <c r="SMI8" s="336"/>
      <c r="SMJ8" s="346"/>
      <c r="SMK8" s="333"/>
      <c r="SML8" s="345"/>
      <c r="SMM8" s="347"/>
      <c r="SMN8" s="10"/>
      <c r="SMO8" s="345"/>
      <c r="SMP8" s="345"/>
      <c r="SMQ8" s="347"/>
      <c r="SMR8" s="339"/>
      <c r="SMT8" s="259"/>
      <c r="SMU8" s="267"/>
      <c r="SMV8" s="267"/>
      <c r="SMW8" s="269"/>
      <c r="SMX8" s="336"/>
      <c r="SMY8" s="346"/>
      <c r="SMZ8" s="333"/>
      <c r="SNA8" s="345"/>
      <c r="SNB8" s="347"/>
      <c r="SNC8" s="10"/>
      <c r="SND8" s="345"/>
      <c r="SNE8" s="345"/>
      <c r="SNF8" s="347"/>
      <c r="SNG8" s="339"/>
      <c r="SNI8" s="259"/>
      <c r="SNJ8" s="267"/>
      <c r="SNK8" s="267"/>
      <c r="SNL8" s="269"/>
      <c r="SNM8" s="336"/>
      <c r="SNN8" s="346"/>
      <c r="SNO8" s="333"/>
      <c r="SNP8" s="345"/>
      <c r="SNQ8" s="347"/>
      <c r="SNR8" s="10"/>
      <c r="SNS8" s="345"/>
      <c r="SNT8" s="345"/>
      <c r="SNU8" s="347"/>
      <c r="SNV8" s="339"/>
      <c r="SNX8" s="259"/>
      <c r="SNY8" s="267"/>
      <c r="SNZ8" s="267"/>
      <c r="SOA8" s="269"/>
      <c r="SOB8" s="336"/>
      <c r="SOC8" s="346"/>
      <c r="SOD8" s="333"/>
      <c r="SOE8" s="345"/>
      <c r="SOF8" s="347"/>
      <c r="SOG8" s="10"/>
      <c r="SOH8" s="345"/>
      <c r="SOI8" s="345"/>
      <c r="SOJ8" s="347"/>
      <c r="SOK8" s="339"/>
      <c r="SOM8" s="259"/>
      <c r="SON8" s="267"/>
      <c r="SOO8" s="267"/>
      <c r="SOP8" s="269"/>
      <c r="SOQ8" s="336"/>
      <c r="SOR8" s="346"/>
      <c r="SOS8" s="333"/>
      <c r="SOT8" s="345"/>
      <c r="SOU8" s="347"/>
      <c r="SOV8" s="10"/>
      <c r="SOW8" s="345"/>
      <c r="SOX8" s="345"/>
      <c r="SOY8" s="347"/>
      <c r="SOZ8" s="339"/>
      <c r="SPB8" s="259"/>
      <c r="SPC8" s="267"/>
      <c r="SPD8" s="267"/>
      <c r="SPE8" s="269"/>
      <c r="SPF8" s="336"/>
      <c r="SPG8" s="346"/>
      <c r="SPH8" s="333"/>
      <c r="SPI8" s="345"/>
      <c r="SPJ8" s="347"/>
      <c r="SPK8" s="10"/>
      <c r="SPL8" s="345"/>
      <c r="SPM8" s="345"/>
      <c r="SPN8" s="347"/>
      <c r="SPO8" s="339"/>
      <c r="SPQ8" s="259"/>
      <c r="SPR8" s="267"/>
      <c r="SPS8" s="267"/>
      <c r="SPT8" s="269"/>
      <c r="SPU8" s="336"/>
      <c r="SPV8" s="346"/>
      <c r="SPW8" s="333"/>
      <c r="SPX8" s="345"/>
      <c r="SPY8" s="347"/>
      <c r="SPZ8" s="10"/>
      <c r="SQA8" s="345"/>
      <c r="SQB8" s="345"/>
      <c r="SQC8" s="347"/>
      <c r="SQD8" s="339"/>
      <c r="SQF8" s="259"/>
      <c r="SQG8" s="267"/>
      <c r="SQH8" s="267"/>
      <c r="SQI8" s="269"/>
      <c r="SQJ8" s="336"/>
      <c r="SQK8" s="346"/>
      <c r="SQL8" s="333"/>
      <c r="SQM8" s="345"/>
      <c r="SQN8" s="347"/>
      <c r="SQO8" s="10"/>
      <c r="SQP8" s="345"/>
      <c r="SQQ8" s="345"/>
      <c r="SQR8" s="347"/>
      <c r="SQS8" s="339"/>
      <c r="SQU8" s="259"/>
      <c r="SQV8" s="267"/>
      <c r="SQW8" s="267"/>
      <c r="SQX8" s="269"/>
      <c r="SQY8" s="336"/>
      <c r="SQZ8" s="346"/>
      <c r="SRA8" s="333"/>
      <c r="SRB8" s="345"/>
      <c r="SRC8" s="347"/>
      <c r="SRD8" s="10"/>
      <c r="SRE8" s="345"/>
      <c r="SRF8" s="345"/>
      <c r="SRG8" s="347"/>
      <c r="SRH8" s="339"/>
      <c r="SRJ8" s="259"/>
      <c r="SRK8" s="267"/>
      <c r="SRL8" s="267"/>
      <c r="SRM8" s="269"/>
      <c r="SRN8" s="336"/>
      <c r="SRO8" s="346"/>
      <c r="SRP8" s="333"/>
      <c r="SRQ8" s="345"/>
      <c r="SRR8" s="347"/>
      <c r="SRS8" s="10"/>
      <c r="SRT8" s="345"/>
      <c r="SRU8" s="345"/>
      <c r="SRV8" s="347"/>
      <c r="SRW8" s="339"/>
      <c r="SRY8" s="259"/>
      <c r="SRZ8" s="267"/>
      <c r="SSA8" s="267"/>
      <c r="SSB8" s="269"/>
      <c r="SSC8" s="336"/>
      <c r="SSD8" s="346"/>
      <c r="SSE8" s="333"/>
      <c r="SSF8" s="345"/>
      <c r="SSG8" s="347"/>
      <c r="SSH8" s="10"/>
      <c r="SSI8" s="345"/>
      <c r="SSJ8" s="345"/>
      <c r="SSK8" s="347"/>
      <c r="SSL8" s="339"/>
      <c r="SSN8" s="259"/>
      <c r="SSO8" s="267"/>
      <c r="SSP8" s="267"/>
      <c r="SSQ8" s="269"/>
      <c r="SSR8" s="336"/>
      <c r="SSS8" s="346"/>
      <c r="SST8" s="333"/>
      <c r="SSU8" s="345"/>
      <c r="SSV8" s="347"/>
      <c r="SSW8" s="10"/>
      <c r="SSX8" s="345"/>
      <c r="SSY8" s="345"/>
      <c r="SSZ8" s="347"/>
      <c r="STA8" s="339"/>
      <c r="STC8" s="259"/>
      <c r="STD8" s="267"/>
      <c r="STE8" s="267"/>
      <c r="STF8" s="269"/>
      <c r="STG8" s="336"/>
      <c r="STH8" s="346"/>
      <c r="STI8" s="333"/>
      <c r="STJ8" s="345"/>
      <c r="STK8" s="347"/>
      <c r="STL8" s="10"/>
      <c r="STM8" s="345"/>
      <c r="STN8" s="345"/>
      <c r="STO8" s="347"/>
      <c r="STP8" s="339"/>
      <c r="STR8" s="259"/>
      <c r="STS8" s="267"/>
      <c r="STT8" s="267"/>
      <c r="STU8" s="269"/>
      <c r="STV8" s="336"/>
      <c r="STW8" s="346"/>
      <c r="STX8" s="333"/>
      <c r="STY8" s="345"/>
      <c r="STZ8" s="347"/>
      <c r="SUA8" s="10"/>
      <c r="SUB8" s="345"/>
      <c r="SUC8" s="345"/>
      <c r="SUD8" s="347"/>
      <c r="SUE8" s="339"/>
      <c r="SUG8" s="259"/>
      <c r="SUH8" s="267"/>
      <c r="SUI8" s="267"/>
      <c r="SUJ8" s="269"/>
      <c r="SUK8" s="336"/>
      <c r="SUL8" s="346"/>
      <c r="SUM8" s="333"/>
      <c r="SUN8" s="345"/>
      <c r="SUO8" s="347"/>
      <c r="SUP8" s="10"/>
      <c r="SUQ8" s="345"/>
      <c r="SUR8" s="345"/>
      <c r="SUS8" s="347"/>
      <c r="SUT8" s="339"/>
      <c r="SUV8" s="259"/>
      <c r="SUW8" s="267"/>
      <c r="SUX8" s="267"/>
      <c r="SUY8" s="269"/>
      <c r="SUZ8" s="336"/>
      <c r="SVA8" s="346"/>
      <c r="SVB8" s="333"/>
      <c r="SVC8" s="345"/>
      <c r="SVD8" s="347"/>
      <c r="SVE8" s="10"/>
      <c r="SVF8" s="345"/>
      <c r="SVG8" s="345"/>
      <c r="SVH8" s="347"/>
      <c r="SVI8" s="339"/>
      <c r="SVK8" s="259"/>
      <c r="SVL8" s="267"/>
      <c r="SVM8" s="267"/>
      <c r="SVN8" s="269"/>
      <c r="SVO8" s="336"/>
      <c r="SVP8" s="346"/>
      <c r="SVQ8" s="333"/>
      <c r="SVR8" s="345"/>
      <c r="SVS8" s="347"/>
      <c r="SVT8" s="10"/>
      <c r="SVU8" s="345"/>
      <c r="SVV8" s="345"/>
      <c r="SVW8" s="347"/>
      <c r="SVX8" s="339"/>
      <c r="SVZ8" s="259"/>
      <c r="SWA8" s="267"/>
      <c r="SWB8" s="267"/>
      <c r="SWC8" s="269"/>
      <c r="SWD8" s="336"/>
      <c r="SWE8" s="346"/>
      <c r="SWF8" s="333"/>
      <c r="SWG8" s="345"/>
      <c r="SWH8" s="347"/>
      <c r="SWI8" s="10"/>
      <c r="SWJ8" s="345"/>
      <c r="SWK8" s="345"/>
      <c r="SWL8" s="347"/>
      <c r="SWM8" s="339"/>
      <c r="SWO8" s="259"/>
      <c r="SWP8" s="267"/>
      <c r="SWQ8" s="267"/>
      <c r="SWR8" s="269"/>
      <c r="SWS8" s="336"/>
      <c r="SWT8" s="346"/>
      <c r="SWU8" s="333"/>
      <c r="SWV8" s="345"/>
      <c r="SWW8" s="347"/>
      <c r="SWX8" s="10"/>
      <c r="SWY8" s="345"/>
      <c r="SWZ8" s="345"/>
      <c r="SXA8" s="347"/>
      <c r="SXB8" s="339"/>
      <c r="SXD8" s="259"/>
      <c r="SXE8" s="267"/>
      <c r="SXF8" s="267"/>
      <c r="SXG8" s="269"/>
      <c r="SXH8" s="336"/>
      <c r="SXI8" s="346"/>
      <c r="SXJ8" s="333"/>
      <c r="SXK8" s="345"/>
      <c r="SXL8" s="347"/>
      <c r="SXM8" s="10"/>
      <c r="SXN8" s="345"/>
      <c r="SXO8" s="345"/>
      <c r="SXP8" s="347"/>
      <c r="SXQ8" s="339"/>
      <c r="SXS8" s="259"/>
      <c r="SXT8" s="267"/>
      <c r="SXU8" s="267"/>
      <c r="SXV8" s="269"/>
      <c r="SXW8" s="336"/>
      <c r="SXX8" s="346"/>
      <c r="SXY8" s="333"/>
      <c r="SXZ8" s="345"/>
      <c r="SYA8" s="347"/>
      <c r="SYB8" s="10"/>
      <c r="SYC8" s="345"/>
      <c r="SYD8" s="345"/>
      <c r="SYE8" s="347"/>
      <c r="SYF8" s="339"/>
      <c r="SYH8" s="259"/>
      <c r="SYI8" s="267"/>
      <c r="SYJ8" s="267"/>
      <c r="SYK8" s="269"/>
      <c r="SYL8" s="336"/>
      <c r="SYM8" s="346"/>
      <c r="SYN8" s="333"/>
      <c r="SYO8" s="345"/>
      <c r="SYP8" s="347"/>
      <c r="SYQ8" s="10"/>
      <c r="SYR8" s="345"/>
      <c r="SYS8" s="345"/>
      <c r="SYT8" s="347"/>
      <c r="SYU8" s="339"/>
      <c r="SYW8" s="259"/>
      <c r="SYX8" s="267"/>
      <c r="SYY8" s="267"/>
      <c r="SYZ8" s="269"/>
      <c r="SZA8" s="336"/>
      <c r="SZB8" s="346"/>
      <c r="SZC8" s="333"/>
      <c r="SZD8" s="345"/>
      <c r="SZE8" s="347"/>
      <c r="SZF8" s="10"/>
      <c r="SZG8" s="345"/>
      <c r="SZH8" s="345"/>
      <c r="SZI8" s="347"/>
      <c r="SZJ8" s="339"/>
      <c r="SZL8" s="259"/>
      <c r="SZM8" s="267"/>
      <c r="SZN8" s="267"/>
      <c r="SZO8" s="269"/>
      <c r="SZP8" s="336"/>
      <c r="SZQ8" s="346"/>
      <c r="SZR8" s="333"/>
      <c r="SZS8" s="345"/>
      <c r="SZT8" s="347"/>
      <c r="SZU8" s="10"/>
      <c r="SZV8" s="345"/>
      <c r="SZW8" s="345"/>
      <c r="SZX8" s="347"/>
      <c r="SZY8" s="339"/>
      <c r="TAA8" s="259"/>
      <c r="TAB8" s="267"/>
      <c r="TAC8" s="267"/>
      <c r="TAD8" s="269"/>
      <c r="TAE8" s="336"/>
      <c r="TAF8" s="346"/>
      <c r="TAG8" s="333"/>
      <c r="TAH8" s="345"/>
      <c r="TAI8" s="347"/>
      <c r="TAJ8" s="10"/>
      <c r="TAK8" s="345"/>
      <c r="TAL8" s="345"/>
      <c r="TAM8" s="347"/>
      <c r="TAN8" s="339"/>
      <c r="TAP8" s="259"/>
      <c r="TAQ8" s="267"/>
      <c r="TAR8" s="267"/>
      <c r="TAS8" s="269"/>
      <c r="TAT8" s="336"/>
      <c r="TAU8" s="346"/>
      <c r="TAV8" s="333"/>
      <c r="TAW8" s="345"/>
      <c r="TAX8" s="347"/>
      <c r="TAY8" s="10"/>
      <c r="TAZ8" s="345"/>
      <c r="TBA8" s="345"/>
      <c r="TBB8" s="347"/>
      <c r="TBC8" s="339"/>
      <c r="TBE8" s="259"/>
      <c r="TBF8" s="267"/>
      <c r="TBG8" s="267"/>
      <c r="TBH8" s="269"/>
      <c r="TBI8" s="336"/>
      <c r="TBJ8" s="346"/>
      <c r="TBK8" s="333"/>
      <c r="TBL8" s="345"/>
      <c r="TBM8" s="347"/>
      <c r="TBN8" s="10"/>
      <c r="TBO8" s="345"/>
      <c r="TBP8" s="345"/>
      <c r="TBQ8" s="347"/>
      <c r="TBR8" s="339"/>
      <c r="TBT8" s="259"/>
      <c r="TBU8" s="267"/>
      <c r="TBV8" s="267"/>
      <c r="TBW8" s="269"/>
      <c r="TBX8" s="336"/>
      <c r="TBY8" s="346"/>
      <c r="TBZ8" s="333"/>
      <c r="TCA8" s="345"/>
      <c r="TCB8" s="347"/>
      <c r="TCC8" s="10"/>
      <c r="TCD8" s="345"/>
      <c r="TCE8" s="345"/>
      <c r="TCF8" s="347"/>
      <c r="TCG8" s="339"/>
      <c r="TCI8" s="259"/>
      <c r="TCJ8" s="267"/>
      <c r="TCK8" s="267"/>
      <c r="TCL8" s="269"/>
      <c r="TCM8" s="336"/>
      <c r="TCN8" s="346"/>
      <c r="TCO8" s="333"/>
      <c r="TCP8" s="345"/>
      <c r="TCQ8" s="347"/>
      <c r="TCR8" s="10"/>
      <c r="TCS8" s="345"/>
      <c r="TCT8" s="345"/>
      <c r="TCU8" s="347"/>
      <c r="TCV8" s="339"/>
      <c r="TCX8" s="259"/>
      <c r="TCY8" s="267"/>
      <c r="TCZ8" s="267"/>
      <c r="TDA8" s="269"/>
      <c r="TDB8" s="336"/>
      <c r="TDC8" s="346"/>
      <c r="TDD8" s="333"/>
      <c r="TDE8" s="345"/>
      <c r="TDF8" s="347"/>
      <c r="TDG8" s="10"/>
      <c r="TDH8" s="345"/>
      <c r="TDI8" s="345"/>
      <c r="TDJ8" s="347"/>
      <c r="TDK8" s="339"/>
      <c r="TDM8" s="259"/>
      <c r="TDN8" s="267"/>
      <c r="TDO8" s="267"/>
      <c r="TDP8" s="269"/>
      <c r="TDQ8" s="336"/>
      <c r="TDR8" s="346"/>
      <c r="TDS8" s="333"/>
      <c r="TDT8" s="345"/>
      <c r="TDU8" s="347"/>
      <c r="TDV8" s="10"/>
      <c r="TDW8" s="345"/>
      <c r="TDX8" s="345"/>
      <c r="TDY8" s="347"/>
      <c r="TDZ8" s="339"/>
      <c r="TEB8" s="259"/>
      <c r="TEC8" s="267"/>
      <c r="TED8" s="267"/>
      <c r="TEE8" s="269"/>
      <c r="TEF8" s="336"/>
      <c r="TEG8" s="346"/>
      <c r="TEH8" s="333"/>
      <c r="TEI8" s="345"/>
      <c r="TEJ8" s="347"/>
      <c r="TEK8" s="10"/>
      <c r="TEL8" s="345"/>
      <c r="TEM8" s="345"/>
      <c r="TEN8" s="347"/>
      <c r="TEO8" s="339"/>
      <c r="TEQ8" s="259"/>
      <c r="TER8" s="267"/>
      <c r="TES8" s="267"/>
      <c r="TET8" s="269"/>
      <c r="TEU8" s="336"/>
      <c r="TEV8" s="346"/>
      <c r="TEW8" s="333"/>
      <c r="TEX8" s="345"/>
      <c r="TEY8" s="347"/>
      <c r="TEZ8" s="10"/>
      <c r="TFA8" s="345"/>
      <c r="TFB8" s="345"/>
      <c r="TFC8" s="347"/>
      <c r="TFD8" s="339"/>
      <c r="TFF8" s="259"/>
      <c r="TFG8" s="267"/>
      <c r="TFH8" s="267"/>
      <c r="TFI8" s="269"/>
      <c r="TFJ8" s="336"/>
      <c r="TFK8" s="346"/>
      <c r="TFL8" s="333"/>
      <c r="TFM8" s="345"/>
      <c r="TFN8" s="347"/>
      <c r="TFO8" s="10"/>
      <c r="TFP8" s="345"/>
      <c r="TFQ8" s="345"/>
      <c r="TFR8" s="347"/>
      <c r="TFS8" s="339"/>
      <c r="TFU8" s="259"/>
      <c r="TFV8" s="267"/>
      <c r="TFW8" s="267"/>
      <c r="TFX8" s="269"/>
      <c r="TFY8" s="336"/>
      <c r="TFZ8" s="346"/>
      <c r="TGA8" s="333"/>
      <c r="TGB8" s="345"/>
      <c r="TGC8" s="347"/>
      <c r="TGD8" s="10"/>
      <c r="TGE8" s="345"/>
      <c r="TGF8" s="345"/>
      <c r="TGG8" s="347"/>
      <c r="TGH8" s="339"/>
      <c r="TGJ8" s="259"/>
      <c r="TGK8" s="267"/>
      <c r="TGL8" s="267"/>
      <c r="TGM8" s="269"/>
      <c r="TGN8" s="336"/>
      <c r="TGO8" s="346"/>
      <c r="TGP8" s="333"/>
      <c r="TGQ8" s="345"/>
      <c r="TGR8" s="347"/>
      <c r="TGS8" s="10"/>
      <c r="TGT8" s="345"/>
      <c r="TGU8" s="345"/>
      <c r="TGV8" s="347"/>
      <c r="TGW8" s="339"/>
      <c r="TGY8" s="259"/>
      <c r="TGZ8" s="267"/>
      <c r="THA8" s="267"/>
      <c r="THB8" s="269"/>
      <c r="THC8" s="336"/>
      <c r="THD8" s="346"/>
      <c r="THE8" s="333"/>
      <c r="THF8" s="345"/>
      <c r="THG8" s="347"/>
      <c r="THH8" s="10"/>
      <c r="THI8" s="345"/>
      <c r="THJ8" s="345"/>
      <c r="THK8" s="347"/>
      <c r="THL8" s="339"/>
      <c r="THN8" s="259"/>
      <c r="THO8" s="267"/>
      <c r="THP8" s="267"/>
      <c r="THQ8" s="269"/>
      <c r="THR8" s="336"/>
      <c r="THS8" s="346"/>
      <c r="THT8" s="333"/>
      <c r="THU8" s="345"/>
      <c r="THV8" s="347"/>
      <c r="THW8" s="10"/>
      <c r="THX8" s="345"/>
      <c r="THY8" s="345"/>
      <c r="THZ8" s="347"/>
      <c r="TIA8" s="339"/>
      <c r="TIC8" s="259"/>
      <c r="TID8" s="267"/>
      <c r="TIE8" s="267"/>
      <c r="TIF8" s="269"/>
      <c r="TIG8" s="336"/>
      <c r="TIH8" s="346"/>
      <c r="TII8" s="333"/>
      <c r="TIJ8" s="345"/>
      <c r="TIK8" s="347"/>
      <c r="TIL8" s="10"/>
      <c r="TIM8" s="345"/>
      <c r="TIN8" s="345"/>
      <c r="TIO8" s="347"/>
      <c r="TIP8" s="339"/>
      <c r="TIR8" s="259"/>
      <c r="TIS8" s="267"/>
      <c r="TIT8" s="267"/>
      <c r="TIU8" s="269"/>
      <c r="TIV8" s="336"/>
      <c r="TIW8" s="346"/>
      <c r="TIX8" s="333"/>
      <c r="TIY8" s="345"/>
      <c r="TIZ8" s="347"/>
      <c r="TJA8" s="10"/>
      <c r="TJB8" s="345"/>
      <c r="TJC8" s="345"/>
      <c r="TJD8" s="347"/>
      <c r="TJE8" s="339"/>
      <c r="TJG8" s="259"/>
      <c r="TJH8" s="267"/>
      <c r="TJI8" s="267"/>
      <c r="TJJ8" s="269"/>
      <c r="TJK8" s="336"/>
      <c r="TJL8" s="346"/>
      <c r="TJM8" s="333"/>
      <c r="TJN8" s="345"/>
      <c r="TJO8" s="347"/>
      <c r="TJP8" s="10"/>
      <c r="TJQ8" s="345"/>
      <c r="TJR8" s="345"/>
      <c r="TJS8" s="347"/>
      <c r="TJT8" s="339"/>
      <c r="TJV8" s="259"/>
      <c r="TJW8" s="267"/>
      <c r="TJX8" s="267"/>
      <c r="TJY8" s="269"/>
      <c r="TJZ8" s="336"/>
      <c r="TKA8" s="346"/>
      <c r="TKB8" s="333"/>
      <c r="TKC8" s="345"/>
      <c r="TKD8" s="347"/>
      <c r="TKE8" s="10"/>
      <c r="TKF8" s="345"/>
      <c r="TKG8" s="345"/>
      <c r="TKH8" s="347"/>
      <c r="TKI8" s="339"/>
      <c r="TKK8" s="259"/>
      <c r="TKL8" s="267"/>
      <c r="TKM8" s="267"/>
      <c r="TKN8" s="269"/>
      <c r="TKO8" s="336"/>
      <c r="TKP8" s="346"/>
      <c r="TKQ8" s="333"/>
      <c r="TKR8" s="345"/>
      <c r="TKS8" s="347"/>
      <c r="TKT8" s="10"/>
      <c r="TKU8" s="345"/>
      <c r="TKV8" s="345"/>
      <c r="TKW8" s="347"/>
      <c r="TKX8" s="339"/>
      <c r="TKZ8" s="259"/>
      <c r="TLA8" s="267"/>
      <c r="TLB8" s="267"/>
      <c r="TLC8" s="269"/>
      <c r="TLD8" s="336"/>
      <c r="TLE8" s="346"/>
      <c r="TLF8" s="333"/>
      <c r="TLG8" s="345"/>
      <c r="TLH8" s="347"/>
      <c r="TLI8" s="10"/>
      <c r="TLJ8" s="345"/>
      <c r="TLK8" s="345"/>
      <c r="TLL8" s="347"/>
      <c r="TLM8" s="339"/>
      <c r="TLO8" s="259"/>
      <c r="TLP8" s="267"/>
      <c r="TLQ8" s="267"/>
      <c r="TLR8" s="269"/>
      <c r="TLS8" s="336"/>
      <c r="TLT8" s="346"/>
      <c r="TLU8" s="333"/>
      <c r="TLV8" s="345"/>
      <c r="TLW8" s="347"/>
      <c r="TLX8" s="10"/>
      <c r="TLY8" s="345"/>
      <c r="TLZ8" s="345"/>
      <c r="TMA8" s="347"/>
      <c r="TMB8" s="339"/>
      <c r="TMD8" s="259"/>
      <c r="TME8" s="267"/>
      <c r="TMF8" s="267"/>
      <c r="TMG8" s="269"/>
      <c r="TMH8" s="336"/>
      <c r="TMI8" s="346"/>
      <c r="TMJ8" s="333"/>
      <c r="TMK8" s="345"/>
      <c r="TML8" s="347"/>
      <c r="TMM8" s="10"/>
      <c r="TMN8" s="345"/>
      <c r="TMO8" s="345"/>
      <c r="TMP8" s="347"/>
      <c r="TMQ8" s="339"/>
      <c r="TMS8" s="259"/>
      <c r="TMT8" s="267"/>
      <c r="TMU8" s="267"/>
      <c r="TMV8" s="269"/>
      <c r="TMW8" s="336"/>
      <c r="TMX8" s="346"/>
      <c r="TMY8" s="333"/>
      <c r="TMZ8" s="345"/>
      <c r="TNA8" s="347"/>
      <c r="TNB8" s="10"/>
      <c r="TNC8" s="345"/>
      <c r="TND8" s="345"/>
      <c r="TNE8" s="347"/>
      <c r="TNF8" s="339"/>
      <c r="TNH8" s="259"/>
      <c r="TNI8" s="267"/>
      <c r="TNJ8" s="267"/>
      <c r="TNK8" s="269"/>
      <c r="TNL8" s="336"/>
      <c r="TNM8" s="346"/>
      <c r="TNN8" s="333"/>
      <c r="TNO8" s="345"/>
      <c r="TNP8" s="347"/>
      <c r="TNQ8" s="10"/>
      <c r="TNR8" s="345"/>
      <c r="TNS8" s="345"/>
      <c r="TNT8" s="347"/>
      <c r="TNU8" s="339"/>
      <c r="TNW8" s="259"/>
      <c r="TNX8" s="267"/>
      <c r="TNY8" s="267"/>
      <c r="TNZ8" s="269"/>
      <c r="TOA8" s="336"/>
      <c r="TOB8" s="346"/>
      <c r="TOC8" s="333"/>
      <c r="TOD8" s="345"/>
      <c r="TOE8" s="347"/>
      <c r="TOF8" s="10"/>
      <c r="TOG8" s="345"/>
      <c r="TOH8" s="345"/>
      <c r="TOI8" s="347"/>
      <c r="TOJ8" s="339"/>
      <c r="TOL8" s="259"/>
      <c r="TOM8" s="267"/>
      <c r="TON8" s="267"/>
      <c r="TOO8" s="269"/>
      <c r="TOP8" s="336"/>
      <c r="TOQ8" s="346"/>
      <c r="TOR8" s="333"/>
      <c r="TOS8" s="345"/>
      <c r="TOT8" s="347"/>
      <c r="TOU8" s="10"/>
      <c r="TOV8" s="345"/>
      <c r="TOW8" s="345"/>
      <c r="TOX8" s="347"/>
      <c r="TOY8" s="339"/>
      <c r="TPA8" s="259"/>
      <c r="TPB8" s="267"/>
      <c r="TPC8" s="267"/>
      <c r="TPD8" s="269"/>
      <c r="TPE8" s="336"/>
      <c r="TPF8" s="346"/>
      <c r="TPG8" s="333"/>
      <c r="TPH8" s="345"/>
      <c r="TPI8" s="347"/>
      <c r="TPJ8" s="10"/>
      <c r="TPK8" s="345"/>
      <c r="TPL8" s="345"/>
      <c r="TPM8" s="347"/>
      <c r="TPN8" s="339"/>
      <c r="TPP8" s="259"/>
      <c r="TPQ8" s="267"/>
      <c r="TPR8" s="267"/>
      <c r="TPS8" s="269"/>
      <c r="TPT8" s="336"/>
      <c r="TPU8" s="346"/>
      <c r="TPV8" s="333"/>
      <c r="TPW8" s="345"/>
      <c r="TPX8" s="347"/>
      <c r="TPY8" s="10"/>
      <c r="TPZ8" s="345"/>
      <c r="TQA8" s="345"/>
      <c r="TQB8" s="347"/>
      <c r="TQC8" s="339"/>
      <c r="TQE8" s="259"/>
      <c r="TQF8" s="267"/>
      <c r="TQG8" s="267"/>
      <c r="TQH8" s="269"/>
      <c r="TQI8" s="336"/>
      <c r="TQJ8" s="346"/>
      <c r="TQK8" s="333"/>
      <c r="TQL8" s="345"/>
      <c r="TQM8" s="347"/>
      <c r="TQN8" s="10"/>
      <c r="TQO8" s="345"/>
      <c r="TQP8" s="345"/>
      <c r="TQQ8" s="347"/>
      <c r="TQR8" s="339"/>
      <c r="TQT8" s="259"/>
      <c r="TQU8" s="267"/>
      <c r="TQV8" s="267"/>
      <c r="TQW8" s="269"/>
      <c r="TQX8" s="336"/>
      <c r="TQY8" s="346"/>
      <c r="TQZ8" s="333"/>
      <c r="TRA8" s="345"/>
      <c r="TRB8" s="347"/>
      <c r="TRC8" s="10"/>
      <c r="TRD8" s="345"/>
      <c r="TRE8" s="345"/>
      <c r="TRF8" s="347"/>
      <c r="TRG8" s="339"/>
      <c r="TRI8" s="259"/>
      <c r="TRJ8" s="267"/>
      <c r="TRK8" s="267"/>
      <c r="TRL8" s="269"/>
      <c r="TRM8" s="336"/>
      <c r="TRN8" s="346"/>
      <c r="TRO8" s="333"/>
      <c r="TRP8" s="345"/>
      <c r="TRQ8" s="347"/>
      <c r="TRR8" s="10"/>
      <c r="TRS8" s="345"/>
      <c r="TRT8" s="345"/>
      <c r="TRU8" s="347"/>
      <c r="TRV8" s="339"/>
      <c r="TRX8" s="259"/>
      <c r="TRY8" s="267"/>
      <c r="TRZ8" s="267"/>
      <c r="TSA8" s="269"/>
      <c r="TSB8" s="336"/>
      <c r="TSC8" s="346"/>
      <c r="TSD8" s="333"/>
      <c r="TSE8" s="345"/>
      <c r="TSF8" s="347"/>
      <c r="TSG8" s="10"/>
      <c r="TSH8" s="345"/>
      <c r="TSI8" s="345"/>
      <c r="TSJ8" s="347"/>
      <c r="TSK8" s="339"/>
      <c r="TSM8" s="259"/>
      <c r="TSN8" s="267"/>
      <c r="TSO8" s="267"/>
      <c r="TSP8" s="269"/>
      <c r="TSQ8" s="336"/>
      <c r="TSR8" s="346"/>
      <c r="TSS8" s="333"/>
      <c r="TST8" s="345"/>
      <c r="TSU8" s="347"/>
      <c r="TSV8" s="10"/>
      <c r="TSW8" s="345"/>
      <c r="TSX8" s="345"/>
      <c r="TSY8" s="347"/>
      <c r="TSZ8" s="339"/>
      <c r="TTB8" s="259"/>
      <c r="TTC8" s="267"/>
      <c r="TTD8" s="267"/>
      <c r="TTE8" s="269"/>
      <c r="TTF8" s="336"/>
      <c r="TTG8" s="346"/>
      <c r="TTH8" s="333"/>
      <c r="TTI8" s="345"/>
      <c r="TTJ8" s="347"/>
      <c r="TTK8" s="10"/>
      <c r="TTL8" s="345"/>
      <c r="TTM8" s="345"/>
      <c r="TTN8" s="347"/>
      <c r="TTO8" s="339"/>
      <c r="TTQ8" s="259"/>
      <c r="TTR8" s="267"/>
      <c r="TTS8" s="267"/>
      <c r="TTT8" s="269"/>
      <c r="TTU8" s="336"/>
      <c r="TTV8" s="346"/>
      <c r="TTW8" s="333"/>
      <c r="TTX8" s="345"/>
      <c r="TTY8" s="347"/>
      <c r="TTZ8" s="10"/>
      <c r="TUA8" s="345"/>
      <c r="TUB8" s="345"/>
      <c r="TUC8" s="347"/>
      <c r="TUD8" s="339"/>
      <c r="TUF8" s="259"/>
      <c r="TUG8" s="267"/>
      <c r="TUH8" s="267"/>
      <c r="TUI8" s="269"/>
      <c r="TUJ8" s="336"/>
      <c r="TUK8" s="346"/>
      <c r="TUL8" s="333"/>
      <c r="TUM8" s="345"/>
      <c r="TUN8" s="347"/>
      <c r="TUO8" s="10"/>
      <c r="TUP8" s="345"/>
      <c r="TUQ8" s="345"/>
      <c r="TUR8" s="347"/>
      <c r="TUS8" s="339"/>
      <c r="TUU8" s="259"/>
      <c r="TUV8" s="267"/>
      <c r="TUW8" s="267"/>
      <c r="TUX8" s="269"/>
      <c r="TUY8" s="336"/>
      <c r="TUZ8" s="346"/>
      <c r="TVA8" s="333"/>
      <c r="TVB8" s="345"/>
      <c r="TVC8" s="347"/>
      <c r="TVD8" s="10"/>
      <c r="TVE8" s="345"/>
      <c r="TVF8" s="345"/>
      <c r="TVG8" s="347"/>
      <c r="TVH8" s="339"/>
      <c r="TVJ8" s="259"/>
      <c r="TVK8" s="267"/>
      <c r="TVL8" s="267"/>
      <c r="TVM8" s="269"/>
      <c r="TVN8" s="336"/>
      <c r="TVO8" s="346"/>
      <c r="TVP8" s="333"/>
      <c r="TVQ8" s="345"/>
      <c r="TVR8" s="347"/>
      <c r="TVS8" s="10"/>
      <c r="TVT8" s="345"/>
      <c r="TVU8" s="345"/>
      <c r="TVV8" s="347"/>
      <c r="TVW8" s="339"/>
      <c r="TVY8" s="259"/>
      <c r="TVZ8" s="267"/>
      <c r="TWA8" s="267"/>
      <c r="TWB8" s="269"/>
      <c r="TWC8" s="336"/>
      <c r="TWD8" s="346"/>
      <c r="TWE8" s="333"/>
      <c r="TWF8" s="345"/>
      <c r="TWG8" s="347"/>
      <c r="TWH8" s="10"/>
      <c r="TWI8" s="345"/>
      <c r="TWJ8" s="345"/>
      <c r="TWK8" s="347"/>
      <c r="TWL8" s="339"/>
      <c r="TWN8" s="259"/>
      <c r="TWO8" s="267"/>
      <c r="TWP8" s="267"/>
      <c r="TWQ8" s="269"/>
      <c r="TWR8" s="336"/>
      <c r="TWS8" s="346"/>
      <c r="TWT8" s="333"/>
      <c r="TWU8" s="345"/>
      <c r="TWV8" s="347"/>
      <c r="TWW8" s="10"/>
      <c r="TWX8" s="345"/>
      <c r="TWY8" s="345"/>
      <c r="TWZ8" s="347"/>
      <c r="TXA8" s="339"/>
      <c r="TXC8" s="259"/>
      <c r="TXD8" s="267"/>
      <c r="TXE8" s="267"/>
      <c r="TXF8" s="269"/>
      <c r="TXG8" s="336"/>
      <c r="TXH8" s="346"/>
      <c r="TXI8" s="333"/>
      <c r="TXJ8" s="345"/>
      <c r="TXK8" s="347"/>
      <c r="TXL8" s="10"/>
      <c r="TXM8" s="345"/>
      <c r="TXN8" s="345"/>
      <c r="TXO8" s="347"/>
      <c r="TXP8" s="339"/>
      <c r="TXR8" s="259"/>
      <c r="TXS8" s="267"/>
      <c r="TXT8" s="267"/>
      <c r="TXU8" s="269"/>
      <c r="TXV8" s="336"/>
      <c r="TXW8" s="346"/>
      <c r="TXX8" s="333"/>
      <c r="TXY8" s="345"/>
      <c r="TXZ8" s="347"/>
      <c r="TYA8" s="10"/>
      <c r="TYB8" s="345"/>
      <c r="TYC8" s="345"/>
      <c r="TYD8" s="347"/>
      <c r="TYE8" s="339"/>
      <c r="TYG8" s="259"/>
      <c r="TYH8" s="267"/>
      <c r="TYI8" s="267"/>
      <c r="TYJ8" s="269"/>
      <c r="TYK8" s="336"/>
      <c r="TYL8" s="346"/>
      <c r="TYM8" s="333"/>
      <c r="TYN8" s="345"/>
      <c r="TYO8" s="347"/>
      <c r="TYP8" s="10"/>
      <c r="TYQ8" s="345"/>
      <c r="TYR8" s="345"/>
      <c r="TYS8" s="347"/>
      <c r="TYT8" s="339"/>
      <c r="TYV8" s="259"/>
      <c r="TYW8" s="267"/>
      <c r="TYX8" s="267"/>
      <c r="TYY8" s="269"/>
      <c r="TYZ8" s="336"/>
      <c r="TZA8" s="346"/>
      <c r="TZB8" s="333"/>
      <c r="TZC8" s="345"/>
      <c r="TZD8" s="347"/>
      <c r="TZE8" s="10"/>
      <c r="TZF8" s="345"/>
      <c r="TZG8" s="345"/>
      <c r="TZH8" s="347"/>
      <c r="TZI8" s="339"/>
      <c r="TZK8" s="259"/>
      <c r="TZL8" s="267"/>
      <c r="TZM8" s="267"/>
      <c r="TZN8" s="269"/>
      <c r="TZO8" s="336"/>
      <c r="TZP8" s="346"/>
      <c r="TZQ8" s="333"/>
      <c r="TZR8" s="345"/>
      <c r="TZS8" s="347"/>
      <c r="TZT8" s="10"/>
      <c r="TZU8" s="345"/>
      <c r="TZV8" s="345"/>
      <c r="TZW8" s="347"/>
      <c r="TZX8" s="339"/>
      <c r="TZZ8" s="259"/>
      <c r="UAA8" s="267"/>
      <c r="UAB8" s="267"/>
      <c r="UAC8" s="269"/>
      <c r="UAD8" s="336"/>
      <c r="UAE8" s="346"/>
      <c r="UAF8" s="333"/>
      <c r="UAG8" s="345"/>
      <c r="UAH8" s="347"/>
      <c r="UAI8" s="10"/>
      <c r="UAJ8" s="345"/>
      <c r="UAK8" s="345"/>
      <c r="UAL8" s="347"/>
      <c r="UAM8" s="339"/>
      <c r="UAO8" s="259"/>
      <c r="UAP8" s="267"/>
      <c r="UAQ8" s="267"/>
      <c r="UAR8" s="269"/>
      <c r="UAS8" s="336"/>
      <c r="UAT8" s="346"/>
      <c r="UAU8" s="333"/>
      <c r="UAV8" s="345"/>
      <c r="UAW8" s="347"/>
      <c r="UAX8" s="10"/>
      <c r="UAY8" s="345"/>
      <c r="UAZ8" s="345"/>
      <c r="UBA8" s="347"/>
      <c r="UBB8" s="339"/>
      <c r="UBD8" s="259"/>
      <c r="UBE8" s="267"/>
      <c r="UBF8" s="267"/>
      <c r="UBG8" s="269"/>
      <c r="UBH8" s="336"/>
      <c r="UBI8" s="346"/>
      <c r="UBJ8" s="333"/>
      <c r="UBK8" s="345"/>
      <c r="UBL8" s="347"/>
      <c r="UBM8" s="10"/>
      <c r="UBN8" s="345"/>
      <c r="UBO8" s="345"/>
      <c r="UBP8" s="347"/>
      <c r="UBQ8" s="339"/>
      <c r="UBS8" s="259"/>
      <c r="UBT8" s="267"/>
      <c r="UBU8" s="267"/>
      <c r="UBV8" s="269"/>
      <c r="UBW8" s="336"/>
      <c r="UBX8" s="346"/>
      <c r="UBY8" s="333"/>
      <c r="UBZ8" s="345"/>
      <c r="UCA8" s="347"/>
      <c r="UCB8" s="10"/>
      <c r="UCC8" s="345"/>
      <c r="UCD8" s="345"/>
      <c r="UCE8" s="347"/>
      <c r="UCF8" s="339"/>
      <c r="UCH8" s="259"/>
      <c r="UCI8" s="267"/>
      <c r="UCJ8" s="267"/>
      <c r="UCK8" s="269"/>
      <c r="UCL8" s="336"/>
      <c r="UCM8" s="346"/>
      <c r="UCN8" s="333"/>
      <c r="UCO8" s="345"/>
      <c r="UCP8" s="347"/>
      <c r="UCQ8" s="10"/>
      <c r="UCR8" s="345"/>
      <c r="UCS8" s="345"/>
      <c r="UCT8" s="347"/>
      <c r="UCU8" s="339"/>
      <c r="UCW8" s="259"/>
      <c r="UCX8" s="267"/>
      <c r="UCY8" s="267"/>
      <c r="UCZ8" s="269"/>
      <c r="UDA8" s="336"/>
      <c r="UDB8" s="346"/>
      <c r="UDC8" s="333"/>
      <c r="UDD8" s="345"/>
      <c r="UDE8" s="347"/>
      <c r="UDF8" s="10"/>
      <c r="UDG8" s="345"/>
      <c r="UDH8" s="345"/>
      <c r="UDI8" s="347"/>
      <c r="UDJ8" s="339"/>
      <c r="UDL8" s="259"/>
      <c r="UDM8" s="267"/>
      <c r="UDN8" s="267"/>
      <c r="UDO8" s="269"/>
      <c r="UDP8" s="336"/>
      <c r="UDQ8" s="346"/>
      <c r="UDR8" s="333"/>
      <c r="UDS8" s="345"/>
      <c r="UDT8" s="347"/>
      <c r="UDU8" s="10"/>
      <c r="UDV8" s="345"/>
      <c r="UDW8" s="345"/>
      <c r="UDX8" s="347"/>
      <c r="UDY8" s="339"/>
      <c r="UEA8" s="259"/>
      <c r="UEB8" s="267"/>
      <c r="UEC8" s="267"/>
      <c r="UED8" s="269"/>
      <c r="UEE8" s="336"/>
      <c r="UEF8" s="346"/>
      <c r="UEG8" s="333"/>
      <c r="UEH8" s="345"/>
      <c r="UEI8" s="347"/>
      <c r="UEJ8" s="10"/>
      <c r="UEK8" s="345"/>
      <c r="UEL8" s="345"/>
      <c r="UEM8" s="347"/>
      <c r="UEN8" s="339"/>
      <c r="UEP8" s="259"/>
      <c r="UEQ8" s="267"/>
      <c r="UER8" s="267"/>
      <c r="UES8" s="269"/>
      <c r="UET8" s="336"/>
      <c r="UEU8" s="346"/>
      <c r="UEV8" s="333"/>
      <c r="UEW8" s="345"/>
      <c r="UEX8" s="347"/>
      <c r="UEY8" s="10"/>
      <c r="UEZ8" s="345"/>
      <c r="UFA8" s="345"/>
      <c r="UFB8" s="347"/>
      <c r="UFC8" s="339"/>
      <c r="UFE8" s="259"/>
      <c r="UFF8" s="267"/>
      <c r="UFG8" s="267"/>
      <c r="UFH8" s="269"/>
      <c r="UFI8" s="336"/>
      <c r="UFJ8" s="346"/>
      <c r="UFK8" s="333"/>
      <c r="UFL8" s="345"/>
      <c r="UFM8" s="347"/>
      <c r="UFN8" s="10"/>
      <c r="UFO8" s="345"/>
      <c r="UFP8" s="345"/>
      <c r="UFQ8" s="347"/>
      <c r="UFR8" s="339"/>
      <c r="UFT8" s="259"/>
      <c r="UFU8" s="267"/>
      <c r="UFV8" s="267"/>
      <c r="UFW8" s="269"/>
      <c r="UFX8" s="336"/>
      <c r="UFY8" s="346"/>
      <c r="UFZ8" s="333"/>
      <c r="UGA8" s="345"/>
      <c r="UGB8" s="347"/>
      <c r="UGC8" s="10"/>
      <c r="UGD8" s="345"/>
      <c r="UGE8" s="345"/>
      <c r="UGF8" s="347"/>
      <c r="UGG8" s="339"/>
      <c r="UGI8" s="259"/>
      <c r="UGJ8" s="267"/>
      <c r="UGK8" s="267"/>
      <c r="UGL8" s="269"/>
      <c r="UGM8" s="336"/>
      <c r="UGN8" s="346"/>
      <c r="UGO8" s="333"/>
      <c r="UGP8" s="345"/>
      <c r="UGQ8" s="347"/>
      <c r="UGR8" s="10"/>
      <c r="UGS8" s="345"/>
      <c r="UGT8" s="345"/>
      <c r="UGU8" s="347"/>
      <c r="UGV8" s="339"/>
      <c r="UGX8" s="259"/>
      <c r="UGY8" s="267"/>
      <c r="UGZ8" s="267"/>
      <c r="UHA8" s="269"/>
      <c r="UHB8" s="336"/>
      <c r="UHC8" s="346"/>
      <c r="UHD8" s="333"/>
      <c r="UHE8" s="345"/>
      <c r="UHF8" s="347"/>
      <c r="UHG8" s="10"/>
      <c r="UHH8" s="345"/>
      <c r="UHI8" s="345"/>
      <c r="UHJ8" s="347"/>
      <c r="UHK8" s="339"/>
      <c r="UHM8" s="259"/>
      <c r="UHN8" s="267"/>
      <c r="UHO8" s="267"/>
      <c r="UHP8" s="269"/>
      <c r="UHQ8" s="336"/>
      <c r="UHR8" s="346"/>
      <c r="UHS8" s="333"/>
      <c r="UHT8" s="345"/>
      <c r="UHU8" s="347"/>
      <c r="UHV8" s="10"/>
      <c r="UHW8" s="345"/>
      <c r="UHX8" s="345"/>
      <c r="UHY8" s="347"/>
      <c r="UHZ8" s="339"/>
      <c r="UIB8" s="259"/>
      <c r="UIC8" s="267"/>
      <c r="UID8" s="267"/>
      <c r="UIE8" s="269"/>
      <c r="UIF8" s="336"/>
      <c r="UIG8" s="346"/>
      <c r="UIH8" s="333"/>
      <c r="UII8" s="345"/>
      <c r="UIJ8" s="347"/>
      <c r="UIK8" s="10"/>
      <c r="UIL8" s="345"/>
      <c r="UIM8" s="345"/>
      <c r="UIN8" s="347"/>
      <c r="UIO8" s="339"/>
      <c r="UIQ8" s="259"/>
      <c r="UIR8" s="267"/>
      <c r="UIS8" s="267"/>
      <c r="UIT8" s="269"/>
      <c r="UIU8" s="336"/>
      <c r="UIV8" s="346"/>
      <c r="UIW8" s="333"/>
      <c r="UIX8" s="345"/>
      <c r="UIY8" s="347"/>
      <c r="UIZ8" s="10"/>
      <c r="UJA8" s="345"/>
      <c r="UJB8" s="345"/>
      <c r="UJC8" s="347"/>
      <c r="UJD8" s="339"/>
      <c r="UJF8" s="259"/>
      <c r="UJG8" s="267"/>
      <c r="UJH8" s="267"/>
      <c r="UJI8" s="269"/>
      <c r="UJJ8" s="336"/>
      <c r="UJK8" s="346"/>
      <c r="UJL8" s="333"/>
      <c r="UJM8" s="345"/>
      <c r="UJN8" s="347"/>
      <c r="UJO8" s="10"/>
      <c r="UJP8" s="345"/>
      <c r="UJQ8" s="345"/>
      <c r="UJR8" s="347"/>
      <c r="UJS8" s="339"/>
      <c r="UJU8" s="259"/>
      <c r="UJV8" s="267"/>
      <c r="UJW8" s="267"/>
      <c r="UJX8" s="269"/>
      <c r="UJY8" s="336"/>
      <c r="UJZ8" s="346"/>
      <c r="UKA8" s="333"/>
      <c r="UKB8" s="345"/>
      <c r="UKC8" s="347"/>
      <c r="UKD8" s="10"/>
      <c r="UKE8" s="345"/>
      <c r="UKF8" s="345"/>
      <c r="UKG8" s="347"/>
      <c r="UKH8" s="339"/>
      <c r="UKJ8" s="259"/>
      <c r="UKK8" s="267"/>
      <c r="UKL8" s="267"/>
      <c r="UKM8" s="269"/>
      <c r="UKN8" s="336"/>
      <c r="UKO8" s="346"/>
      <c r="UKP8" s="333"/>
      <c r="UKQ8" s="345"/>
      <c r="UKR8" s="347"/>
      <c r="UKS8" s="10"/>
      <c r="UKT8" s="345"/>
      <c r="UKU8" s="345"/>
      <c r="UKV8" s="347"/>
      <c r="UKW8" s="339"/>
      <c r="UKY8" s="259"/>
      <c r="UKZ8" s="267"/>
      <c r="ULA8" s="267"/>
      <c r="ULB8" s="269"/>
      <c r="ULC8" s="336"/>
      <c r="ULD8" s="346"/>
      <c r="ULE8" s="333"/>
      <c r="ULF8" s="345"/>
      <c r="ULG8" s="347"/>
      <c r="ULH8" s="10"/>
      <c r="ULI8" s="345"/>
      <c r="ULJ8" s="345"/>
      <c r="ULK8" s="347"/>
      <c r="ULL8" s="339"/>
      <c r="ULN8" s="259"/>
      <c r="ULO8" s="267"/>
      <c r="ULP8" s="267"/>
      <c r="ULQ8" s="269"/>
      <c r="ULR8" s="336"/>
      <c r="ULS8" s="346"/>
      <c r="ULT8" s="333"/>
      <c r="ULU8" s="345"/>
      <c r="ULV8" s="347"/>
      <c r="ULW8" s="10"/>
      <c r="ULX8" s="345"/>
      <c r="ULY8" s="345"/>
      <c r="ULZ8" s="347"/>
      <c r="UMA8" s="339"/>
      <c r="UMC8" s="259"/>
      <c r="UMD8" s="267"/>
      <c r="UME8" s="267"/>
      <c r="UMF8" s="269"/>
      <c r="UMG8" s="336"/>
      <c r="UMH8" s="346"/>
      <c r="UMI8" s="333"/>
      <c r="UMJ8" s="345"/>
      <c r="UMK8" s="347"/>
      <c r="UML8" s="10"/>
      <c r="UMM8" s="345"/>
      <c r="UMN8" s="345"/>
      <c r="UMO8" s="347"/>
      <c r="UMP8" s="339"/>
      <c r="UMR8" s="259"/>
      <c r="UMS8" s="267"/>
      <c r="UMT8" s="267"/>
      <c r="UMU8" s="269"/>
      <c r="UMV8" s="336"/>
      <c r="UMW8" s="346"/>
      <c r="UMX8" s="333"/>
      <c r="UMY8" s="345"/>
      <c r="UMZ8" s="347"/>
      <c r="UNA8" s="10"/>
      <c r="UNB8" s="345"/>
      <c r="UNC8" s="345"/>
      <c r="UND8" s="347"/>
      <c r="UNE8" s="339"/>
      <c r="UNG8" s="259"/>
      <c r="UNH8" s="267"/>
      <c r="UNI8" s="267"/>
      <c r="UNJ8" s="269"/>
      <c r="UNK8" s="336"/>
      <c r="UNL8" s="346"/>
      <c r="UNM8" s="333"/>
      <c r="UNN8" s="345"/>
      <c r="UNO8" s="347"/>
      <c r="UNP8" s="10"/>
      <c r="UNQ8" s="345"/>
      <c r="UNR8" s="345"/>
      <c r="UNS8" s="347"/>
      <c r="UNT8" s="339"/>
      <c r="UNV8" s="259"/>
      <c r="UNW8" s="267"/>
      <c r="UNX8" s="267"/>
      <c r="UNY8" s="269"/>
      <c r="UNZ8" s="336"/>
      <c r="UOA8" s="346"/>
      <c r="UOB8" s="333"/>
      <c r="UOC8" s="345"/>
      <c r="UOD8" s="347"/>
      <c r="UOE8" s="10"/>
      <c r="UOF8" s="345"/>
      <c r="UOG8" s="345"/>
      <c r="UOH8" s="347"/>
      <c r="UOI8" s="339"/>
      <c r="UOK8" s="259"/>
      <c r="UOL8" s="267"/>
      <c r="UOM8" s="267"/>
      <c r="UON8" s="269"/>
      <c r="UOO8" s="336"/>
      <c r="UOP8" s="346"/>
      <c r="UOQ8" s="333"/>
      <c r="UOR8" s="345"/>
      <c r="UOS8" s="347"/>
      <c r="UOT8" s="10"/>
      <c r="UOU8" s="345"/>
      <c r="UOV8" s="345"/>
      <c r="UOW8" s="347"/>
      <c r="UOX8" s="339"/>
      <c r="UOZ8" s="259"/>
      <c r="UPA8" s="267"/>
      <c r="UPB8" s="267"/>
      <c r="UPC8" s="269"/>
      <c r="UPD8" s="336"/>
      <c r="UPE8" s="346"/>
      <c r="UPF8" s="333"/>
      <c r="UPG8" s="345"/>
      <c r="UPH8" s="347"/>
      <c r="UPI8" s="10"/>
      <c r="UPJ8" s="345"/>
      <c r="UPK8" s="345"/>
      <c r="UPL8" s="347"/>
      <c r="UPM8" s="339"/>
      <c r="UPO8" s="259"/>
      <c r="UPP8" s="267"/>
      <c r="UPQ8" s="267"/>
      <c r="UPR8" s="269"/>
      <c r="UPS8" s="336"/>
      <c r="UPT8" s="346"/>
      <c r="UPU8" s="333"/>
      <c r="UPV8" s="345"/>
      <c r="UPW8" s="347"/>
      <c r="UPX8" s="10"/>
      <c r="UPY8" s="345"/>
      <c r="UPZ8" s="345"/>
      <c r="UQA8" s="347"/>
      <c r="UQB8" s="339"/>
      <c r="UQD8" s="259"/>
      <c r="UQE8" s="267"/>
      <c r="UQF8" s="267"/>
      <c r="UQG8" s="269"/>
      <c r="UQH8" s="336"/>
      <c r="UQI8" s="346"/>
      <c r="UQJ8" s="333"/>
      <c r="UQK8" s="345"/>
      <c r="UQL8" s="347"/>
      <c r="UQM8" s="10"/>
      <c r="UQN8" s="345"/>
      <c r="UQO8" s="345"/>
      <c r="UQP8" s="347"/>
      <c r="UQQ8" s="339"/>
      <c r="UQS8" s="259"/>
      <c r="UQT8" s="267"/>
      <c r="UQU8" s="267"/>
      <c r="UQV8" s="269"/>
      <c r="UQW8" s="336"/>
      <c r="UQX8" s="346"/>
      <c r="UQY8" s="333"/>
      <c r="UQZ8" s="345"/>
      <c r="URA8" s="347"/>
      <c r="URB8" s="10"/>
      <c r="URC8" s="345"/>
      <c r="URD8" s="345"/>
      <c r="URE8" s="347"/>
      <c r="URF8" s="339"/>
      <c r="URH8" s="259"/>
      <c r="URI8" s="267"/>
      <c r="URJ8" s="267"/>
      <c r="URK8" s="269"/>
      <c r="URL8" s="336"/>
      <c r="URM8" s="346"/>
      <c r="URN8" s="333"/>
      <c r="URO8" s="345"/>
      <c r="URP8" s="347"/>
      <c r="URQ8" s="10"/>
      <c r="URR8" s="345"/>
      <c r="URS8" s="345"/>
      <c r="URT8" s="347"/>
      <c r="URU8" s="339"/>
      <c r="URW8" s="259"/>
      <c r="URX8" s="267"/>
      <c r="URY8" s="267"/>
      <c r="URZ8" s="269"/>
      <c r="USA8" s="336"/>
      <c r="USB8" s="346"/>
      <c r="USC8" s="333"/>
      <c r="USD8" s="345"/>
      <c r="USE8" s="347"/>
      <c r="USF8" s="10"/>
      <c r="USG8" s="345"/>
      <c r="USH8" s="345"/>
      <c r="USI8" s="347"/>
      <c r="USJ8" s="339"/>
      <c r="USL8" s="259"/>
      <c r="USM8" s="267"/>
      <c r="USN8" s="267"/>
      <c r="USO8" s="269"/>
      <c r="USP8" s="336"/>
      <c r="USQ8" s="346"/>
      <c r="USR8" s="333"/>
      <c r="USS8" s="345"/>
      <c r="UST8" s="347"/>
      <c r="USU8" s="10"/>
      <c r="USV8" s="345"/>
      <c r="USW8" s="345"/>
      <c r="USX8" s="347"/>
      <c r="USY8" s="339"/>
      <c r="UTA8" s="259"/>
      <c r="UTB8" s="267"/>
      <c r="UTC8" s="267"/>
      <c r="UTD8" s="269"/>
      <c r="UTE8" s="336"/>
      <c r="UTF8" s="346"/>
      <c r="UTG8" s="333"/>
      <c r="UTH8" s="345"/>
      <c r="UTI8" s="347"/>
      <c r="UTJ8" s="10"/>
      <c r="UTK8" s="345"/>
      <c r="UTL8" s="345"/>
      <c r="UTM8" s="347"/>
      <c r="UTN8" s="339"/>
      <c r="UTP8" s="259"/>
      <c r="UTQ8" s="267"/>
      <c r="UTR8" s="267"/>
      <c r="UTS8" s="269"/>
      <c r="UTT8" s="336"/>
      <c r="UTU8" s="346"/>
      <c r="UTV8" s="333"/>
      <c r="UTW8" s="345"/>
      <c r="UTX8" s="347"/>
      <c r="UTY8" s="10"/>
      <c r="UTZ8" s="345"/>
      <c r="UUA8" s="345"/>
      <c r="UUB8" s="347"/>
      <c r="UUC8" s="339"/>
      <c r="UUE8" s="259"/>
      <c r="UUF8" s="267"/>
      <c r="UUG8" s="267"/>
      <c r="UUH8" s="269"/>
      <c r="UUI8" s="336"/>
      <c r="UUJ8" s="346"/>
      <c r="UUK8" s="333"/>
      <c r="UUL8" s="345"/>
      <c r="UUM8" s="347"/>
      <c r="UUN8" s="10"/>
      <c r="UUO8" s="345"/>
      <c r="UUP8" s="345"/>
      <c r="UUQ8" s="347"/>
      <c r="UUR8" s="339"/>
      <c r="UUT8" s="259"/>
      <c r="UUU8" s="267"/>
      <c r="UUV8" s="267"/>
      <c r="UUW8" s="269"/>
      <c r="UUX8" s="336"/>
      <c r="UUY8" s="346"/>
      <c r="UUZ8" s="333"/>
      <c r="UVA8" s="345"/>
      <c r="UVB8" s="347"/>
      <c r="UVC8" s="10"/>
      <c r="UVD8" s="345"/>
      <c r="UVE8" s="345"/>
      <c r="UVF8" s="347"/>
      <c r="UVG8" s="339"/>
      <c r="UVI8" s="259"/>
      <c r="UVJ8" s="267"/>
      <c r="UVK8" s="267"/>
      <c r="UVL8" s="269"/>
      <c r="UVM8" s="336"/>
      <c r="UVN8" s="346"/>
      <c r="UVO8" s="333"/>
      <c r="UVP8" s="345"/>
      <c r="UVQ8" s="347"/>
      <c r="UVR8" s="10"/>
      <c r="UVS8" s="345"/>
      <c r="UVT8" s="345"/>
      <c r="UVU8" s="347"/>
      <c r="UVV8" s="339"/>
      <c r="UVX8" s="259"/>
      <c r="UVY8" s="267"/>
      <c r="UVZ8" s="267"/>
      <c r="UWA8" s="269"/>
      <c r="UWB8" s="336"/>
      <c r="UWC8" s="346"/>
      <c r="UWD8" s="333"/>
      <c r="UWE8" s="345"/>
      <c r="UWF8" s="347"/>
      <c r="UWG8" s="10"/>
      <c r="UWH8" s="345"/>
      <c r="UWI8" s="345"/>
      <c r="UWJ8" s="347"/>
      <c r="UWK8" s="339"/>
      <c r="UWM8" s="259"/>
      <c r="UWN8" s="267"/>
      <c r="UWO8" s="267"/>
      <c r="UWP8" s="269"/>
      <c r="UWQ8" s="336"/>
      <c r="UWR8" s="346"/>
      <c r="UWS8" s="333"/>
      <c r="UWT8" s="345"/>
      <c r="UWU8" s="347"/>
      <c r="UWV8" s="10"/>
      <c r="UWW8" s="345"/>
      <c r="UWX8" s="345"/>
      <c r="UWY8" s="347"/>
      <c r="UWZ8" s="339"/>
      <c r="UXB8" s="259"/>
      <c r="UXC8" s="267"/>
      <c r="UXD8" s="267"/>
      <c r="UXE8" s="269"/>
      <c r="UXF8" s="336"/>
      <c r="UXG8" s="346"/>
      <c r="UXH8" s="333"/>
      <c r="UXI8" s="345"/>
      <c r="UXJ8" s="347"/>
      <c r="UXK8" s="10"/>
      <c r="UXL8" s="345"/>
      <c r="UXM8" s="345"/>
      <c r="UXN8" s="347"/>
      <c r="UXO8" s="339"/>
      <c r="UXQ8" s="259"/>
      <c r="UXR8" s="267"/>
      <c r="UXS8" s="267"/>
      <c r="UXT8" s="269"/>
      <c r="UXU8" s="336"/>
      <c r="UXV8" s="346"/>
      <c r="UXW8" s="333"/>
      <c r="UXX8" s="345"/>
      <c r="UXY8" s="347"/>
      <c r="UXZ8" s="10"/>
      <c r="UYA8" s="345"/>
      <c r="UYB8" s="345"/>
      <c r="UYC8" s="347"/>
      <c r="UYD8" s="339"/>
      <c r="UYF8" s="259"/>
      <c r="UYG8" s="267"/>
      <c r="UYH8" s="267"/>
      <c r="UYI8" s="269"/>
      <c r="UYJ8" s="336"/>
      <c r="UYK8" s="346"/>
      <c r="UYL8" s="333"/>
      <c r="UYM8" s="345"/>
      <c r="UYN8" s="347"/>
      <c r="UYO8" s="10"/>
      <c r="UYP8" s="345"/>
      <c r="UYQ8" s="345"/>
      <c r="UYR8" s="347"/>
      <c r="UYS8" s="339"/>
      <c r="UYU8" s="259"/>
      <c r="UYV8" s="267"/>
      <c r="UYW8" s="267"/>
      <c r="UYX8" s="269"/>
      <c r="UYY8" s="336"/>
      <c r="UYZ8" s="346"/>
      <c r="UZA8" s="333"/>
      <c r="UZB8" s="345"/>
      <c r="UZC8" s="347"/>
      <c r="UZD8" s="10"/>
      <c r="UZE8" s="345"/>
      <c r="UZF8" s="345"/>
      <c r="UZG8" s="347"/>
      <c r="UZH8" s="339"/>
      <c r="UZJ8" s="259"/>
      <c r="UZK8" s="267"/>
      <c r="UZL8" s="267"/>
      <c r="UZM8" s="269"/>
      <c r="UZN8" s="336"/>
      <c r="UZO8" s="346"/>
      <c r="UZP8" s="333"/>
      <c r="UZQ8" s="345"/>
      <c r="UZR8" s="347"/>
      <c r="UZS8" s="10"/>
      <c r="UZT8" s="345"/>
      <c r="UZU8" s="345"/>
      <c r="UZV8" s="347"/>
      <c r="UZW8" s="339"/>
      <c r="UZY8" s="259"/>
      <c r="UZZ8" s="267"/>
      <c r="VAA8" s="267"/>
      <c r="VAB8" s="269"/>
      <c r="VAC8" s="336"/>
      <c r="VAD8" s="346"/>
      <c r="VAE8" s="333"/>
      <c r="VAF8" s="345"/>
      <c r="VAG8" s="347"/>
      <c r="VAH8" s="10"/>
      <c r="VAI8" s="345"/>
      <c r="VAJ8" s="345"/>
      <c r="VAK8" s="347"/>
      <c r="VAL8" s="339"/>
      <c r="VAN8" s="259"/>
      <c r="VAO8" s="267"/>
      <c r="VAP8" s="267"/>
      <c r="VAQ8" s="269"/>
      <c r="VAR8" s="336"/>
      <c r="VAS8" s="346"/>
      <c r="VAT8" s="333"/>
      <c r="VAU8" s="345"/>
      <c r="VAV8" s="347"/>
      <c r="VAW8" s="10"/>
      <c r="VAX8" s="345"/>
      <c r="VAY8" s="345"/>
      <c r="VAZ8" s="347"/>
      <c r="VBA8" s="339"/>
      <c r="VBC8" s="259"/>
      <c r="VBD8" s="267"/>
      <c r="VBE8" s="267"/>
      <c r="VBF8" s="269"/>
      <c r="VBG8" s="336"/>
      <c r="VBH8" s="346"/>
      <c r="VBI8" s="333"/>
      <c r="VBJ8" s="345"/>
      <c r="VBK8" s="347"/>
      <c r="VBL8" s="10"/>
      <c r="VBM8" s="345"/>
      <c r="VBN8" s="345"/>
      <c r="VBO8" s="347"/>
      <c r="VBP8" s="339"/>
      <c r="VBR8" s="259"/>
      <c r="VBS8" s="267"/>
      <c r="VBT8" s="267"/>
      <c r="VBU8" s="269"/>
      <c r="VBV8" s="336"/>
      <c r="VBW8" s="346"/>
      <c r="VBX8" s="333"/>
      <c r="VBY8" s="345"/>
      <c r="VBZ8" s="347"/>
      <c r="VCA8" s="10"/>
      <c r="VCB8" s="345"/>
      <c r="VCC8" s="345"/>
      <c r="VCD8" s="347"/>
      <c r="VCE8" s="339"/>
      <c r="VCG8" s="259"/>
      <c r="VCH8" s="267"/>
      <c r="VCI8" s="267"/>
      <c r="VCJ8" s="269"/>
      <c r="VCK8" s="336"/>
      <c r="VCL8" s="346"/>
      <c r="VCM8" s="333"/>
      <c r="VCN8" s="345"/>
      <c r="VCO8" s="347"/>
      <c r="VCP8" s="10"/>
      <c r="VCQ8" s="345"/>
      <c r="VCR8" s="345"/>
      <c r="VCS8" s="347"/>
      <c r="VCT8" s="339"/>
      <c r="VCV8" s="259"/>
      <c r="VCW8" s="267"/>
      <c r="VCX8" s="267"/>
      <c r="VCY8" s="269"/>
      <c r="VCZ8" s="336"/>
      <c r="VDA8" s="346"/>
      <c r="VDB8" s="333"/>
      <c r="VDC8" s="345"/>
      <c r="VDD8" s="347"/>
      <c r="VDE8" s="10"/>
      <c r="VDF8" s="345"/>
      <c r="VDG8" s="345"/>
      <c r="VDH8" s="347"/>
      <c r="VDI8" s="339"/>
      <c r="VDK8" s="259"/>
      <c r="VDL8" s="267"/>
      <c r="VDM8" s="267"/>
      <c r="VDN8" s="269"/>
      <c r="VDO8" s="336"/>
      <c r="VDP8" s="346"/>
      <c r="VDQ8" s="333"/>
      <c r="VDR8" s="345"/>
      <c r="VDS8" s="347"/>
      <c r="VDT8" s="10"/>
      <c r="VDU8" s="345"/>
      <c r="VDV8" s="345"/>
      <c r="VDW8" s="347"/>
      <c r="VDX8" s="339"/>
      <c r="VDZ8" s="259"/>
      <c r="VEA8" s="267"/>
      <c r="VEB8" s="267"/>
      <c r="VEC8" s="269"/>
      <c r="VED8" s="336"/>
      <c r="VEE8" s="346"/>
      <c r="VEF8" s="333"/>
      <c r="VEG8" s="345"/>
      <c r="VEH8" s="347"/>
      <c r="VEI8" s="10"/>
      <c r="VEJ8" s="345"/>
      <c r="VEK8" s="345"/>
      <c r="VEL8" s="347"/>
      <c r="VEM8" s="339"/>
      <c r="VEO8" s="259"/>
      <c r="VEP8" s="267"/>
      <c r="VEQ8" s="267"/>
      <c r="VER8" s="269"/>
      <c r="VES8" s="336"/>
      <c r="VET8" s="346"/>
      <c r="VEU8" s="333"/>
      <c r="VEV8" s="345"/>
      <c r="VEW8" s="347"/>
      <c r="VEX8" s="10"/>
      <c r="VEY8" s="345"/>
      <c r="VEZ8" s="345"/>
      <c r="VFA8" s="347"/>
      <c r="VFB8" s="339"/>
      <c r="VFD8" s="259"/>
      <c r="VFE8" s="267"/>
      <c r="VFF8" s="267"/>
      <c r="VFG8" s="269"/>
      <c r="VFH8" s="336"/>
      <c r="VFI8" s="346"/>
      <c r="VFJ8" s="333"/>
      <c r="VFK8" s="345"/>
      <c r="VFL8" s="347"/>
      <c r="VFM8" s="10"/>
      <c r="VFN8" s="345"/>
      <c r="VFO8" s="345"/>
      <c r="VFP8" s="347"/>
      <c r="VFQ8" s="339"/>
      <c r="VFS8" s="259"/>
      <c r="VFT8" s="267"/>
      <c r="VFU8" s="267"/>
      <c r="VFV8" s="269"/>
      <c r="VFW8" s="336"/>
      <c r="VFX8" s="346"/>
      <c r="VFY8" s="333"/>
      <c r="VFZ8" s="345"/>
      <c r="VGA8" s="347"/>
      <c r="VGB8" s="10"/>
      <c r="VGC8" s="345"/>
      <c r="VGD8" s="345"/>
      <c r="VGE8" s="347"/>
      <c r="VGF8" s="339"/>
      <c r="VGH8" s="259"/>
      <c r="VGI8" s="267"/>
      <c r="VGJ8" s="267"/>
      <c r="VGK8" s="269"/>
      <c r="VGL8" s="336"/>
      <c r="VGM8" s="346"/>
      <c r="VGN8" s="333"/>
      <c r="VGO8" s="345"/>
      <c r="VGP8" s="347"/>
      <c r="VGQ8" s="10"/>
      <c r="VGR8" s="345"/>
      <c r="VGS8" s="345"/>
      <c r="VGT8" s="347"/>
      <c r="VGU8" s="339"/>
      <c r="VGW8" s="259"/>
      <c r="VGX8" s="267"/>
      <c r="VGY8" s="267"/>
      <c r="VGZ8" s="269"/>
      <c r="VHA8" s="336"/>
      <c r="VHB8" s="346"/>
      <c r="VHC8" s="333"/>
      <c r="VHD8" s="345"/>
      <c r="VHE8" s="347"/>
      <c r="VHF8" s="10"/>
      <c r="VHG8" s="345"/>
      <c r="VHH8" s="345"/>
      <c r="VHI8" s="347"/>
      <c r="VHJ8" s="339"/>
      <c r="VHL8" s="259"/>
      <c r="VHM8" s="267"/>
      <c r="VHN8" s="267"/>
      <c r="VHO8" s="269"/>
      <c r="VHP8" s="336"/>
      <c r="VHQ8" s="346"/>
      <c r="VHR8" s="333"/>
      <c r="VHS8" s="345"/>
      <c r="VHT8" s="347"/>
      <c r="VHU8" s="10"/>
      <c r="VHV8" s="345"/>
      <c r="VHW8" s="345"/>
      <c r="VHX8" s="347"/>
      <c r="VHY8" s="339"/>
      <c r="VIA8" s="259"/>
      <c r="VIB8" s="267"/>
      <c r="VIC8" s="267"/>
      <c r="VID8" s="269"/>
      <c r="VIE8" s="336"/>
      <c r="VIF8" s="346"/>
      <c r="VIG8" s="333"/>
      <c r="VIH8" s="345"/>
      <c r="VII8" s="347"/>
      <c r="VIJ8" s="10"/>
      <c r="VIK8" s="345"/>
      <c r="VIL8" s="345"/>
      <c r="VIM8" s="347"/>
      <c r="VIN8" s="339"/>
      <c r="VIP8" s="259"/>
      <c r="VIQ8" s="267"/>
      <c r="VIR8" s="267"/>
      <c r="VIS8" s="269"/>
      <c r="VIT8" s="336"/>
      <c r="VIU8" s="346"/>
      <c r="VIV8" s="333"/>
      <c r="VIW8" s="345"/>
      <c r="VIX8" s="347"/>
      <c r="VIY8" s="10"/>
      <c r="VIZ8" s="345"/>
      <c r="VJA8" s="345"/>
      <c r="VJB8" s="347"/>
      <c r="VJC8" s="339"/>
      <c r="VJE8" s="259"/>
      <c r="VJF8" s="267"/>
      <c r="VJG8" s="267"/>
      <c r="VJH8" s="269"/>
      <c r="VJI8" s="336"/>
      <c r="VJJ8" s="346"/>
      <c r="VJK8" s="333"/>
      <c r="VJL8" s="345"/>
      <c r="VJM8" s="347"/>
      <c r="VJN8" s="10"/>
      <c r="VJO8" s="345"/>
      <c r="VJP8" s="345"/>
      <c r="VJQ8" s="347"/>
      <c r="VJR8" s="339"/>
      <c r="VJT8" s="259"/>
      <c r="VJU8" s="267"/>
      <c r="VJV8" s="267"/>
      <c r="VJW8" s="269"/>
      <c r="VJX8" s="336"/>
      <c r="VJY8" s="346"/>
      <c r="VJZ8" s="333"/>
      <c r="VKA8" s="345"/>
      <c r="VKB8" s="347"/>
      <c r="VKC8" s="10"/>
      <c r="VKD8" s="345"/>
      <c r="VKE8" s="345"/>
      <c r="VKF8" s="347"/>
      <c r="VKG8" s="339"/>
      <c r="VKI8" s="259"/>
      <c r="VKJ8" s="267"/>
      <c r="VKK8" s="267"/>
      <c r="VKL8" s="269"/>
      <c r="VKM8" s="336"/>
      <c r="VKN8" s="346"/>
      <c r="VKO8" s="333"/>
      <c r="VKP8" s="345"/>
      <c r="VKQ8" s="347"/>
      <c r="VKR8" s="10"/>
      <c r="VKS8" s="345"/>
      <c r="VKT8" s="345"/>
      <c r="VKU8" s="347"/>
      <c r="VKV8" s="339"/>
      <c r="VKX8" s="259"/>
      <c r="VKY8" s="267"/>
      <c r="VKZ8" s="267"/>
      <c r="VLA8" s="269"/>
      <c r="VLB8" s="336"/>
      <c r="VLC8" s="346"/>
      <c r="VLD8" s="333"/>
      <c r="VLE8" s="345"/>
      <c r="VLF8" s="347"/>
      <c r="VLG8" s="10"/>
      <c r="VLH8" s="345"/>
      <c r="VLI8" s="345"/>
      <c r="VLJ8" s="347"/>
      <c r="VLK8" s="339"/>
      <c r="VLM8" s="259"/>
      <c r="VLN8" s="267"/>
      <c r="VLO8" s="267"/>
      <c r="VLP8" s="269"/>
      <c r="VLQ8" s="336"/>
      <c r="VLR8" s="346"/>
      <c r="VLS8" s="333"/>
      <c r="VLT8" s="345"/>
      <c r="VLU8" s="347"/>
      <c r="VLV8" s="10"/>
      <c r="VLW8" s="345"/>
      <c r="VLX8" s="345"/>
      <c r="VLY8" s="347"/>
      <c r="VLZ8" s="339"/>
      <c r="VMB8" s="259"/>
      <c r="VMC8" s="267"/>
      <c r="VMD8" s="267"/>
      <c r="VME8" s="269"/>
      <c r="VMF8" s="336"/>
      <c r="VMG8" s="346"/>
      <c r="VMH8" s="333"/>
      <c r="VMI8" s="345"/>
      <c r="VMJ8" s="347"/>
      <c r="VMK8" s="10"/>
      <c r="VML8" s="345"/>
      <c r="VMM8" s="345"/>
      <c r="VMN8" s="347"/>
      <c r="VMO8" s="339"/>
      <c r="VMQ8" s="259"/>
      <c r="VMR8" s="267"/>
      <c r="VMS8" s="267"/>
      <c r="VMT8" s="269"/>
      <c r="VMU8" s="336"/>
      <c r="VMV8" s="346"/>
      <c r="VMW8" s="333"/>
      <c r="VMX8" s="345"/>
      <c r="VMY8" s="347"/>
      <c r="VMZ8" s="10"/>
      <c r="VNA8" s="345"/>
      <c r="VNB8" s="345"/>
      <c r="VNC8" s="347"/>
      <c r="VND8" s="339"/>
      <c r="VNF8" s="259"/>
      <c r="VNG8" s="267"/>
      <c r="VNH8" s="267"/>
      <c r="VNI8" s="269"/>
      <c r="VNJ8" s="336"/>
      <c r="VNK8" s="346"/>
      <c r="VNL8" s="333"/>
      <c r="VNM8" s="345"/>
      <c r="VNN8" s="347"/>
      <c r="VNO8" s="10"/>
      <c r="VNP8" s="345"/>
      <c r="VNQ8" s="345"/>
      <c r="VNR8" s="347"/>
      <c r="VNS8" s="339"/>
      <c r="VNU8" s="259"/>
      <c r="VNV8" s="267"/>
      <c r="VNW8" s="267"/>
      <c r="VNX8" s="269"/>
      <c r="VNY8" s="336"/>
      <c r="VNZ8" s="346"/>
      <c r="VOA8" s="333"/>
      <c r="VOB8" s="345"/>
      <c r="VOC8" s="347"/>
      <c r="VOD8" s="10"/>
      <c r="VOE8" s="345"/>
      <c r="VOF8" s="345"/>
      <c r="VOG8" s="347"/>
      <c r="VOH8" s="339"/>
      <c r="VOJ8" s="259"/>
      <c r="VOK8" s="267"/>
      <c r="VOL8" s="267"/>
      <c r="VOM8" s="269"/>
      <c r="VON8" s="336"/>
      <c r="VOO8" s="346"/>
      <c r="VOP8" s="333"/>
      <c r="VOQ8" s="345"/>
      <c r="VOR8" s="347"/>
      <c r="VOS8" s="10"/>
      <c r="VOT8" s="345"/>
      <c r="VOU8" s="345"/>
      <c r="VOV8" s="347"/>
      <c r="VOW8" s="339"/>
      <c r="VOY8" s="259"/>
      <c r="VOZ8" s="267"/>
      <c r="VPA8" s="267"/>
      <c r="VPB8" s="269"/>
      <c r="VPC8" s="336"/>
      <c r="VPD8" s="346"/>
      <c r="VPE8" s="333"/>
      <c r="VPF8" s="345"/>
      <c r="VPG8" s="347"/>
      <c r="VPH8" s="10"/>
      <c r="VPI8" s="345"/>
      <c r="VPJ8" s="345"/>
      <c r="VPK8" s="347"/>
      <c r="VPL8" s="339"/>
      <c r="VPN8" s="259"/>
      <c r="VPO8" s="267"/>
      <c r="VPP8" s="267"/>
      <c r="VPQ8" s="269"/>
      <c r="VPR8" s="336"/>
      <c r="VPS8" s="346"/>
      <c r="VPT8" s="333"/>
      <c r="VPU8" s="345"/>
      <c r="VPV8" s="347"/>
      <c r="VPW8" s="10"/>
      <c r="VPX8" s="345"/>
      <c r="VPY8" s="345"/>
      <c r="VPZ8" s="347"/>
      <c r="VQA8" s="339"/>
      <c r="VQC8" s="259"/>
      <c r="VQD8" s="267"/>
      <c r="VQE8" s="267"/>
      <c r="VQF8" s="269"/>
      <c r="VQG8" s="336"/>
      <c r="VQH8" s="346"/>
      <c r="VQI8" s="333"/>
      <c r="VQJ8" s="345"/>
      <c r="VQK8" s="347"/>
      <c r="VQL8" s="10"/>
      <c r="VQM8" s="345"/>
      <c r="VQN8" s="345"/>
      <c r="VQO8" s="347"/>
      <c r="VQP8" s="339"/>
      <c r="VQR8" s="259"/>
      <c r="VQS8" s="267"/>
      <c r="VQT8" s="267"/>
      <c r="VQU8" s="269"/>
      <c r="VQV8" s="336"/>
      <c r="VQW8" s="346"/>
      <c r="VQX8" s="333"/>
      <c r="VQY8" s="345"/>
      <c r="VQZ8" s="347"/>
      <c r="VRA8" s="10"/>
      <c r="VRB8" s="345"/>
      <c r="VRC8" s="345"/>
      <c r="VRD8" s="347"/>
      <c r="VRE8" s="339"/>
      <c r="VRG8" s="259"/>
      <c r="VRH8" s="267"/>
      <c r="VRI8" s="267"/>
      <c r="VRJ8" s="269"/>
      <c r="VRK8" s="336"/>
      <c r="VRL8" s="346"/>
      <c r="VRM8" s="333"/>
      <c r="VRN8" s="345"/>
      <c r="VRO8" s="347"/>
      <c r="VRP8" s="10"/>
      <c r="VRQ8" s="345"/>
      <c r="VRR8" s="345"/>
      <c r="VRS8" s="347"/>
      <c r="VRT8" s="339"/>
      <c r="VRV8" s="259"/>
      <c r="VRW8" s="267"/>
      <c r="VRX8" s="267"/>
      <c r="VRY8" s="269"/>
      <c r="VRZ8" s="336"/>
      <c r="VSA8" s="346"/>
      <c r="VSB8" s="333"/>
      <c r="VSC8" s="345"/>
      <c r="VSD8" s="347"/>
      <c r="VSE8" s="10"/>
      <c r="VSF8" s="345"/>
      <c r="VSG8" s="345"/>
      <c r="VSH8" s="347"/>
      <c r="VSI8" s="339"/>
      <c r="VSK8" s="259"/>
      <c r="VSL8" s="267"/>
      <c r="VSM8" s="267"/>
      <c r="VSN8" s="269"/>
      <c r="VSO8" s="336"/>
      <c r="VSP8" s="346"/>
      <c r="VSQ8" s="333"/>
      <c r="VSR8" s="345"/>
      <c r="VSS8" s="347"/>
      <c r="VST8" s="10"/>
      <c r="VSU8" s="345"/>
      <c r="VSV8" s="345"/>
      <c r="VSW8" s="347"/>
      <c r="VSX8" s="339"/>
      <c r="VSZ8" s="259"/>
      <c r="VTA8" s="267"/>
      <c r="VTB8" s="267"/>
      <c r="VTC8" s="269"/>
      <c r="VTD8" s="336"/>
      <c r="VTE8" s="346"/>
      <c r="VTF8" s="333"/>
      <c r="VTG8" s="345"/>
      <c r="VTH8" s="347"/>
      <c r="VTI8" s="10"/>
      <c r="VTJ8" s="345"/>
      <c r="VTK8" s="345"/>
      <c r="VTL8" s="347"/>
      <c r="VTM8" s="339"/>
      <c r="VTO8" s="259"/>
      <c r="VTP8" s="267"/>
      <c r="VTQ8" s="267"/>
      <c r="VTR8" s="269"/>
      <c r="VTS8" s="336"/>
      <c r="VTT8" s="346"/>
      <c r="VTU8" s="333"/>
      <c r="VTV8" s="345"/>
      <c r="VTW8" s="347"/>
      <c r="VTX8" s="10"/>
      <c r="VTY8" s="345"/>
      <c r="VTZ8" s="345"/>
      <c r="VUA8" s="347"/>
      <c r="VUB8" s="339"/>
      <c r="VUD8" s="259"/>
      <c r="VUE8" s="267"/>
      <c r="VUF8" s="267"/>
      <c r="VUG8" s="269"/>
      <c r="VUH8" s="336"/>
      <c r="VUI8" s="346"/>
      <c r="VUJ8" s="333"/>
      <c r="VUK8" s="345"/>
      <c r="VUL8" s="347"/>
      <c r="VUM8" s="10"/>
      <c r="VUN8" s="345"/>
      <c r="VUO8" s="345"/>
      <c r="VUP8" s="347"/>
      <c r="VUQ8" s="339"/>
      <c r="VUS8" s="259"/>
      <c r="VUT8" s="267"/>
      <c r="VUU8" s="267"/>
      <c r="VUV8" s="269"/>
      <c r="VUW8" s="336"/>
      <c r="VUX8" s="346"/>
      <c r="VUY8" s="333"/>
      <c r="VUZ8" s="345"/>
      <c r="VVA8" s="347"/>
      <c r="VVB8" s="10"/>
      <c r="VVC8" s="345"/>
      <c r="VVD8" s="345"/>
      <c r="VVE8" s="347"/>
      <c r="VVF8" s="339"/>
      <c r="VVH8" s="259"/>
      <c r="VVI8" s="267"/>
      <c r="VVJ8" s="267"/>
      <c r="VVK8" s="269"/>
      <c r="VVL8" s="336"/>
      <c r="VVM8" s="346"/>
      <c r="VVN8" s="333"/>
      <c r="VVO8" s="345"/>
      <c r="VVP8" s="347"/>
      <c r="VVQ8" s="10"/>
      <c r="VVR8" s="345"/>
      <c r="VVS8" s="345"/>
      <c r="VVT8" s="347"/>
      <c r="VVU8" s="339"/>
      <c r="VVW8" s="259"/>
      <c r="VVX8" s="267"/>
      <c r="VVY8" s="267"/>
      <c r="VVZ8" s="269"/>
      <c r="VWA8" s="336"/>
      <c r="VWB8" s="346"/>
      <c r="VWC8" s="333"/>
      <c r="VWD8" s="345"/>
      <c r="VWE8" s="347"/>
      <c r="VWF8" s="10"/>
      <c r="VWG8" s="345"/>
      <c r="VWH8" s="345"/>
      <c r="VWI8" s="347"/>
      <c r="VWJ8" s="339"/>
      <c r="VWL8" s="259"/>
      <c r="VWM8" s="267"/>
      <c r="VWN8" s="267"/>
      <c r="VWO8" s="269"/>
      <c r="VWP8" s="336"/>
      <c r="VWQ8" s="346"/>
      <c r="VWR8" s="333"/>
      <c r="VWS8" s="345"/>
      <c r="VWT8" s="347"/>
      <c r="VWU8" s="10"/>
      <c r="VWV8" s="345"/>
      <c r="VWW8" s="345"/>
      <c r="VWX8" s="347"/>
      <c r="VWY8" s="339"/>
      <c r="VXA8" s="259"/>
      <c r="VXB8" s="267"/>
      <c r="VXC8" s="267"/>
      <c r="VXD8" s="269"/>
      <c r="VXE8" s="336"/>
      <c r="VXF8" s="346"/>
      <c r="VXG8" s="333"/>
      <c r="VXH8" s="345"/>
      <c r="VXI8" s="347"/>
      <c r="VXJ8" s="10"/>
      <c r="VXK8" s="345"/>
      <c r="VXL8" s="345"/>
      <c r="VXM8" s="347"/>
      <c r="VXN8" s="339"/>
      <c r="VXP8" s="259"/>
      <c r="VXQ8" s="267"/>
      <c r="VXR8" s="267"/>
      <c r="VXS8" s="269"/>
      <c r="VXT8" s="336"/>
      <c r="VXU8" s="346"/>
      <c r="VXV8" s="333"/>
      <c r="VXW8" s="345"/>
      <c r="VXX8" s="347"/>
      <c r="VXY8" s="10"/>
      <c r="VXZ8" s="345"/>
      <c r="VYA8" s="345"/>
      <c r="VYB8" s="347"/>
      <c r="VYC8" s="339"/>
      <c r="VYE8" s="259"/>
      <c r="VYF8" s="267"/>
      <c r="VYG8" s="267"/>
      <c r="VYH8" s="269"/>
      <c r="VYI8" s="336"/>
      <c r="VYJ8" s="346"/>
      <c r="VYK8" s="333"/>
      <c r="VYL8" s="345"/>
      <c r="VYM8" s="347"/>
      <c r="VYN8" s="10"/>
      <c r="VYO8" s="345"/>
      <c r="VYP8" s="345"/>
      <c r="VYQ8" s="347"/>
      <c r="VYR8" s="339"/>
      <c r="VYT8" s="259"/>
      <c r="VYU8" s="267"/>
      <c r="VYV8" s="267"/>
      <c r="VYW8" s="269"/>
      <c r="VYX8" s="336"/>
      <c r="VYY8" s="346"/>
      <c r="VYZ8" s="333"/>
      <c r="VZA8" s="345"/>
      <c r="VZB8" s="347"/>
      <c r="VZC8" s="10"/>
      <c r="VZD8" s="345"/>
      <c r="VZE8" s="345"/>
      <c r="VZF8" s="347"/>
      <c r="VZG8" s="339"/>
      <c r="VZI8" s="259"/>
      <c r="VZJ8" s="267"/>
      <c r="VZK8" s="267"/>
      <c r="VZL8" s="269"/>
      <c r="VZM8" s="336"/>
      <c r="VZN8" s="346"/>
      <c r="VZO8" s="333"/>
      <c r="VZP8" s="345"/>
      <c r="VZQ8" s="347"/>
      <c r="VZR8" s="10"/>
      <c r="VZS8" s="345"/>
      <c r="VZT8" s="345"/>
      <c r="VZU8" s="347"/>
      <c r="VZV8" s="339"/>
      <c r="VZX8" s="259"/>
      <c r="VZY8" s="267"/>
      <c r="VZZ8" s="267"/>
      <c r="WAA8" s="269"/>
      <c r="WAB8" s="336"/>
      <c r="WAC8" s="346"/>
      <c r="WAD8" s="333"/>
      <c r="WAE8" s="345"/>
      <c r="WAF8" s="347"/>
      <c r="WAG8" s="10"/>
      <c r="WAH8" s="345"/>
      <c r="WAI8" s="345"/>
      <c r="WAJ8" s="347"/>
      <c r="WAK8" s="339"/>
      <c r="WAM8" s="259"/>
      <c r="WAN8" s="267"/>
      <c r="WAO8" s="267"/>
      <c r="WAP8" s="269"/>
      <c r="WAQ8" s="336"/>
      <c r="WAR8" s="346"/>
      <c r="WAS8" s="333"/>
      <c r="WAT8" s="345"/>
      <c r="WAU8" s="347"/>
      <c r="WAV8" s="10"/>
      <c r="WAW8" s="345"/>
      <c r="WAX8" s="345"/>
      <c r="WAY8" s="347"/>
      <c r="WAZ8" s="339"/>
      <c r="WBB8" s="259"/>
      <c r="WBC8" s="267"/>
      <c r="WBD8" s="267"/>
      <c r="WBE8" s="269"/>
      <c r="WBF8" s="336"/>
      <c r="WBG8" s="346"/>
      <c r="WBH8" s="333"/>
      <c r="WBI8" s="345"/>
      <c r="WBJ8" s="347"/>
      <c r="WBK8" s="10"/>
      <c r="WBL8" s="345"/>
      <c r="WBM8" s="345"/>
      <c r="WBN8" s="347"/>
      <c r="WBO8" s="339"/>
      <c r="WBQ8" s="259"/>
      <c r="WBR8" s="267"/>
      <c r="WBS8" s="267"/>
      <c r="WBT8" s="269"/>
      <c r="WBU8" s="336"/>
      <c r="WBV8" s="346"/>
      <c r="WBW8" s="333"/>
      <c r="WBX8" s="345"/>
      <c r="WBY8" s="347"/>
      <c r="WBZ8" s="10"/>
      <c r="WCA8" s="345"/>
      <c r="WCB8" s="345"/>
      <c r="WCC8" s="347"/>
      <c r="WCD8" s="339"/>
      <c r="WCF8" s="259"/>
      <c r="WCG8" s="267"/>
      <c r="WCH8" s="267"/>
      <c r="WCI8" s="269"/>
      <c r="WCJ8" s="336"/>
      <c r="WCK8" s="346"/>
      <c r="WCL8" s="333"/>
      <c r="WCM8" s="345"/>
      <c r="WCN8" s="347"/>
      <c r="WCO8" s="10"/>
      <c r="WCP8" s="345"/>
      <c r="WCQ8" s="345"/>
      <c r="WCR8" s="347"/>
      <c r="WCS8" s="339"/>
      <c r="WCU8" s="259"/>
      <c r="WCV8" s="267"/>
      <c r="WCW8" s="267"/>
      <c r="WCX8" s="269"/>
      <c r="WCY8" s="336"/>
      <c r="WCZ8" s="346"/>
      <c r="WDA8" s="333"/>
      <c r="WDB8" s="345"/>
      <c r="WDC8" s="347"/>
      <c r="WDD8" s="10"/>
      <c r="WDE8" s="345"/>
      <c r="WDF8" s="345"/>
      <c r="WDG8" s="347"/>
      <c r="WDH8" s="339"/>
      <c r="WDJ8" s="259"/>
      <c r="WDK8" s="267"/>
      <c r="WDL8" s="267"/>
      <c r="WDM8" s="269"/>
      <c r="WDN8" s="336"/>
      <c r="WDO8" s="346"/>
      <c r="WDP8" s="333"/>
      <c r="WDQ8" s="345"/>
      <c r="WDR8" s="347"/>
      <c r="WDS8" s="10"/>
      <c r="WDT8" s="345"/>
      <c r="WDU8" s="345"/>
      <c r="WDV8" s="347"/>
      <c r="WDW8" s="339"/>
      <c r="WDY8" s="259"/>
      <c r="WDZ8" s="267"/>
      <c r="WEA8" s="267"/>
      <c r="WEB8" s="269"/>
      <c r="WEC8" s="336"/>
      <c r="WED8" s="346"/>
      <c r="WEE8" s="333"/>
      <c r="WEF8" s="345"/>
      <c r="WEG8" s="347"/>
      <c r="WEH8" s="10"/>
      <c r="WEI8" s="345"/>
      <c r="WEJ8" s="345"/>
      <c r="WEK8" s="347"/>
      <c r="WEL8" s="339"/>
      <c r="WEN8" s="259"/>
      <c r="WEO8" s="267"/>
      <c r="WEP8" s="267"/>
      <c r="WEQ8" s="269"/>
      <c r="WER8" s="336"/>
      <c r="WES8" s="346"/>
      <c r="WET8" s="333"/>
      <c r="WEU8" s="345"/>
      <c r="WEV8" s="347"/>
      <c r="WEW8" s="10"/>
      <c r="WEX8" s="345"/>
      <c r="WEY8" s="345"/>
      <c r="WEZ8" s="347"/>
      <c r="WFA8" s="339"/>
      <c r="WFC8" s="259"/>
      <c r="WFD8" s="267"/>
      <c r="WFE8" s="267"/>
      <c r="WFF8" s="269"/>
      <c r="WFG8" s="336"/>
      <c r="WFH8" s="346"/>
      <c r="WFI8" s="333"/>
      <c r="WFJ8" s="345"/>
      <c r="WFK8" s="347"/>
      <c r="WFL8" s="10"/>
      <c r="WFM8" s="345"/>
      <c r="WFN8" s="345"/>
      <c r="WFO8" s="347"/>
      <c r="WFP8" s="339"/>
      <c r="WFR8" s="259"/>
      <c r="WFS8" s="267"/>
      <c r="WFT8" s="267"/>
      <c r="WFU8" s="269"/>
      <c r="WFV8" s="336"/>
      <c r="WFW8" s="346"/>
      <c r="WFX8" s="333"/>
      <c r="WFY8" s="345"/>
      <c r="WFZ8" s="347"/>
      <c r="WGA8" s="10"/>
      <c r="WGB8" s="345"/>
      <c r="WGC8" s="345"/>
      <c r="WGD8" s="347"/>
      <c r="WGE8" s="339"/>
      <c r="WGG8" s="259"/>
      <c r="WGH8" s="267"/>
      <c r="WGI8" s="267"/>
      <c r="WGJ8" s="269"/>
      <c r="WGK8" s="336"/>
      <c r="WGL8" s="346"/>
      <c r="WGM8" s="333"/>
      <c r="WGN8" s="345"/>
      <c r="WGO8" s="347"/>
      <c r="WGP8" s="10"/>
      <c r="WGQ8" s="345"/>
      <c r="WGR8" s="345"/>
      <c r="WGS8" s="347"/>
      <c r="WGT8" s="339"/>
      <c r="WGV8" s="259"/>
      <c r="WGW8" s="267"/>
      <c r="WGX8" s="267"/>
      <c r="WGY8" s="269"/>
      <c r="WGZ8" s="336"/>
      <c r="WHA8" s="346"/>
      <c r="WHB8" s="333"/>
      <c r="WHC8" s="345"/>
      <c r="WHD8" s="347"/>
      <c r="WHE8" s="10"/>
      <c r="WHF8" s="345"/>
      <c r="WHG8" s="345"/>
      <c r="WHH8" s="347"/>
      <c r="WHI8" s="339"/>
      <c r="WHK8" s="259"/>
      <c r="WHL8" s="267"/>
      <c r="WHM8" s="267"/>
      <c r="WHN8" s="269"/>
      <c r="WHO8" s="336"/>
      <c r="WHP8" s="346"/>
      <c r="WHQ8" s="333"/>
      <c r="WHR8" s="345"/>
      <c r="WHS8" s="347"/>
      <c r="WHT8" s="10"/>
      <c r="WHU8" s="345"/>
      <c r="WHV8" s="345"/>
      <c r="WHW8" s="347"/>
      <c r="WHX8" s="339"/>
      <c r="WHZ8" s="259"/>
      <c r="WIA8" s="267"/>
      <c r="WIB8" s="267"/>
      <c r="WIC8" s="269"/>
      <c r="WID8" s="336"/>
      <c r="WIE8" s="346"/>
      <c r="WIF8" s="333"/>
      <c r="WIG8" s="345"/>
      <c r="WIH8" s="347"/>
      <c r="WII8" s="10"/>
      <c r="WIJ8" s="345"/>
      <c r="WIK8" s="345"/>
      <c r="WIL8" s="347"/>
      <c r="WIM8" s="339"/>
      <c r="WIO8" s="259"/>
      <c r="WIP8" s="267"/>
      <c r="WIQ8" s="267"/>
      <c r="WIR8" s="269"/>
      <c r="WIS8" s="336"/>
      <c r="WIT8" s="346"/>
      <c r="WIU8" s="333"/>
      <c r="WIV8" s="345"/>
      <c r="WIW8" s="347"/>
      <c r="WIX8" s="10"/>
      <c r="WIY8" s="345"/>
      <c r="WIZ8" s="345"/>
      <c r="WJA8" s="347"/>
      <c r="WJB8" s="339"/>
      <c r="WJD8" s="259"/>
      <c r="WJE8" s="267"/>
      <c r="WJF8" s="267"/>
      <c r="WJG8" s="269"/>
      <c r="WJH8" s="336"/>
      <c r="WJI8" s="346"/>
      <c r="WJJ8" s="333"/>
      <c r="WJK8" s="345"/>
      <c r="WJL8" s="347"/>
      <c r="WJM8" s="10"/>
      <c r="WJN8" s="345"/>
      <c r="WJO8" s="345"/>
      <c r="WJP8" s="347"/>
      <c r="WJQ8" s="339"/>
      <c r="WJS8" s="259"/>
      <c r="WJT8" s="267"/>
      <c r="WJU8" s="267"/>
      <c r="WJV8" s="269"/>
      <c r="WJW8" s="336"/>
      <c r="WJX8" s="346"/>
      <c r="WJY8" s="333"/>
      <c r="WJZ8" s="345"/>
      <c r="WKA8" s="347"/>
      <c r="WKB8" s="10"/>
      <c r="WKC8" s="345"/>
      <c r="WKD8" s="345"/>
      <c r="WKE8" s="347"/>
      <c r="WKF8" s="339"/>
      <c r="WKH8" s="259"/>
      <c r="WKI8" s="267"/>
      <c r="WKJ8" s="267"/>
      <c r="WKK8" s="269"/>
      <c r="WKL8" s="336"/>
      <c r="WKM8" s="346"/>
      <c r="WKN8" s="333"/>
      <c r="WKO8" s="345"/>
      <c r="WKP8" s="347"/>
      <c r="WKQ8" s="10"/>
      <c r="WKR8" s="345"/>
      <c r="WKS8" s="345"/>
      <c r="WKT8" s="347"/>
      <c r="WKU8" s="339"/>
      <c r="WKW8" s="259"/>
      <c r="WKX8" s="267"/>
      <c r="WKY8" s="267"/>
      <c r="WKZ8" s="269"/>
      <c r="WLA8" s="336"/>
      <c r="WLB8" s="346"/>
      <c r="WLC8" s="333"/>
      <c r="WLD8" s="345"/>
      <c r="WLE8" s="347"/>
      <c r="WLF8" s="10"/>
      <c r="WLG8" s="345"/>
      <c r="WLH8" s="345"/>
      <c r="WLI8" s="347"/>
      <c r="WLJ8" s="339"/>
      <c r="WLL8" s="259"/>
      <c r="WLM8" s="267"/>
      <c r="WLN8" s="267"/>
      <c r="WLO8" s="269"/>
      <c r="WLP8" s="336"/>
      <c r="WLQ8" s="346"/>
      <c r="WLR8" s="333"/>
      <c r="WLS8" s="345"/>
      <c r="WLT8" s="347"/>
      <c r="WLU8" s="10"/>
      <c r="WLV8" s="345"/>
      <c r="WLW8" s="345"/>
      <c r="WLX8" s="347"/>
      <c r="WLY8" s="339"/>
      <c r="WMA8" s="259"/>
      <c r="WMB8" s="267"/>
      <c r="WMC8" s="267"/>
      <c r="WMD8" s="269"/>
      <c r="WME8" s="336"/>
      <c r="WMF8" s="346"/>
      <c r="WMG8" s="333"/>
      <c r="WMH8" s="345"/>
      <c r="WMI8" s="347"/>
      <c r="WMJ8" s="10"/>
      <c r="WMK8" s="345"/>
      <c r="WML8" s="345"/>
      <c r="WMM8" s="347"/>
      <c r="WMN8" s="339"/>
      <c r="WMP8" s="259"/>
      <c r="WMQ8" s="267"/>
      <c r="WMR8" s="267"/>
      <c r="WMS8" s="269"/>
      <c r="WMT8" s="336"/>
      <c r="WMU8" s="346"/>
      <c r="WMV8" s="333"/>
      <c r="WMW8" s="345"/>
      <c r="WMX8" s="347"/>
      <c r="WMY8" s="10"/>
      <c r="WMZ8" s="345"/>
      <c r="WNA8" s="345"/>
      <c r="WNB8" s="347"/>
      <c r="WNC8" s="339"/>
      <c r="WNE8" s="259"/>
      <c r="WNF8" s="267"/>
      <c r="WNG8" s="267"/>
      <c r="WNH8" s="269"/>
      <c r="WNI8" s="336"/>
      <c r="WNJ8" s="346"/>
      <c r="WNK8" s="333"/>
      <c r="WNL8" s="345"/>
      <c r="WNM8" s="347"/>
      <c r="WNN8" s="10"/>
      <c r="WNO8" s="345"/>
      <c r="WNP8" s="345"/>
      <c r="WNQ8" s="347"/>
      <c r="WNR8" s="339"/>
      <c r="WNT8" s="259"/>
      <c r="WNU8" s="267"/>
      <c r="WNV8" s="267"/>
      <c r="WNW8" s="269"/>
      <c r="WNX8" s="336"/>
      <c r="WNY8" s="346"/>
      <c r="WNZ8" s="333"/>
      <c r="WOA8" s="345"/>
      <c r="WOB8" s="347"/>
      <c r="WOC8" s="10"/>
      <c r="WOD8" s="345"/>
      <c r="WOE8" s="345"/>
      <c r="WOF8" s="347"/>
      <c r="WOG8" s="339"/>
      <c r="WOI8" s="259"/>
      <c r="WOJ8" s="267"/>
      <c r="WOK8" s="267"/>
      <c r="WOL8" s="269"/>
      <c r="WOM8" s="336"/>
      <c r="WON8" s="346"/>
      <c r="WOO8" s="333"/>
      <c r="WOP8" s="345"/>
      <c r="WOQ8" s="347"/>
      <c r="WOR8" s="10"/>
      <c r="WOS8" s="345"/>
      <c r="WOT8" s="345"/>
      <c r="WOU8" s="347"/>
      <c r="WOV8" s="339"/>
      <c r="WOX8" s="259"/>
      <c r="WOY8" s="267"/>
      <c r="WOZ8" s="267"/>
      <c r="WPA8" s="269"/>
      <c r="WPB8" s="336"/>
      <c r="WPC8" s="346"/>
      <c r="WPD8" s="333"/>
      <c r="WPE8" s="345"/>
      <c r="WPF8" s="347"/>
      <c r="WPG8" s="10"/>
      <c r="WPH8" s="345"/>
      <c r="WPI8" s="345"/>
      <c r="WPJ8" s="347"/>
      <c r="WPK8" s="339"/>
      <c r="WPM8" s="259"/>
      <c r="WPN8" s="267"/>
      <c r="WPO8" s="267"/>
      <c r="WPP8" s="269"/>
      <c r="WPQ8" s="336"/>
      <c r="WPR8" s="346"/>
      <c r="WPS8" s="333"/>
      <c r="WPT8" s="345"/>
      <c r="WPU8" s="347"/>
      <c r="WPV8" s="10"/>
      <c r="WPW8" s="345"/>
      <c r="WPX8" s="345"/>
      <c r="WPY8" s="347"/>
      <c r="WPZ8" s="339"/>
      <c r="WQB8" s="259"/>
      <c r="WQC8" s="267"/>
      <c r="WQD8" s="267"/>
      <c r="WQE8" s="269"/>
      <c r="WQF8" s="336"/>
      <c r="WQG8" s="346"/>
      <c r="WQH8" s="333"/>
      <c r="WQI8" s="345"/>
      <c r="WQJ8" s="347"/>
      <c r="WQK8" s="10"/>
      <c r="WQL8" s="345"/>
      <c r="WQM8" s="345"/>
      <c r="WQN8" s="347"/>
      <c r="WQO8" s="339"/>
      <c r="WQQ8" s="259"/>
      <c r="WQR8" s="267"/>
      <c r="WQS8" s="267"/>
      <c r="WQT8" s="269"/>
      <c r="WQU8" s="336"/>
      <c r="WQV8" s="346"/>
      <c r="WQW8" s="333"/>
      <c r="WQX8" s="345"/>
      <c r="WQY8" s="347"/>
      <c r="WQZ8" s="10"/>
      <c r="WRA8" s="345"/>
      <c r="WRB8" s="345"/>
      <c r="WRC8" s="347"/>
      <c r="WRD8" s="339"/>
      <c r="WRF8" s="259"/>
      <c r="WRG8" s="267"/>
      <c r="WRH8" s="267"/>
      <c r="WRI8" s="269"/>
      <c r="WRJ8" s="336"/>
      <c r="WRK8" s="346"/>
      <c r="WRL8" s="333"/>
      <c r="WRM8" s="345"/>
      <c r="WRN8" s="347"/>
      <c r="WRO8" s="10"/>
      <c r="WRP8" s="345"/>
      <c r="WRQ8" s="345"/>
      <c r="WRR8" s="347"/>
      <c r="WRS8" s="339"/>
      <c r="WRU8" s="259"/>
      <c r="WRV8" s="267"/>
      <c r="WRW8" s="267"/>
      <c r="WRX8" s="269"/>
      <c r="WRY8" s="336"/>
      <c r="WRZ8" s="346"/>
      <c r="WSA8" s="333"/>
      <c r="WSB8" s="345"/>
      <c r="WSC8" s="347"/>
      <c r="WSD8" s="10"/>
      <c r="WSE8" s="345"/>
      <c r="WSF8" s="345"/>
      <c r="WSG8" s="347"/>
      <c r="WSH8" s="339"/>
      <c r="WSJ8" s="259"/>
      <c r="WSK8" s="267"/>
      <c r="WSL8" s="267"/>
      <c r="WSM8" s="269"/>
      <c r="WSN8" s="336"/>
      <c r="WSO8" s="346"/>
      <c r="WSP8" s="333"/>
      <c r="WSQ8" s="345"/>
      <c r="WSR8" s="347"/>
      <c r="WSS8" s="10"/>
      <c r="WST8" s="345"/>
      <c r="WSU8" s="345"/>
      <c r="WSV8" s="347"/>
      <c r="WSW8" s="339"/>
      <c r="WSY8" s="259"/>
      <c r="WSZ8" s="267"/>
      <c r="WTA8" s="267"/>
      <c r="WTB8" s="269"/>
      <c r="WTC8" s="336"/>
      <c r="WTD8" s="346"/>
      <c r="WTE8" s="333"/>
      <c r="WTF8" s="345"/>
      <c r="WTG8" s="347"/>
      <c r="WTH8" s="10"/>
      <c r="WTI8" s="345"/>
      <c r="WTJ8" s="345"/>
      <c r="WTK8" s="347"/>
      <c r="WTL8" s="339"/>
      <c r="WTN8" s="259"/>
      <c r="WTO8" s="267"/>
      <c r="WTP8" s="267"/>
      <c r="WTQ8" s="269"/>
      <c r="WTR8" s="336"/>
      <c r="WTS8" s="346"/>
      <c r="WTT8" s="333"/>
      <c r="WTU8" s="345"/>
      <c r="WTV8" s="347"/>
      <c r="WTW8" s="10"/>
      <c r="WTX8" s="345"/>
      <c r="WTY8" s="345"/>
      <c r="WTZ8" s="347"/>
      <c r="WUA8" s="339"/>
      <c r="WUC8" s="259"/>
      <c r="WUD8" s="267"/>
      <c r="WUE8" s="267"/>
      <c r="WUF8" s="269"/>
      <c r="WUG8" s="336"/>
      <c r="WUH8" s="346"/>
      <c r="WUI8" s="333"/>
      <c r="WUJ8" s="345"/>
      <c r="WUK8" s="347"/>
      <c r="WUL8" s="10"/>
      <c r="WUM8" s="345"/>
      <c r="WUN8" s="345"/>
      <c r="WUO8" s="347"/>
      <c r="WUP8" s="339"/>
      <c r="WUR8" s="259"/>
      <c r="WUS8" s="267"/>
      <c r="WUT8" s="267"/>
      <c r="WUU8" s="269"/>
      <c r="WUV8" s="336"/>
      <c r="WUW8" s="346"/>
      <c r="WUX8" s="333"/>
      <c r="WUY8" s="345"/>
      <c r="WUZ8" s="347"/>
      <c r="WVA8" s="10"/>
      <c r="WVB8" s="345"/>
      <c r="WVC8" s="345"/>
      <c r="WVD8" s="347"/>
      <c r="WVE8" s="339"/>
      <c r="WVG8" s="259"/>
      <c r="WVH8" s="267"/>
      <c r="WVI8" s="267"/>
      <c r="WVJ8" s="269"/>
      <c r="WVK8" s="336"/>
      <c r="WVL8" s="346"/>
      <c r="WVM8" s="333"/>
      <c r="WVN8" s="345"/>
      <c r="WVO8" s="347"/>
      <c r="WVP8" s="10"/>
      <c r="WVQ8" s="345"/>
      <c r="WVR8" s="345"/>
      <c r="WVS8" s="347"/>
      <c r="WVT8" s="339"/>
      <c r="WVV8" s="259"/>
      <c r="WVW8" s="267"/>
      <c r="WVX8" s="267"/>
      <c r="WVY8" s="269"/>
      <c r="WVZ8" s="336"/>
      <c r="WWA8" s="346"/>
      <c r="WWB8" s="333"/>
      <c r="WWC8" s="345"/>
      <c r="WWD8" s="347"/>
      <c r="WWE8" s="10"/>
      <c r="WWF8" s="345"/>
      <c r="WWG8" s="345"/>
      <c r="WWH8" s="347"/>
      <c r="WWI8" s="339"/>
      <c r="WWK8" s="259"/>
      <c r="WWL8" s="267"/>
      <c r="WWM8" s="267"/>
      <c r="WWN8" s="269"/>
      <c r="WWO8" s="336"/>
      <c r="WWP8" s="346"/>
      <c r="WWQ8" s="333"/>
      <c r="WWR8" s="345"/>
      <c r="WWS8" s="347"/>
      <c r="WWT8" s="10"/>
      <c r="WWU8" s="345"/>
      <c r="WWV8" s="345"/>
      <c r="WWW8" s="347"/>
      <c r="WWX8" s="339"/>
      <c r="WWZ8" s="259"/>
      <c r="WXA8" s="267"/>
      <c r="WXB8" s="267"/>
      <c r="WXC8" s="269"/>
      <c r="WXD8" s="336"/>
      <c r="WXE8" s="346"/>
      <c r="WXF8" s="333"/>
      <c r="WXG8" s="345"/>
      <c r="WXH8" s="347"/>
      <c r="WXI8" s="10"/>
      <c r="WXJ8" s="345"/>
      <c r="WXK8" s="345"/>
      <c r="WXL8" s="347"/>
      <c r="WXM8" s="339"/>
      <c r="WXO8" s="259"/>
      <c r="WXP8" s="267"/>
      <c r="WXQ8" s="267"/>
      <c r="WXR8" s="269"/>
      <c r="WXS8" s="336"/>
      <c r="WXT8" s="346"/>
      <c r="WXU8" s="333"/>
      <c r="WXV8" s="345"/>
      <c r="WXW8" s="347"/>
      <c r="WXX8" s="10"/>
      <c r="WXY8" s="345"/>
      <c r="WXZ8" s="345"/>
      <c r="WYA8" s="347"/>
      <c r="WYB8" s="339"/>
      <c r="WYD8" s="259"/>
      <c r="WYE8" s="267"/>
      <c r="WYF8" s="267"/>
      <c r="WYG8" s="269"/>
      <c r="WYH8" s="336"/>
      <c r="WYI8" s="346"/>
      <c r="WYJ8" s="333"/>
      <c r="WYK8" s="345"/>
      <c r="WYL8" s="347"/>
      <c r="WYM8" s="10"/>
      <c r="WYN8" s="345"/>
      <c r="WYO8" s="345"/>
      <c r="WYP8" s="347"/>
      <c r="WYQ8" s="339"/>
      <c r="WYS8" s="259"/>
      <c r="WYT8" s="267"/>
      <c r="WYU8" s="267"/>
      <c r="WYV8" s="269"/>
      <c r="WYW8" s="336"/>
      <c r="WYX8" s="346"/>
      <c r="WYY8" s="333"/>
      <c r="WYZ8" s="345"/>
      <c r="WZA8" s="347"/>
      <c r="WZB8" s="10"/>
      <c r="WZC8" s="345"/>
      <c r="WZD8" s="345"/>
      <c r="WZE8" s="347"/>
      <c r="WZF8" s="339"/>
      <c r="WZH8" s="259"/>
      <c r="WZI8" s="267"/>
      <c r="WZJ8" s="267"/>
      <c r="WZK8" s="269"/>
      <c r="WZL8" s="336"/>
      <c r="WZM8" s="346"/>
      <c r="WZN8" s="333"/>
      <c r="WZO8" s="345"/>
      <c r="WZP8" s="347"/>
      <c r="WZQ8" s="10"/>
      <c r="WZR8" s="345"/>
      <c r="WZS8" s="345"/>
      <c r="WZT8" s="347"/>
      <c r="WZU8" s="339"/>
      <c r="WZW8" s="259"/>
      <c r="WZX8" s="267"/>
      <c r="WZY8" s="267"/>
      <c r="WZZ8" s="269"/>
      <c r="XAA8" s="336"/>
      <c r="XAB8" s="346"/>
      <c r="XAC8" s="333"/>
      <c r="XAD8" s="345"/>
      <c r="XAE8" s="347"/>
      <c r="XAF8" s="10"/>
      <c r="XAG8" s="345"/>
      <c r="XAH8" s="345"/>
      <c r="XAI8" s="347"/>
      <c r="XAJ8" s="339"/>
      <c r="XAL8" s="259"/>
      <c r="XAM8" s="267"/>
      <c r="XAN8" s="267"/>
      <c r="XAO8" s="269"/>
      <c r="XAP8" s="336"/>
      <c r="XAQ8" s="346"/>
      <c r="XAR8" s="333"/>
      <c r="XAS8" s="345"/>
      <c r="XAT8" s="347"/>
      <c r="XAU8" s="10"/>
      <c r="XAV8" s="345"/>
      <c r="XAW8" s="345"/>
      <c r="XAX8" s="347"/>
      <c r="XAY8" s="339"/>
      <c r="XBA8" s="259"/>
      <c r="XBB8" s="267"/>
      <c r="XBC8" s="267"/>
      <c r="XBD8" s="269"/>
      <c r="XBE8" s="336"/>
      <c r="XBF8" s="346"/>
      <c r="XBG8" s="333"/>
      <c r="XBH8" s="345"/>
      <c r="XBI8" s="347"/>
      <c r="XBJ8" s="10"/>
      <c r="XBK8" s="345"/>
      <c r="XBL8" s="345"/>
      <c r="XBM8" s="347"/>
      <c r="XBN8" s="339"/>
      <c r="XBP8" s="259"/>
      <c r="XBQ8" s="267"/>
      <c r="XBR8" s="267"/>
      <c r="XBS8" s="269"/>
      <c r="XBT8" s="336"/>
      <c r="XBU8" s="346"/>
      <c r="XBV8" s="333"/>
      <c r="XBW8" s="345"/>
      <c r="XBX8" s="347"/>
      <c r="XBY8" s="10"/>
      <c r="XBZ8" s="345"/>
      <c r="XCA8" s="345"/>
      <c r="XCB8" s="347"/>
      <c r="XCC8" s="339"/>
      <c r="XCE8" s="259"/>
      <c r="XCF8" s="267"/>
      <c r="XCG8" s="267"/>
      <c r="XCH8" s="269"/>
      <c r="XCI8" s="336"/>
      <c r="XCJ8" s="346"/>
      <c r="XCK8" s="333"/>
      <c r="XCL8" s="345"/>
      <c r="XCM8" s="347"/>
      <c r="XCN8" s="10"/>
      <c r="XCO8" s="345"/>
      <c r="XCP8" s="345"/>
      <c r="XCQ8" s="347"/>
      <c r="XCR8" s="339"/>
      <c r="XCT8" s="259"/>
      <c r="XCU8" s="267"/>
      <c r="XCV8" s="267"/>
      <c r="XCW8" s="269"/>
      <c r="XCX8" s="336"/>
      <c r="XCY8" s="346"/>
      <c r="XCZ8" s="333"/>
      <c r="XDA8" s="345"/>
      <c r="XDB8" s="347"/>
      <c r="XDC8" s="10"/>
      <c r="XDD8" s="345"/>
      <c r="XDE8" s="345"/>
      <c r="XDF8" s="347"/>
      <c r="XDG8" s="339"/>
      <c r="XDI8" s="259"/>
      <c r="XDJ8" s="267"/>
      <c r="XDK8" s="267"/>
      <c r="XDL8" s="269"/>
      <c r="XDM8" s="336"/>
      <c r="XDN8" s="346"/>
      <c r="XDO8" s="333"/>
      <c r="XDP8" s="345"/>
      <c r="XDQ8" s="347"/>
      <c r="XDR8" s="10"/>
      <c r="XDS8" s="345"/>
      <c r="XDT8" s="345"/>
      <c r="XDU8" s="347"/>
      <c r="XDV8" s="339"/>
      <c r="XDX8" s="259"/>
      <c r="XDY8" s="267"/>
      <c r="XDZ8" s="267"/>
      <c r="XEA8" s="269"/>
      <c r="XEB8" s="336"/>
      <c r="XEC8" s="346"/>
      <c r="XED8" s="333"/>
      <c r="XEE8" s="345"/>
      <c r="XEF8" s="347"/>
      <c r="XEG8" s="10"/>
      <c r="XEH8" s="345"/>
      <c r="XEI8" s="345"/>
      <c r="XEJ8" s="347"/>
      <c r="XEK8" s="339"/>
      <c r="XEM8" s="259"/>
      <c r="XEN8" s="267"/>
      <c r="XEO8" s="267"/>
      <c r="XEP8" s="269"/>
      <c r="XEQ8" s="336"/>
      <c r="XER8" s="346"/>
      <c r="XES8" s="333"/>
      <c r="XET8" s="345"/>
      <c r="XEU8" s="347"/>
      <c r="XEV8" s="10"/>
      <c r="XEW8" s="345"/>
      <c r="XEX8" s="345"/>
      <c r="XEY8" s="347"/>
      <c r="XEZ8" s="339"/>
      <c r="XFB8" s="259"/>
      <c r="XFC8" s="267"/>
      <c r="XFD8" s="267"/>
    </row>
    <row r="9" spans="1:16384" x14ac:dyDescent="0.2">
      <c r="B9" s="259" t="s">
        <v>431</v>
      </c>
      <c r="C9" s="267"/>
      <c r="D9" s="267"/>
      <c r="E9" s="269">
        <v>1</v>
      </c>
      <c r="F9" s="330">
        <v>0.17</v>
      </c>
      <c r="G9" s="344">
        <v>243747</v>
      </c>
      <c r="H9" s="347">
        <f t="shared" si="0"/>
        <v>41436.990000000005</v>
      </c>
      <c r="I9" s="347">
        <f t="shared" si="1"/>
        <v>44420.453280000009</v>
      </c>
      <c r="J9" s="347">
        <f t="shared" si="2"/>
        <v>47485.46455632001</v>
      </c>
      <c r="K9" s="348">
        <v>10</v>
      </c>
      <c r="L9" s="345">
        <f t="shared" si="3"/>
        <v>414369.9</v>
      </c>
      <c r="M9" s="345">
        <f t="shared" si="4"/>
        <v>444204.5328000001</v>
      </c>
      <c r="N9" s="347">
        <f t="shared" si="5"/>
        <v>474854.64556320012</v>
      </c>
      <c r="O9" s="347">
        <f t="shared" si="6"/>
        <v>1333429.0783632002</v>
      </c>
      <c r="Q9" s="259"/>
      <c r="R9" s="267"/>
      <c r="S9" s="267"/>
      <c r="T9" s="353"/>
      <c r="U9" s="354"/>
      <c r="V9" s="355"/>
      <c r="W9" s="356"/>
      <c r="X9" s="356"/>
      <c r="Y9" s="356"/>
      <c r="Z9" s="2"/>
      <c r="AA9" s="356"/>
      <c r="AB9" s="356"/>
      <c r="AC9" s="356"/>
      <c r="AD9" s="127"/>
      <c r="AF9" s="259"/>
      <c r="AG9" s="267"/>
      <c r="AH9" s="267"/>
      <c r="AI9" s="269"/>
      <c r="AJ9" s="330"/>
      <c r="AK9" s="344"/>
      <c r="AL9" s="347"/>
      <c r="AM9" s="347"/>
      <c r="AN9" s="333"/>
      <c r="AO9" s="348"/>
      <c r="AP9" s="345"/>
      <c r="AQ9" s="347"/>
      <c r="AR9" s="340"/>
      <c r="AS9" s="339"/>
      <c r="AU9" s="259"/>
      <c r="AV9" s="267"/>
      <c r="AW9" s="267"/>
      <c r="AX9" s="269"/>
      <c r="AY9" s="330"/>
      <c r="AZ9" s="344"/>
      <c r="BA9" s="347"/>
      <c r="BB9" s="347"/>
      <c r="BC9" s="333"/>
      <c r="BD9" s="348"/>
      <c r="BE9" s="345"/>
      <c r="BF9" s="347"/>
      <c r="BG9" s="340"/>
      <c r="BH9" s="339"/>
      <c r="BJ9" s="259"/>
      <c r="BK9" s="267"/>
      <c r="BL9" s="267"/>
      <c r="BM9" s="269"/>
      <c r="BN9" s="330"/>
      <c r="BO9" s="344"/>
      <c r="BP9" s="347"/>
      <c r="BQ9" s="347"/>
      <c r="BR9" s="333"/>
      <c r="BS9" s="348"/>
      <c r="BT9" s="345"/>
      <c r="BU9" s="347"/>
      <c r="BV9" s="340"/>
      <c r="BW9" s="339"/>
      <c r="BY9" s="259"/>
      <c r="BZ9" s="267"/>
      <c r="CA9" s="267"/>
      <c r="CB9" s="269"/>
      <c r="CC9" s="330"/>
      <c r="CD9" s="344"/>
      <c r="CE9" s="347"/>
      <c r="CF9" s="347"/>
      <c r="CG9" s="333"/>
      <c r="CH9" s="348"/>
      <c r="CI9" s="345"/>
      <c r="CJ9" s="347"/>
      <c r="CK9" s="340"/>
      <c r="CL9" s="339"/>
      <c r="CN9" s="259"/>
      <c r="CO9" s="267"/>
      <c r="CP9" s="267"/>
      <c r="CQ9" s="269"/>
      <c r="CR9" s="330"/>
      <c r="CS9" s="344"/>
      <c r="CT9" s="347"/>
      <c r="CU9" s="347"/>
      <c r="CV9" s="333"/>
      <c r="CW9" s="348"/>
      <c r="CX9" s="345"/>
      <c r="CY9" s="347"/>
      <c r="CZ9" s="340"/>
      <c r="DA9" s="339"/>
      <c r="DC9" s="259"/>
      <c r="DD9" s="267"/>
      <c r="DE9" s="267"/>
      <c r="DF9" s="269"/>
      <c r="DG9" s="330"/>
      <c r="DH9" s="344"/>
      <c r="DI9" s="347"/>
      <c r="DJ9" s="347"/>
      <c r="DK9" s="333"/>
      <c r="DL9" s="348"/>
      <c r="DM9" s="345"/>
      <c r="DN9" s="347"/>
      <c r="DO9" s="340"/>
      <c r="DP9" s="339"/>
      <c r="DR9" s="259"/>
      <c r="DS9" s="267"/>
      <c r="DT9" s="267"/>
      <c r="DU9" s="269"/>
      <c r="DV9" s="330"/>
      <c r="DW9" s="344"/>
      <c r="DX9" s="347"/>
      <c r="DY9" s="347"/>
      <c r="DZ9" s="333"/>
      <c r="EA9" s="348"/>
      <c r="EB9" s="345"/>
      <c r="EC9" s="347"/>
      <c r="ED9" s="340"/>
      <c r="EE9" s="339"/>
      <c r="EG9" s="259"/>
      <c r="EH9" s="267"/>
      <c r="EI9" s="267"/>
      <c r="EJ9" s="269"/>
      <c r="EK9" s="330"/>
      <c r="EL9" s="344"/>
      <c r="EM9" s="347"/>
      <c r="EN9" s="347"/>
      <c r="EO9" s="333"/>
      <c r="EP9" s="348"/>
      <c r="EQ9" s="345"/>
      <c r="ER9" s="347"/>
      <c r="ES9" s="340"/>
      <c r="ET9" s="339"/>
      <c r="EV9" s="259"/>
      <c r="EW9" s="267"/>
      <c r="EX9" s="267"/>
      <c r="EY9" s="269"/>
      <c r="EZ9" s="330"/>
      <c r="FA9" s="344"/>
      <c r="FB9" s="347"/>
      <c r="FC9" s="347"/>
      <c r="FD9" s="333"/>
      <c r="FE9" s="348"/>
      <c r="FF9" s="345"/>
      <c r="FG9" s="347"/>
      <c r="FH9" s="340"/>
      <c r="FI9" s="339"/>
      <c r="FK9" s="259"/>
      <c r="FL9" s="267"/>
      <c r="FM9" s="267"/>
      <c r="FN9" s="269"/>
      <c r="FO9" s="330"/>
      <c r="FP9" s="344"/>
      <c r="FQ9" s="347"/>
      <c r="FR9" s="347"/>
      <c r="FS9" s="333"/>
      <c r="FT9" s="348"/>
      <c r="FU9" s="345"/>
      <c r="FV9" s="347"/>
      <c r="FW9" s="340"/>
      <c r="FX9" s="339"/>
      <c r="FZ9" s="259"/>
      <c r="GA9" s="267"/>
      <c r="GB9" s="267"/>
      <c r="GC9" s="269"/>
      <c r="GD9" s="330"/>
      <c r="GE9" s="344"/>
      <c r="GF9" s="347"/>
      <c r="GG9" s="347"/>
      <c r="GH9" s="333"/>
      <c r="GI9" s="348"/>
      <c r="GJ9" s="345"/>
      <c r="GK9" s="347"/>
      <c r="GL9" s="340"/>
      <c r="GM9" s="339"/>
      <c r="GO9" s="259"/>
      <c r="GP9" s="267"/>
      <c r="GQ9" s="267"/>
      <c r="GR9" s="269"/>
      <c r="GS9" s="330"/>
      <c r="GT9" s="344"/>
      <c r="GU9" s="347"/>
      <c r="GV9" s="347"/>
      <c r="GW9" s="333"/>
      <c r="GX9" s="348"/>
      <c r="GY9" s="345"/>
      <c r="GZ9" s="347"/>
      <c r="HA9" s="340"/>
      <c r="HB9" s="339"/>
      <c r="HD9" s="259"/>
      <c r="HE9" s="267"/>
      <c r="HF9" s="267"/>
      <c r="HG9" s="269"/>
      <c r="HH9" s="330"/>
      <c r="HI9" s="344"/>
      <c r="HJ9" s="347"/>
      <c r="HK9" s="347"/>
      <c r="HL9" s="333"/>
      <c r="HM9" s="348"/>
      <c r="HN9" s="345"/>
      <c r="HO9" s="347"/>
      <c r="HP9" s="340"/>
      <c r="HQ9" s="339"/>
      <c r="HS9" s="259"/>
      <c r="HT9" s="267"/>
      <c r="HU9" s="267"/>
      <c r="HV9" s="269"/>
      <c r="HW9" s="330"/>
      <c r="HX9" s="344"/>
      <c r="HY9" s="347"/>
      <c r="HZ9" s="347"/>
      <c r="IA9" s="333"/>
      <c r="IB9" s="348"/>
      <c r="IC9" s="345"/>
      <c r="ID9" s="347"/>
      <c r="IE9" s="340"/>
      <c r="IF9" s="339"/>
      <c r="IH9" s="259"/>
      <c r="II9" s="267"/>
      <c r="IJ9" s="267"/>
      <c r="IK9" s="269"/>
      <c r="IL9" s="330"/>
      <c r="IM9" s="344"/>
      <c r="IN9" s="347"/>
      <c r="IO9" s="347"/>
      <c r="IP9" s="333"/>
      <c r="IQ9" s="348"/>
      <c r="IR9" s="345"/>
      <c r="IS9" s="347"/>
      <c r="IT9" s="340"/>
      <c r="IU9" s="339"/>
      <c r="IW9" s="259"/>
      <c r="IX9" s="267"/>
      <c r="IY9" s="267"/>
      <c r="IZ9" s="269"/>
      <c r="JA9" s="330"/>
      <c r="JB9" s="344"/>
      <c r="JC9" s="347"/>
      <c r="JD9" s="347"/>
      <c r="JE9" s="333"/>
      <c r="JF9" s="348"/>
      <c r="JG9" s="345"/>
      <c r="JH9" s="347"/>
      <c r="JI9" s="340"/>
      <c r="JJ9" s="339"/>
      <c r="JL9" s="259"/>
      <c r="JM9" s="267"/>
      <c r="JN9" s="267"/>
      <c r="JO9" s="269"/>
      <c r="JP9" s="330"/>
      <c r="JQ9" s="344"/>
      <c r="JR9" s="347"/>
      <c r="JS9" s="347"/>
      <c r="JT9" s="333"/>
      <c r="JU9" s="348"/>
      <c r="JV9" s="345"/>
      <c r="JW9" s="347"/>
      <c r="JX9" s="340"/>
      <c r="JY9" s="339"/>
      <c r="KA9" s="259"/>
      <c r="KB9" s="267"/>
      <c r="KC9" s="267"/>
      <c r="KD9" s="269"/>
      <c r="KE9" s="330"/>
      <c r="KF9" s="344"/>
      <c r="KG9" s="347"/>
      <c r="KH9" s="347"/>
      <c r="KI9" s="333"/>
      <c r="KJ9" s="348"/>
      <c r="KK9" s="345"/>
      <c r="KL9" s="347"/>
      <c r="KM9" s="340"/>
      <c r="KN9" s="339"/>
      <c r="KP9" s="259"/>
      <c r="KQ9" s="267"/>
      <c r="KR9" s="267"/>
      <c r="KS9" s="269"/>
      <c r="KT9" s="330"/>
      <c r="KU9" s="344"/>
      <c r="KV9" s="347"/>
      <c r="KW9" s="347"/>
      <c r="KX9" s="333"/>
      <c r="KY9" s="348"/>
      <c r="KZ9" s="345"/>
      <c r="LA9" s="347"/>
      <c r="LB9" s="340"/>
      <c r="LC9" s="339"/>
      <c r="LE9" s="259"/>
      <c r="LF9" s="267"/>
      <c r="LG9" s="267"/>
      <c r="LH9" s="269"/>
      <c r="LI9" s="330"/>
      <c r="LJ9" s="344"/>
      <c r="LK9" s="347"/>
      <c r="LL9" s="347"/>
      <c r="LM9" s="333"/>
      <c r="LN9" s="348"/>
      <c r="LO9" s="345"/>
      <c r="LP9" s="347"/>
      <c r="LQ9" s="340"/>
      <c r="LR9" s="339"/>
      <c r="LT9" s="259"/>
      <c r="LU9" s="267"/>
      <c r="LV9" s="267"/>
      <c r="LW9" s="269"/>
      <c r="LX9" s="330"/>
      <c r="LY9" s="344"/>
      <c r="LZ9" s="347"/>
      <c r="MA9" s="347"/>
      <c r="MB9" s="333"/>
      <c r="MC9" s="348"/>
      <c r="MD9" s="345"/>
      <c r="ME9" s="347"/>
      <c r="MF9" s="340"/>
      <c r="MG9" s="339"/>
      <c r="MI9" s="259"/>
      <c r="MJ9" s="267"/>
      <c r="MK9" s="267"/>
      <c r="ML9" s="269"/>
      <c r="MM9" s="330"/>
      <c r="MN9" s="344"/>
      <c r="MO9" s="347"/>
      <c r="MP9" s="347"/>
      <c r="MQ9" s="333"/>
      <c r="MR9" s="348"/>
      <c r="MS9" s="345"/>
      <c r="MT9" s="347"/>
      <c r="MU9" s="340"/>
      <c r="MV9" s="339"/>
      <c r="MX9" s="259"/>
      <c r="MY9" s="267"/>
      <c r="MZ9" s="267"/>
      <c r="NA9" s="269"/>
      <c r="NB9" s="330"/>
      <c r="NC9" s="344"/>
      <c r="ND9" s="347"/>
      <c r="NE9" s="347"/>
      <c r="NF9" s="333"/>
      <c r="NG9" s="348"/>
      <c r="NH9" s="345"/>
      <c r="NI9" s="347"/>
      <c r="NJ9" s="340"/>
      <c r="NK9" s="339"/>
      <c r="NM9" s="259"/>
      <c r="NN9" s="267"/>
      <c r="NO9" s="267"/>
      <c r="NP9" s="269"/>
      <c r="NQ9" s="330"/>
      <c r="NR9" s="344"/>
      <c r="NS9" s="347"/>
      <c r="NT9" s="347"/>
      <c r="NU9" s="333"/>
      <c r="NV9" s="348"/>
      <c r="NW9" s="345"/>
      <c r="NX9" s="347"/>
      <c r="NY9" s="340"/>
      <c r="NZ9" s="339"/>
      <c r="OB9" s="259"/>
      <c r="OC9" s="267"/>
      <c r="OD9" s="267"/>
      <c r="OE9" s="269"/>
      <c r="OF9" s="330"/>
      <c r="OG9" s="344"/>
      <c r="OH9" s="347"/>
      <c r="OI9" s="347"/>
      <c r="OJ9" s="333"/>
      <c r="OK9" s="348"/>
      <c r="OL9" s="345"/>
      <c r="OM9" s="347"/>
      <c r="ON9" s="340"/>
      <c r="OO9" s="339"/>
      <c r="OQ9" s="259"/>
      <c r="OR9" s="267"/>
      <c r="OS9" s="267"/>
      <c r="OT9" s="269"/>
      <c r="OU9" s="330"/>
      <c r="OV9" s="344"/>
      <c r="OW9" s="347"/>
      <c r="OX9" s="347"/>
      <c r="OY9" s="333"/>
      <c r="OZ9" s="348"/>
      <c r="PA9" s="345"/>
      <c r="PB9" s="347"/>
      <c r="PC9" s="340"/>
      <c r="PD9" s="339"/>
      <c r="PF9" s="259"/>
      <c r="PG9" s="267"/>
      <c r="PH9" s="267"/>
      <c r="PI9" s="269"/>
      <c r="PJ9" s="330"/>
      <c r="PK9" s="344"/>
      <c r="PL9" s="347"/>
      <c r="PM9" s="347"/>
      <c r="PN9" s="333"/>
      <c r="PO9" s="348"/>
      <c r="PP9" s="345"/>
      <c r="PQ9" s="347"/>
      <c r="PR9" s="340"/>
      <c r="PS9" s="339"/>
      <c r="PU9" s="259"/>
      <c r="PV9" s="267"/>
      <c r="PW9" s="267"/>
      <c r="PX9" s="269"/>
      <c r="PY9" s="330"/>
      <c r="PZ9" s="344"/>
      <c r="QA9" s="347"/>
      <c r="QB9" s="347"/>
      <c r="QC9" s="333"/>
      <c r="QD9" s="348"/>
      <c r="QE9" s="345"/>
      <c r="QF9" s="347"/>
      <c r="QG9" s="340"/>
      <c r="QH9" s="339"/>
      <c r="QJ9" s="259"/>
      <c r="QK9" s="267"/>
      <c r="QL9" s="267"/>
      <c r="QM9" s="269"/>
      <c r="QN9" s="330"/>
      <c r="QO9" s="344"/>
      <c r="QP9" s="347"/>
      <c r="QQ9" s="347"/>
      <c r="QR9" s="333"/>
      <c r="QS9" s="348"/>
      <c r="QT9" s="345"/>
      <c r="QU9" s="347"/>
      <c r="QV9" s="340"/>
      <c r="QW9" s="339"/>
      <c r="QY9" s="259"/>
      <c r="QZ9" s="267"/>
      <c r="RA9" s="267"/>
      <c r="RB9" s="269"/>
      <c r="RC9" s="330"/>
      <c r="RD9" s="344"/>
      <c r="RE9" s="347"/>
      <c r="RF9" s="347"/>
      <c r="RG9" s="333"/>
      <c r="RH9" s="348"/>
      <c r="RI9" s="345"/>
      <c r="RJ9" s="347"/>
      <c r="RK9" s="340"/>
      <c r="RL9" s="339"/>
      <c r="RN9" s="259"/>
      <c r="RO9" s="267"/>
      <c r="RP9" s="267"/>
      <c r="RQ9" s="269"/>
      <c r="RR9" s="330"/>
      <c r="RS9" s="344"/>
      <c r="RT9" s="347"/>
      <c r="RU9" s="347"/>
      <c r="RV9" s="333"/>
      <c r="RW9" s="348"/>
      <c r="RX9" s="345"/>
      <c r="RY9" s="347"/>
      <c r="RZ9" s="340"/>
      <c r="SA9" s="339"/>
      <c r="SC9" s="259"/>
      <c r="SD9" s="267"/>
      <c r="SE9" s="267"/>
      <c r="SF9" s="269"/>
      <c r="SG9" s="330"/>
      <c r="SH9" s="344"/>
      <c r="SI9" s="347"/>
      <c r="SJ9" s="347"/>
      <c r="SK9" s="333"/>
      <c r="SL9" s="348"/>
      <c r="SM9" s="345"/>
      <c r="SN9" s="347"/>
      <c r="SO9" s="340"/>
      <c r="SP9" s="339"/>
      <c r="SR9" s="259"/>
      <c r="SS9" s="267"/>
      <c r="ST9" s="267"/>
      <c r="SU9" s="269"/>
      <c r="SV9" s="330"/>
      <c r="SW9" s="344"/>
      <c r="SX9" s="347"/>
      <c r="SY9" s="347"/>
      <c r="SZ9" s="333"/>
      <c r="TA9" s="348"/>
      <c r="TB9" s="345"/>
      <c r="TC9" s="347"/>
      <c r="TD9" s="340"/>
      <c r="TE9" s="339"/>
      <c r="TG9" s="259"/>
      <c r="TH9" s="267"/>
      <c r="TI9" s="267"/>
      <c r="TJ9" s="269"/>
      <c r="TK9" s="330"/>
      <c r="TL9" s="344"/>
      <c r="TM9" s="347"/>
      <c r="TN9" s="347"/>
      <c r="TO9" s="333"/>
      <c r="TP9" s="348"/>
      <c r="TQ9" s="345"/>
      <c r="TR9" s="347"/>
      <c r="TS9" s="340"/>
      <c r="TT9" s="339"/>
      <c r="TV9" s="259"/>
      <c r="TW9" s="267"/>
      <c r="TX9" s="267"/>
      <c r="TY9" s="269"/>
      <c r="TZ9" s="330"/>
      <c r="UA9" s="344"/>
      <c r="UB9" s="347"/>
      <c r="UC9" s="347"/>
      <c r="UD9" s="333"/>
      <c r="UE9" s="348"/>
      <c r="UF9" s="345"/>
      <c r="UG9" s="347"/>
      <c r="UH9" s="340"/>
      <c r="UI9" s="339"/>
      <c r="UK9" s="259"/>
      <c r="UL9" s="267"/>
      <c r="UM9" s="267"/>
      <c r="UN9" s="269"/>
      <c r="UO9" s="330"/>
      <c r="UP9" s="344"/>
      <c r="UQ9" s="347"/>
      <c r="UR9" s="347"/>
      <c r="US9" s="333"/>
      <c r="UT9" s="348"/>
      <c r="UU9" s="345"/>
      <c r="UV9" s="347"/>
      <c r="UW9" s="340"/>
      <c r="UX9" s="339"/>
      <c r="UZ9" s="259"/>
      <c r="VA9" s="267"/>
      <c r="VB9" s="267"/>
      <c r="VC9" s="269"/>
      <c r="VD9" s="330"/>
      <c r="VE9" s="344"/>
      <c r="VF9" s="347"/>
      <c r="VG9" s="347"/>
      <c r="VH9" s="333"/>
      <c r="VI9" s="348"/>
      <c r="VJ9" s="345"/>
      <c r="VK9" s="347"/>
      <c r="VL9" s="340"/>
      <c r="VM9" s="339"/>
      <c r="VO9" s="259"/>
      <c r="VP9" s="267"/>
      <c r="VQ9" s="267"/>
      <c r="VR9" s="269"/>
      <c r="VS9" s="330"/>
      <c r="VT9" s="344"/>
      <c r="VU9" s="347"/>
      <c r="VV9" s="347"/>
      <c r="VW9" s="333"/>
      <c r="VX9" s="348"/>
      <c r="VY9" s="345"/>
      <c r="VZ9" s="347"/>
      <c r="WA9" s="340"/>
      <c r="WB9" s="339"/>
      <c r="WD9" s="259"/>
      <c r="WE9" s="267"/>
      <c r="WF9" s="267"/>
      <c r="WG9" s="269"/>
      <c r="WH9" s="330"/>
      <c r="WI9" s="344"/>
      <c r="WJ9" s="347"/>
      <c r="WK9" s="347"/>
      <c r="WL9" s="333"/>
      <c r="WM9" s="348"/>
      <c r="WN9" s="345"/>
      <c r="WO9" s="347"/>
      <c r="WP9" s="340"/>
      <c r="WQ9" s="339"/>
      <c r="WS9" s="259"/>
      <c r="WT9" s="267"/>
      <c r="WU9" s="267"/>
      <c r="WV9" s="269"/>
      <c r="WW9" s="330"/>
      <c r="WX9" s="344"/>
      <c r="WY9" s="347"/>
      <c r="WZ9" s="347"/>
      <c r="XA9" s="333"/>
      <c r="XB9" s="348"/>
      <c r="XC9" s="345"/>
      <c r="XD9" s="347"/>
      <c r="XE9" s="340"/>
      <c r="XF9" s="339"/>
      <c r="XH9" s="259"/>
      <c r="XI9" s="267"/>
      <c r="XJ9" s="267"/>
      <c r="XK9" s="269"/>
      <c r="XL9" s="330"/>
      <c r="XM9" s="344"/>
      <c r="XN9" s="347"/>
      <c r="XO9" s="347"/>
      <c r="XP9" s="333"/>
      <c r="XQ9" s="348"/>
      <c r="XR9" s="345"/>
      <c r="XS9" s="347"/>
      <c r="XT9" s="340"/>
      <c r="XU9" s="339"/>
      <c r="XW9" s="259"/>
      <c r="XX9" s="267"/>
      <c r="XY9" s="267"/>
      <c r="XZ9" s="269"/>
      <c r="YA9" s="330"/>
      <c r="YB9" s="344"/>
      <c r="YC9" s="347"/>
      <c r="YD9" s="347"/>
      <c r="YE9" s="333"/>
      <c r="YF9" s="348"/>
      <c r="YG9" s="345"/>
      <c r="YH9" s="347"/>
      <c r="YI9" s="340"/>
      <c r="YJ9" s="339"/>
      <c r="YL9" s="259"/>
      <c r="YM9" s="267"/>
      <c r="YN9" s="267"/>
      <c r="YO9" s="269"/>
      <c r="YP9" s="330"/>
      <c r="YQ9" s="344"/>
      <c r="YR9" s="347"/>
      <c r="YS9" s="347"/>
      <c r="YT9" s="333"/>
      <c r="YU9" s="348"/>
      <c r="YV9" s="345"/>
      <c r="YW9" s="347"/>
      <c r="YX9" s="340"/>
      <c r="YY9" s="339"/>
      <c r="ZA9" s="259"/>
      <c r="ZB9" s="267"/>
      <c r="ZC9" s="267"/>
      <c r="ZD9" s="269"/>
      <c r="ZE9" s="330"/>
      <c r="ZF9" s="344"/>
      <c r="ZG9" s="347"/>
      <c r="ZH9" s="347"/>
      <c r="ZI9" s="333"/>
      <c r="ZJ9" s="348"/>
      <c r="ZK9" s="345"/>
      <c r="ZL9" s="347"/>
      <c r="ZM9" s="340"/>
      <c r="ZN9" s="339"/>
      <c r="ZP9" s="259"/>
      <c r="ZQ9" s="267"/>
      <c r="ZR9" s="267"/>
      <c r="ZS9" s="269"/>
      <c r="ZT9" s="330"/>
      <c r="ZU9" s="344"/>
      <c r="ZV9" s="347"/>
      <c r="ZW9" s="347"/>
      <c r="ZX9" s="333"/>
      <c r="ZY9" s="348"/>
      <c r="ZZ9" s="345"/>
      <c r="AAA9" s="347"/>
      <c r="AAB9" s="340"/>
      <c r="AAC9" s="339"/>
      <c r="AAE9" s="259"/>
      <c r="AAF9" s="267"/>
      <c r="AAG9" s="267"/>
      <c r="AAH9" s="269"/>
      <c r="AAI9" s="330"/>
      <c r="AAJ9" s="344"/>
      <c r="AAK9" s="347"/>
      <c r="AAL9" s="347"/>
      <c r="AAM9" s="333"/>
      <c r="AAN9" s="348"/>
      <c r="AAO9" s="345"/>
      <c r="AAP9" s="347"/>
      <c r="AAQ9" s="340"/>
      <c r="AAR9" s="339"/>
      <c r="AAT9" s="259"/>
      <c r="AAU9" s="267"/>
      <c r="AAV9" s="267"/>
      <c r="AAW9" s="269"/>
      <c r="AAX9" s="330"/>
      <c r="AAY9" s="344"/>
      <c r="AAZ9" s="347"/>
      <c r="ABA9" s="347"/>
      <c r="ABB9" s="333"/>
      <c r="ABC9" s="348"/>
      <c r="ABD9" s="345"/>
      <c r="ABE9" s="347"/>
      <c r="ABF9" s="340"/>
      <c r="ABG9" s="339"/>
      <c r="ABI9" s="259"/>
      <c r="ABJ9" s="267"/>
      <c r="ABK9" s="267"/>
      <c r="ABL9" s="269"/>
      <c r="ABM9" s="330"/>
      <c r="ABN9" s="344"/>
      <c r="ABO9" s="347"/>
      <c r="ABP9" s="347"/>
      <c r="ABQ9" s="333"/>
      <c r="ABR9" s="348"/>
      <c r="ABS9" s="345"/>
      <c r="ABT9" s="347"/>
      <c r="ABU9" s="340"/>
      <c r="ABV9" s="339"/>
      <c r="ABX9" s="259"/>
      <c r="ABY9" s="267"/>
      <c r="ABZ9" s="267"/>
      <c r="ACA9" s="269"/>
      <c r="ACB9" s="330"/>
      <c r="ACC9" s="344"/>
      <c r="ACD9" s="347"/>
      <c r="ACE9" s="347"/>
      <c r="ACF9" s="333"/>
      <c r="ACG9" s="348"/>
      <c r="ACH9" s="345"/>
      <c r="ACI9" s="347"/>
      <c r="ACJ9" s="340"/>
      <c r="ACK9" s="339"/>
      <c r="ACM9" s="259"/>
      <c r="ACN9" s="267"/>
      <c r="ACO9" s="267"/>
      <c r="ACP9" s="269"/>
      <c r="ACQ9" s="330"/>
      <c r="ACR9" s="344"/>
      <c r="ACS9" s="347"/>
      <c r="ACT9" s="347"/>
      <c r="ACU9" s="333"/>
      <c r="ACV9" s="348"/>
      <c r="ACW9" s="345"/>
      <c r="ACX9" s="347"/>
      <c r="ACY9" s="340"/>
      <c r="ACZ9" s="339"/>
      <c r="ADB9" s="259"/>
      <c r="ADC9" s="267"/>
      <c r="ADD9" s="267"/>
      <c r="ADE9" s="269"/>
      <c r="ADF9" s="330"/>
      <c r="ADG9" s="344"/>
      <c r="ADH9" s="347"/>
      <c r="ADI9" s="347"/>
      <c r="ADJ9" s="333"/>
      <c r="ADK9" s="348"/>
      <c r="ADL9" s="345"/>
      <c r="ADM9" s="347"/>
      <c r="ADN9" s="340"/>
      <c r="ADO9" s="339"/>
      <c r="ADQ9" s="259"/>
      <c r="ADR9" s="267"/>
      <c r="ADS9" s="267"/>
      <c r="ADT9" s="269"/>
      <c r="ADU9" s="330"/>
      <c r="ADV9" s="344"/>
      <c r="ADW9" s="347"/>
      <c r="ADX9" s="347"/>
      <c r="ADY9" s="333"/>
      <c r="ADZ9" s="348"/>
      <c r="AEA9" s="345"/>
      <c r="AEB9" s="347"/>
      <c r="AEC9" s="340"/>
      <c r="AED9" s="339"/>
      <c r="AEF9" s="259"/>
      <c r="AEG9" s="267"/>
      <c r="AEH9" s="267"/>
      <c r="AEI9" s="269"/>
      <c r="AEJ9" s="330"/>
      <c r="AEK9" s="344"/>
      <c r="AEL9" s="347"/>
      <c r="AEM9" s="347"/>
      <c r="AEN9" s="333"/>
      <c r="AEO9" s="348"/>
      <c r="AEP9" s="345"/>
      <c r="AEQ9" s="347"/>
      <c r="AER9" s="340"/>
      <c r="AES9" s="339"/>
      <c r="AEU9" s="259"/>
      <c r="AEV9" s="267"/>
      <c r="AEW9" s="267"/>
      <c r="AEX9" s="269"/>
      <c r="AEY9" s="330"/>
      <c r="AEZ9" s="344"/>
      <c r="AFA9" s="347"/>
      <c r="AFB9" s="347"/>
      <c r="AFC9" s="333"/>
      <c r="AFD9" s="348"/>
      <c r="AFE9" s="345"/>
      <c r="AFF9" s="347"/>
      <c r="AFG9" s="340"/>
      <c r="AFH9" s="339"/>
      <c r="AFJ9" s="259"/>
      <c r="AFK9" s="267"/>
      <c r="AFL9" s="267"/>
      <c r="AFM9" s="269"/>
      <c r="AFN9" s="330"/>
      <c r="AFO9" s="344"/>
      <c r="AFP9" s="347"/>
      <c r="AFQ9" s="347"/>
      <c r="AFR9" s="333"/>
      <c r="AFS9" s="348"/>
      <c r="AFT9" s="345"/>
      <c r="AFU9" s="347"/>
      <c r="AFV9" s="340"/>
      <c r="AFW9" s="339"/>
      <c r="AFY9" s="259"/>
      <c r="AFZ9" s="267"/>
      <c r="AGA9" s="267"/>
      <c r="AGB9" s="269"/>
      <c r="AGC9" s="330"/>
      <c r="AGD9" s="344"/>
      <c r="AGE9" s="347"/>
      <c r="AGF9" s="347"/>
      <c r="AGG9" s="333"/>
      <c r="AGH9" s="348"/>
      <c r="AGI9" s="345"/>
      <c r="AGJ9" s="347"/>
      <c r="AGK9" s="340"/>
      <c r="AGL9" s="339"/>
      <c r="AGN9" s="259"/>
      <c r="AGO9" s="267"/>
      <c r="AGP9" s="267"/>
      <c r="AGQ9" s="269"/>
      <c r="AGR9" s="330"/>
      <c r="AGS9" s="344"/>
      <c r="AGT9" s="347"/>
      <c r="AGU9" s="347"/>
      <c r="AGV9" s="333"/>
      <c r="AGW9" s="348"/>
      <c r="AGX9" s="345"/>
      <c r="AGY9" s="347"/>
      <c r="AGZ9" s="340"/>
      <c r="AHA9" s="339"/>
      <c r="AHC9" s="259"/>
      <c r="AHD9" s="267"/>
      <c r="AHE9" s="267"/>
      <c r="AHF9" s="269"/>
      <c r="AHG9" s="330"/>
      <c r="AHH9" s="344"/>
      <c r="AHI9" s="347"/>
      <c r="AHJ9" s="347"/>
      <c r="AHK9" s="333"/>
      <c r="AHL9" s="348"/>
      <c r="AHM9" s="345"/>
      <c r="AHN9" s="347"/>
      <c r="AHO9" s="340"/>
      <c r="AHP9" s="339"/>
      <c r="AHR9" s="259"/>
      <c r="AHS9" s="267"/>
      <c r="AHT9" s="267"/>
      <c r="AHU9" s="269"/>
      <c r="AHV9" s="330"/>
      <c r="AHW9" s="344"/>
      <c r="AHX9" s="347"/>
      <c r="AHY9" s="347"/>
      <c r="AHZ9" s="333"/>
      <c r="AIA9" s="348"/>
      <c r="AIB9" s="345"/>
      <c r="AIC9" s="347"/>
      <c r="AID9" s="340"/>
      <c r="AIE9" s="339"/>
      <c r="AIG9" s="259"/>
      <c r="AIH9" s="267"/>
      <c r="AII9" s="267"/>
      <c r="AIJ9" s="269"/>
      <c r="AIK9" s="330"/>
      <c r="AIL9" s="344"/>
      <c r="AIM9" s="347"/>
      <c r="AIN9" s="347"/>
      <c r="AIO9" s="333"/>
      <c r="AIP9" s="348"/>
      <c r="AIQ9" s="345"/>
      <c r="AIR9" s="347"/>
      <c r="AIS9" s="340"/>
      <c r="AIT9" s="339"/>
      <c r="AIV9" s="259"/>
      <c r="AIW9" s="267"/>
      <c r="AIX9" s="267"/>
      <c r="AIY9" s="269"/>
      <c r="AIZ9" s="330"/>
      <c r="AJA9" s="344"/>
      <c r="AJB9" s="347"/>
      <c r="AJC9" s="347"/>
      <c r="AJD9" s="333"/>
      <c r="AJE9" s="348"/>
      <c r="AJF9" s="345"/>
      <c r="AJG9" s="347"/>
      <c r="AJH9" s="340"/>
      <c r="AJI9" s="339"/>
      <c r="AJK9" s="259"/>
      <c r="AJL9" s="267"/>
      <c r="AJM9" s="267"/>
      <c r="AJN9" s="269"/>
      <c r="AJO9" s="330"/>
      <c r="AJP9" s="344"/>
      <c r="AJQ9" s="347"/>
      <c r="AJR9" s="347"/>
      <c r="AJS9" s="333"/>
      <c r="AJT9" s="348"/>
      <c r="AJU9" s="345"/>
      <c r="AJV9" s="347"/>
      <c r="AJW9" s="340"/>
      <c r="AJX9" s="339"/>
      <c r="AJZ9" s="259"/>
      <c r="AKA9" s="267"/>
      <c r="AKB9" s="267"/>
      <c r="AKC9" s="269"/>
      <c r="AKD9" s="330"/>
      <c r="AKE9" s="344"/>
      <c r="AKF9" s="347"/>
      <c r="AKG9" s="347"/>
      <c r="AKH9" s="333"/>
      <c r="AKI9" s="348"/>
      <c r="AKJ9" s="345"/>
      <c r="AKK9" s="347"/>
      <c r="AKL9" s="340"/>
      <c r="AKM9" s="339"/>
      <c r="AKO9" s="259"/>
      <c r="AKP9" s="267"/>
      <c r="AKQ9" s="267"/>
      <c r="AKR9" s="269"/>
      <c r="AKS9" s="330"/>
      <c r="AKT9" s="344"/>
      <c r="AKU9" s="347"/>
      <c r="AKV9" s="347"/>
      <c r="AKW9" s="333"/>
      <c r="AKX9" s="348"/>
      <c r="AKY9" s="345"/>
      <c r="AKZ9" s="347"/>
      <c r="ALA9" s="340"/>
      <c r="ALB9" s="339"/>
      <c r="ALD9" s="259"/>
      <c r="ALE9" s="267"/>
      <c r="ALF9" s="267"/>
      <c r="ALG9" s="269"/>
      <c r="ALH9" s="330"/>
      <c r="ALI9" s="344"/>
      <c r="ALJ9" s="347"/>
      <c r="ALK9" s="347"/>
      <c r="ALL9" s="333"/>
      <c r="ALM9" s="348"/>
      <c r="ALN9" s="345"/>
      <c r="ALO9" s="347"/>
      <c r="ALP9" s="340"/>
      <c r="ALQ9" s="339"/>
      <c r="ALS9" s="259"/>
      <c r="ALT9" s="267"/>
      <c r="ALU9" s="267"/>
      <c r="ALV9" s="269"/>
      <c r="ALW9" s="330"/>
      <c r="ALX9" s="344"/>
      <c r="ALY9" s="347"/>
      <c r="ALZ9" s="347"/>
      <c r="AMA9" s="333"/>
      <c r="AMB9" s="348"/>
      <c r="AMC9" s="345"/>
      <c r="AMD9" s="347"/>
      <c r="AME9" s="340"/>
      <c r="AMF9" s="339"/>
      <c r="AMH9" s="259"/>
      <c r="AMI9" s="267"/>
      <c r="AMJ9" s="267"/>
      <c r="AMK9" s="269"/>
      <c r="AML9" s="330"/>
      <c r="AMM9" s="344"/>
      <c r="AMN9" s="347"/>
      <c r="AMO9" s="347"/>
      <c r="AMP9" s="333"/>
      <c r="AMQ9" s="348"/>
      <c r="AMR9" s="345"/>
      <c r="AMS9" s="347"/>
      <c r="AMT9" s="340"/>
      <c r="AMU9" s="339"/>
      <c r="AMW9" s="259"/>
      <c r="AMX9" s="267"/>
      <c r="AMY9" s="267"/>
      <c r="AMZ9" s="269"/>
      <c r="ANA9" s="330"/>
      <c r="ANB9" s="344"/>
      <c r="ANC9" s="347"/>
      <c r="AND9" s="347"/>
      <c r="ANE9" s="333"/>
      <c r="ANF9" s="348"/>
      <c r="ANG9" s="345"/>
      <c r="ANH9" s="347"/>
      <c r="ANI9" s="340"/>
      <c r="ANJ9" s="339"/>
      <c r="ANL9" s="259"/>
      <c r="ANM9" s="267"/>
      <c r="ANN9" s="267"/>
      <c r="ANO9" s="269"/>
      <c r="ANP9" s="330"/>
      <c r="ANQ9" s="344"/>
      <c r="ANR9" s="347"/>
      <c r="ANS9" s="347"/>
      <c r="ANT9" s="333"/>
      <c r="ANU9" s="348"/>
      <c r="ANV9" s="345"/>
      <c r="ANW9" s="347"/>
      <c r="ANX9" s="340"/>
      <c r="ANY9" s="339"/>
      <c r="AOA9" s="259"/>
      <c r="AOB9" s="267"/>
      <c r="AOC9" s="267"/>
      <c r="AOD9" s="269"/>
      <c r="AOE9" s="330"/>
      <c r="AOF9" s="344"/>
      <c r="AOG9" s="347"/>
      <c r="AOH9" s="347"/>
      <c r="AOI9" s="333"/>
      <c r="AOJ9" s="348"/>
      <c r="AOK9" s="345"/>
      <c r="AOL9" s="347"/>
      <c r="AOM9" s="340"/>
      <c r="AON9" s="339"/>
      <c r="AOP9" s="259"/>
      <c r="AOQ9" s="267"/>
      <c r="AOR9" s="267"/>
      <c r="AOS9" s="269"/>
      <c r="AOT9" s="330"/>
      <c r="AOU9" s="344"/>
      <c r="AOV9" s="347"/>
      <c r="AOW9" s="347"/>
      <c r="AOX9" s="333"/>
      <c r="AOY9" s="348"/>
      <c r="AOZ9" s="345"/>
      <c r="APA9" s="347"/>
      <c r="APB9" s="340"/>
      <c r="APC9" s="339"/>
      <c r="APE9" s="259"/>
      <c r="APF9" s="267"/>
      <c r="APG9" s="267"/>
      <c r="APH9" s="269"/>
      <c r="API9" s="330"/>
      <c r="APJ9" s="344"/>
      <c r="APK9" s="347"/>
      <c r="APL9" s="347"/>
      <c r="APM9" s="333"/>
      <c r="APN9" s="348"/>
      <c r="APO9" s="345"/>
      <c r="APP9" s="347"/>
      <c r="APQ9" s="340"/>
      <c r="APR9" s="339"/>
      <c r="APT9" s="259"/>
      <c r="APU9" s="267"/>
      <c r="APV9" s="267"/>
      <c r="APW9" s="269"/>
      <c r="APX9" s="330"/>
      <c r="APY9" s="344"/>
      <c r="APZ9" s="347"/>
      <c r="AQA9" s="347"/>
      <c r="AQB9" s="333"/>
      <c r="AQC9" s="348"/>
      <c r="AQD9" s="345"/>
      <c r="AQE9" s="347"/>
      <c r="AQF9" s="340"/>
      <c r="AQG9" s="339"/>
      <c r="AQI9" s="259"/>
      <c r="AQJ9" s="267"/>
      <c r="AQK9" s="267"/>
      <c r="AQL9" s="269"/>
      <c r="AQM9" s="330"/>
      <c r="AQN9" s="344"/>
      <c r="AQO9" s="347"/>
      <c r="AQP9" s="347"/>
      <c r="AQQ9" s="333"/>
      <c r="AQR9" s="348"/>
      <c r="AQS9" s="345"/>
      <c r="AQT9" s="347"/>
      <c r="AQU9" s="340"/>
      <c r="AQV9" s="339"/>
      <c r="AQX9" s="259"/>
      <c r="AQY9" s="267"/>
      <c r="AQZ9" s="267"/>
      <c r="ARA9" s="269"/>
      <c r="ARB9" s="330"/>
      <c r="ARC9" s="344"/>
      <c r="ARD9" s="347"/>
      <c r="ARE9" s="347"/>
      <c r="ARF9" s="333"/>
      <c r="ARG9" s="348"/>
      <c r="ARH9" s="345"/>
      <c r="ARI9" s="347"/>
      <c r="ARJ9" s="340"/>
      <c r="ARK9" s="339"/>
      <c r="ARM9" s="259"/>
      <c r="ARN9" s="267"/>
      <c r="ARO9" s="267"/>
      <c r="ARP9" s="269"/>
      <c r="ARQ9" s="330"/>
      <c r="ARR9" s="344"/>
      <c r="ARS9" s="347"/>
      <c r="ART9" s="347"/>
      <c r="ARU9" s="333"/>
      <c r="ARV9" s="348"/>
      <c r="ARW9" s="345"/>
      <c r="ARX9" s="347"/>
      <c r="ARY9" s="340"/>
      <c r="ARZ9" s="339"/>
      <c r="ASB9" s="259"/>
      <c r="ASC9" s="267"/>
      <c r="ASD9" s="267"/>
      <c r="ASE9" s="269"/>
      <c r="ASF9" s="330"/>
      <c r="ASG9" s="344"/>
      <c r="ASH9" s="347"/>
      <c r="ASI9" s="347"/>
      <c r="ASJ9" s="333"/>
      <c r="ASK9" s="348"/>
      <c r="ASL9" s="345"/>
      <c r="ASM9" s="347"/>
      <c r="ASN9" s="340"/>
      <c r="ASO9" s="339"/>
      <c r="ASQ9" s="259"/>
      <c r="ASR9" s="267"/>
      <c r="ASS9" s="267"/>
      <c r="AST9" s="269"/>
      <c r="ASU9" s="330"/>
      <c r="ASV9" s="344"/>
      <c r="ASW9" s="347"/>
      <c r="ASX9" s="347"/>
      <c r="ASY9" s="333"/>
      <c r="ASZ9" s="348"/>
      <c r="ATA9" s="345"/>
      <c r="ATB9" s="347"/>
      <c r="ATC9" s="340"/>
      <c r="ATD9" s="339"/>
      <c r="ATF9" s="259"/>
      <c r="ATG9" s="267"/>
      <c r="ATH9" s="267"/>
      <c r="ATI9" s="269"/>
      <c r="ATJ9" s="330"/>
      <c r="ATK9" s="344"/>
      <c r="ATL9" s="347"/>
      <c r="ATM9" s="347"/>
      <c r="ATN9" s="333"/>
      <c r="ATO9" s="348"/>
      <c r="ATP9" s="345"/>
      <c r="ATQ9" s="347"/>
      <c r="ATR9" s="340"/>
      <c r="ATS9" s="339"/>
      <c r="ATU9" s="259"/>
      <c r="ATV9" s="267"/>
      <c r="ATW9" s="267"/>
      <c r="ATX9" s="269"/>
      <c r="ATY9" s="330"/>
      <c r="ATZ9" s="344"/>
      <c r="AUA9" s="347"/>
      <c r="AUB9" s="347"/>
      <c r="AUC9" s="333"/>
      <c r="AUD9" s="348"/>
      <c r="AUE9" s="345"/>
      <c r="AUF9" s="347"/>
      <c r="AUG9" s="340"/>
      <c r="AUH9" s="339"/>
      <c r="AUJ9" s="259"/>
      <c r="AUK9" s="267"/>
      <c r="AUL9" s="267"/>
      <c r="AUM9" s="269"/>
      <c r="AUN9" s="330"/>
      <c r="AUO9" s="344"/>
      <c r="AUP9" s="347"/>
      <c r="AUQ9" s="347"/>
      <c r="AUR9" s="333"/>
      <c r="AUS9" s="348"/>
      <c r="AUT9" s="345"/>
      <c r="AUU9" s="347"/>
      <c r="AUV9" s="340"/>
      <c r="AUW9" s="339"/>
      <c r="AUY9" s="259"/>
      <c r="AUZ9" s="267"/>
      <c r="AVA9" s="267"/>
      <c r="AVB9" s="269"/>
      <c r="AVC9" s="330"/>
      <c r="AVD9" s="344"/>
      <c r="AVE9" s="347"/>
      <c r="AVF9" s="347"/>
      <c r="AVG9" s="333"/>
      <c r="AVH9" s="348"/>
      <c r="AVI9" s="345"/>
      <c r="AVJ9" s="347"/>
      <c r="AVK9" s="340"/>
      <c r="AVL9" s="339"/>
      <c r="AVN9" s="259"/>
      <c r="AVO9" s="267"/>
      <c r="AVP9" s="267"/>
      <c r="AVQ9" s="269"/>
      <c r="AVR9" s="330"/>
      <c r="AVS9" s="344"/>
      <c r="AVT9" s="347"/>
      <c r="AVU9" s="347"/>
      <c r="AVV9" s="333"/>
      <c r="AVW9" s="348"/>
      <c r="AVX9" s="345"/>
      <c r="AVY9" s="347"/>
      <c r="AVZ9" s="340"/>
      <c r="AWA9" s="339"/>
      <c r="AWC9" s="259"/>
      <c r="AWD9" s="267"/>
      <c r="AWE9" s="267"/>
      <c r="AWF9" s="269"/>
      <c r="AWG9" s="330"/>
      <c r="AWH9" s="344"/>
      <c r="AWI9" s="347"/>
      <c r="AWJ9" s="347"/>
      <c r="AWK9" s="333"/>
      <c r="AWL9" s="348"/>
      <c r="AWM9" s="345"/>
      <c r="AWN9" s="347"/>
      <c r="AWO9" s="340"/>
      <c r="AWP9" s="339"/>
      <c r="AWR9" s="259"/>
      <c r="AWS9" s="267"/>
      <c r="AWT9" s="267"/>
      <c r="AWU9" s="269"/>
      <c r="AWV9" s="330"/>
      <c r="AWW9" s="344"/>
      <c r="AWX9" s="347"/>
      <c r="AWY9" s="347"/>
      <c r="AWZ9" s="333"/>
      <c r="AXA9" s="348"/>
      <c r="AXB9" s="345"/>
      <c r="AXC9" s="347"/>
      <c r="AXD9" s="340"/>
      <c r="AXE9" s="339"/>
      <c r="AXG9" s="259"/>
      <c r="AXH9" s="267"/>
      <c r="AXI9" s="267"/>
      <c r="AXJ9" s="269"/>
      <c r="AXK9" s="330"/>
      <c r="AXL9" s="344"/>
      <c r="AXM9" s="347"/>
      <c r="AXN9" s="347"/>
      <c r="AXO9" s="333"/>
      <c r="AXP9" s="348"/>
      <c r="AXQ9" s="345"/>
      <c r="AXR9" s="347"/>
      <c r="AXS9" s="340"/>
      <c r="AXT9" s="339"/>
      <c r="AXV9" s="259"/>
      <c r="AXW9" s="267"/>
      <c r="AXX9" s="267"/>
      <c r="AXY9" s="269"/>
      <c r="AXZ9" s="330"/>
      <c r="AYA9" s="344"/>
      <c r="AYB9" s="347"/>
      <c r="AYC9" s="347"/>
      <c r="AYD9" s="333"/>
      <c r="AYE9" s="348"/>
      <c r="AYF9" s="345"/>
      <c r="AYG9" s="347"/>
      <c r="AYH9" s="340"/>
      <c r="AYI9" s="339"/>
      <c r="AYK9" s="259"/>
      <c r="AYL9" s="267"/>
      <c r="AYM9" s="267"/>
      <c r="AYN9" s="269"/>
      <c r="AYO9" s="330"/>
      <c r="AYP9" s="344"/>
      <c r="AYQ9" s="347"/>
      <c r="AYR9" s="347"/>
      <c r="AYS9" s="333"/>
      <c r="AYT9" s="348"/>
      <c r="AYU9" s="345"/>
      <c r="AYV9" s="347"/>
      <c r="AYW9" s="340"/>
      <c r="AYX9" s="339"/>
      <c r="AYZ9" s="259"/>
      <c r="AZA9" s="267"/>
      <c r="AZB9" s="267"/>
      <c r="AZC9" s="269"/>
      <c r="AZD9" s="330"/>
      <c r="AZE9" s="344"/>
      <c r="AZF9" s="347"/>
      <c r="AZG9" s="347"/>
      <c r="AZH9" s="333"/>
      <c r="AZI9" s="348"/>
      <c r="AZJ9" s="345"/>
      <c r="AZK9" s="347"/>
      <c r="AZL9" s="340"/>
      <c r="AZM9" s="339"/>
      <c r="AZO9" s="259"/>
      <c r="AZP9" s="267"/>
      <c r="AZQ9" s="267"/>
      <c r="AZR9" s="269"/>
      <c r="AZS9" s="330"/>
      <c r="AZT9" s="344"/>
      <c r="AZU9" s="347"/>
      <c r="AZV9" s="347"/>
      <c r="AZW9" s="333"/>
      <c r="AZX9" s="348"/>
      <c r="AZY9" s="345"/>
      <c r="AZZ9" s="347"/>
      <c r="BAA9" s="340"/>
      <c r="BAB9" s="339"/>
      <c r="BAD9" s="259"/>
      <c r="BAE9" s="267"/>
      <c r="BAF9" s="267"/>
      <c r="BAG9" s="269"/>
      <c r="BAH9" s="330"/>
      <c r="BAI9" s="344"/>
      <c r="BAJ9" s="347"/>
      <c r="BAK9" s="347"/>
      <c r="BAL9" s="333"/>
      <c r="BAM9" s="348"/>
      <c r="BAN9" s="345"/>
      <c r="BAO9" s="347"/>
      <c r="BAP9" s="340"/>
      <c r="BAQ9" s="339"/>
      <c r="BAS9" s="259"/>
      <c r="BAT9" s="267"/>
      <c r="BAU9" s="267"/>
      <c r="BAV9" s="269"/>
      <c r="BAW9" s="330"/>
      <c r="BAX9" s="344"/>
      <c r="BAY9" s="347"/>
      <c r="BAZ9" s="347"/>
      <c r="BBA9" s="333"/>
      <c r="BBB9" s="348"/>
      <c r="BBC9" s="345"/>
      <c r="BBD9" s="347"/>
      <c r="BBE9" s="340"/>
      <c r="BBF9" s="339"/>
      <c r="BBH9" s="259"/>
      <c r="BBI9" s="267"/>
      <c r="BBJ9" s="267"/>
      <c r="BBK9" s="269"/>
      <c r="BBL9" s="330"/>
      <c r="BBM9" s="344"/>
      <c r="BBN9" s="347"/>
      <c r="BBO9" s="347"/>
      <c r="BBP9" s="333"/>
      <c r="BBQ9" s="348"/>
      <c r="BBR9" s="345"/>
      <c r="BBS9" s="347"/>
      <c r="BBT9" s="340"/>
      <c r="BBU9" s="339"/>
      <c r="BBW9" s="259"/>
      <c r="BBX9" s="267"/>
      <c r="BBY9" s="267"/>
      <c r="BBZ9" s="269"/>
      <c r="BCA9" s="330"/>
      <c r="BCB9" s="344"/>
      <c r="BCC9" s="347"/>
      <c r="BCD9" s="347"/>
      <c r="BCE9" s="333"/>
      <c r="BCF9" s="348"/>
      <c r="BCG9" s="345"/>
      <c r="BCH9" s="347"/>
      <c r="BCI9" s="340"/>
      <c r="BCJ9" s="339"/>
      <c r="BCL9" s="259"/>
      <c r="BCM9" s="267"/>
      <c r="BCN9" s="267"/>
      <c r="BCO9" s="269"/>
      <c r="BCP9" s="330"/>
      <c r="BCQ9" s="344"/>
      <c r="BCR9" s="347"/>
      <c r="BCS9" s="347"/>
      <c r="BCT9" s="333"/>
      <c r="BCU9" s="348"/>
      <c r="BCV9" s="345"/>
      <c r="BCW9" s="347"/>
      <c r="BCX9" s="340"/>
      <c r="BCY9" s="339"/>
      <c r="BDA9" s="259"/>
      <c r="BDB9" s="267"/>
      <c r="BDC9" s="267"/>
      <c r="BDD9" s="269"/>
      <c r="BDE9" s="330"/>
      <c r="BDF9" s="344"/>
      <c r="BDG9" s="347"/>
      <c r="BDH9" s="347"/>
      <c r="BDI9" s="333"/>
      <c r="BDJ9" s="348"/>
      <c r="BDK9" s="345"/>
      <c r="BDL9" s="347"/>
      <c r="BDM9" s="340"/>
      <c r="BDN9" s="339"/>
      <c r="BDP9" s="259"/>
      <c r="BDQ9" s="267"/>
      <c r="BDR9" s="267"/>
      <c r="BDS9" s="269"/>
      <c r="BDT9" s="330"/>
      <c r="BDU9" s="344"/>
      <c r="BDV9" s="347"/>
      <c r="BDW9" s="347"/>
      <c r="BDX9" s="333"/>
      <c r="BDY9" s="348"/>
      <c r="BDZ9" s="345"/>
      <c r="BEA9" s="347"/>
      <c r="BEB9" s="340"/>
      <c r="BEC9" s="339"/>
      <c r="BEE9" s="259"/>
      <c r="BEF9" s="267"/>
      <c r="BEG9" s="267"/>
      <c r="BEH9" s="269"/>
      <c r="BEI9" s="330"/>
      <c r="BEJ9" s="344"/>
      <c r="BEK9" s="347"/>
      <c r="BEL9" s="347"/>
      <c r="BEM9" s="333"/>
      <c r="BEN9" s="348"/>
      <c r="BEO9" s="345"/>
      <c r="BEP9" s="347"/>
      <c r="BEQ9" s="340"/>
      <c r="BER9" s="339"/>
      <c r="BET9" s="259"/>
      <c r="BEU9" s="267"/>
      <c r="BEV9" s="267"/>
      <c r="BEW9" s="269"/>
      <c r="BEX9" s="330"/>
      <c r="BEY9" s="344"/>
      <c r="BEZ9" s="347"/>
      <c r="BFA9" s="347"/>
      <c r="BFB9" s="333"/>
      <c r="BFC9" s="348"/>
      <c r="BFD9" s="345"/>
      <c r="BFE9" s="347"/>
      <c r="BFF9" s="340"/>
      <c r="BFG9" s="339"/>
      <c r="BFI9" s="259"/>
      <c r="BFJ9" s="267"/>
      <c r="BFK9" s="267"/>
      <c r="BFL9" s="269"/>
      <c r="BFM9" s="330"/>
      <c r="BFN9" s="344"/>
      <c r="BFO9" s="347"/>
      <c r="BFP9" s="347"/>
      <c r="BFQ9" s="333"/>
      <c r="BFR9" s="348"/>
      <c r="BFS9" s="345"/>
      <c r="BFT9" s="347"/>
      <c r="BFU9" s="340"/>
      <c r="BFV9" s="339"/>
      <c r="BFX9" s="259"/>
      <c r="BFY9" s="267"/>
      <c r="BFZ9" s="267"/>
      <c r="BGA9" s="269"/>
      <c r="BGB9" s="330"/>
      <c r="BGC9" s="344"/>
      <c r="BGD9" s="347"/>
      <c r="BGE9" s="347"/>
      <c r="BGF9" s="333"/>
      <c r="BGG9" s="348"/>
      <c r="BGH9" s="345"/>
      <c r="BGI9" s="347"/>
      <c r="BGJ9" s="340"/>
      <c r="BGK9" s="339"/>
      <c r="BGM9" s="259"/>
      <c r="BGN9" s="267"/>
      <c r="BGO9" s="267"/>
      <c r="BGP9" s="269"/>
      <c r="BGQ9" s="330"/>
      <c r="BGR9" s="344"/>
      <c r="BGS9" s="347"/>
      <c r="BGT9" s="347"/>
      <c r="BGU9" s="333"/>
      <c r="BGV9" s="348"/>
      <c r="BGW9" s="345"/>
      <c r="BGX9" s="347"/>
      <c r="BGY9" s="340"/>
      <c r="BGZ9" s="339"/>
      <c r="BHB9" s="259"/>
      <c r="BHC9" s="267"/>
      <c r="BHD9" s="267"/>
      <c r="BHE9" s="269"/>
      <c r="BHF9" s="330"/>
      <c r="BHG9" s="344"/>
      <c r="BHH9" s="347"/>
      <c r="BHI9" s="347"/>
      <c r="BHJ9" s="333"/>
      <c r="BHK9" s="348"/>
      <c r="BHL9" s="345"/>
      <c r="BHM9" s="347"/>
      <c r="BHN9" s="340"/>
      <c r="BHO9" s="339"/>
      <c r="BHQ9" s="259"/>
      <c r="BHR9" s="267"/>
      <c r="BHS9" s="267"/>
      <c r="BHT9" s="269"/>
      <c r="BHU9" s="330"/>
      <c r="BHV9" s="344"/>
      <c r="BHW9" s="347"/>
      <c r="BHX9" s="347"/>
      <c r="BHY9" s="333"/>
      <c r="BHZ9" s="348"/>
      <c r="BIA9" s="345"/>
      <c r="BIB9" s="347"/>
      <c r="BIC9" s="340"/>
      <c r="BID9" s="339"/>
      <c r="BIF9" s="259"/>
      <c r="BIG9" s="267"/>
      <c r="BIH9" s="267"/>
      <c r="BII9" s="269"/>
      <c r="BIJ9" s="330"/>
      <c r="BIK9" s="344"/>
      <c r="BIL9" s="347"/>
      <c r="BIM9" s="347"/>
      <c r="BIN9" s="333"/>
      <c r="BIO9" s="348"/>
      <c r="BIP9" s="345"/>
      <c r="BIQ9" s="347"/>
      <c r="BIR9" s="340"/>
      <c r="BIS9" s="339"/>
      <c r="BIU9" s="259"/>
      <c r="BIV9" s="267"/>
      <c r="BIW9" s="267"/>
      <c r="BIX9" s="269"/>
      <c r="BIY9" s="330"/>
      <c r="BIZ9" s="344"/>
      <c r="BJA9" s="347"/>
      <c r="BJB9" s="347"/>
      <c r="BJC9" s="333"/>
      <c r="BJD9" s="348"/>
      <c r="BJE9" s="345"/>
      <c r="BJF9" s="347"/>
      <c r="BJG9" s="340"/>
      <c r="BJH9" s="339"/>
      <c r="BJJ9" s="259"/>
      <c r="BJK9" s="267"/>
      <c r="BJL9" s="267"/>
      <c r="BJM9" s="269"/>
      <c r="BJN9" s="330"/>
      <c r="BJO9" s="344"/>
      <c r="BJP9" s="347"/>
      <c r="BJQ9" s="347"/>
      <c r="BJR9" s="333"/>
      <c r="BJS9" s="348"/>
      <c r="BJT9" s="345"/>
      <c r="BJU9" s="347"/>
      <c r="BJV9" s="340"/>
      <c r="BJW9" s="339"/>
      <c r="BJY9" s="259"/>
      <c r="BJZ9" s="267"/>
      <c r="BKA9" s="267"/>
      <c r="BKB9" s="269"/>
      <c r="BKC9" s="330"/>
      <c r="BKD9" s="344"/>
      <c r="BKE9" s="347"/>
      <c r="BKF9" s="347"/>
      <c r="BKG9" s="333"/>
      <c r="BKH9" s="348"/>
      <c r="BKI9" s="345"/>
      <c r="BKJ9" s="347"/>
      <c r="BKK9" s="340"/>
      <c r="BKL9" s="339"/>
      <c r="BKN9" s="259"/>
      <c r="BKO9" s="267"/>
      <c r="BKP9" s="267"/>
      <c r="BKQ9" s="269"/>
      <c r="BKR9" s="330"/>
      <c r="BKS9" s="344"/>
      <c r="BKT9" s="347"/>
      <c r="BKU9" s="347"/>
      <c r="BKV9" s="333"/>
      <c r="BKW9" s="348"/>
      <c r="BKX9" s="345"/>
      <c r="BKY9" s="347"/>
      <c r="BKZ9" s="340"/>
      <c r="BLA9" s="339"/>
      <c r="BLC9" s="259"/>
      <c r="BLD9" s="267"/>
      <c r="BLE9" s="267"/>
      <c r="BLF9" s="269"/>
      <c r="BLG9" s="330"/>
      <c r="BLH9" s="344"/>
      <c r="BLI9" s="347"/>
      <c r="BLJ9" s="347"/>
      <c r="BLK9" s="333"/>
      <c r="BLL9" s="348"/>
      <c r="BLM9" s="345"/>
      <c r="BLN9" s="347"/>
      <c r="BLO9" s="340"/>
      <c r="BLP9" s="339"/>
      <c r="BLR9" s="259"/>
      <c r="BLS9" s="267"/>
      <c r="BLT9" s="267"/>
      <c r="BLU9" s="269"/>
      <c r="BLV9" s="330"/>
      <c r="BLW9" s="344"/>
      <c r="BLX9" s="347"/>
      <c r="BLY9" s="347"/>
      <c r="BLZ9" s="333"/>
      <c r="BMA9" s="348"/>
      <c r="BMB9" s="345"/>
      <c r="BMC9" s="347"/>
      <c r="BMD9" s="340"/>
      <c r="BME9" s="339"/>
      <c r="BMG9" s="259"/>
      <c r="BMH9" s="267"/>
      <c r="BMI9" s="267"/>
      <c r="BMJ9" s="269"/>
      <c r="BMK9" s="330"/>
      <c r="BML9" s="344"/>
      <c r="BMM9" s="347"/>
      <c r="BMN9" s="347"/>
      <c r="BMO9" s="333"/>
      <c r="BMP9" s="348"/>
      <c r="BMQ9" s="345"/>
      <c r="BMR9" s="347"/>
      <c r="BMS9" s="340"/>
      <c r="BMT9" s="339"/>
      <c r="BMV9" s="259"/>
      <c r="BMW9" s="267"/>
      <c r="BMX9" s="267"/>
      <c r="BMY9" s="269"/>
      <c r="BMZ9" s="330"/>
      <c r="BNA9" s="344"/>
      <c r="BNB9" s="347"/>
      <c r="BNC9" s="347"/>
      <c r="BND9" s="333"/>
      <c r="BNE9" s="348"/>
      <c r="BNF9" s="345"/>
      <c r="BNG9" s="347"/>
      <c r="BNH9" s="340"/>
      <c r="BNI9" s="339"/>
      <c r="BNK9" s="259"/>
      <c r="BNL9" s="267"/>
      <c r="BNM9" s="267"/>
      <c r="BNN9" s="269"/>
      <c r="BNO9" s="330"/>
      <c r="BNP9" s="344"/>
      <c r="BNQ9" s="347"/>
      <c r="BNR9" s="347"/>
      <c r="BNS9" s="333"/>
      <c r="BNT9" s="348"/>
      <c r="BNU9" s="345"/>
      <c r="BNV9" s="347"/>
      <c r="BNW9" s="340"/>
      <c r="BNX9" s="339"/>
      <c r="BNZ9" s="259"/>
      <c r="BOA9" s="267"/>
      <c r="BOB9" s="267"/>
      <c r="BOC9" s="269"/>
      <c r="BOD9" s="330"/>
      <c r="BOE9" s="344"/>
      <c r="BOF9" s="347"/>
      <c r="BOG9" s="347"/>
      <c r="BOH9" s="333"/>
      <c r="BOI9" s="348"/>
      <c r="BOJ9" s="345"/>
      <c r="BOK9" s="347"/>
      <c r="BOL9" s="340"/>
      <c r="BOM9" s="339"/>
      <c r="BOO9" s="259"/>
      <c r="BOP9" s="267"/>
      <c r="BOQ9" s="267"/>
      <c r="BOR9" s="269"/>
      <c r="BOS9" s="330"/>
      <c r="BOT9" s="344"/>
      <c r="BOU9" s="347"/>
      <c r="BOV9" s="347"/>
      <c r="BOW9" s="333"/>
      <c r="BOX9" s="348"/>
      <c r="BOY9" s="345"/>
      <c r="BOZ9" s="347"/>
      <c r="BPA9" s="340"/>
      <c r="BPB9" s="339"/>
      <c r="BPD9" s="259"/>
      <c r="BPE9" s="267"/>
      <c r="BPF9" s="267"/>
      <c r="BPG9" s="269"/>
      <c r="BPH9" s="330"/>
      <c r="BPI9" s="344"/>
      <c r="BPJ9" s="347"/>
      <c r="BPK9" s="347"/>
      <c r="BPL9" s="333"/>
      <c r="BPM9" s="348"/>
      <c r="BPN9" s="345"/>
      <c r="BPO9" s="347"/>
      <c r="BPP9" s="340"/>
      <c r="BPQ9" s="339"/>
      <c r="BPS9" s="259"/>
      <c r="BPT9" s="267"/>
      <c r="BPU9" s="267"/>
      <c r="BPV9" s="269"/>
      <c r="BPW9" s="330"/>
      <c r="BPX9" s="344"/>
      <c r="BPY9" s="347"/>
      <c r="BPZ9" s="347"/>
      <c r="BQA9" s="333"/>
      <c r="BQB9" s="348"/>
      <c r="BQC9" s="345"/>
      <c r="BQD9" s="347"/>
      <c r="BQE9" s="340"/>
      <c r="BQF9" s="339"/>
      <c r="BQH9" s="259"/>
      <c r="BQI9" s="267"/>
      <c r="BQJ9" s="267"/>
      <c r="BQK9" s="269"/>
      <c r="BQL9" s="330"/>
      <c r="BQM9" s="344"/>
      <c r="BQN9" s="347"/>
      <c r="BQO9" s="347"/>
      <c r="BQP9" s="333"/>
      <c r="BQQ9" s="348"/>
      <c r="BQR9" s="345"/>
      <c r="BQS9" s="347"/>
      <c r="BQT9" s="340"/>
      <c r="BQU9" s="339"/>
      <c r="BQW9" s="259"/>
      <c r="BQX9" s="267"/>
      <c r="BQY9" s="267"/>
      <c r="BQZ9" s="269"/>
      <c r="BRA9" s="330"/>
      <c r="BRB9" s="344"/>
      <c r="BRC9" s="347"/>
      <c r="BRD9" s="347"/>
      <c r="BRE9" s="333"/>
      <c r="BRF9" s="348"/>
      <c r="BRG9" s="345"/>
      <c r="BRH9" s="347"/>
      <c r="BRI9" s="340"/>
      <c r="BRJ9" s="339"/>
      <c r="BRL9" s="259"/>
      <c r="BRM9" s="267"/>
      <c r="BRN9" s="267"/>
      <c r="BRO9" s="269"/>
      <c r="BRP9" s="330"/>
      <c r="BRQ9" s="344"/>
      <c r="BRR9" s="347"/>
      <c r="BRS9" s="347"/>
      <c r="BRT9" s="333"/>
      <c r="BRU9" s="348"/>
      <c r="BRV9" s="345"/>
      <c r="BRW9" s="347"/>
      <c r="BRX9" s="340"/>
      <c r="BRY9" s="339"/>
      <c r="BSA9" s="259"/>
      <c r="BSB9" s="267"/>
      <c r="BSC9" s="267"/>
      <c r="BSD9" s="269"/>
      <c r="BSE9" s="330"/>
      <c r="BSF9" s="344"/>
      <c r="BSG9" s="347"/>
      <c r="BSH9" s="347"/>
      <c r="BSI9" s="333"/>
      <c r="BSJ9" s="348"/>
      <c r="BSK9" s="345"/>
      <c r="BSL9" s="347"/>
      <c r="BSM9" s="340"/>
      <c r="BSN9" s="339"/>
      <c r="BSP9" s="259"/>
      <c r="BSQ9" s="267"/>
      <c r="BSR9" s="267"/>
      <c r="BSS9" s="269"/>
      <c r="BST9" s="330"/>
      <c r="BSU9" s="344"/>
      <c r="BSV9" s="347"/>
      <c r="BSW9" s="347"/>
      <c r="BSX9" s="333"/>
      <c r="BSY9" s="348"/>
      <c r="BSZ9" s="345"/>
      <c r="BTA9" s="347"/>
      <c r="BTB9" s="340"/>
      <c r="BTC9" s="339"/>
      <c r="BTE9" s="259"/>
      <c r="BTF9" s="267"/>
      <c r="BTG9" s="267"/>
      <c r="BTH9" s="269"/>
      <c r="BTI9" s="330"/>
      <c r="BTJ9" s="344"/>
      <c r="BTK9" s="347"/>
      <c r="BTL9" s="347"/>
      <c r="BTM9" s="333"/>
      <c r="BTN9" s="348"/>
      <c r="BTO9" s="345"/>
      <c r="BTP9" s="347"/>
      <c r="BTQ9" s="340"/>
      <c r="BTR9" s="339"/>
      <c r="BTT9" s="259"/>
      <c r="BTU9" s="267"/>
      <c r="BTV9" s="267"/>
      <c r="BTW9" s="269"/>
      <c r="BTX9" s="330"/>
      <c r="BTY9" s="344"/>
      <c r="BTZ9" s="347"/>
      <c r="BUA9" s="347"/>
      <c r="BUB9" s="333"/>
      <c r="BUC9" s="348"/>
      <c r="BUD9" s="345"/>
      <c r="BUE9" s="347"/>
      <c r="BUF9" s="340"/>
      <c r="BUG9" s="339"/>
      <c r="BUI9" s="259"/>
      <c r="BUJ9" s="267"/>
      <c r="BUK9" s="267"/>
      <c r="BUL9" s="269"/>
      <c r="BUM9" s="330"/>
      <c r="BUN9" s="344"/>
      <c r="BUO9" s="347"/>
      <c r="BUP9" s="347"/>
      <c r="BUQ9" s="333"/>
      <c r="BUR9" s="348"/>
      <c r="BUS9" s="345"/>
      <c r="BUT9" s="347"/>
      <c r="BUU9" s="340"/>
      <c r="BUV9" s="339"/>
      <c r="BUX9" s="259"/>
      <c r="BUY9" s="267"/>
      <c r="BUZ9" s="267"/>
      <c r="BVA9" s="269"/>
      <c r="BVB9" s="330"/>
      <c r="BVC9" s="344"/>
      <c r="BVD9" s="347"/>
      <c r="BVE9" s="347"/>
      <c r="BVF9" s="333"/>
      <c r="BVG9" s="348"/>
      <c r="BVH9" s="345"/>
      <c r="BVI9" s="347"/>
      <c r="BVJ9" s="340"/>
      <c r="BVK9" s="339"/>
      <c r="BVM9" s="259"/>
      <c r="BVN9" s="267"/>
      <c r="BVO9" s="267"/>
      <c r="BVP9" s="269"/>
      <c r="BVQ9" s="330"/>
      <c r="BVR9" s="344"/>
      <c r="BVS9" s="347"/>
      <c r="BVT9" s="347"/>
      <c r="BVU9" s="333"/>
      <c r="BVV9" s="348"/>
      <c r="BVW9" s="345"/>
      <c r="BVX9" s="347"/>
      <c r="BVY9" s="340"/>
      <c r="BVZ9" s="339"/>
      <c r="BWB9" s="259"/>
      <c r="BWC9" s="267"/>
      <c r="BWD9" s="267"/>
      <c r="BWE9" s="269"/>
      <c r="BWF9" s="330"/>
      <c r="BWG9" s="344"/>
      <c r="BWH9" s="347"/>
      <c r="BWI9" s="347"/>
      <c r="BWJ9" s="333"/>
      <c r="BWK9" s="348"/>
      <c r="BWL9" s="345"/>
      <c r="BWM9" s="347"/>
      <c r="BWN9" s="340"/>
      <c r="BWO9" s="339"/>
      <c r="BWQ9" s="259"/>
      <c r="BWR9" s="267"/>
      <c r="BWS9" s="267"/>
      <c r="BWT9" s="269"/>
      <c r="BWU9" s="330"/>
      <c r="BWV9" s="344"/>
      <c r="BWW9" s="347"/>
      <c r="BWX9" s="347"/>
      <c r="BWY9" s="333"/>
      <c r="BWZ9" s="348"/>
      <c r="BXA9" s="345"/>
      <c r="BXB9" s="347"/>
      <c r="BXC9" s="340"/>
      <c r="BXD9" s="339"/>
      <c r="BXF9" s="259"/>
      <c r="BXG9" s="267"/>
      <c r="BXH9" s="267"/>
      <c r="BXI9" s="269"/>
      <c r="BXJ9" s="330"/>
      <c r="BXK9" s="344"/>
      <c r="BXL9" s="347"/>
      <c r="BXM9" s="347"/>
      <c r="BXN9" s="333"/>
      <c r="BXO9" s="348"/>
      <c r="BXP9" s="345"/>
      <c r="BXQ9" s="347"/>
      <c r="BXR9" s="340"/>
      <c r="BXS9" s="339"/>
      <c r="BXU9" s="259"/>
      <c r="BXV9" s="267"/>
      <c r="BXW9" s="267"/>
      <c r="BXX9" s="269"/>
      <c r="BXY9" s="330"/>
      <c r="BXZ9" s="344"/>
      <c r="BYA9" s="347"/>
      <c r="BYB9" s="347"/>
      <c r="BYC9" s="333"/>
      <c r="BYD9" s="348"/>
      <c r="BYE9" s="345"/>
      <c r="BYF9" s="347"/>
      <c r="BYG9" s="340"/>
      <c r="BYH9" s="339"/>
      <c r="BYJ9" s="259"/>
      <c r="BYK9" s="267"/>
      <c r="BYL9" s="267"/>
      <c r="BYM9" s="269"/>
      <c r="BYN9" s="330"/>
      <c r="BYO9" s="344"/>
      <c r="BYP9" s="347"/>
      <c r="BYQ9" s="347"/>
      <c r="BYR9" s="333"/>
      <c r="BYS9" s="348"/>
      <c r="BYT9" s="345"/>
      <c r="BYU9" s="347"/>
      <c r="BYV9" s="340"/>
      <c r="BYW9" s="339"/>
      <c r="BYY9" s="259"/>
      <c r="BYZ9" s="267"/>
      <c r="BZA9" s="267"/>
      <c r="BZB9" s="269"/>
      <c r="BZC9" s="330"/>
      <c r="BZD9" s="344"/>
      <c r="BZE9" s="347"/>
      <c r="BZF9" s="347"/>
      <c r="BZG9" s="333"/>
      <c r="BZH9" s="348"/>
      <c r="BZI9" s="345"/>
      <c r="BZJ9" s="347"/>
      <c r="BZK9" s="340"/>
      <c r="BZL9" s="339"/>
      <c r="BZN9" s="259"/>
      <c r="BZO9" s="267"/>
      <c r="BZP9" s="267"/>
      <c r="BZQ9" s="269"/>
      <c r="BZR9" s="330"/>
      <c r="BZS9" s="344"/>
      <c r="BZT9" s="347"/>
      <c r="BZU9" s="347"/>
      <c r="BZV9" s="333"/>
      <c r="BZW9" s="348"/>
      <c r="BZX9" s="345"/>
      <c r="BZY9" s="347"/>
      <c r="BZZ9" s="340"/>
      <c r="CAA9" s="339"/>
      <c r="CAC9" s="259"/>
      <c r="CAD9" s="267"/>
      <c r="CAE9" s="267"/>
      <c r="CAF9" s="269"/>
      <c r="CAG9" s="330"/>
      <c r="CAH9" s="344"/>
      <c r="CAI9" s="347"/>
      <c r="CAJ9" s="347"/>
      <c r="CAK9" s="333"/>
      <c r="CAL9" s="348"/>
      <c r="CAM9" s="345"/>
      <c r="CAN9" s="347"/>
      <c r="CAO9" s="340"/>
      <c r="CAP9" s="339"/>
      <c r="CAR9" s="259"/>
      <c r="CAS9" s="267"/>
      <c r="CAT9" s="267"/>
      <c r="CAU9" s="269"/>
      <c r="CAV9" s="330"/>
      <c r="CAW9" s="344"/>
      <c r="CAX9" s="347"/>
      <c r="CAY9" s="347"/>
      <c r="CAZ9" s="333"/>
      <c r="CBA9" s="348"/>
      <c r="CBB9" s="345"/>
      <c r="CBC9" s="347"/>
      <c r="CBD9" s="340"/>
      <c r="CBE9" s="339"/>
      <c r="CBG9" s="259"/>
      <c r="CBH9" s="267"/>
      <c r="CBI9" s="267"/>
      <c r="CBJ9" s="269"/>
      <c r="CBK9" s="330"/>
      <c r="CBL9" s="344"/>
      <c r="CBM9" s="347"/>
      <c r="CBN9" s="347"/>
      <c r="CBO9" s="333"/>
      <c r="CBP9" s="348"/>
      <c r="CBQ9" s="345"/>
      <c r="CBR9" s="347"/>
      <c r="CBS9" s="340"/>
      <c r="CBT9" s="339"/>
      <c r="CBV9" s="259"/>
      <c r="CBW9" s="267"/>
      <c r="CBX9" s="267"/>
      <c r="CBY9" s="269"/>
      <c r="CBZ9" s="330"/>
      <c r="CCA9" s="344"/>
      <c r="CCB9" s="347"/>
      <c r="CCC9" s="347"/>
      <c r="CCD9" s="333"/>
      <c r="CCE9" s="348"/>
      <c r="CCF9" s="345"/>
      <c r="CCG9" s="347"/>
      <c r="CCH9" s="340"/>
      <c r="CCI9" s="339"/>
      <c r="CCK9" s="259"/>
      <c r="CCL9" s="267"/>
      <c r="CCM9" s="267"/>
      <c r="CCN9" s="269"/>
      <c r="CCO9" s="330"/>
      <c r="CCP9" s="344"/>
      <c r="CCQ9" s="347"/>
      <c r="CCR9" s="347"/>
      <c r="CCS9" s="333"/>
      <c r="CCT9" s="348"/>
      <c r="CCU9" s="345"/>
      <c r="CCV9" s="347"/>
      <c r="CCW9" s="340"/>
      <c r="CCX9" s="339"/>
      <c r="CCZ9" s="259"/>
      <c r="CDA9" s="267"/>
      <c r="CDB9" s="267"/>
      <c r="CDC9" s="269"/>
      <c r="CDD9" s="330"/>
      <c r="CDE9" s="344"/>
      <c r="CDF9" s="347"/>
      <c r="CDG9" s="347"/>
      <c r="CDH9" s="333"/>
      <c r="CDI9" s="348"/>
      <c r="CDJ9" s="345"/>
      <c r="CDK9" s="347"/>
      <c r="CDL9" s="340"/>
      <c r="CDM9" s="339"/>
      <c r="CDO9" s="259"/>
      <c r="CDP9" s="267"/>
      <c r="CDQ9" s="267"/>
      <c r="CDR9" s="269"/>
      <c r="CDS9" s="330"/>
      <c r="CDT9" s="344"/>
      <c r="CDU9" s="347"/>
      <c r="CDV9" s="347"/>
      <c r="CDW9" s="333"/>
      <c r="CDX9" s="348"/>
      <c r="CDY9" s="345"/>
      <c r="CDZ9" s="347"/>
      <c r="CEA9" s="340"/>
      <c r="CEB9" s="339"/>
      <c r="CED9" s="259"/>
      <c r="CEE9" s="267"/>
      <c r="CEF9" s="267"/>
      <c r="CEG9" s="269"/>
      <c r="CEH9" s="330"/>
      <c r="CEI9" s="344"/>
      <c r="CEJ9" s="347"/>
      <c r="CEK9" s="347"/>
      <c r="CEL9" s="333"/>
      <c r="CEM9" s="348"/>
      <c r="CEN9" s="345"/>
      <c r="CEO9" s="347"/>
      <c r="CEP9" s="340"/>
      <c r="CEQ9" s="339"/>
      <c r="CES9" s="259"/>
      <c r="CET9" s="267"/>
      <c r="CEU9" s="267"/>
      <c r="CEV9" s="269"/>
      <c r="CEW9" s="330"/>
      <c r="CEX9" s="344"/>
      <c r="CEY9" s="347"/>
      <c r="CEZ9" s="347"/>
      <c r="CFA9" s="333"/>
      <c r="CFB9" s="348"/>
      <c r="CFC9" s="345"/>
      <c r="CFD9" s="347"/>
      <c r="CFE9" s="340"/>
      <c r="CFF9" s="339"/>
      <c r="CFH9" s="259"/>
      <c r="CFI9" s="267"/>
      <c r="CFJ9" s="267"/>
      <c r="CFK9" s="269"/>
      <c r="CFL9" s="330"/>
      <c r="CFM9" s="344"/>
      <c r="CFN9" s="347"/>
      <c r="CFO9" s="347"/>
      <c r="CFP9" s="333"/>
      <c r="CFQ9" s="348"/>
      <c r="CFR9" s="345"/>
      <c r="CFS9" s="347"/>
      <c r="CFT9" s="340"/>
      <c r="CFU9" s="339"/>
      <c r="CFW9" s="259"/>
      <c r="CFX9" s="267"/>
      <c r="CFY9" s="267"/>
      <c r="CFZ9" s="269"/>
      <c r="CGA9" s="330"/>
      <c r="CGB9" s="344"/>
      <c r="CGC9" s="347"/>
      <c r="CGD9" s="347"/>
      <c r="CGE9" s="333"/>
      <c r="CGF9" s="348"/>
      <c r="CGG9" s="345"/>
      <c r="CGH9" s="347"/>
      <c r="CGI9" s="340"/>
      <c r="CGJ9" s="339"/>
      <c r="CGL9" s="259"/>
      <c r="CGM9" s="267"/>
      <c r="CGN9" s="267"/>
      <c r="CGO9" s="269"/>
      <c r="CGP9" s="330"/>
      <c r="CGQ9" s="344"/>
      <c r="CGR9" s="347"/>
      <c r="CGS9" s="347"/>
      <c r="CGT9" s="333"/>
      <c r="CGU9" s="348"/>
      <c r="CGV9" s="345"/>
      <c r="CGW9" s="347"/>
      <c r="CGX9" s="340"/>
      <c r="CGY9" s="339"/>
      <c r="CHA9" s="259"/>
      <c r="CHB9" s="267"/>
      <c r="CHC9" s="267"/>
      <c r="CHD9" s="269"/>
      <c r="CHE9" s="330"/>
      <c r="CHF9" s="344"/>
      <c r="CHG9" s="347"/>
      <c r="CHH9" s="347"/>
      <c r="CHI9" s="333"/>
      <c r="CHJ9" s="348"/>
      <c r="CHK9" s="345"/>
      <c r="CHL9" s="347"/>
      <c r="CHM9" s="340"/>
      <c r="CHN9" s="339"/>
      <c r="CHP9" s="259"/>
      <c r="CHQ9" s="267"/>
      <c r="CHR9" s="267"/>
      <c r="CHS9" s="269"/>
      <c r="CHT9" s="330"/>
      <c r="CHU9" s="344"/>
      <c r="CHV9" s="347"/>
      <c r="CHW9" s="347"/>
      <c r="CHX9" s="333"/>
      <c r="CHY9" s="348"/>
      <c r="CHZ9" s="345"/>
      <c r="CIA9" s="347"/>
      <c r="CIB9" s="340"/>
      <c r="CIC9" s="339"/>
      <c r="CIE9" s="259"/>
      <c r="CIF9" s="267"/>
      <c r="CIG9" s="267"/>
      <c r="CIH9" s="269"/>
      <c r="CII9" s="330"/>
      <c r="CIJ9" s="344"/>
      <c r="CIK9" s="347"/>
      <c r="CIL9" s="347"/>
      <c r="CIM9" s="333"/>
      <c r="CIN9" s="348"/>
      <c r="CIO9" s="345"/>
      <c r="CIP9" s="347"/>
      <c r="CIQ9" s="340"/>
      <c r="CIR9" s="339"/>
      <c r="CIT9" s="259"/>
      <c r="CIU9" s="267"/>
      <c r="CIV9" s="267"/>
      <c r="CIW9" s="269"/>
      <c r="CIX9" s="330"/>
      <c r="CIY9" s="344"/>
      <c r="CIZ9" s="347"/>
      <c r="CJA9" s="347"/>
      <c r="CJB9" s="333"/>
      <c r="CJC9" s="348"/>
      <c r="CJD9" s="345"/>
      <c r="CJE9" s="347"/>
      <c r="CJF9" s="340"/>
      <c r="CJG9" s="339"/>
      <c r="CJI9" s="259"/>
      <c r="CJJ9" s="267"/>
      <c r="CJK9" s="267"/>
      <c r="CJL9" s="269"/>
      <c r="CJM9" s="330"/>
      <c r="CJN9" s="344"/>
      <c r="CJO9" s="347"/>
      <c r="CJP9" s="347"/>
      <c r="CJQ9" s="333"/>
      <c r="CJR9" s="348"/>
      <c r="CJS9" s="345"/>
      <c r="CJT9" s="347"/>
      <c r="CJU9" s="340"/>
      <c r="CJV9" s="339"/>
      <c r="CJX9" s="259"/>
      <c r="CJY9" s="267"/>
      <c r="CJZ9" s="267"/>
      <c r="CKA9" s="269"/>
      <c r="CKB9" s="330"/>
      <c r="CKC9" s="344"/>
      <c r="CKD9" s="347"/>
      <c r="CKE9" s="347"/>
      <c r="CKF9" s="333"/>
      <c r="CKG9" s="348"/>
      <c r="CKH9" s="345"/>
      <c r="CKI9" s="347"/>
      <c r="CKJ9" s="340"/>
      <c r="CKK9" s="339"/>
      <c r="CKM9" s="259"/>
      <c r="CKN9" s="267"/>
      <c r="CKO9" s="267"/>
      <c r="CKP9" s="269"/>
      <c r="CKQ9" s="330"/>
      <c r="CKR9" s="344"/>
      <c r="CKS9" s="347"/>
      <c r="CKT9" s="347"/>
      <c r="CKU9" s="333"/>
      <c r="CKV9" s="348"/>
      <c r="CKW9" s="345"/>
      <c r="CKX9" s="347"/>
      <c r="CKY9" s="340"/>
      <c r="CKZ9" s="339"/>
      <c r="CLB9" s="259"/>
      <c r="CLC9" s="267"/>
      <c r="CLD9" s="267"/>
      <c r="CLE9" s="269"/>
      <c r="CLF9" s="330"/>
      <c r="CLG9" s="344"/>
      <c r="CLH9" s="347"/>
      <c r="CLI9" s="347"/>
      <c r="CLJ9" s="333"/>
      <c r="CLK9" s="348"/>
      <c r="CLL9" s="345"/>
      <c r="CLM9" s="347"/>
      <c r="CLN9" s="340"/>
      <c r="CLO9" s="339"/>
      <c r="CLQ9" s="259"/>
      <c r="CLR9" s="267"/>
      <c r="CLS9" s="267"/>
      <c r="CLT9" s="269"/>
      <c r="CLU9" s="330"/>
      <c r="CLV9" s="344"/>
      <c r="CLW9" s="347"/>
      <c r="CLX9" s="347"/>
      <c r="CLY9" s="333"/>
      <c r="CLZ9" s="348"/>
      <c r="CMA9" s="345"/>
      <c r="CMB9" s="347"/>
      <c r="CMC9" s="340"/>
      <c r="CMD9" s="339"/>
      <c r="CMF9" s="259"/>
      <c r="CMG9" s="267"/>
      <c r="CMH9" s="267"/>
      <c r="CMI9" s="269"/>
      <c r="CMJ9" s="330"/>
      <c r="CMK9" s="344"/>
      <c r="CML9" s="347"/>
      <c r="CMM9" s="347"/>
      <c r="CMN9" s="333"/>
      <c r="CMO9" s="348"/>
      <c r="CMP9" s="345"/>
      <c r="CMQ9" s="347"/>
      <c r="CMR9" s="340"/>
      <c r="CMS9" s="339"/>
      <c r="CMU9" s="259"/>
      <c r="CMV9" s="267"/>
      <c r="CMW9" s="267"/>
      <c r="CMX9" s="269"/>
      <c r="CMY9" s="330"/>
      <c r="CMZ9" s="344"/>
      <c r="CNA9" s="347"/>
      <c r="CNB9" s="347"/>
      <c r="CNC9" s="333"/>
      <c r="CND9" s="348"/>
      <c r="CNE9" s="345"/>
      <c r="CNF9" s="347"/>
      <c r="CNG9" s="340"/>
      <c r="CNH9" s="339"/>
      <c r="CNJ9" s="259"/>
      <c r="CNK9" s="267"/>
      <c r="CNL9" s="267"/>
      <c r="CNM9" s="269"/>
      <c r="CNN9" s="330"/>
      <c r="CNO9" s="344"/>
      <c r="CNP9" s="347"/>
      <c r="CNQ9" s="347"/>
      <c r="CNR9" s="333"/>
      <c r="CNS9" s="348"/>
      <c r="CNT9" s="345"/>
      <c r="CNU9" s="347"/>
      <c r="CNV9" s="340"/>
      <c r="CNW9" s="339"/>
      <c r="CNY9" s="259"/>
      <c r="CNZ9" s="267"/>
      <c r="COA9" s="267"/>
      <c r="COB9" s="269"/>
      <c r="COC9" s="330"/>
      <c r="COD9" s="344"/>
      <c r="COE9" s="347"/>
      <c r="COF9" s="347"/>
      <c r="COG9" s="333"/>
      <c r="COH9" s="348"/>
      <c r="COI9" s="345"/>
      <c r="COJ9" s="347"/>
      <c r="COK9" s="340"/>
      <c r="COL9" s="339"/>
      <c r="CON9" s="259"/>
      <c r="COO9" s="267"/>
      <c r="COP9" s="267"/>
      <c r="COQ9" s="269"/>
      <c r="COR9" s="330"/>
      <c r="COS9" s="344"/>
      <c r="COT9" s="347"/>
      <c r="COU9" s="347"/>
      <c r="COV9" s="333"/>
      <c r="COW9" s="348"/>
      <c r="COX9" s="345"/>
      <c r="COY9" s="347"/>
      <c r="COZ9" s="340"/>
      <c r="CPA9" s="339"/>
      <c r="CPC9" s="259"/>
      <c r="CPD9" s="267"/>
      <c r="CPE9" s="267"/>
      <c r="CPF9" s="269"/>
      <c r="CPG9" s="330"/>
      <c r="CPH9" s="344"/>
      <c r="CPI9" s="347"/>
      <c r="CPJ9" s="347"/>
      <c r="CPK9" s="333"/>
      <c r="CPL9" s="348"/>
      <c r="CPM9" s="345"/>
      <c r="CPN9" s="347"/>
      <c r="CPO9" s="340"/>
      <c r="CPP9" s="339"/>
      <c r="CPR9" s="259"/>
      <c r="CPS9" s="267"/>
      <c r="CPT9" s="267"/>
      <c r="CPU9" s="269"/>
      <c r="CPV9" s="330"/>
      <c r="CPW9" s="344"/>
      <c r="CPX9" s="347"/>
      <c r="CPY9" s="347"/>
      <c r="CPZ9" s="333"/>
      <c r="CQA9" s="348"/>
      <c r="CQB9" s="345"/>
      <c r="CQC9" s="347"/>
      <c r="CQD9" s="340"/>
      <c r="CQE9" s="339"/>
      <c r="CQG9" s="259"/>
      <c r="CQH9" s="267"/>
      <c r="CQI9" s="267"/>
      <c r="CQJ9" s="269"/>
      <c r="CQK9" s="330"/>
      <c r="CQL9" s="344"/>
      <c r="CQM9" s="347"/>
      <c r="CQN9" s="347"/>
      <c r="CQO9" s="333"/>
      <c r="CQP9" s="348"/>
      <c r="CQQ9" s="345"/>
      <c r="CQR9" s="347"/>
      <c r="CQS9" s="340"/>
      <c r="CQT9" s="339"/>
      <c r="CQV9" s="259"/>
      <c r="CQW9" s="267"/>
      <c r="CQX9" s="267"/>
      <c r="CQY9" s="269"/>
      <c r="CQZ9" s="330"/>
      <c r="CRA9" s="344"/>
      <c r="CRB9" s="347"/>
      <c r="CRC9" s="347"/>
      <c r="CRD9" s="333"/>
      <c r="CRE9" s="348"/>
      <c r="CRF9" s="345"/>
      <c r="CRG9" s="347"/>
      <c r="CRH9" s="340"/>
      <c r="CRI9" s="339"/>
      <c r="CRK9" s="259"/>
      <c r="CRL9" s="267"/>
      <c r="CRM9" s="267"/>
      <c r="CRN9" s="269"/>
      <c r="CRO9" s="330"/>
      <c r="CRP9" s="344"/>
      <c r="CRQ9" s="347"/>
      <c r="CRR9" s="347"/>
      <c r="CRS9" s="333"/>
      <c r="CRT9" s="348"/>
      <c r="CRU9" s="345"/>
      <c r="CRV9" s="347"/>
      <c r="CRW9" s="340"/>
      <c r="CRX9" s="339"/>
      <c r="CRZ9" s="259"/>
      <c r="CSA9" s="267"/>
      <c r="CSB9" s="267"/>
      <c r="CSC9" s="269"/>
      <c r="CSD9" s="330"/>
      <c r="CSE9" s="344"/>
      <c r="CSF9" s="347"/>
      <c r="CSG9" s="347"/>
      <c r="CSH9" s="333"/>
      <c r="CSI9" s="348"/>
      <c r="CSJ9" s="345"/>
      <c r="CSK9" s="347"/>
      <c r="CSL9" s="340"/>
      <c r="CSM9" s="339"/>
      <c r="CSO9" s="259"/>
      <c r="CSP9" s="267"/>
      <c r="CSQ9" s="267"/>
      <c r="CSR9" s="269"/>
      <c r="CSS9" s="330"/>
      <c r="CST9" s="344"/>
      <c r="CSU9" s="347"/>
      <c r="CSV9" s="347"/>
      <c r="CSW9" s="333"/>
      <c r="CSX9" s="348"/>
      <c r="CSY9" s="345"/>
      <c r="CSZ9" s="347"/>
      <c r="CTA9" s="340"/>
      <c r="CTB9" s="339"/>
      <c r="CTD9" s="259"/>
      <c r="CTE9" s="267"/>
      <c r="CTF9" s="267"/>
      <c r="CTG9" s="269"/>
      <c r="CTH9" s="330"/>
      <c r="CTI9" s="344"/>
      <c r="CTJ9" s="347"/>
      <c r="CTK9" s="347"/>
      <c r="CTL9" s="333"/>
      <c r="CTM9" s="348"/>
      <c r="CTN9" s="345"/>
      <c r="CTO9" s="347"/>
      <c r="CTP9" s="340"/>
      <c r="CTQ9" s="339"/>
      <c r="CTS9" s="259"/>
      <c r="CTT9" s="267"/>
      <c r="CTU9" s="267"/>
      <c r="CTV9" s="269"/>
      <c r="CTW9" s="330"/>
      <c r="CTX9" s="344"/>
      <c r="CTY9" s="347"/>
      <c r="CTZ9" s="347"/>
      <c r="CUA9" s="333"/>
      <c r="CUB9" s="348"/>
      <c r="CUC9" s="345"/>
      <c r="CUD9" s="347"/>
      <c r="CUE9" s="340"/>
      <c r="CUF9" s="339"/>
      <c r="CUH9" s="259"/>
      <c r="CUI9" s="267"/>
      <c r="CUJ9" s="267"/>
      <c r="CUK9" s="269"/>
      <c r="CUL9" s="330"/>
      <c r="CUM9" s="344"/>
      <c r="CUN9" s="347"/>
      <c r="CUO9" s="347"/>
      <c r="CUP9" s="333"/>
      <c r="CUQ9" s="348"/>
      <c r="CUR9" s="345"/>
      <c r="CUS9" s="347"/>
      <c r="CUT9" s="340"/>
      <c r="CUU9" s="339"/>
      <c r="CUW9" s="259"/>
      <c r="CUX9" s="267"/>
      <c r="CUY9" s="267"/>
      <c r="CUZ9" s="269"/>
      <c r="CVA9" s="330"/>
      <c r="CVB9" s="344"/>
      <c r="CVC9" s="347"/>
      <c r="CVD9" s="347"/>
      <c r="CVE9" s="333"/>
      <c r="CVF9" s="348"/>
      <c r="CVG9" s="345"/>
      <c r="CVH9" s="347"/>
      <c r="CVI9" s="340"/>
      <c r="CVJ9" s="339"/>
      <c r="CVL9" s="259"/>
      <c r="CVM9" s="267"/>
      <c r="CVN9" s="267"/>
      <c r="CVO9" s="269"/>
      <c r="CVP9" s="330"/>
      <c r="CVQ9" s="344"/>
      <c r="CVR9" s="347"/>
      <c r="CVS9" s="347"/>
      <c r="CVT9" s="333"/>
      <c r="CVU9" s="348"/>
      <c r="CVV9" s="345"/>
      <c r="CVW9" s="347"/>
      <c r="CVX9" s="340"/>
      <c r="CVY9" s="339"/>
      <c r="CWA9" s="259"/>
      <c r="CWB9" s="267"/>
      <c r="CWC9" s="267"/>
      <c r="CWD9" s="269"/>
      <c r="CWE9" s="330"/>
      <c r="CWF9" s="344"/>
      <c r="CWG9" s="347"/>
      <c r="CWH9" s="347"/>
      <c r="CWI9" s="333"/>
      <c r="CWJ9" s="348"/>
      <c r="CWK9" s="345"/>
      <c r="CWL9" s="347"/>
      <c r="CWM9" s="340"/>
      <c r="CWN9" s="339"/>
      <c r="CWP9" s="259"/>
      <c r="CWQ9" s="267"/>
      <c r="CWR9" s="267"/>
      <c r="CWS9" s="269"/>
      <c r="CWT9" s="330"/>
      <c r="CWU9" s="344"/>
      <c r="CWV9" s="347"/>
      <c r="CWW9" s="347"/>
      <c r="CWX9" s="333"/>
      <c r="CWY9" s="348"/>
      <c r="CWZ9" s="345"/>
      <c r="CXA9" s="347"/>
      <c r="CXB9" s="340"/>
      <c r="CXC9" s="339"/>
      <c r="CXE9" s="259"/>
      <c r="CXF9" s="267"/>
      <c r="CXG9" s="267"/>
      <c r="CXH9" s="269"/>
      <c r="CXI9" s="330"/>
      <c r="CXJ9" s="344"/>
      <c r="CXK9" s="347"/>
      <c r="CXL9" s="347"/>
      <c r="CXM9" s="333"/>
      <c r="CXN9" s="348"/>
      <c r="CXO9" s="345"/>
      <c r="CXP9" s="347"/>
      <c r="CXQ9" s="340"/>
      <c r="CXR9" s="339"/>
      <c r="CXT9" s="259"/>
      <c r="CXU9" s="267"/>
      <c r="CXV9" s="267"/>
      <c r="CXW9" s="269"/>
      <c r="CXX9" s="330"/>
      <c r="CXY9" s="344"/>
      <c r="CXZ9" s="347"/>
      <c r="CYA9" s="347"/>
      <c r="CYB9" s="333"/>
      <c r="CYC9" s="348"/>
      <c r="CYD9" s="345"/>
      <c r="CYE9" s="347"/>
      <c r="CYF9" s="340"/>
      <c r="CYG9" s="339"/>
      <c r="CYI9" s="259"/>
      <c r="CYJ9" s="267"/>
      <c r="CYK9" s="267"/>
      <c r="CYL9" s="269"/>
      <c r="CYM9" s="330"/>
      <c r="CYN9" s="344"/>
      <c r="CYO9" s="347"/>
      <c r="CYP9" s="347"/>
      <c r="CYQ9" s="333"/>
      <c r="CYR9" s="348"/>
      <c r="CYS9" s="345"/>
      <c r="CYT9" s="347"/>
      <c r="CYU9" s="340"/>
      <c r="CYV9" s="339"/>
      <c r="CYX9" s="259"/>
      <c r="CYY9" s="267"/>
      <c r="CYZ9" s="267"/>
      <c r="CZA9" s="269"/>
      <c r="CZB9" s="330"/>
      <c r="CZC9" s="344"/>
      <c r="CZD9" s="347"/>
      <c r="CZE9" s="347"/>
      <c r="CZF9" s="333"/>
      <c r="CZG9" s="348"/>
      <c r="CZH9" s="345"/>
      <c r="CZI9" s="347"/>
      <c r="CZJ9" s="340"/>
      <c r="CZK9" s="339"/>
      <c r="CZM9" s="259"/>
      <c r="CZN9" s="267"/>
      <c r="CZO9" s="267"/>
      <c r="CZP9" s="269"/>
      <c r="CZQ9" s="330"/>
      <c r="CZR9" s="344"/>
      <c r="CZS9" s="347"/>
      <c r="CZT9" s="347"/>
      <c r="CZU9" s="333"/>
      <c r="CZV9" s="348"/>
      <c r="CZW9" s="345"/>
      <c r="CZX9" s="347"/>
      <c r="CZY9" s="340"/>
      <c r="CZZ9" s="339"/>
      <c r="DAB9" s="259"/>
      <c r="DAC9" s="267"/>
      <c r="DAD9" s="267"/>
      <c r="DAE9" s="269"/>
      <c r="DAF9" s="330"/>
      <c r="DAG9" s="344"/>
      <c r="DAH9" s="347"/>
      <c r="DAI9" s="347"/>
      <c r="DAJ9" s="333"/>
      <c r="DAK9" s="348"/>
      <c r="DAL9" s="345"/>
      <c r="DAM9" s="347"/>
      <c r="DAN9" s="340"/>
      <c r="DAO9" s="339"/>
      <c r="DAQ9" s="259"/>
      <c r="DAR9" s="267"/>
      <c r="DAS9" s="267"/>
      <c r="DAT9" s="269"/>
      <c r="DAU9" s="330"/>
      <c r="DAV9" s="344"/>
      <c r="DAW9" s="347"/>
      <c r="DAX9" s="347"/>
      <c r="DAY9" s="333"/>
      <c r="DAZ9" s="348"/>
      <c r="DBA9" s="345"/>
      <c r="DBB9" s="347"/>
      <c r="DBC9" s="340"/>
      <c r="DBD9" s="339"/>
      <c r="DBF9" s="259"/>
      <c r="DBG9" s="267"/>
      <c r="DBH9" s="267"/>
      <c r="DBI9" s="269"/>
      <c r="DBJ9" s="330"/>
      <c r="DBK9" s="344"/>
      <c r="DBL9" s="347"/>
      <c r="DBM9" s="347"/>
      <c r="DBN9" s="333"/>
      <c r="DBO9" s="348"/>
      <c r="DBP9" s="345"/>
      <c r="DBQ9" s="347"/>
      <c r="DBR9" s="340"/>
      <c r="DBS9" s="339"/>
      <c r="DBU9" s="259"/>
      <c r="DBV9" s="267"/>
      <c r="DBW9" s="267"/>
      <c r="DBX9" s="269"/>
      <c r="DBY9" s="330"/>
      <c r="DBZ9" s="344"/>
      <c r="DCA9" s="347"/>
      <c r="DCB9" s="347"/>
      <c r="DCC9" s="333"/>
      <c r="DCD9" s="348"/>
      <c r="DCE9" s="345"/>
      <c r="DCF9" s="347"/>
      <c r="DCG9" s="340"/>
      <c r="DCH9" s="339"/>
      <c r="DCJ9" s="259"/>
      <c r="DCK9" s="267"/>
      <c r="DCL9" s="267"/>
      <c r="DCM9" s="269"/>
      <c r="DCN9" s="330"/>
      <c r="DCO9" s="344"/>
      <c r="DCP9" s="347"/>
      <c r="DCQ9" s="347"/>
      <c r="DCR9" s="333"/>
      <c r="DCS9" s="348"/>
      <c r="DCT9" s="345"/>
      <c r="DCU9" s="347"/>
      <c r="DCV9" s="340"/>
      <c r="DCW9" s="339"/>
      <c r="DCY9" s="259"/>
      <c r="DCZ9" s="267"/>
      <c r="DDA9" s="267"/>
      <c r="DDB9" s="269"/>
      <c r="DDC9" s="330"/>
      <c r="DDD9" s="344"/>
      <c r="DDE9" s="347"/>
      <c r="DDF9" s="347"/>
      <c r="DDG9" s="333"/>
      <c r="DDH9" s="348"/>
      <c r="DDI9" s="345"/>
      <c r="DDJ9" s="347"/>
      <c r="DDK9" s="340"/>
      <c r="DDL9" s="339"/>
      <c r="DDN9" s="259"/>
      <c r="DDO9" s="267"/>
      <c r="DDP9" s="267"/>
      <c r="DDQ9" s="269"/>
      <c r="DDR9" s="330"/>
      <c r="DDS9" s="344"/>
      <c r="DDT9" s="347"/>
      <c r="DDU9" s="347"/>
      <c r="DDV9" s="333"/>
      <c r="DDW9" s="348"/>
      <c r="DDX9" s="345"/>
      <c r="DDY9" s="347"/>
      <c r="DDZ9" s="340"/>
      <c r="DEA9" s="339"/>
      <c r="DEC9" s="259"/>
      <c r="DED9" s="267"/>
      <c r="DEE9" s="267"/>
      <c r="DEF9" s="269"/>
      <c r="DEG9" s="330"/>
      <c r="DEH9" s="344"/>
      <c r="DEI9" s="347"/>
      <c r="DEJ9" s="347"/>
      <c r="DEK9" s="333"/>
      <c r="DEL9" s="348"/>
      <c r="DEM9" s="345"/>
      <c r="DEN9" s="347"/>
      <c r="DEO9" s="340"/>
      <c r="DEP9" s="339"/>
      <c r="DER9" s="259"/>
      <c r="DES9" s="267"/>
      <c r="DET9" s="267"/>
      <c r="DEU9" s="269"/>
      <c r="DEV9" s="330"/>
      <c r="DEW9" s="344"/>
      <c r="DEX9" s="347"/>
      <c r="DEY9" s="347"/>
      <c r="DEZ9" s="333"/>
      <c r="DFA9" s="348"/>
      <c r="DFB9" s="345"/>
      <c r="DFC9" s="347"/>
      <c r="DFD9" s="340"/>
      <c r="DFE9" s="339"/>
      <c r="DFG9" s="259"/>
      <c r="DFH9" s="267"/>
      <c r="DFI9" s="267"/>
      <c r="DFJ9" s="269"/>
      <c r="DFK9" s="330"/>
      <c r="DFL9" s="344"/>
      <c r="DFM9" s="347"/>
      <c r="DFN9" s="347"/>
      <c r="DFO9" s="333"/>
      <c r="DFP9" s="348"/>
      <c r="DFQ9" s="345"/>
      <c r="DFR9" s="347"/>
      <c r="DFS9" s="340"/>
      <c r="DFT9" s="339"/>
      <c r="DFV9" s="259"/>
      <c r="DFW9" s="267"/>
      <c r="DFX9" s="267"/>
      <c r="DFY9" s="269"/>
      <c r="DFZ9" s="330"/>
      <c r="DGA9" s="344"/>
      <c r="DGB9" s="347"/>
      <c r="DGC9" s="347"/>
      <c r="DGD9" s="333"/>
      <c r="DGE9" s="348"/>
      <c r="DGF9" s="345"/>
      <c r="DGG9" s="347"/>
      <c r="DGH9" s="340"/>
      <c r="DGI9" s="339"/>
      <c r="DGK9" s="259"/>
      <c r="DGL9" s="267"/>
      <c r="DGM9" s="267"/>
      <c r="DGN9" s="269"/>
      <c r="DGO9" s="330"/>
      <c r="DGP9" s="344"/>
      <c r="DGQ9" s="347"/>
      <c r="DGR9" s="347"/>
      <c r="DGS9" s="333"/>
      <c r="DGT9" s="348"/>
      <c r="DGU9" s="345"/>
      <c r="DGV9" s="347"/>
      <c r="DGW9" s="340"/>
      <c r="DGX9" s="339"/>
      <c r="DGZ9" s="259"/>
      <c r="DHA9" s="267"/>
      <c r="DHB9" s="267"/>
      <c r="DHC9" s="269"/>
      <c r="DHD9" s="330"/>
      <c r="DHE9" s="344"/>
      <c r="DHF9" s="347"/>
      <c r="DHG9" s="347"/>
      <c r="DHH9" s="333"/>
      <c r="DHI9" s="348"/>
      <c r="DHJ9" s="345"/>
      <c r="DHK9" s="347"/>
      <c r="DHL9" s="340"/>
      <c r="DHM9" s="339"/>
      <c r="DHO9" s="259"/>
      <c r="DHP9" s="267"/>
      <c r="DHQ9" s="267"/>
      <c r="DHR9" s="269"/>
      <c r="DHS9" s="330"/>
      <c r="DHT9" s="344"/>
      <c r="DHU9" s="347"/>
      <c r="DHV9" s="347"/>
      <c r="DHW9" s="333"/>
      <c r="DHX9" s="348"/>
      <c r="DHY9" s="345"/>
      <c r="DHZ9" s="347"/>
      <c r="DIA9" s="340"/>
      <c r="DIB9" s="339"/>
      <c r="DID9" s="259"/>
      <c r="DIE9" s="267"/>
      <c r="DIF9" s="267"/>
      <c r="DIG9" s="269"/>
      <c r="DIH9" s="330"/>
      <c r="DII9" s="344"/>
      <c r="DIJ9" s="347"/>
      <c r="DIK9" s="347"/>
      <c r="DIL9" s="333"/>
      <c r="DIM9" s="348"/>
      <c r="DIN9" s="345"/>
      <c r="DIO9" s="347"/>
      <c r="DIP9" s="340"/>
      <c r="DIQ9" s="339"/>
      <c r="DIS9" s="259"/>
      <c r="DIT9" s="267"/>
      <c r="DIU9" s="267"/>
      <c r="DIV9" s="269"/>
      <c r="DIW9" s="330"/>
      <c r="DIX9" s="344"/>
      <c r="DIY9" s="347"/>
      <c r="DIZ9" s="347"/>
      <c r="DJA9" s="333"/>
      <c r="DJB9" s="348"/>
      <c r="DJC9" s="345"/>
      <c r="DJD9" s="347"/>
      <c r="DJE9" s="340"/>
      <c r="DJF9" s="339"/>
      <c r="DJH9" s="259"/>
      <c r="DJI9" s="267"/>
      <c r="DJJ9" s="267"/>
      <c r="DJK9" s="269"/>
      <c r="DJL9" s="330"/>
      <c r="DJM9" s="344"/>
      <c r="DJN9" s="347"/>
      <c r="DJO9" s="347"/>
      <c r="DJP9" s="333"/>
      <c r="DJQ9" s="348"/>
      <c r="DJR9" s="345"/>
      <c r="DJS9" s="347"/>
      <c r="DJT9" s="340"/>
      <c r="DJU9" s="339"/>
      <c r="DJW9" s="259"/>
      <c r="DJX9" s="267"/>
      <c r="DJY9" s="267"/>
      <c r="DJZ9" s="269"/>
      <c r="DKA9" s="330"/>
      <c r="DKB9" s="344"/>
      <c r="DKC9" s="347"/>
      <c r="DKD9" s="347"/>
      <c r="DKE9" s="333"/>
      <c r="DKF9" s="348"/>
      <c r="DKG9" s="345"/>
      <c r="DKH9" s="347"/>
      <c r="DKI9" s="340"/>
      <c r="DKJ9" s="339"/>
      <c r="DKL9" s="259"/>
      <c r="DKM9" s="267"/>
      <c r="DKN9" s="267"/>
      <c r="DKO9" s="269"/>
      <c r="DKP9" s="330"/>
      <c r="DKQ9" s="344"/>
      <c r="DKR9" s="347"/>
      <c r="DKS9" s="347"/>
      <c r="DKT9" s="333"/>
      <c r="DKU9" s="348"/>
      <c r="DKV9" s="345"/>
      <c r="DKW9" s="347"/>
      <c r="DKX9" s="340"/>
      <c r="DKY9" s="339"/>
      <c r="DLA9" s="259"/>
      <c r="DLB9" s="267"/>
      <c r="DLC9" s="267"/>
      <c r="DLD9" s="269"/>
      <c r="DLE9" s="330"/>
      <c r="DLF9" s="344"/>
      <c r="DLG9" s="347"/>
      <c r="DLH9" s="347"/>
      <c r="DLI9" s="333"/>
      <c r="DLJ9" s="348"/>
      <c r="DLK9" s="345"/>
      <c r="DLL9" s="347"/>
      <c r="DLM9" s="340"/>
      <c r="DLN9" s="339"/>
      <c r="DLP9" s="259"/>
      <c r="DLQ9" s="267"/>
      <c r="DLR9" s="267"/>
      <c r="DLS9" s="269"/>
      <c r="DLT9" s="330"/>
      <c r="DLU9" s="344"/>
      <c r="DLV9" s="347"/>
      <c r="DLW9" s="347"/>
      <c r="DLX9" s="333"/>
      <c r="DLY9" s="348"/>
      <c r="DLZ9" s="345"/>
      <c r="DMA9" s="347"/>
      <c r="DMB9" s="340"/>
      <c r="DMC9" s="339"/>
      <c r="DME9" s="259"/>
      <c r="DMF9" s="267"/>
      <c r="DMG9" s="267"/>
      <c r="DMH9" s="269"/>
      <c r="DMI9" s="330"/>
      <c r="DMJ9" s="344"/>
      <c r="DMK9" s="347"/>
      <c r="DML9" s="347"/>
      <c r="DMM9" s="333"/>
      <c r="DMN9" s="348"/>
      <c r="DMO9" s="345"/>
      <c r="DMP9" s="347"/>
      <c r="DMQ9" s="340"/>
      <c r="DMR9" s="339"/>
      <c r="DMT9" s="259"/>
      <c r="DMU9" s="267"/>
      <c r="DMV9" s="267"/>
      <c r="DMW9" s="269"/>
      <c r="DMX9" s="330"/>
      <c r="DMY9" s="344"/>
      <c r="DMZ9" s="347"/>
      <c r="DNA9" s="347"/>
      <c r="DNB9" s="333"/>
      <c r="DNC9" s="348"/>
      <c r="DND9" s="345"/>
      <c r="DNE9" s="347"/>
      <c r="DNF9" s="340"/>
      <c r="DNG9" s="339"/>
      <c r="DNI9" s="259"/>
      <c r="DNJ9" s="267"/>
      <c r="DNK9" s="267"/>
      <c r="DNL9" s="269"/>
      <c r="DNM9" s="330"/>
      <c r="DNN9" s="344"/>
      <c r="DNO9" s="347"/>
      <c r="DNP9" s="347"/>
      <c r="DNQ9" s="333"/>
      <c r="DNR9" s="348"/>
      <c r="DNS9" s="345"/>
      <c r="DNT9" s="347"/>
      <c r="DNU9" s="340"/>
      <c r="DNV9" s="339"/>
      <c r="DNX9" s="259"/>
      <c r="DNY9" s="267"/>
      <c r="DNZ9" s="267"/>
      <c r="DOA9" s="269"/>
      <c r="DOB9" s="330"/>
      <c r="DOC9" s="344"/>
      <c r="DOD9" s="347"/>
      <c r="DOE9" s="347"/>
      <c r="DOF9" s="333"/>
      <c r="DOG9" s="348"/>
      <c r="DOH9" s="345"/>
      <c r="DOI9" s="347"/>
      <c r="DOJ9" s="340"/>
      <c r="DOK9" s="339"/>
      <c r="DOM9" s="259"/>
      <c r="DON9" s="267"/>
      <c r="DOO9" s="267"/>
      <c r="DOP9" s="269"/>
      <c r="DOQ9" s="330"/>
      <c r="DOR9" s="344"/>
      <c r="DOS9" s="347"/>
      <c r="DOT9" s="347"/>
      <c r="DOU9" s="333"/>
      <c r="DOV9" s="348"/>
      <c r="DOW9" s="345"/>
      <c r="DOX9" s="347"/>
      <c r="DOY9" s="340"/>
      <c r="DOZ9" s="339"/>
      <c r="DPB9" s="259"/>
      <c r="DPC9" s="267"/>
      <c r="DPD9" s="267"/>
      <c r="DPE9" s="269"/>
      <c r="DPF9" s="330"/>
      <c r="DPG9" s="344"/>
      <c r="DPH9" s="347"/>
      <c r="DPI9" s="347"/>
      <c r="DPJ9" s="333"/>
      <c r="DPK9" s="348"/>
      <c r="DPL9" s="345"/>
      <c r="DPM9" s="347"/>
      <c r="DPN9" s="340"/>
      <c r="DPO9" s="339"/>
      <c r="DPQ9" s="259"/>
      <c r="DPR9" s="267"/>
      <c r="DPS9" s="267"/>
      <c r="DPT9" s="269"/>
      <c r="DPU9" s="330"/>
      <c r="DPV9" s="344"/>
      <c r="DPW9" s="347"/>
      <c r="DPX9" s="347"/>
      <c r="DPY9" s="333"/>
      <c r="DPZ9" s="348"/>
      <c r="DQA9" s="345"/>
      <c r="DQB9" s="347"/>
      <c r="DQC9" s="340"/>
      <c r="DQD9" s="339"/>
      <c r="DQF9" s="259"/>
      <c r="DQG9" s="267"/>
      <c r="DQH9" s="267"/>
      <c r="DQI9" s="269"/>
      <c r="DQJ9" s="330"/>
      <c r="DQK9" s="344"/>
      <c r="DQL9" s="347"/>
      <c r="DQM9" s="347"/>
      <c r="DQN9" s="333"/>
      <c r="DQO9" s="348"/>
      <c r="DQP9" s="345"/>
      <c r="DQQ9" s="347"/>
      <c r="DQR9" s="340"/>
      <c r="DQS9" s="339"/>
      <c r="DQU9" s="259"/>
      <c r="DQV9" s="267"/>
      <c r="DQW9" s="267"/>
      <c r="DQX9" s="269"/>
      <c r="DQY9" s="330"/>
      <c r="DQZ9" s="344"/>
      <c r="DRA9" s="347"/>
      <c r="DRB9" s="347"/>
      <c r="DRC9" s="333"/>
      <c r="DRD9" s="348"/>
      <c r="DRE9" s="345"/>
      <c r="DRF9" s="347"/>
      <c r="DRG9" s="340"/>
      <c r="DRH9" s="339"/>
      <c r="DRJ9" s="259"/>
      <c r="DRK9" s="267"/>
      <c r="DRL9" s="267"/>
      <c r="DRM9" s="269"/>
      <c r="DRN9" s="330"/>
      <c r="DRO9" s="344"/>
      <c r="DRP9" s="347"/>
      <c r="DRQ9" s="347"/>
      <c r="DRR9" s="333"/>
      <c r="DRS9" s="348"/>
      <c r="DRT9" s="345"/>
      <c r="DRU9" s="347"/>
      <c r="DRV9" s="340"/>
      <c r="DRW9" s="339"/>
      <c r="DRY9" s="259"/>
      <c r="DRZ9" s="267"/>
      <c r="DSA9" s="267"/>
      <c r="DSB9" s="269"/>
      <c r="DSC9" s="330"/>
      <c r="DSD9" s="344"/>
      <c r="DSE9" s="347"/>
      <c r="DSF9" s="347"/>
      <c r="DSG9" s="333"/>
      <c r="DSH9" s="348"/>
      <c r="DSI9" s="345"/>
      <c r="DSJ9" s="347"/>
      <c r="DSK9" s="340"/>
      <c r="DSL9" s="339"/>
      <c r="DSN9" s="259"/>
      <c r="DSO9" s="267"/>
      <c r="DSP9" s="267"/>
      <c r="DSQ9" s="269"/>
      <c r="DSR9" s="330"/>
      <c r="DSS9" s="344"/>
      <c r="DST9" s="347"/>
      <c r="DSU9" s="347"/>
      <c r="DSV9" s="333"/>
      <c r="DSW9" s="348"/>
      <c r="DSX9" s="345"/>
      <c r="DSY9" s="347"/>
      <c r="DSZ9" s="340"/>
      <c r="DTA9" s="339"/>
      <c r="DTC9" s="259"/>
      <c r="DTD9" s="267"/>
      <c r="DTE9" s="267"/>
      <c r="DTF9" s="269"/>
      <c r="DTG9" s="330"/>
      <c r="DTH9" s="344"/>
      <c r="DTI9" s="347"/>
      <c r="DTJ9" s="347"/>
      <c r="DTK9" s="333"/>
      <c r="DTL9" s="348"/>
      <c r="DTM9" s="345"/>
      <c r="DTN9" s="347"/>
      <c r="DTO9" s="340"/>
      <c r="DTP9" s="339"/>
      <c r="DTR9" s="259"/>
      <c r="DTS9" s="267"/>
      <c r="DTT9" s="267"/>
      <c r="DTU9" s="269"/>
      <c r="DTV9" s="330"/>
      <c r="DTW9" s="344"/>
      <c r="DTX9" s="347"/>
      <c r="DTY9" s="347"/>
      <c r="DTZ9" s="333"/>
      <c r="DUA9" s="348"/>
      <c r="DUB9" s="345"/>
      <c r="DUC9" s="347"/>
      <c r="DUD9" s="340"/>
      <c r="DUE9" s="339"/>
      <c r="DUG9" s="259"/>
      <c r="DUH9" s="267"/>
      <c r="DUI9" s="267"/>
      <c r="DUJ9" s="269"/>
      <c r="DUK9" s="330"/>
      <c r="DUL9" s="344"/>
      <c r="DUM9" s="347"/>
      <c r="DUN9" s="347"/>
      <c r="DUO9" s="333"/>
      <c r="DUP9" s="348"/>
      <c r="DUQ9" s="345"/>
      <c r="DUR9" s="347"/>
      <c r="DUS9" s="340"/>
      <c r="DUT9" s="339"/>
      <c r="DUV9" s="259"/>
      <c r="DUW9" s="267"/>
      <c r="DUX9" s="267"/>
      <c r="DUY9" s="269"/>
      <c r="DUZ9" s="330"/>
      <c r="DVA9" s="344"/>
      <c r="DVB9" s="347"/>
      <c r="DVC9" s="347"/>
      <c r="DVD9" s="333"/>
      <c r="DVE9" s="348"/>
      <c r="DVF9" s="345"/>
      <c r="DVG9" s="347"/>
      <c r="DVH9" s="340"/>
      <c r="DVI9" s="339"/>
      <c r="DVK9" s="259"/>
      <c r="DVL9" s="267"/>
      <c r="DVM9" s="267"/>
      <c r="DVN9" s="269"/>
      <c r="DVO9" s="330"/>
      <c r="DVP9" s="344"/>
      <c r="DVQ9" s="347"/>
      <c r="DVR9" s="347"/>
      <c r="DVS9" s="333"/>
      <c r="DVT9" s="348"/>
      <c r="DVU9" s="345"/>
      <c r="DVV9" s="347"/>
      <c r="DVW9" s="340"/>
      <c r="DVX9" s="339"/>
      <c r="DVZ9" s="259"/>
      <c r="DWA9" s="267"/>
      <c r="DWB9" s="267"/>
      <c r="DWC9" s="269"/>
      <c r="DWD9" s="330"/>
      <c r="DWE9" s="344"/>
      <c r="DWF9" s="347"/>
      <c r="DWG9" s="347"/>
      <c r="DWH9" s="333"/>
      <c r="DWI9" s="348"/>
      <c r="DWJ9" s="345"/>
      <c r="DWK9" s="347"/>
      <c r="DWL9" s="340"/>
      <c r="DWM9" s="339"/>
      <c r="DWO9" s="259"/>
      <c r="DWP9" s="267"/>
      <c r="DWQ9" s="267"/>
      <c r="DWR9" s="269"/>
      <c r="DWS9" s="330"/>
      <c r="DWT9" s="344"/>
      <c r="DWU9" s="347"/>
      <c r="DWV9" s="347"/>
      <c r="DWW9" s="333"/>
      <c r="DWX9" s="348"/>
      <c r="DWY9" s="345"/>
      <c r="DWZ9" s="347"/>
      <c r="DXA9" s="340"/>
      <c r="DXB9" s="339"/>
      <c r="DXD9" s="259"/>
      <c r="DXE9" s="267"/>
      <c r="DXF9" s="267"/>
      <c r="DXG9" s="269"/>
      <c r="DXH9" s="330"/>
      <c r="DXI9" s="344"/>
      <c r="DXJ9" s="347"/>
      <c r="DXK9" s="347"/>
      <c r="DXL9" s="333"/>
      <c r="DXM9" s="348"/>
      <c r="DXN9" s="345"/>
      <c r="DXO9" s="347"/>
      <c r="DXP9" s="340"/>
      <c r="DXQ9" s="339"/>
      <c r="DXS9" s="259"/>
      <c r="DXT9" s="267"/>
      <c r="DXU9" s="267"/>
      <c r="DXV9" s="269"/>
      <c r="DXW9" s="330"/>
      <c r="DXX9" s="344"/>
      <c r="DXY9" s="347"/>
      <c r="DXZ9" s="347"/>
      <c r="DYA9" s="333"/>
      <c r="DYB9" s="348"/>
      <c r="DYC9" s="345"/>
      <c r="DYD9" s="347"/>
      <c r="DYE9" s="340"/>
      <c r="DYF9" s="339"/>
      <c r="DYH9" s="259"/>
      <c r="DYI9" s="267"/>
      <c r="DYJ9" s="267"/>
      <c r="DYK9" s="269"/>
      <c r="DYL9" s="330"/>
      <c r="DYM9" s="344"/>
      <c r="DYN9" s="347"/>
      <c r="DYO9" s="347"/>
      <c r="DYP9" s="333"/>
      <c r="DYQ9" s="348"/>
      <c r="DYR9" s="345"/>
      <c r="DYS9" s="347"/>
      <c r="DYT9" s="340"/>
      <c r="DYU9" s="339"/>
      <c r="DYW9" s="259"/>
      <c r="DYX9" s="267"/>
      <c r="DYY9" s="267"/>
      <c r="DYZ9" s="269"/>
      <c r="DZA9" s="330"/>
      <c r="DZB9" s="344"/>
      <c r="DZC9" s="347"/>
      <c r="DZD9" s="347"/>
      <c r="DZE9" s="333"/>
      <c r="DZF9" s="348"/>
      <c r="DZG9" s="345"/>
      <c r="DZH9" s="347"/>
      <c r="DZI9" s="340"/>
      <c r="DZJ9" s="339"/>
      <c r="DZL9" s="259"/>
      <c r="DZM9" s="267"/>
      <c r="DZN9" s="267"/>
      <c r="DZO9" s="269"/>
      <c r="DZP9" s="330"/>
      <c r="DZQ9" s="344"/>
      <c r="DZR9" s="347"/>
      <c r="DZS9" s="347"/>
      <c r="DZT9" s="333"/>
      <c r="DZU9" s="348"/>
      <c r="DZV9" s="345"/>
      <c r="DZW9" s="347"/>
      <c r="DZX9" s="340"/>
      <c r="DZY9" s="339"/>
      <c r="EAA9" s="259"/>
      <c r="EAB9" s="267"/>
      <c r="EAC9" s="267"/>
      <c r="EAD9" s="269"/>
      <c r="EAE9" s="330"/>
      <c r="EAF9" s="344"/>
      <c r="EAG9" s="347"/>
      <c r="EAH9" s="347"/>
      <c r="EAI9" s="333"/>
      <c r="EAJ9" s="348"/>
      <c r="EAK9" s="345"/>
      <c r="EAL9" s="347"/>
      <c r="EAM9" s="340"/>
      <c r="EAN9" s="339"/>
      <c r="EAP9" s="259"/>
      <c r="EAQ9" s="267"/>
      <c r="EAR9" s="267"/>
      <c r="EAS9" s="269"/>
      <c r="EAT9" s="330"/>
      <c r="EAU9" s="344"/>
      <c r="EAV9" s="347"/>
      <c r="EAW9" s="347"/>
      <c r="EAX9" s="333"/>
      <c r="EAY9" s="348"/>
      <c r="EAZ9" s="345"/>
      <c r="EBA9" s="347"/>
      <c r="EBB9" s="340"/>
      <c r="EBC9" s="339"/>
      <c r="EBE9" s="259"/>
      <c r="EBF9" s="267"/>
      <c r="EBG9" s="267"/>
      <c r="EBH9" s="269"/>
      <c r="EBI9" s="330"/>
      <c r="EBJ9" s="344"/>
      <c r="EBK9" s="347"/>
      <c r="EBL9" s="347"/>
      <c r="EBM9" s="333"/>
      <c r="EBN9" s="348"/>
      <c r="EBO9" s="345"/>
      <c r="EBP9" s="347"/>
      <c r="EBQ9" s="340"/>
      <c r="EBR9" s="339"/>
      <c r="EBT9" s="259"/>
      <c r="EBU9" s="267"/>
      <c r="EBV9" s="267"/>
      <c r="EBW9" s="269"/>
      <c r="EBX9" s="330"/>
      <c r="EBY9" s="344"/>
      <c r="EBZ9" s="347"/>
      <c r="ECA9" s="347"/>
      <c r="ECB9" s="333"/>
      <c r="ECC9" s="348"/>
      <c r="ECD9" s="345"/>
      <c r="ECE9" s="347"/>
      <c r="ECF9" s="340"/>
      <c r="ECG9" s="339"/>
      <c r="ECI9" s="259"/>
      <c r="ECJ9" s="267"/>
      <c r="ECK9" s="267"/>
      <c r="ECL9" s="269"/>
      <c r="ECM9" s="330"/>
      <c r="ECN9" s="344"/>
      <c r="ECO9" s="347"/>
      <c r="ECP9" s="347"/>
      <c r="ECQ9" s="333"/>
      <c r="ECR9" s="348"/>
      <c r="ECS9" s="345"/>
      <c r="ECT9" s="347"/>
      <c r="ECU9" s="340"/>
      <c r="ECV9" s="339"/>
      <c r="ECX9" s="259"/>
      <c r="ECY9" s="267"/>
      <c r="ECZ9" s="267"/>
      <c r="EDA9" s="269"/>
      <c r="EDB9" s="330"/>
      <c r="EDC9" s="344"/>
      <c r="EDD9" s="347"/>
      <c r="EDE9" s="347"/>
      <c r="EDF9" s="333"/>
      <c r="EDG9" s="348"/>
      <c r="EDH9" s="345"/>
      <c r="EDI9" s="347"/>
      <c r="EDJ9" s="340"/>
      <c r="EDK9" s="339"/>
      <c r="EDM9" s="259"/>
      <c r="EDN9" s="267"/>
      <c r="EDO9" s="267"/>
      <c r="EDP9" s="269"/>
      <c r="EDQ9" s="330"/>
      <c r="EDR9" s="344"/>
      <c r="EDS9" s="347"/>
      <c r="EDT9" s="347"/>
      <c r="EDU9" s="333"/>
      <c r="EDV9" s="348"/>
      <c r="EDW9" s="345"/>
      <c r="EDX9" s="347"/>
      <c r="EDY9" s="340"/>
      <c r="EDZ9" s="339"/>
      <c r="EEB9" s="259"/>
      <c r="EEC9" s="267"/>
      <c r="EED9" s="267"/>
      <c r="EEE9" s="269"/>
      <c r="EEF9" s="330"/>
      <c r="EEG9" s="344"/>
      <c r="EEH9" s="347"/>
      <c r="EEI9" s="347"/>
      <c r="EEJ9" s="333"/>
      <c r="EEK9" s="348"/>
      <c r="EEL9" s="345"/>
      <c r="EEM9" s="347"/>
      <c r="EEN9" s="340"/>
      <c r="EEO9" s="339"/>
      <c r="EEQ9" s="259"/>
      <c r="EER9" s="267"/>
      <c r="EES9" s="267"/>
      <c r="EET9" s="269"/>
      <c r="EEU9" s="330"/>
      <c r="EEV9" s="344"/>
      <c r="EEW9" s="347"/>
      <c r="EEX9" s="347"/>
      <c r="EEY9" s="333"/>
      <c r="EEZ9" s="348"/>
      <c r="EFA9" s="345"/>
      <c r="EFB9" s="347"/>
      <c r="EFC9" s="340"/>
      <c r="EFD9" s="339"/>
      <c r="EFF9" s="259"/>
      <c r="EFG9" s="267"/>
      <c r="EFH9" s="267"/>
      <c r="EFI9" s="269"/>
      <c r="EFJ9" s="330"/>
      <c r="EFK9" s="344"/>
      <c r="EFL9" s="347"/>
      <c r="EFM9" s="347"/>
      <c r="EFN9" s="333"/>
      <c r="EFO9" s="348"/>
      <c r="EFP9" s="345"/>
      <c r="EFQ9" s="347"/>
      <c r="EFR9" s="340"/>
      <c r="EFS9" s="339"/>
      <c r="EFU9" s="259"/>
      <c r="EFV9" s="267"/>
      <c r="EFW9" s="267"/>
      <c r="EFX9" s="269"/>
      <c r="EFY9" s="330"/>
      <c r="EFZ9" s="344"/>
      <c r="EGA9" s="347"/>
      <c r="EGB9" s="347"/>
      <c r="EGC9" s="333"/>
      <c r="EGD9" s="348"/>
      <c r="EGE9" s="345"/>
      <c r="EGF9" s="347"/>
      <c r="EGG9" s="340"/>
      <c r="EGH9" s="339"/>
      <c r="EGJ9" s="259"/>
      <c r="EGK9" s="267"/>
      <c r="EGL9" s="267"/>
      <c r="EGM9" s="269"/>
      <c r="EGN9" s="330"/>
      <c r="EGO9" s="344"/>
      <c r="EGP9" s="347"/>
      <c r="EGQ9" s="347"/>
      <c r="EGR9" s="333"/>
      <c r="EGS9" s="348"/>
      <c r="EGT9" s="345"/>
      <c r="EGU9" s="347"/>
      <c r="EGV9" s="340"/>
      <c r="EGW9" s="339"/>
      <c r="EGY9" s="259"/>
      <c r="EGZ9" s="267"/>
      <c r="EHA9" s="267"/>
      <c r="EHB9" s="269"/>
      <c r="EHC9" s="330"/>
      <c r="EHD9" s="344"/>
      <c r="EHE9" s="347"/>
      <c r="EHF9" s="347"/>
      <c r="EHG9" s="333"/>
      <c r="EHH9" s="348"/>
      <c r="EHI9" s="345"/>
      <c r="EHJ9" s="347"/>
      <c r="EHK9" s="340"/>
      <c r="EHL9" s="339"/>
      <c r="EHN9" s="259"/>
      <c r="EHO9" s="267"/>
      <c r="EHP9" s="267"/>
      <c r="EHQ9" s="269"/>
      <c r="EHR9" s="330"/>
      <c r="EHS9" s="344"/>
      <c r="EHT9" s="347"/>
      <c r="EHU9" s="347"/>
      <c r="EHV9" s="333"/>
      <c r="EHW9" s="348"/>
      <c r="EHX9" s="345"/>
      <c r="EHY9" s="347"/>
      <c r="EHZ9" s="340"/>
      <c r="EIA9" s="339"/>
      <c r="EIC9" s="259"/>
      <c r="EID9" s="267"/>
      <c r="EIE9" s="267"/>
      <c r="EIF9" s="269"/>
      <c r="EIG9" s="330"/>
      <c r="EIH9" s="344"/>
      <c r="EII9" s="347"/>
      <c r="EIJ9" s="347"/>
      <c r="EIK9" s="333"/>
      <c r="EIL9" s="348"/>
      <c r="EIM9" s="345"/>
      <c r="EIN9" s="347"/>
      <c r="EIO9" s="340"/>
      <c r="EIP9" s="339"/>
      <c r="EIR9" s="259"/>
      <c r="EIS9" s="267"/>
      <c r="EIT9" s="267"/>
      <c r="EIU9" s="269"/>
      <c r="EIV9" s="330"/>
      <c r="EIW9" s="344"/>
      <c r="EIX9" s="347"/>
      <c r="EIY9" s="347"/>
      <c r="EIZ9" s="333"/>
      <c r="EJA9" s="348"/>
      <c r="EJB9" s="345"/>
      <c r="EJC9" s="347"/>
      <c r="EJD9" s="340"/>
      <c r="EJE9" s="339"/>
      <c r="EJG9" s="259"/>
      <c r="EJH9" s="267"/>
      <c r="EJI9" s="267"/>
      <c r="EJJ9" s="269"/>
      <c r="EJK9" s="330"/>
      <c r="EJL9" s="344"/>
      <c r="EJM9" s="347"/>
      <c r="EJN9" s="347"/>
      <c r="EJO9" s="333"/>
      <c r="EJP9" s="348"/>
      <c r="EJQ9" s="345"/>
      <c r="EJR9" s="347"/>
      <c r="EJS9" s="340"/>
      <c r="EJT9" s="339"/>
      <c r="EJV9" s="259"/>
      <c r="EJW9" s="267"/>
      <c r="EJX9" s="267"/>
      <c r="EJY9" s="269"/>
      <c r="EJZ9" s="330"/>
      <c r="EKA9" s="344"/>
      <c r="EKB9" s="347"/>
      <c r="EKC9" s="347"/>
      <c r="EKD9" s="333"/>
      <c r="EKE9" s="348"/>
      <c r="EKF9" s="345"/>
      <c r="EKG9" s="347"/>
      <c r="EKH9" s="340"/>
      <c r="EKI9" s="339"/>
      <c r="EKK9" s="259"/>
      <c r="EKL9" s="267"/>
      <c r="EKM9" s="267"/>
      <c r="EKN9" s="269"/>
      <c r="EKO9" s="330"/>
      <c r="EKP9" s="344"/>
      <c r="EKQ9" s="347"/>
      <c r="EKR9" s="347"/>
      <c r="EKS9" s="333"/>
      <c r="EKT9" s="348"/>
      <c r="EKU9" s="345"/>
      <c r="EKV9" s="347"/>
      <c r="EKW9" s="340"/>
      <c r="EKX9" s="339"/>
      <c r="EKZ9" s="259"/>
      <c r="ELA9" s="267"/>
      <c r="ELB9" s="267"/>
      <c r="ELC9" s="269"/>
      <c r="ELD9" s="330"/>
      <c r="ELE9" s="344"/>
      <c r="ELF9" s="347"/>
      <c r="ELG9" s="347"/>
      <c r="ELH9" s="333"/>
      <c r="ELI9" s="348"/>
      <c r="ELJ9" s="345"/>
      <c r="ELK9" s="347"/>
      <c r="ELL9" s="340"/>
      <c r="ELM9" s="339"/>
      <c r="ELO9" s="259"/>
      <c r="ELP9" s="267"/>
      <c r="ELQ9" s="267"/>
      <c r="ELR9" s="269"/>
      <c r="ELS9" s="330"/>
      <c r="ELT9" s="344"/>
      <c r="ELU9" s="347"/>
      <c r="ELV9" s="347"/>
      <c r="ELW9" s="333"/>
      <c r="ELX9" s="348"/>
      <c r="ELY9" s="345"/>
      <c r="ELZ9" s="347"/>
      <c r="EMA9" s="340"/>
      <c r="EMB9" s="339"/>
      <c r="EMD9" s="259"/>
      <c r="EME9" s="267"/>
      <c r="EMF9" s="267"/>
      <c r="EMG9" s="269"/>
      <c r="EMH9" s="330"/>
      <c r="EMI9" s="344"/>
      <c r="EMJ9" s="347"/>
      <c r="EMK9" s="347"/>
      <c r="EML9" s="333"/>
      <c r="EMM9" s="348"/>
      <c r="EMN9" s="345"/>
      <c r="EMO9" s="347"/>
      <c r="EMP9" s="340"/>
      <c r="EMQ9" s="339"/>
      <c r="EMS9" s="259"/>
      <c r="EMT9" s="267"/>
      <c r="EMU9" s="267"/>
      <c r="EMV9" s="269"/>
      <c r="EMW9" s="330"/>
      <c r="EMX9" s="344"/>
      <c r="EMY9" s="347"/>
      <c r="EMZ9" s="347"/>
      <c r="ENA9" s="333"/>
      <c r="ENB9" s="348"/>
      <c r="ENC9" s="345"/>
      <c r="END9" s="347"/>
      <c r="ENE9" s="340"/>
      <c r="ENF9" s="339"/>
      <c r="ENH9" s="259"/>
      <c r="ENI9" s="267"/>
      <c r="ENJ9" s="267"/>
      <c r="ENK9" s="269"/>
      <c r="ENL9" s="330"/>
      <c r="ENM9" s="344"/>
      <c r="ENN9" s="347"/>
      <c r="ENO9" s="347"/>
      <c r="ENP9" s="333"/>
      <c r="ENQ9" s="348"/>
      <c r="ENR9" s="345"/>
      <c r="ENS9" s="347"/>
      <c r="ENT9" s="340"/>
      <c r="ENU9" s="339"/>
      <c r="ENW9" s="259"/>
      <c r="ENX9" s="267"/>
      <c r="ENY9" s="267"/>
      <c r="ENZ9" s="269"/>
      <c r="EOA9" s="330"/>
      <c r="EOB9" s="344"/>
      <c r="EOC9" s="347"/>
      <c r="EOD9" s="347"/>
      <c r="EOE9" s="333"/>
      <c r="EOF9" s="348"/>
      <c r="EOG9" s="345"/>
      <c r="EOH9" s="347"/>
      <c r="EOI9" s="340"/>
      <c r="EOJ9" s="339"/>
      <c r="EOL9" s="259"/>
      <c r="EOM9" s="267"/>
      <c r="EON9" s="267"/>
      <c r="EOO9" s="269"/>
      <c r="EOP9" s="330"/>
      <c r="EOQ9" s="344"/>
      <c r="EOR9" s="347"/>
      <c r="EOS9" s="347"/>
      <c r="EOT9" s="333"/>
      <c r="EOU9" s="348"/>
      <c r="EOV9" s="345"/>
      <c r="EOW9" s="347"/>
      <c r="EOX9" s="340"/>
      <c r="EOY9" s="339"/>
      <c r="EPA9" s="259"/>
      <c r="EPB9" s="267"/>
      <c r="EPC9" s="267"/>
      <c r="EPD9" s="269"/>
      <c r="EPE9" s="330"/>
      <c r="EPF9" s="344"/>
      <c r="EPG9" s="347"/>
      <c r="EPH9" s="347"/>
      <c r="EPI9" s="333"/>
      <c r="EPJ9" s="348"/>
      <c r="EPK9" s="345"/>
      <c r="EPL9" s="347"/>
      <c r="EPM9" s="340"/>
      <c r="EPN9" s="339"/>
      <c r="EPP9" s="259"/>
      <c r="EPQ9" s="267"/>
      <c r="EPR9" s="267"/>
      <c r="EPS9" s="269"/>
      <c r="EPT9" s="330"/>
      <c r="EPU9" s="344"/>
      <c r="EPV9" s="347"/>
      <c r="EPW9" s="347"/>
      <c r="EPX9" s="333"/>
      <c r="EPY9" s="348"/>
      <c r="EPZ9" s="345"/>
      <c r="EQA9" s="347"/>
      <c r="EQB9" s="340"/>
      <c r="EQC9" s="339"/>
      <c r="EQE9" s="259"/>
      <c r="EQF9" s="267"/>
      <c r="EQG9" s="267"/>
      <c r="EQH9" s="269"/>
      <c r="EQI9" s="330"/>
      <c r="EQJ9" s="344"/>
      <c r="EQK9" s="347"/>
      <c r="EQL9" s="347"/>
      <c r="EQM9" s="333"/>
      <c r="EQN9" s="348"/>
      <c r="EQO9" s="345"/>
      <c r="EQP9" s="347"/>
      <c r="EQQ9" s="340"/>
      <c r="EQR9" s="339"/>
      <c r="EQT9" s="259"/>
      <c r="EQU9" s="267"/>
      <c r="EQV9" s="267"/>
      <c r="EQW9" s="269"/>
      <c r="EQX9" s="330"/>
      <c r="EQY9" s="344"/>
      <c r="EQZ9" s="347"/>
      <c r="ERA9" s="347"/>
      <c r="ERB9" s="333"/>
      <c r="ERC9" s="348"/>
      <c r="ERD9" s="345"/>
      <c r="ERE9" s="347"/>
      <c r="ERF9" s="340"/>
      <c r="ERG9" s="339"/>
      <c r="ERI9" s="259"/>
      <c r="ERJ9" s="267"/>
      <c r="ERK9" s="267"/>
      <c r="ERL9" s="269"/>
      <c r="ERM9" s="330"/>
      <c r="ERN9" s="344"/>
      <c r="ERO9" s="347"/>
      <c r="ERP9" s="347"/>
      <c r="ERQ9" s="333"/>
      <c r="ERR9" s="348"/>
      <c r="ERS9" s="345"/>
      <c r="ERT9" s="347"/>
      <c r="ERU9" s="340"/>
      <c r="ERV9" s="339"/>
      <c r="ERX9" s="259"/>
      <c r="ERY9" s="267"/>
      <c r="ERZ9" s="267"/>
      <c r="ESA9" s="269"/>
      <c r="ESB9" s="330"/>
      <c r="ESC9" s="344"/>
      <c r="ESD9" s="347"/>
      <c r="ESE9" s="347"/>
      <c r="ESF9" s="333"/>
      <c r="ESG9" s="348"/>
      <c r="ESH9" s="345"/>
      <c r="ESI9" s="347"/>
      <c r="ESJ9" s="340"/>
      <c r="ESK9" s="339"/>
      <c r="ESM9" s="259"/>
      <c r="ESN9" s="267"/>
      <c r="ESO9" s="267"/>
      <c r="ESP9" s="269"/>
      <c r="ESQ9" s="330"/>
      <c r="ESR9" s="344"/>
      <c r="ESS9" s="347"/>
      <c r="EST9" s="347"/>
      <c r="ESU9" s="333"/>
      <c r="ESV9" s="348"/>
      <c r="ESW9" s="345"/>
      <c r="ESX9" s="347"/>
      <c r="ESY9" s="340"/>
      <c r="ESZ9" s="339"/>
      <c r="ETB9" s="259"/>
      <c r="ETC9" s="267"/>
      <c r="ETD9" s="267"/>
      <c r="ETE9" s="269"/>
      <c r="ETF9" s="330"/>
      <c r="ETG9" s="344"/>
      <c r="ETH9" s="347"/>
      <c r="ETI9" s="347"/>
      <c r="ETJ9" s="333"/>
      <c r="ETK9" s="348"/>
      <c r="ETL9" s="345"/>
      <c r="ETM9" s="347"/>
      <c r="ETN9" s="340"/>
      <c r="ETO9" s="339"/>
      <c r="ETQ9" s="259"/>
      <c r="ETR9" s="267"/>
      <c r="ETS9" s="267"/>
      <c r="ETT9" s="269"/>
      <c r="ETU9" s="330"/>
      <c r="ETV9" s="344"/>
      <c r="ETW9" s="347"/>
      <c r="ETX9" s="347"/>
      <c r="ETY9" s="333"/>
      <c r="ETZ9" s="348"/>
      <c r="EUA9" s="345"/>
      <c r="EUB9" s="347"/>
      <c r="EUC9" s="340"/>
      <c r="EUD9" s="339"/>
      <c r="EUF9" s="259"/>
      <c r="EUG9" s="267"/>
      <c r="EUH9" s="267"/>
      <c r="EUI9" s="269"/>
      <c r="EUJ9" s="330"/>
      <c r="EUK9" s="344"/>
      <c r="EUL9" s="347"/>
      <c r="EUM9" s="347"/>
      <c r="EUN9" s="333"/>
      <c r="EUO9" s="348"/>
      <c r="EUP9" s="345"/>
      <c r="EUQ9" s="347"/>
      <c r="EUR9" s="340"/>
      <c r="EUS9" s="339"/>
      <c r="EUU9" s="259"/>
      <c r="EUV9" s="267"/>
      <c r="EUW9" s="267"/>
      <c r="EUX9" s="269"/>
      <c r="EUY9" s="330"/>
      <c r="EUZ9" s="344"/>
      <c r="EVA9" s="347"/>
      <c r="EVB9" s="347"/>
      <c r="EVC9" s="333"/>
      <c r="EVD9" s="348"/>
      <c r="EVE9" s="345"/>
      <c r="EVF9" s="347"/>
      <c r="EVG9" s="340"/>
      <c r="EVH9" s="339"/>
      <c r="EVJ9" s="259"/>
      <c r="EVK9" s="267"/>
      <c r="EVL9" s="267"/>
      <c r="EVM9" s="269"/>
      <c r="EVN9" s="330"/>
      <c r="EVO9" s="344"/>
      <c r="EVP9" s="347"/>
      <c r="EVQ9" s="347"/>
      <c r="EVR9" s="333"/>
      <c r="EVS9" s="348"/>
      <c r="EVT9" s="345"/>
      <c r="EVU9" s="347"/>
      <c r="EVV9" s="340"/>
      <c r="EVW9" s="339"/>
      <c r="EVY9" s="259"/>
      <c r="EVZ9" s="267"/>
      <c r="EWA9" s="267"/>
      <c r="EWB9" s="269"/>
      <c r="EWC9" s="330"/>
      <c r="EWD9" s="344"/>
      <c r="EWE9" s="347"/>
      <c r="EWF9" s="347"/>
      <c r="EWG9" s="333"/>
      <c r="EWH9" s="348"/>
      <c r="EWI9" s="345"/>
      <c r="EWJ9" s="347"/>
      <c r="EWK9" s="340"/>
      <c r="EWL9" s="339"/>
      <c r="EWN9" s="259"/>
      <c r="EWO9" s="267"/>
      <c r="EWP9" s="267"/>
      <c r="EWQ9" s="269"/>
      <c r="EWR9" s="330"/>
      <c r="EWS9" s="344"/>
      <c r="EWT9" s="347"/>
      <c r="EWU9" s="347"/>
      <c r="EWV9" s="333"/>
      <c r="EWW9" s="348"/>
      <c r="EWX9" s="345"/>
      <c r="EWY9" s="347"/>
      <c r="EWZ9" s="340"/>
      <c r="EXA9" s="339"/>
      <c r="EXC9" s="259"/>
      <c r="EXD9" s="267"/>
      <c r="EXE9" s="267"/>
      <c r="EXF9" s="269"/>
      <c r="EXG9" s="330"/>
      <c r="EXH9" s="344"/>
      <c r="EXI9" s="347"/>
      <c r="EXJ9" s="347"/>
      <c r="EXK9" s="333"/>
      <c r="EXL9" s="348"/>
      <c r="EXM9" s="345"/>
      <c r="EXN9" s="347"/>
      <c r="EXO9" s="340"/>
      <c r="EXP9" s="339"/>
      <c r="EXR9" s="259"/>
      <c r="EXS9" s="267"/>
      <c r="EXT9" s="267"/>
      <c r="EXU9" s="269"/>
      <c r="EXV9" s="330"/>
      <c r="EXW9" s="344"/>
      <c r="EXX9" s="347"/>
      <c r="EXY9" s="347"/>
      <c r="EXZ9" s="333"/>
      <c r="EYA9" s="348"/>
      <c r="EYB9" s="345"/>
      <c r="EYC9" s="347"/>
      <c r="EYD9" s="340"/>
      <c r="EYE9" s="339"/>
      <c r="EYG9" s="259"/>
      <c r="EYH9" s="267"/>
      <c r="EYI9" s="267"/>
      <c r="EYJ9" s="269"/>
      <c r="EYK9" s="330"/>
      <c r="EYL9" s="344"/>
      <c r="EYM9" s="347"/>
      <c r="EYN9" s="347"/>
      <c r="EYO9" s="333"/>
      <c r="EYP9" s="348"/>
      <c r="EYQ9" s="345"/>
      <c r="EYR9" s="347"/>
      <c r="EYS9" s="340"/>
      <c r="EYT9" s="339"/>
      <c r="EYV9" s="259"/>
      <c r="EYW9" s="267"/>
      <c r="EYX9" s="267"/>
      <c r="EYY9" s="269"/>
      <c r="EYZ9" s="330"/>
      <c r="EZA9" s="344"/>
      <c r="EZB9" s="347"/>
      <c r="EZC9" s="347"/>
      <c r="EZD9" s="333"/>
      <c r="EZE9" s="348"/>
      <c r="EZF9" s="345"/>
      <c r="EZG9" s="347"/>
      <c r="EZH9" s="340"/>
      <c r="EZI9" s="339"/>
      <c r="EZK9" s="259"/>
      <c r="EZL9" s="267"/>
      <c r="EZM9" s="267"/>
      <c r="EZN9" s="269"/>
      <c r="EZO9" s="330"/>
      <c r="EZP9" s="344"/>
      <c r="EZQ9" s="347"/>
      <c r="EZR9" s="347"/>
      <c r="EZS9" s="333"/>
      <c r="EZT9" s="348"/>
      <c r="EZU9" s="345"/>
      <c r="EZV9" s="347"/>
      <c r="EZW9" s="340"/>
      <c r="EZX9" s="339"/>
      <c r="EZZ9" s="259"/>
      <c r="FAA9" s="267"/>
      <c r="FAB9" s="267"/>
      <c r="FAC9" s="269"/>
      <c r="FAD9" s="330"/>
      <c r="FAE9" s="344"/>
      <c r="FAF9" s="347"/>
      <c r="FAG9" s="347"/>
      <c r="FAH9" s="333"/>
      <c r="FAI9" s="348"/>
      <c r="FAJ9" s="345"/>
      <c r="FAK9" s="347"/>
      <c r="FAL9" s="340"/>
      <c r="FAM9" s="339"/>
      <c r="FAO9" s="259"/>
      <c r="FAP9" s="267"/>
      <c r="FAQ9" s="267"/>
      <c r="FAR9" s="269"/>
      <c r="FAS9" s="330"/>
      <c r="FAT9" s="344"/>
      <c r="FAU9" s="347"/>
      <c r="FAV9" s="347"/>
      <c r="FAW9" s="333"/>
      <c r="FAX9" s="348"/>
      <c r="FAY9" s="345"/>
      <c r="FAZ9" s="347"/>
      <c r="FBA9" s="340"/>
      <c r="FBB9" s="339"/>
      <c r="FBD9" s="259"/>
      <c r="FBE9" s="267"/>
      <c r="FBF9" s="267"/>
      <c r="FBG9" s="269"/>
      <c r="FBH9" s="330"/>
      <c r="FBI9" s="344"/>
      <c r="FBJ9" s="347"/>
      <c r="FBK9" s="347"/>
      <c r="FBL9" s="333"/>
      <c r="FBM9" s="348"/>
      <c r="FBN9" s="345"/>
      <c r="FBO9" s="347"/>
      <c r="FBP9" s="340"/>
      <c r="FBQ9" s="339"/>
      <c r="FBS9" s="259"/>
      <c r="FBT9" s="267"/>
      <c r="FBU9" s="267"/>
      <c r="FBV9" s="269"/>
      <c r="FBW9" s="330"/>
      <c r="FBX9" s="344"/>
      <c r="FBY9" s="347"/>
      <c r="FBZ9" s="347"/>
      <c r="FCA9" s="333"/>
      <c r="FCB9" s="348"/>
      <c r="FCC9" s="345"/>
      <c r="FCD9" s="347"/>
      <c r="FCE9" s="340"/>
      <c r="FCF9" s="339"/>
      <c r="FCH9" s="259"/>
      <c r="FCI9" s="267"/>
      <c r="FCJ9" s="267"/>
      <c r="FCK9" s="269"/>
      <c r="FCL9" s="330"/>
      <c r="FCM9" s="344"/>
      <c r="FCN9" s="347"/>
      <c r="FCO9" s="347"/>
      <c r="FCP9" s="333"/>
      <c r="FCQ9" s="348"/>
      <c r="FCR9" s="345"/>
      <c r="FCS9" s="347"/>
      <c r="FCT9" s="340"/>
      <c r="FCU9" s="339"/>
      <c r="FCW9" s="259"/>
      <c r="FCX9" s="267"/>
      <c r="FCY9" s="267"/>
      <c r="FCZ9" s="269"/>
      <c r="FDA9" s="330"/>
      <c r="FDB9" s="344"/>
      <c r="FDC9" s="347"/>
      <c r="FDD9" s="347"/>
      <c r="FDE9" s="333"/>
      <c r="FDF9" s="348"/>
      <c r="FDG9" s="345"/>
      <c r="FDH9" s="347"/>
      <c r="FDI9" s="340"/>
      <c r="FDJ9" s="339"/>
      <c r="FDL9" s="259"/>
      <c r="FDM9" s="267"/>
      <c r="FDN9" s="267"/>
      <c r="FDO9" s="269"/>
      <c r="FDP9" s="330"/>
      <c r="FDQ9" s="344"/>
      <c r="FDR9" s="347"/>
      <c r="FDS9" s="347"/>
      <c r="FDT9" s="333"/>
      <c r="FDU9" s="348"/>
      <c r="FDV9" s="345"/>
      <c r="FDW9" s="347"/>
      <c r="FDX9" s="340"/>
      <c r="FDY9" s="339"/>
      <c r="FEA9" s="259"/>
      <c r="FEB9" s="267"/>
      <c r="FEC9" s="267"/>
      <c r="FED9" s="269"/>
      <c r="FEE9" s="330"/>
      <c r="FEF9" s="344"/>
      <c r="FEG9" s="347"/>
      <c r="FEH9" s="347"/>
      <c r="FEI9" s="333"/>
      <c r="FEJ9" s="348"/>
      <c r="FEK9" s="345"/>
      <c r="FEL9" s="347"/>
      <c r="FEM9" s="340"/>
      <c r="FEN9" s="339"/>
      <c r="FEP9" s="259"/>
      <c r="FEQ9" s="267"/>
      <c r="FER9" s="267"/>
      <c r="FES9" s="269"/>
      <c r="FET9" s="330"/>
      <c r="FEU9" s="344"/>
      <c r="FEV9" s="347"/>
      <c r="FEW9" s="347"/>
      <c r="FEX9" s="333"/>
      <c r="FEY9" s="348"/>
      <c r="FEZ9" s="345"/>
      <c r="FFA9" s="347"/>
      <c r="FFB9" s="340"/>
      <c r="FFC9" s="339"/>
      <c r="FFE9" s="259"/>
      <c r="FFF9" s="267"/>
      <c r="FFG9" s="267"/>
      <c r="FFH9" s="269"/>
      <c r="FFI9" s="330"/>
      <c r="FFJ9" s="344"/>
      <c r="FFK9" s="347"/>
      <c r="FFL9" s="347"/>
      <c r="FFM9" s="333"/>
      <c r="FFN9" s="348"/>
      <c r="FFO9" s="345"/>
      <c r="FFP9" s="347"/>
      <c r="FFQ9" s="340"/>
      <c r="FFR9" s="339"/>
      <c r="FFT9" s="259"/>
      <c r="FFU9" s="267"/>
      <c r="FFV9" s="267"/>
      <c r="FFW9" s="269"/>
      <c r="FFX9" s="330"/>
      <c r="FFY9" s="344"/>
      <c r="FFZ9" s="347"/>
      <c r="FGA9" s="347"/>
      <c r="FGB9" s="333"/>
      <c r="FGC9" s="348"/>
      <c r="FGD9" s="345"/>
      <c r="FGE9" s="347"/>
      <c r="FGF9" s="340"/>
      <c r="FGG9" s="339"/>
      <c r="FGI9" s="259"/>
      <c r="FGJ9" s="267"/>
      <c r="FGK9" s="267"/>
      <c r="FGL9" s="269"/>
      <c r="FGM9" s="330"/>
      <c r="FGN9" s="344"/>
      <c r="FGO9" s="347"/>
      <c r="FGP9" s="347"/>
      <c r="FGQ9" s="333"/>
      <c r="FGR9" s="348"/>
      <c r="FGS9" s="345"/>
      <c r="FGT9" s="347"/>
      <c r="FGU9" s="340"/>
      <c r="FGV9" s="339"/>
      <c r="FGX9" s="259"/>
      <c r="FGY9" s="267"/>
      <c r="FGZ9" s="267"/>
      <c r="FHA9" s="269"/>
      <c r="FHB9" s="330"/>
      <c r="FHC9" s="344"/>
      <c r="FHD9" s="347"/>
      <c r="FHE9" s="347"/>
      <c r="FHF9" s="333"/>
      <c r="FHG9" s="348"/>
      <c r="FHH9" s="345"/>
      <c r="FHI9" s="347"/>
      <c r="FHJ9" s="340"/>
      <c r="FHK9" s="339"/>
      <c r="FHM9" s="259"/>
      <c r="FHN9" s="267"/>
      <c r="FHO9" s="267"/>
      <c r="FHP9" s="269"/>
      <c r="FHQ9" s="330"/>
      <c r="FHR9" s="344"/>
      <c r="FHS9" s="347"/>
      <c r="FHT9" s="347"/>
      <c r="FHU9" s="333"/>
      <c r="FHV9" s="348"/>
      <c r="FHW9" s="345"/>
      <c r="FHX9" s="347"/>
      <c r="FHY9" s="340"/>
      <c r="FHZ9" s="339"/>
      <c r="FIB9" s="259"/>
      <c r="FIC9" s="267"/>
      <c r="FID9" s="267"/>
      <c r="FIE9" s="269"/>
      <c r="FIF9" s="330"/>
      <c r="FIG9" s="344"/>
      <c r="FIH9" s="347"/>
      <c r="FII9" s="347"/>
      <c r="FIJ9" s="333"/>
      <c r="FIK9" s="348"/>
      <c r="FIL9" s="345"/>
      <c r="FIM9" s="347"/>
      <c r="FIN9" s="340"/>
      <c r="FIO9" s="339"/>
      <c r="FIQ9" s="259"/>
      <c r="FIR9" s="267"/>
      <c r="FIS9" s="267"/>
      <c r="FIT9" s="269"/>
      <c r="FIU9" s="330"/>
      <c r="FIV9" s="344"/>
      <c r="FIW9" s="347"/>
      <c r="FIX9" s="347"/>
      <c r="FIY9" s="333"/>
      <c r="FIZ9" s="348"/>
      <c r="FJA9" s="345"/>
      <c r="FJB9" s="347"/>
      <c r="FJC9" s="340"/>
      <c r="FJD9" s="339"/>
      <c r="FJF9" s="259"/>
      <c r="FJG9" s="267"/>
      <c r="FJH9" s="267"/>
      <c r="FJI9" s="269"/>
      <c r="FJJ9" s="330"/>
      <c r="FJK9" s="344"/>
      <c r="FJL9" s="347"/>
      <c r="FJM9" s="347"/>
      <c r="FJN9" s="333"/>
      <c r="FJO9" s="348"/>
      <c r="FJP9" s="345"/>
      <c r="FJQ9" s="347"/>
      <c r="FJR9" s="340"/>
      <c r="FJS9" s="339"/>
      <c r="FJU9" s="259"/>
      <c r="FJV9" s="267"/>
      <c r="FJW9" s="267"/>
      <c r="FJX9" s="269"/>
      <c r="FJY9" s="330"/>
      <c r="FJZ9" s="344"/>
      <c r="FKA9" s="347"/>
      <c r="FKB9" s="347"/>
      <c r="FKC9" s="333"/>
      <c r="FKD9" s="348"/>
      <c r="FKE9" s="345"/>
      <c r="FKF9" s="347"/>
      <c r="FKG9" s="340"/>
      <c r="FKH9" s="339"/>
      <c r="FKJ9" s="259"/>
      <c r="FKK9" s="267"/>
      <c r="FKL9" s="267"/>
      <c r="FKM9" s="269"/>
      <c r="FKN9" s="330"/>
      <c r="FKO9" s="344"/>
      <c r="FKP9" s="347"/>
      <c r="FKQ9" s="347"/>
      <c r="FKR9" s="333"/>
      <c r="FKS9" s="348"/>
      <c r="FKT9" s="345"/>
      <c r="FKU9" s="347"/>
      <c r="FKV9" s="340"/>
      <c r="FKW9" s="339"/>
      <c r="FKY9" s="259"/>
      <c r="FKZ9" s="267"/>
      <c r="FLA9" s="267"/>
      <c r="FLB9" s="269"/>
      <c r="FLC9" s="330"/>
      <c r="FLD9" s="344"/>
      <c r="FLE9" s="347"/>
      <c r="FLF9" s="347"/>
      <c r="FLG9" s="333"/>
      <c r="FLH9" s="348"/>
      <c r="FLI9" s="345"/>
      <c r="FLJ9" s="347"/>
      <c r="FLK9" s="340"/>
      <c r="FLL9" s="339"/>
      <c r="FLN9" s="259"/>
      <c r="FLO9" s="267"/>
      <c r="FLP9" s="267"/>
      <c r="FLQ9" s="269"/>
      <c r="FLR9" s="330"/>
      <c r="FLS9" s="344"/>
      <c r="FLT9" s="347"/>
      <c r="FLU9" s="347"/>
      <c r="FLV9" s="333"/>
      <c r="FLW9" s="348"/>
      <c r="FLX9" s="345"/>
      <c r="FLY9" s="347"/>
      <c r="FLZ9" s="340"/>
      <c r="FMA9" s="339"/>
      <c r="FMC9" s="259"/>
      <c r="FMD9" s="267"/>
      <c r="FME9" s="267"/>
      <c r="FMF9" s="269"/>
      <c r="FMG9" s="330"/>
      <c r="FMH9" s="344"/>
      <c r="FMI9" s="347"/>
      <c r="FMJ9" s="347"/>
      <c r="FMK9" s="333"/>
      <c r="FML9" s="348"/>
      <c r="FMM9" s="345"/>
      <c r="FMN9" s="347"/>
      <c r="FMO9" s="340"/>
      <c r="FMP9" s="339"/>
      <c r="FMR9" s="259"/>
      <c r="FMS9" s="267"/>
      <c r="FMT9" s="267"/>
      <c r="FMU9" s="269"/>
      <c r="FMV9" s="330"/>
      <c r="FMW9" s="344"/>
      <c r="FMX9" s="347"/>
      <c r="FMY9" s="347"/>
      <c r="FMZ9" s="333"/>
      <c r="FNA9" s="348"/>
      <c r="FNB9" s="345"/>
      <c r="FNC9" s="347"/>
      <c r="FND9" s="340"/>
      <c r="FNE9" s="339"/>
      <c r="FNG9" s="259"/>
      <c r="FNH9" s="267"/>
      <c r="FNI9" s="267"/>
      <c r="FNJ9" s="269"/>
      <c r="FNK9" s="330"/>
      <c r="FNL9" s="344"/>
      <c r="FNM9" s="347"/>
      <c r="FNN9" s="347"/>
      <c r="FNO9" s="333"/>
      <c r="FNP9" s="348"/>
      <c r="FNQ9" s="345"/>
      <c r="FNR9" s="347"/>
      <c r="FNS9" s="340"/>
      <c r="FNT9" s="339"/>
      <c r="FNV9" s="259"/>
      <c r="FNW9" s="267"/>
      <c r="FNX9" s="267"/>
      <c r="FNY9" s="269"/>
      <c r="FNZ9" s="330"/>
      <c r="FOA9" s="344"/>
      <c r="FOB9" s="347"/>
      <c r="FOC9" s="347"/>
      <c r="FOD9" s="333"/>
      <c r="FOE9" s="348"/>
      <c r="FOF9" s="345"/>
      <c r="FOG9" s="347"/>
      <c r="FOH9" s="340"/>
      <c r="FOI9" s="339"/>
      <c r="FOK9" s="259"/>
      <c r="FOL9" s="267"/>
      <c r="FOM9" s="267"/>
      <c r="FON9" s="269"/>
      <c r="FOO9" s="330"/>
      <c r="FOP9" s="344"/>
      <c r="FOQ9" s="347"/>
      <c r="FOR9" s="347"/>
      <c r="FOS9" s="333"/>
      <c r="FOT9" s="348"/>
      <c r="FOU9" s="345"/>
      <c r="FOV9" s="347"/>
      <c r="FOW9" s="340"/>
      <c r="FOX9" s="339"/>
      <c r="FOZ9" s="259"/>
      <c r="FPA9" s="267"/>
      <c r="FPB9" s="267"/>
      <c r="FPC9" s="269"/>
      <c r="FPD9" s="330"/>
      <c r="FPE9" s="344"/>
      <c r="FPF9" s="347"/>
      <c r="FPG9" s="347"/>
      <c r="FPH9" s="333"/>
      <c r="FPI9" s="348"/>
      <c r="FPJ9" s="345"/>
      <c r="FPK9" s="347"/>
      <c r="FPL9" s="340"/>
      <c r="FPM9" s="339"/>
      <c r="FPO9" s="259"/>
      <c r="FPP9" s="267"/>
      <c r="FPQ9" s="267"/>
      <c r="FPR9" s="269"/>
      <c r="FPS9" s="330"/>
      <c r="FPT9" s="344"/>
      <c r="FPU9" s="347"/>
      <c r="FPV9" s="347"/>
      <c r="FPW9" s="333"/>
      <c r="FPX9" s="348"/>
      <c r="FPY9" s="345"/>
      <c r="FPZ9" s="347"/>
      <c r="FQA9" s="340"/>
      <c r="FQB9" s="339"/>
      <c r="FQD9" s="259"/>
      <c r="FQE9" s="267"/>
      <c r="FQF9" s="267"/>
      <c r="FQG9" s="269"/>
      <c r="FQH9" s="330"/>
      <c r="FQI9" s="344"/>
      <c r="FQJ9" s="347"/>
      <c r="FQK9" s="347"/>
      <c r="FQL9" s="333"/>
      <c r="FQM9" s="348"/>
      <c r="FQN9" s="345"/>
      <c r="FQO9" s="347"/>
      <c r="FQP9" s="340"/>
      <c r="FQQ9" s="339"/>
      <c r="FQS9" s="259"/>
      <c r="FQT9" s="267"/>
      <c r="FQU9" s="267"/>
      <c r="FQV9" s="269"/>
      <c r="FQW9" s="330"/>
      <c r="FQX9" s="344"/>
      <c r="FQY9" s="347"/>
      <c r="FQZ9" s="347"/>
      <c r="FRA9" s="333"/>
      <c r="FRB9" s="348"/>
      <c r="FRC9" s="345"/>
      <c r="FRD9" s="347"/>
      <c r="FRE9" s="340"/>
      <c r="FRF9" s="339"/>
      <c r="FRH9" s="259"/>
      <c r="FRI9" s="267"/>
      <c r="FRJ9" s="267"/>
      <c r="FRK9" s="269"/>
      <c r="FRL9" s="330"/>
      <c r="FRM9" s="344"/>
      <c r="FRN9" s="347"/>
      <c r="FRO9" s="347"/>
      <c r="FRP9" s="333"/>
      <c r="FRQ9" s="348"/>
      <c r="FRR9" s="345"/>
      <c r="FRS9" s="347"/>
      <c r="FRT9" s="340"/>
      <c r="FRU9" s="339"/>
      <c r="FRW9" s="259"/>
      <c r="FRX9" s="267"/>
      <c r="FRY9" s="267"/>
      <c r="FRZ9" s="269"/>
      <c r="FSA9" s="330"/>
      <c r="FSB9" s="344"/>
      <c r="FSC9" s="347"/>
      <c r="FSD9" s="347"/>
      <c r="FSE9" s="333"/>
      <c r="FSF9" s="348"/>
      <c r="FSG9" s="345"/>
      <c r="FSH9" s="347"/>
      <c r="FSI9" s="340"/>
      <c r="FSJ9" s="339"/>
      <c r="FSL9" s="259"/>
      <c r="FSM9" s="267"/>
      <c r="FSN9" s="267"/>
      <c r="FSO9" s="269"/>
      <c r="FSP9" s="330"/>
      <c r="FSQ9" s="344"/>
      <c r="FSR9" s="347"/>
      <c r="FSS9" s="347"/>
      <c r="FST9" s="333"/>
      <c r="FSU9" s="348"/>
      <c r="FSV9" s="345"/>
      <c r="FSW9" s="347"/>
      <c r="FSX9" s="340"/>
      <c r="FSY9" s="339"/>
      <c r="FTA9" s="259"/>
      <c r="FTB9" s="267"/>
      <c r="FTC9" s="267"/>
      <c r="FTD9" s="269"/>
      <c r="FTE9" s="330"/>
      <c r="FTF9" s="344"/>
      <c r="FTG9" s="347"/>
      <c r="FTH9" s="347"/>
      <c r="FTI9" s="333"/>
      <c r="FTJ9" s="348"/>
      <c r="FTK9" s="345"/>
      <c r="FTL9" s="347"/>
      <c r="FTM9" s="340"/>
      <c r="FTN9" s="339"/>
      <c r="FTP9" s="259"/>
      <c r="FTQ9" s="267"/>
      <c r="FTR9" s="267"/>
      <c r="FTS9" s="269"/>
      <c r="FTT9" s="330"/>
      <c r="FTU9" s="344"/>
      <c r="FTV9" s="347"/>
      <c r="FTW9" s="347"/>
      <c r="FTX9" s="333"/>
      <c r="FTY9" s="348"/>
      <c r="FTZ9" s="345"/>
      <c r="FUA9" s="347"/>
      <c r="FUB9" s="340"/>
      <c r="FUC9" s="339"/>
      <c r="FUE9" s="259"/>
      <c r="FUF9" s="267"/>
      <c r="FUG9" s="267"/>
      <c r="FUH9" s="269"/>
      <c r="FUI9" s="330"/>
      <c r="FUJ9" s="344"/>
      <c r="FUK9" s="347"/>
      <c r="FUL9" s="347"/>
      <c r="FUM9" s="333"/>
      <c r="FUN9" s="348"/>
      <c r="FUO9" s="345"/>
      <c r="FUP9" s="347"/>
      <c r="FUQ9" s="340"/>
      <c r="FUR9" s="339"/>
      <c r="FUT9" s="259"/>
      <c r="FUU9" s="267"/>
      <c r="FUV9" s="267"/>
      <c r="FUW9" s="269"/>
      <c r="FUX9" s="330"/>
      <c r="FUY9" s="344"/>
      <c r="FUZ9" s="347"/>
      <c r="FVA9" s="347"/>
      <c r="FVB9" s="333"/>
      <c r="FVC9" s="348"/>
      <c r="FVD9" s="345"/>
      <c r="FVE9" s="347"/>
      <c r="FVF9" s="340"/>
      <c r="FVG9" s="339"/>
      <c r="FVI9" s="259"/>
      <c r="FVJ9" s="267"/>
      <c r="FVK9" s="267"/>
      <c r="FVL9" s="269"/>
      <c r="FVM9" s="330"/>
      <c r="FVN9" s="344"/>
      <c r="FVO9" s="347"/>
      <c r="FVP9" s="347"/>
      <c r="FVQ9" s="333"/>
      <c r="FVR9" s="348"/>
      <c r="FVS9" s="345"/>
      <c r="FVT9" s="347"/>
      <c r="FVU9" s="340"/>
      <c r="FVV9" s="339"/>
      <c r="FVX9" s="259"/>
      <c r="FVY9" s="267"/>
      <c r="FVZ9" s="267"/>
      <c r="FWA9" s="269"/>
      <c r="FWB9" s="330"/>
      <c r="FWC9" s="344"/>
      <c r="FWD9" s="347"/>
      <c r="FWE9" s="347"/>
      <c r="FWF9" s="333"/>
      <c r="FWG9" s="348"/>
      <c r="FWH9" s="345"/>
      <c r="FWI9" s="347"/>
      <c r="FWJ9" s="340"/>
      <c r="FWK9" s="339"/>
      <c r="FWM9" s="259"/>
      <c r="FWN9" s="267"/>
      <c r="FWO9" s="267"/>
      <c r="FWP9" s="269"/>
      <c r="FWQ9" s="330"/>
      <c r="FWR9" s="344"/>
      <c r="FWS9" s="347"/>
      <c r="FWT9" s="347"/>
      <c r="FWU9" s="333"/>
      <c r="FWV9" s="348"/>
      <c r="FWW9" s="345"/>
      <c r="FWX9" s="347"/>
      <c r="FWY9" s="340"/>
      <c r="FWZ9" s="339"/>
      <c r="FXB9" s="259"/>
      <c r="FXC9" s="267"/>
      <c r="FXD9" s="267"/>
      <c r="FXE9" s="269"/>
      <c r="FXF9" s="330"/>
      <c r="FXG9" s="344"/>
      <c r="FXH9" s="347"/>
      <c r="FXI9" s="347"/>
      <c r="FXJ9" s="333"/>
      <c r="FXK9" s="348"/>
      <c r="FXL9" s="345"/>
      <c r="FXM9" s="347"/>
      <c r="FXN9" s="340"/>
      <c r="FXO9" s="339"/>
      <c r="FXQ9" s="259"/>
      <c r="FXR9" s="267"/>
      <c r="FXS9" s="267"/>
      <c r="FXT9" s="269"/>
      <c r="FXU9" s="330"/>
      <c r="FXV9" s="344"/>
      <c r="FXW9" s="347"/>
      <c r="FXX9" s="347"/>
      <c r="FXY9" s="333"/>
      <c r="FXZ9" s="348"/>
      <c r="FYA9" s="345"/>
      <c r="FYB9" s="347"/>
      <c r="FYC9" s="340"/>
      <c r="FYD9" s="339"/>
      <c r="FYF9" s="259"/>
      <c r="FYG9" s="267"/>
      <c r="FYH9" s="267"/>
      <c r="FYI9" s="269"/>
      <c r="FYJ9" s="330"/>
      <c r="FYK9" s="344"/>
      <c r="FYL9" s="347"/>
      <c r="FYM9" s="347"/>
      <c r="FYN9" s="333"/>
      <c r="FYO9" s="348"/>
      <c r="FYP9" s="345"/>
      <c r="FYQ9" s="347"/>
      <c r="FYR9" s="340"/>
      <c r="FYS9" s="339"/>
      <c r="FYU9" s="259"/>
      <c r="FYV9" s="267"/>
      <c r="FYW9" s="267"/>
      <c r="FYX9" s="269"/>
      <c r="FYY9" s="330"/>
      <c r="FYZ9" s="344"/>
      <c r="FZA9" s="347"/>
      <c r="FZB9" s="347"/>
      <c r="FZC9" s="333"/>
      <c r="FZD9" s="348"/>
      <c r="FZE9" s="345"/>
      <c r="FZF9" s="347"/>
      <c r="FZG9" s="340"/>
      <c r="FZH9" s="339"/>
      <c r="FZJ9" s="259"/>
      <c r="FZK9" s="267"/>
      <c r="FZL9" s="267"/>
      <c r="FZM9" s="269"/>
      <c r="FZN9" s="330"/>
      <c r="FZO9" s="344"/>
      <c r="FZP9" s="347"/>
      <c r="FZQ9" s="347"/>
      <c r="FZR9" s="333"/>
      <c r="FZS9" s="348"/>
      <c r="FZT9" s="345"/>
      <c r="FZU9" s="347"/>
      <c r="FZV9" s="340"/>
      <c r="FZW9" s="339"/>
      <c r="FZY9" s="259"/>
      <c r="FZZ9" s="267"/>
      <c r="GAA9" s="267"/>
      <c r="GAB9" s="269"/>
      <c r="GAC9" s="330"/>
      <c r="GAD9" s="344"/>
      <c r="GAE9" s="347"/>
      <c r="GAF9" s="347"/>
      <c r="GAG9" s="333"/>
      <c r="GAH9" s="348"/>
      <c r="GAI9" s="345"/>
      <c r="GAJ9" s="347"/>
      <c r="GAK9" s="340"/>
      <c r="GAL9" s="339"/>
      <c r="GAN9" s="259"/>
      <c r="GAO9" s="267"/>
      <c r="GAP9" s="267"/>
      <c r="GAQ9" s="269"/>
      <c r="GAR9" s="330"/>
      <c r="GAS9" s="344"/>
      <c r="GAT9" s="347"/>
      <c r="GAU9" s="347"/>
      <c r="GAV9" s="333"/>
      <c r="GAW9" s="348"/>
      <c r="GAX9" s="345"/>
      <c r="GAY9" s="347"/>
      <c r="GAZ9" s="340"/>
      <c r="GBA9" s="339"/>
      <c r="GBC9" s="259"/>
      <c r="GBD9" s="267"/>
      <c r="GBE9" s="267"/>
      <c r="GBF9" s="269"/>
      <c r="GBG9" s="330"/>
      <c r="GBH9" s="344"/>
      <c r="GBI9" s="347"/>
      <c r="GBJ9" s="347"/>
      <c r="GBK9" s="333"/>
      <c r="GBL9" s="348"/>
      <c r="GBM9" s="345"/>
      <c r="GBN9" s="347"/>
      <c r="GBO9" s="340"/>
      <c r="GBP9" s="339"/>
      <c r="GBR9" s="259"/>
      <c r="GBS9" s="267"/>
      <c r="GBT9" s="267"/>
      <c r="GBU9" s="269"/>
      <c r="GBV9" s="330"/>
      <c r="GBW9" s="344"/>
      <c r="GBX9" s="347"/>
      <c r="GBY9" s="347"/>
      <c r="GBZ9" s="333"/>
      <c r="GCA9" s="348"/>
      <c r="GCB9" s="345"/>
      <c r="GCC9" s="347"/>
      <c r="GCD9" s="340"/>
      <c r="GCE9" s="339"/>
      <c r="GCG9" s="259"/>
      <c r="GCH9" s="267"/>
      <c r="GCI9" s="267"/>
      <c r="GCJ9" s="269"/>
      <c r="GCK9" s="330"/>
      <c r="GCL9" s="344"/>
      <c r="GCM9" s="347"/>
      <c r="GCN9" s="347"/>
      <c r="GCO9" s="333"/>
      <c r="GCP9" s="348"/>
      <c r="GCQ9" s="345"/>
      <c r="GCR9" s="347"/>
      <c r="GCS9" s="340"/>
      <c r="GCT9" s="339"/>
      <c r="GCV9" s="259"/>
      <c r="GCW9" s="267"/>
      <c r="GCX9" s="267"/>
      <c r="GCY9" s="269"/>
      <c r="GCZ9" s="330"/>
      <c r="GDA9" s="344"/>
      <c r="GDB9" s="347"/>
      <c r="GDC9" s="347"/>
      <c r="GDD9" s="333"/>
      <c r="GDE9" s="348"/>
      <c r="GDF9" s="345"/>
      <c r="GDG9" s="347"/>
      <c r="GDH9" s="340"/>
      <c r="GDI9" s="339"/>
      <c r="GDK9" s="259"/>
      <c r="GDL9" s="267"/>
      <c r="GDM9" s="267"/>
      <c r="GDN9" s="269"/>
      <c r="GDO9" s="330"/>
      <c r="GDP9" s="344"/>
      <c r="GDQ9" s="347"/>
      <c r="GDR9" s="347"/>
      <c r="GDS9" s="333"/>
      <c r="GDT9" s="348"/>
      <c r="GDU9" s="345"/>
      <c r="GDV9" s="347"/>
      <c r="GDW9" s="340"/>
      <c r="GDX9" s="339"/>
      <c r="GDZ9" s="259"/>
      <c r="GEA9" s="267"/>
      <c r="GEB9" s="267"/>
      <c r="GEC9" s="269"/>
      <c r="GED9" s="330"/>
      <c r="GEE9" s="344"/>
      <c r="GEF9" s="347"/>
      <c r="GEG9" s="347"/>
      <c r="GEH9" s="333"/>
      <c r="GEI9" s="348"/>
      <c r="GEJ9" s="345"/>
      <c r="GEK9" s="347"/>
      <c r="GEL9" s="340"/>
      <c r="GEM9" s="339"/>
      <c r="GEO9" s="259"/>
      <c r="GEP9" s="267"/>
      <c r="GEQ9" s="267"/>
      <c r="GER9" s="269"/>
      <c r="GES9" s="330"/>
      <c r="GET9" s="344"/>
      <c r="GEU9" s="347"/>
      <c r="GEV9" s="347"/>
      <c r="GEW9" s="333"/>
      <c r="GEX9" s="348"/>
      <c r="GEY9" s="345"/>
      <c r="GEZ9" s="347"/>
      <c r="GFA9" s="340"/>
      <c r="GFB9" s="339"/>
      <c r="GFD9" s="259"/>
      <c r="GFE9" s="267"/>
      <c r="GFF9" s="267"/>
      <c r="GFG9" s="269"/>
      <c r="GFH9" s="330"/>
      <c r="GFI9" s="344"/>
      <c r="GFJ9" s="347"/>
      <c r="GFK9" s="347"/>
      <c r="GFL9" s="333"/>
      <c r="GFM9" s="348"/>
      <c r="GFN9" s="345"/>
      <c r="GFO9" s="347"/>
      <c r="GFP9" s="340"/>
      <c r="GFQ9" s="339"/>
      <c r="GFS9" s="259"/>
      <c r="GFT9" s="267"/>
      <c r="GFU9" s="267"/>
      <c r="GFV9" s="269"/>
      <c r="GFW9" s="330"/>
      <c r="GFX9" s="344"/>
      <c r="GFY9" s="347"/>
      <c r="GFZ9" s="347"/>
      <c r="GGA9" s="333"/>
      <c r="GGB9" s="348"/>
      <c r="GGC9" s="345"/>
      <c r="GGD9" s="347"/>
      <c r="GGE9" s="340"/>
      <c r="GGF9" s="339"/>
      <c r="GGH9" s="259"/>
      <c r="GGI9" s="267"/>
      <c r="GGJ9" s="267"/>
      <c r="GGK9" s="269"/>
      <c r="GGL9" s="330"/>
      <c r="GGM9" s="344"/>
      <c r="GGN9" s="347"/>
      <c r="GGO9" s="347"/>
      <c r="GGP9" s="333"/>
      <c r="GGQ9" s="348"/>
      <c r="GGR9" s="345"/>
      <c r="GGS9" s="347"/>
      <c r="GGT9" s="340"/>
      <c r="GGU9" s="339"/>
      <c r="GGW9" s="259"/>
      <c r="GGX9" s="267"/>
      <c r="GGY9" s="267"/>
      <c r="GGZ9" s="269"/>
      <c r="GHA9" s="330"/>
      <c r="GHB9" s="344"/>
      <c r="GHC9" s="347"/>
      <c r="GHD9" s="347"/>
      <c r="GHE9" s="333"/>
      <c r="GHF9" s="348"/>
      <c r="GHG9" s="345"/>
      <c r="GHH9" s="347"/>
      <c r="GHI9" s="340"/>
      <c r="GHJ9" s="339"/>
      <c r="GHL9" s="259"/>
      <c r="GHM9" s="267"/>
      <c r="GHN9" s="267"/>
      <c r="GHO9" s="269"/>
      <c r="GHP9" s="330"/>
      <c r="GHQ9" s="344"/>
      <c r="GHR9" s="347"/>
      <c r="GHS9" s="347"/>
      <c r="GHT9" s="333"/>
      <c r="GHU9" s="348"/>
      <c r="GHV9" s="345"/>
      <c r="GHW9" s="347"/>
      <c r="GHX9" s="340"/>
      <c r="GHY9" s="339"/>
      <c r="GIA9" s="259"/>
      <c r="GIB9" s="267"/>
      <c r="GIC9" s="267"/>
      <c r="GID9" s="269"/>
      <c r="GIE9" s="330"/>
      <c r="GIF9" s="344"/>
      <c r="GIG9" s="347"/>
      <c r="GIH9" s="347"/>
      <c r="GII9" s="333"/>
      <c r="GIJ9" s="348"/>
      <c r="GIK9" s="345"/>
      <c r="GIL9" s="347"/>
      <c r="GIM9" s="340"/>
      <c r="GIN9" s="339"/>
      <c r="GIP9" s="259"/>
      <c r="GIQ9" s="267"/>
      <c r="GIR9" s="267"/>
      <c r="GIS9" s="269"/>
      <c r="GIT9" s="330"/>
      <c r="GIU9" s="344"/>
      <c r="GIV9" s="347"/>
      <c r="GIW9" s="347"/>
      <c r="GIX9" s="333"/>
      <c r="GIY9" s="348"/>
      <c r="GIZ9" s="345"/>
      <c r="GJA9" s="347"/>
      <c r="GJB9" s="340"/>
      <c r="GJC9" s="339"/>
      <c r="GJE9" s="259"/>
      <c r="GJF9" s="267"/>
      <c r="GJG9" s="267"/>
      <c r="GJH9" s="269"/>
      <c r="GJI9" s="330"/>
      <c r="GJJ9" s="344"/>
      <c r="GJK9" s="347"/>
      <c r="GJL9" s="347"/>
      <c r="GJM9" s="333"/>
      <c r="GJN9" s="348"/>
      <c r="GJO9" s="345"/>
      <c r="GJP9" s="347"/>
      <c r="GJQ9" s="340"/>
      <c r="GJR9" s="339"/>
      <c r="GJT9" s="259"/>
      <c r="GJU9" s="267"/>
      <c r="GJV9" s="267"/>
      <c r="GJW9" s="269"/>
      <c r="GJX9" s="330"/>
      <c r="GJY9" s="344"/>
      <c r="GJZ9" s="347"/>
      <c r="GKA9" s="347"/>
      <c r="GKB9" s="333"/>
      <c r="GKC9" s="348"/>
      <c r="GKD9" s="345"/>
      <c r="GKE9" s="347"/>
      <c r="GKF9" s="340"/>
      <c r="GKG9" s="339"/>
      <c r="GKI9" s="259"/>
      <c r="GKJ9" s="267"/>
      <c r="GKK9" s="267"/>
      <c r="GKL9" s="269"/>
      <c r="GKM9" s="330"/>
      <c r="GKN9" s="344"/>
      <c r="GKO9" s="347"/>
      <c r="GKP9" s="347"/>
      <c r="GKQ9" s="333"/>
      <c r="GKR9" s="348"/>
      <c r="GKS9" s="345"/>
      <c r="GKT9" s="347"/>
      <c r="GKU9" s="340"/>
      <c r="GKV9" s="339"/>
      <c r="GKX9" s="259"/>
      <c r="GKY9" s="267"/>
      <c r="GKZ9" s="267"/>
      <c r="GLA9" s="269"/>
      <c r="GLB9" s="330"/>
      <c r="GLC9" s="344"/>
      <c r="GLD9" s="347"/>
      <c r="GLE9" s="347"/>
      <c r="GLF9" s="333"/>
      <c r="GLG9" s="348"/>
      <c r="GLH9" s="345"/>
      <c r="GLI9" s="347"/>
      <c r="GLJ9" s="340"/>
      <c r="GLK9" s="339"/>
      <c r="GLM9" s="259"/>
      <c r="GLN9" s="267"/>
      <c r="GLO9" s="267"/>
      <c r="GLP9" s="269"/>
      <c r="GLQ9" s="330"/>
      <c r="GLR9" s="344"/>
      <c r="GLS9" s="347"/>
      <c r="GLT9" s="347"/>
      <c r="GLU9" s="333"/>
      <c r="GLV9" s="348"/>
      <c r="GLW9" s="345"/>
      <c r="GLX9" s="347"/>
      <c r="GLY9" s="340"/>
      <c r="GLZ9" s="339"/>
      <c r="GMB9" s="259"/>
      <c r="GMC9" s="267"/>
      <c r="GMD9" s="267"/>
      <c r="GME9" s="269"/>
      <c r="GMF9" s="330"/>
      <c r="GMG9" s="344"/>
      <c r="GMH9" s="347"/>
      <c r="GMI9" s="347"/>
      <c r="GMJ9" s="333"/>
      <c r="GMK9" s="348"/>
      <c r="GML9" s="345"/>
      <c r="GMM9" s="347"/>
      <c r="GMN9" s="340"/>
      <c r="GMO9" s="339"/>
      <c r="GMQ9" s="259"/>
      <c r="GMR9" s="267"/>
      <c r="GMS9" s="267"/>
      <c r="GMT9" s="269"/>
      <c r="GMU9" s="330"/>
      <c r="GMV9" s="344"/>
      <c r="GMW9" s="347"/>
      <c r="GMX9" s="347"/>
      <c r="GMY9" s="333"/>
      <c r="GMZ9" s="348"/>
      <c r="GNA9" s="345"/>
      <c r="GNB9" s="347"/>
      <c r="GNC9" s="340"/>
      <c r="GND9" s="339"/>
      <c r="GNF9" s="259"/>
      <c r="GNG9" s="267"/>
      <c r="GNH9" s="267"/>
      <c r="GNI9" s="269"/>
      <c r="GNJ9" s="330"/>
      <c r="GNK9" s="344"/>
      <c r="GNL9" s="347"/>
      <c r="GNM9" s="347"/>
      <c r="GNN9" s="333"/>
      <c r="GNO9" s="348"/>
      <c r="GNP9" s="345"/>
      <c r="GNQ9" s="347"/>
      <c r="GNR9" s="340"/>
      <c r="GNS9" s="339"/>
      <c r="GNU9" s="259"/>
      <c r="GNV9" s="267"/>
      <c r="GNW9" s="267"/>
      <c r="GNX9" s="269"/>
      <c r="GNY9" s="330"/>
      <c r="GNZ9" s="344"/>
      <c r="GOA9" s="347"/>
      <c r="GOB9" s="347"/>
      <c r="GOC9" s="333"/>
      <c r="GOD9" s="348"/>
      <c r="GOE9" s="345"/>
      <c r="GOF9" s="347"/>
      <c r="GOG9" s="340"/>
      <c r="GOH9" s="339"/>
      <c r="GOJ9" s="259"/>
      <c r="GOK9" s="267"/>
      <c r="GOL9" s="267"/>
      <c r="GOM9" s="269"/>
      <c r="GON9" s="330"/>
      <c r="GOO9" s="344"/>
      <c r="GOP9" s="347"/>
      <c r="GOQ9" s="347"/>
      <c r="GOR9" s="333"/>
      <c r="GOS9" s="348"/>
      <c r="GOT9" s="345"/>
      <c r="GOU9" s="347"/>
      <c r="GOV9" s="340"/>
      <c r="GOW9" s="339"/>
      <c r="GOY9" s="259"/>
      <c r="GOZ9" s="267"/>
      <c r="GPA9" s="267"/>
      <c r="GPB9" s="269"/>
      <c r="GPC9" s="330"/>
      <c r="GPD9" s="344"/>
      <c r="GPE9" s="347"/>
      <c r="GPF9" s="347"/>
      <c r="GPG9" s="333"/>
      <c r="GPH9" s="348"/>
      <c r="GPI9" s="345"/>
      <c r="GPJ9" s="347"/>
      <c r="GPK9" s="340"/>
      <c r="GPL9" s="339"/>
      <c r="GPN9" s="259"/>
      <c r="GPO9" s="267"/>
      <c r="GPP9" s="267"/>
      <c r="GPQ9" s="269"/>
      <c r="GPR9" s="330"/>
      <c r="GPS9" s="344"/>
      <c r="GPT9" s="347"/>
      <c r="GPU9" s="347"/>
      <c r="GPV9" s="333"/>
      <c r="GPW9" s="348"/>
      <c r="GPX9" s="345"/>
      <c r="GPY9" s="347"/>
      <c r="GPZ9" s="340"/>
      <c r="GQA9" s="339"/>
      <c r="GQC9" s="259"/>
      <c r="GQD9" s="267"/>
      <c r="GQE9" s="267"/>
      <c r="GQF9" s="269"/>
      <c r="GQG9" s="330"/>
      <c r="GQH9" s="344"/>
      <c r="GQI9" s="347"/>
      <c r="GQJ9" s="347"/>
      <c r="GQK9" s="333"/>
      <c r="GQL9" s="348"/>
      <c r="GQM9" s="345"/>
      <c r="GQN9" s="347"/>
      <c r="GQO9" s="340"/>
      <c r="GQP9" s="339"/>
      <c r="GQR9" s="259"/>
      <c r="GQS9" s="267"/>
      <c r="GQT9" s="267"/>
      <c r="GQU9" s="269"/>
      <c r="GQV9" s="330"/>
      <c r="GQW9" s="344"/>
      <c r="GQX9" s="347"/>
      <c r="GQY9" s="347"/>
      <c r="GQZ9" s="333"/>
      <c r="GRA9" s="348"/>
      <c r="GRB9" s="345"/>
      <c r="GRC9" s="347"/>
      <c r="GRD9" s="340"/>
      <c r="GRE9" s="339"/>
      <c r="GRG9" s="259"/>
      <c r="GRH9" s="267"/>
      <c r="GRI9" s="267"/>
      <c r="GRJ9" s="269"/>
      <c r="GRK9" s="330"/>
      <c r="GRL9" s="344"/>
      <c r="GRM9" s="347"/>
      <c r="GRN9" s="347"/>
      <c r="GRO9" s="333"/>
      <c r="GRP9" s="348"/>
      <c r="GRQ9" s="345"/>
      <c r="GRR9" s="347"/>
      <c r="GRS9" s="340"/>
      <c r="GRT9" s="339"/>
      <c r="GRV9" s="259"/>
      <c r="GRW9" s="267"/>
      <c r="GRX9" s="267"/>
      <c r="GRY9" s="269"/>
      <c r="GRZ9" s="330"/>
      <c r="GSA9" s="344"/>
      <c r="GSB9" s="347"/>
      <c r="GSC9" s="347"/>
      <c r="GSD9" s="333"/>
      <c r="GSE9" s="348"/>
      <c r="GSF9" s="345"/>
      <c r="GSG9" s="347"/>
      <c r="GSH9" s="340"/>
      <c r="GSI9" s="339"/>
      <c r="GSK9" s="259"/>
      <c r="GSL9" s="267"/>
      <c r="GSM9" s="267"/>
      <c r="GSN9" s="269"/>
      <c r="GSO9" s="330"/>
      <c r="GSP9" s="344"/>
      <c r="GSQ9" s="347"/>
      <c r="GSR9" s="347"/>
      <c r="GSS9" s="333"/>
      <c r="GST9" s="348"/>
      <c r="GSU9" s="345"/>
      <c r="GSV9" s="347"/>
      <c r="GSW9" s="340"/>
      <c r="GSX9" s="339"/>
      <c r="GSZ9" s="259"/>
      <c r="GTA9" s="267"/>
      <c r="GTB9" s="267"/>
      <c r="GTC9" s="269"/>
      <c r="GTD9" s="330"/>
      <c r="GTE9" s="344"/>
      <c r="GTF9" s="347"/>
      <c r="GTG9" s="347"/>
      <c r="GTH9" s="333"/>
      <c r="GTI9" s="348"/>
      <c r="GTJ9" s="345"/>
      <c r="GTK9" s="347"/>
      <c r="GTL9" s="340"/>
      <c r="GTM9" s="339"/>
      <c r="GTO9" s="259"/>
      <c r="GTP9" s="267"/>
      <c r="GTQ9" s="267"/>
      <c r="GTR9" s="269"/>
      <c r="GTS9" s="330"/>
      <c r="GTT9" s="344"/>
      <c r="GTU9" s="347"/>
      <c r="GTV9" s="347"/>
      <c r="GTW9" s="333"/>
      <c r="GTX9" s="348"/>
      <c r="GTY9" s="345"/>
      <c r="GTZ9" s="347"/>
      <c r="GUA9" s="340"/>
      <c r="GUB9" s="339"/>
      <c r="GUD9" s="259"/>
      <c r="GUE9" s="267"/>
      <c r="GUF9" s="267"/>
      <c r="GUG9" s="269"/>
      <c r="GUH9" s="330"/>
      <c r="GUI9" s="344"/>
      <c r="GUJ9" s="347"/>
      <c r="GUK9" s="347"/>
      <c r="GUL9" s="333"/>
      <c r="GUM9" s="348"/>
      <c r="GUN9" s="345"/>
      <c r="GUO9" s="347"/>
      <c r="GUP9" s="340"/>
      <c r="GUQ9" s="339"/>
      <c r="GUS9" s="259"/>
      <c r="GUT9" s="267"/>
      <c r="GUU9" s="267"/>
      <c r="GUV9" s="269"/>
      <c r="GUW9" s="330"/>
      <c r="GUX9" s="344"/>
      <c r="GUY9" s="347"/>
      <c r="GUZ9" s="347"/>
      <c r="GVA9" s="333"/>
      <c r="GVB9" s="348"/>
      <c r="GVC9" s="345"/>
      <c r="GVD9" s="347"/>
      <c r="GVE9" s="340"/>
      <c r="GVF9" s="339"/>
      <c r="GVH9" s="259"/>
      <c r="GVI9" s="267"/>
      <c r="GVJ9" s="267"/>
      <c r="GVK9" s="269"/>
      <c r="GVL9" s="330"/>
      <c r="GVM9" s="344"/>
      <c r="GVN9" s="347"/>
      <c r="GVO9" s="347"/>
      <c r="GVP9" s="333"/>
      <c r="GVQ9" s="348"/>
      <c r="GVR9" s="345"/>
      <c r="GVS9" s="347"/>
      <c r="GVT9" s="340"/>
      <c r="GVU9" s="339"/>
      <c r="GVW9" s="259"/>
      <c r="GVX9" s="267"/>
      <c r="GVY9" s="267"/>
      <c r="GVZ9" s="269"/>
      <c r="GWA9" s="330"/>
      <c r="GWB9" s="344"/>
      <c r="GWC9" s="347"/>
      <c r="GWD9" s="347"/>
      <c r="GWE9" s="333"/>
      <c r="GWF9" s="348"/>
      <c r="GWG9" s="345"/>
      <c r="GWH9" s="347"/>
      <c r="GWI9" s="340"/>
      <c r="GWJ9" s="339"/>
      <c r="GWL9" s="259"/>
      <c r="GWM9" s="267"/>
      <c r="GWN9" s="267"/>
      <c r="GWO9" s="269"/>
      <c r="GWP9" s="330"/>
      <c r="GWQ9" s="344"/>
      <c r="GWR9" s="347"/>
      <c r="GWS9" s="347"/>
      <c r="GWT9" s="333"/>
      <c r="GWU9" s="348"/>
      <c r="GWV9" s="345"/>
      <c r="GWW9" s="347"/>
      <c r="GWX9" s="340"/>
      <c r="GWY9" s="339"/>
      <c r="GXA9" s="259"/>
      <c r="GXB9" s="267"/>
      <c r="GXC9" s="267"/>
      <c r="GXD9" s="269"/>
      <c r="GXE9" s="330"/>
      <c r="GXF9" s="344"/>
      <c r="GXG9" s="347"/>
      <c r="GXH9" s="347"/>
      <c r="GXI9" s="333"/>
      <c r="GXJ9" s="348"/>
      <c r="GXK9" s="345"/>
      <c r="GXL9" s="347"/>
      <c r="GXM9" s="340"/>
      <c r="GXN9" s="339"/>
      <c r="GXP9" s="259"/>
      <c r="GXQ9" s="267"/>
      <c r="GXR9" s="267"/>
      <c r="GXS9" s="269"/>
      <c r="GXT9" s="330"/>
      <c r="GXU9" s="344"/>
      <c r="GXV9" s="347"/>
      <c r="GXW9" s="347"/>
      <c r="GXX9" s="333"/>
      <c r="GXY9" s="348"/>
      <c r="GXZ9" s="345"/>
      <c r="GYA9" s="347"/>
      <c r="GYB9" s="340"/>
      <c r="GYC9" s="339"/>
      <c r="GYE9" s="259"/>
      <c r="GYF9" s="267"/>
      <c r="GYG9" s="267"/>
      <c r="GYH9" s="269"/>
      <c r="GYI9" s="330"/>
      <c r="GYJ9" s="344"/>
      <c r="GYK9" s="347"/>
      <c r="GYL9" s="347"/>
      <c r="GYM9" s="333"/>
      <c r="GYN9" s="348"/>
      <c r="GYO9" s="345"/>
      <c r="GYP9" s="347"/>
      <c r="GYQ9" s="340"/>
      <c r="GYR9" s="339"/>
      <c r="GYT9" s="259"/>
      <c r="GYU9" s="267"/>
      <c r="GYV9" s="267"/>
      <c r="GYW9" s="269"/>
      <c r="GYX9" s="330"/>
      <c r="GYY9" s="344"/>
      <c r="GYZ9" s="347"/>
      <c r="GZA9" s="347"/>
      <c r="GZB9" s="333"/>
      <c r="GZC9" s="348"/>
      <c r="GZD9" s="345"/>
      <c r="GZE9" s="347"/>
      <c r="GZF9" s="340"/>
      <c r="GZG9" s="339"/>
      <c r="GZI9" s="259"/>
      <c r="GZJ9" s="267"/>
      <c r="GZK9" s="267"/>
      <c r="GZL9" s="269"/>
      <c r="GZM9" s="330"/>
      <c r="GZN9" s="344"/>
      <c r="GZO9" s="347"/>
      <c r="GZP9" s="347"/>
      <c r="GZQ9" s="333"/>
      <c r="GZR9" s="348"/>
      <c r="GZS9" s="345"/>
      <c r="GZT9" s="347"/>
      <c r="GZU9" s="340"/>
      <c r="GZV9" s="339"/>
      <c r="GZX9" s="259"/>
      <c r="GZY9" s="267"/>
      <c r="GZZ9" s="267"/>
      <c r="HAA9" s="269"/>
      <c r="HAB9" s="330"/>
      <c r="HAC9" s="344"/>
      <c r="HAD9" s="347"/>
      <c r="HAE9" s="347"/>
      <c r="HAF9" s="333"/>
      <c r="HAG9" s="348"/>
      <c r="HAH9" s="345"/>
      <c r="HAI9" s="347"/>
      <c r="HAJ9" s="340"/>
      <c r="HAK9" s="339"/>
      <c r="HAM9" s="259"/>
      <c r="HAN9" s="267"/>
      <c r="HAO9" s="267"/>
      <c r="HAP9" s="269"/>
      <c r="HAQ9" s="330"/>
      <c r="HAR9" s="344"/>
      <c r="HAS9" s="347"/>
      <c r="HAT9" s="347"/>
      <c r="HAU9" s="333"/>
      <c r="HAV9" s="348"/>
      <c r="HAW9" s="345"/>
      <c r="HAX9" s="347"/>
      <c r="HAY9" s="340"/>
      <c r="HAZ9" s="339"/>
      <c r="HBB9" s="259"/>
      <c r="HBC9" s="267"/>
      <c r="HBD9" s="267"/>
      <c r="HBE9" s="269"/>
      <c r="HBF9" s="330"/>
      <c r="HBG9" s="344"/>
      <c r="HBH9" s="347"/>
      <c r="HBI9" s="347"/>
      <c r="HBJ9" s="333"/>
      <c r="HBK9" s="348"/>
      <c r="HBL9" s="345"/>
      <c r="HBM9" s="347"/>
      <c r="HBN9" s="340"/>
      <c r="HBO9" s="339"/>
      <c r="HBQ9" s="259"/>
      <c r="HBR9" s="267"/>
      <c r="HBS9" s="267"/>
      <c r="HBT9" s="269"/>
      <c r="HBU9" s="330"/>
      <c r="HBV9" s="344"/>
      <c r="HBW9" s="347"/>
      <c r="HBX9" s="347"/>
      <c r="HBY9" s="333"/>
      <c r="HBZ9" s="348"/>
      <c r="HCA9" s="345"/>
      <c r="HCB9" s="347"/>
      <c r="HCC9" s="340"/>
      <c r="HCD9" s="339"/>
      <c r="HCF9" s="259"/>
      <c r="HCG9" s="267"/>
      <c r="HCH9" s="267"/>
      <c r="HCI9" s="269"/>
      <c r="HCJ9" s="330"/>
      <c r="HCK9" s="344"/>
      <c r="HCL9" s="347"/>
      <c r="HCM9" s="347"/>
      <c r="HCN9" s="333"/>
      <c r="HCO9" s="348"/>
      <c r="HCP9" s="345"/>
      <c r="HCQ9" s="347"/>
      <c r="HCR9" s="340"/>
      <c r="HCS9" s="339"/>
      <c r="HCU9" s="259"/>
      <c r="HCV9" s="267"/>
      <c r="HCW9" s="267"/>
      <c r="HCX9" s="269"/>
      <c r="HCY9" s="330"/>
      <c r="HCZ9" s="344"/>
      <c r="HDA9" s="347"/>
      <c r="HDB9" s="347"/>
      <c r="HDC9" s="333"/>
      <c r="HDD9" s="348"/>
      <c r="HDE9" s="345"/>
      <c r="HDF9" s="347"/>
      <c r="HDG9" s="340"/>
      <c r="HDH9" s="339"/>
      <c r="HDJ9" s="259"/>
      <c r="HDK9" s="267"/>
      <c r="HDL9" s="267"/>
      <c r="HDM9" s="269"/>
      <c r="HDN9" s="330"/>
      <c r="HDO9" s="344"/>
      <c r="HDP9" s="347"/>
      <c r="HDQ9" s="347"/>
      <c r="HDR9" s="333"/>
      <c r="HDS9" s="348"/>
      <c r="HDT9" s="345"/>
      <c r="HDU9" s="347"/>
      <c r="HDV9" s="340"/>
      <c r="HDW9" s="339"/>
      <c r="HDY9" s="259"/>
      <c r="HDZ9" s="267"/>
      <c r="HEA9" s="267"/>
      <c r="HEB9" s="269"/>
      <c r="HEC9" s="330"/>
      <c r="HED9" s="344"/>
      <c r="HEE9" s="347"/>
      <c r="HEF9" s="347"/>
      <c r="HEG9" s="333"/>
      <c r="HEH9" s="348"/>
      <c r="HEI9" s="345"/>
      <c r="HEJ9" s="347"/>
      <c r="HEK9" s="340"/>
      <c r="HEL9" s="339"/>
      <c r="HEN9" s="259"/>
      <c r="HEO9" s="267"/>
      <c r="HEP9" s="267"/>
      <c r="HEQ9" s="269"/>
      <c r="HER9" s="330"/>
      <c r="HES9" s="344"/>
      <c r="HET9" s="347"/>
      <c r="HEU9" s="347"/>
      <c r="HEV9" s="333"/>
      <c r="HEW9" s="348"/>
      <c r="HEX9" s="345"/>
      <c r="HEY9" s="347"/>
      <c r="HEZ9" s="340"/>
      <c r="HFA9" s="339"/>
      <c r="HFC9" s="259"/>
      <c r="HFD9" s="267"/>
      <c r="HFE9" s="267"/>
      <c r="HFF9" s="269"/>
      <c r="HFG9" s="330"/>
      <c r="HFH9" s="344"/>
      <c r="HFI9" s="347"/>
      <c r="HFJ9" s="347"/>
      <c r="HFK9" s="333"/>
      <c r="HFL9" s="348"/>
      <c r="HFM9" s="345"/>
      <c r="HFN9" s="347"/>
      <c r="HFO9" s="340"/>
      <c r="HFP9" s="339"/>
      <c r="HFR9" s="259"/>
      <c r="HFS9" s="267"/>
      <c r="HFT9" s="267"/>
      <c r="HFU9" s="269"/>
      <c r="HFV9" s="330"/>
      <c r="HFW9" s="344"/>
      <c r="HFX9" s="347"/>
      <c r="HFY9" s="347"/>
      <c r="HFZ9" s="333"/>
      <c r="HGA9" s="348"/>
      <c r="HGB9" s="345"/>
      <c r="HGC9" s="347"/>
      <c r="HGD9" s="340"/>
      <c r="HGE9" s="339"/>
      <c r="HGG9" s="259"/>
      <c r="HGH9" s="267"/>
      <c r="HGI9" s="267"/>
      <c r="HGJ9" s="269"/>
      <c r="HGK9" s="330"/>
      <c r="HGL9" s="344"/>
      <c r="HGM9" s="347"/>
      <c r="HGN9" s="347"/>
      <c r="HGO9" s="333"/>
      <c r="HGP9" s="348"/>
      <c r="HGQ9" s="345"/>
      <c r="HGR9" s="347"/>
      <c r="HGS9" s="340"/>
      <c r="HGT9" s="339"/>
      <c r="HGV9" s="259"/>
      <c r="HGW9" s="267"/>
      <c r="HGX9" s="267"/>
      <c r="HGY9" s="269"/>
      <c r="HGZ9" s="330"/>
      <c r="HHA9" s="344"/>
      <c r="HHB9" s="347"/>
      <c r="HHC9" s="347"/>
      <c r="HHD9" s="333"/>
      <c r="HHE9" s="348"/>
      <c r="HHF9" s="345"/>
      <c r="HHG9" s="347"/>
      <c r="HHH9" s="340"/>
      <c r="HHI9" s="339"/>
      <c r="HHK9" s="259"/>
      <c r="HHL9" s="267"/>
      <c r="HHM9" s="267"/>
      <c r="HHN9" s="269"/>
      <c r="HHO9" s="330"/>
      <c r="HHP9" s="344"/>
      <c r="HHQ9" s="347"/>
      <c r="HHR9" s="347"/>
      <c r="HHS9" s="333"/>
      <c r="HHT9" s="348"/>
      <c r="HHU9" s="345"/>
      <c r="HHV9" s="347"/>
      <c r="HHW9" s="340"/>
      <c r="HHX9" s="339"/>
      <c r="HHZ9" s="259"/>
      <c r="HIA9" s="267"/>
      <c r="HIB9" s="267"/>
      <c r="HIC9" s="269"/>
      <c r="HID9" s="330"/>
      <c r="HIE9" s="344"/>
      <c r="HIF9" s="347"/>
      <c r="HIG9" s="347"/>
      <c r="HIH9" s="333"/>
      <c r="HII9" s="348"/>
      <c r="HIJ9" s="345"/>
      <c r="HIK9" s="347"/>
      <c r="HIL9" s="340"/>
      <c r="HIM9" s="339"/>
      <c r="HIO9" s="259"/>
      <c r="HIP9" s="267"/>
      <c r="HIQ9" s="267"/>
      <c r="HIR9" s="269"/>
      <c r="HIS9" s="330"/>
      <c r="HIT9" s="344"/>
      <c r="HIU9" s="347"/>
      <c r="HIV9" s="347"/>
      <c r="HIW9" s="333"/>
      <c r="HIX9" s="348"/>
      <c r="HIY9" s="345"/>
      <c r="HIZ9" s="347"/>
      <c r="HJA9" s="340"/>
      <c r="HJB9" s="339"/>
      <c r="HJD9" s="259"/>
      <c r="HJE9" s="267"/>
      <c r="HJF9" s="267"/>
      <c r="HJG9" s="269"/>
      <c r="HJH9" s="330"/>
      <c r="HJI9" s="344"/>
      <c r="HJJ9" s="347"/>
      <c r="HJK9" s="347"/>
      <c r="HJL9" s="333"/>
      <c r="HJM9" s="348"/>
      <c r="HJN9" s="345"/>
      <c r="HJO9" s="347"/>
      <c r="HJP9" s="340"/>
      <c r="HJQ9" s="339"/>
      <c r="HJS9" s="259"/>
      <c r="HJT9" s="267"/>
      <c r="HJU9" s="267"/>
      <c r="HJV9" s="269"/>
      <c r="HJW9" s="330"/>
      <c r="HJX9" s="344"/>
      <c r="HJY9" s="347"/>
      <c r="HJZ9" s="347"/>
      <c r="HKA9" s="333"/>
      <c r="HKB9" s="348"/>
      <c r="HKC9" s="345"/>
      <c r="HKD9" s="347"/>
      <c r="HKE9" s="340"/>
      <c r="HKF9" s="339"/>
      <c r="HKH9" s="259"/>
      <c r="HKI9" s="267"/>
      <c r="HKJ9" s="267"/>
      <c r="HKK9" s="269"/>
      <c r="HKL9" s="330"/>
      <c r="HKM9" s="344"/>
      <c r="HKN9" s="347"/>
      <c r="HKO9" s="347"/>
      <c r="HKP9" s="333"/>
      <c r="HKQ9" s="348"/>
      <c r="HKR9" s="345"/>
      <c r="HKS9" s="347"/>
      <c r="HKT9" s="340"/>
      <c r="HKU9" s="339"/>
      <c r="HKW9" s="259"/>
      <c r="HKX9" s="267"/>
      <c r="HKY9" s="267"/>
      <c r="HKZ9" s="269"/>
      <c r="HLA9" s="330"/>
      <c r="HLB9" s="344"/>
      <c r="HLC9" s="347"/>
      <c r="HLD9" s="347"/>
      <c r="HLE9" s="333"/>
      <c r="HLF9" s="348"/>
      <c r="HLG9" s="345"/>
      <c r="HLH9" s="347"/>
      <c r="HLI9" s="340"/>
      <c r="HLJ9" s="339"/>
      <c r="HLL9" s="259"/>
      <c r="HLM9" s="267"/>
      <c r="HLN9" s="267"/>
      <c r="HLO9" s="269"/>
      <c r="HLP9" s="330"/>
      <c r="HLQ9" s="344"/>
      <c r="HLR9" s="347"/>
      <c r="HLS9" s="347"/>
      <c r="HLT9" s="333"/>
      <c r="HLU9" s="348"/>
      <c r="HLV9" s="345"/>
      <c r="HLW9" s="347"/>
      <c r="HLX9" s="340"/>
      <c r="HLY9" s="339"/>
      <c r="HMA9" s="259"/>
      <c r="HMB9" s="267"/>
      <c r="HMC9" s="267"/>
      <c r="HMD9" s="269"/>
      <c r="HME9" s="330"/>
      <c r="HMF9" s="344"/>
      <c r="HMG9" s="347"/>
      <c r="HMH9" s="347"/>
      <c r="HMI9" s="333"/>
      <c r="HMJ9" s="348"/>
      <c r="HMK9" s="345"/>
      <c r="HML9" s="347"/>
      <c r="HMM9" s="340"/>
      <c r="HMN9" s="339"/>
      <c r="HMP9" s="259"/>
      <c r="HMQ9" s="267"/>
      <c r="HMR9" s="267"/>
      <c r="HMS9" s="269"/>
      <c r="HMT9" s="330"/>
      <c r="HMU9" s="344"/>
      <c r="HMV9" s="347"/>
      <c r="HMW9" s="347"/>
      <c r="HMX9" s="333"/>
      <c r="HMY9" s="348"/>
      <c r="HMZ9" s="345"/>
      <c r="HNA9" s="347"/>
      <c r="HNB9" s="340"/>
      <c r="HNC9" s="339"/>
      <c r="HNE9" s="259"/>
      <c r="HNF9" s="267"/>
      <c r="HNG9" s="267"/>
      <c r="HNH9" s="269"/>
      <c r="HNI9" s="330"/>
      <c r="HNJ9" s="344"/>
      <c r="HNK9" s="347"/>
      <c r="HNL9" s="347"/>
      <c r="HNM9" s="333"/>
      <c r="HNN9" s="348"/>
      <c r="HNO9" s="345"/>
      <c r="HNP9" s="347"/>
      <c r="HNQ9" s="340"/>
      <c r="HNR9" s="339"/>
      <c r="HNT9" s="259"/>
      <c r="HNU9" s="267"/>
      <c r="HNV9" s="267"/>
      <c r="HNW9" s="269"/>
      <c r="HNX9" s="330"/>
      <c r="HNY9" s="344"/>
      <c r="HNZ9" s="347"/>
      <c r="HOA9" s="347"/>
      <c r="HOB9" s="333"/>
      <c r="HOC9" s="348"/>
      <c r="HOD9" s="345"/>
      <c r="HOE9" s="347"/>
      <c r="HOF9" s="340"/>
      <c r="HOG9" s="339"/>
      <c r="HOI9" s="259"/>
      <c r="HOJ9" s="267"/>
      <c r="HOK9" s="267"/>
      <c r="HOL9" s="269"/>
      <c r="HOM9" s="330"/>
      <c r="HON9" s="344"/>
      <c r="HOO9" s="347"/>
      <c r="HOP9" s="347"/>
      <c r="HOQ9" s="333"/>
      <c r="HOR9" s="348"/>
      <c r="HOS9" s="345"/>
      <c r="HOT9" s="347"/>
      <c r="HOU9" s="340"/>
      <c r="HOV9" s="339"/>
      <c r="HOX9" s="259"/>
      <c r="HOY9" s="267"/>
      <c r="HOZ9" s="267"/>
      <c r="HPA9" s="269"/>
      <c r="HPB9" s="330"/>
      <c r="HPC9" s="344"/>
      <c r="HPD9" s="347"/>
      <c r="HPE9" s="347"/>
      <c r="HPF9" s="333"/>
      <c r="HPG9" s="348"/>
      <c r="HPH9" s="345"/>
      <c r="HPI9" s="347"/>
      <c r="HPJ9" s="340"/>
      <c r="HPK9" s="339"/>
      <c r="HPM9" s="259"/>
      <c r="HPN9" s="267"/>
      <c r="HPO9" s="267"/>
      <c r="HPP9" s="269"/>
      <c r="HPQ9" s="330"/>
      <c r="HPR9" s="344"/>
      <c r="HPS9" s="347"/>
      <c r="HPT9" s="347"/>
      <c r="HPU9" s="333"/>
      <c r="HPV9" s="348"/>
      <c r="HPW9" s="345"/>
      <c r="HPX9" s="347"/>
      <c r="HPY9" s="340"/>
      <c r="HPZ9" s="339"/>
      <c r="HQB9" s="259"/>
      <c r="HQC9" s="267"/>
      <c r="HQD9" s="267"/>
      <c r="HQE9" s="269"/>
      <c r="HQF9" s="330"/>
      <c r="HQG9" s="344"/>
      <c r="HQH9" s="347"/>
      <c r="HQI9" s="347"/>
      <c r="HQJ9" s="333"/>
      <c r="HQK9" s="348"/>
      <c r="HQL9" s="345"/>
      <c r="HQM9" s="347"/>
      <c r="HQN9" s="340"/>
      <c r="HQO9" s="339"/>
      <c r="HQQ9" s="259"/>
      <c r="HQR9" s="267"/>
      <c r="HQS9" s="267"/>
      <c r="HQT9" s="269"/>
      <c r="HQU9" s="330"/>
      <c r="HQV9" s="344"/>
      <c r="HQW9" s="347"/>
      <c r="HQX9" s="347"/>
      <c r="HQY9" s="333"/>
      <c r="HQZ9" s="348"/>
      <c r="HRA9" s="345"/>
      <c r="HRB9" s="347"/>
      <c r="HRC9" s="340"/>
      <c r="HRD9" s="339"/>
      <c r="HRF9" s="259"/>
      <c r="HRG9" s="267"/>
      <c r="HRH9" s="267"/>
      <c r="HRI9" s="269"/>
      <c r="HRJ9" s="330"/>
      <c r="HRK9" s="344"/>
      <c r="HRL9" s="347"/>
      <c r="HRM9" s="347"/>
      <c r="HRN9" s="333"/>
      <c r="HRO9" s="348"/>
      <c r="HRP9" s="345"/>
      <c r="HRQ9" s="347"/>
      <c r="HRR9" s="340"/>
      <c r="HRS9" s="339"/>
      <c r="HRU9" s="259"/>
      <c r="HRV9" s="267"/>
      <c r="HRW9" s="267"/>
      <c r="HRX9" s="269"/>
      <c r="HRY9" s="330"/>
      <c r="HRZ9" s="344"/>
      <c r="HSA9" s="347"/>
      <c r="HSB9" s="347"/>
      <c r="HSC9" s="333"/>
      <c r="HSD9" s="348"/>
      <c r="HSE9" s="345"/>
      <c r="HSF9" s="347"/>
      <c r="HSG9" s="340"/>
      <c r="HSH9" s="339"/>
      <c r="HSJ9" s="259"/>
      <c r="HSK9" s="267"/>
      <c r="HSL9" s="267"/>
      <c r="HSM9" s="269"/>
      <c r="HSN9" s="330"/>
      <c r="HSO9" s="344"/>
      <c r="HSP9" s="347"/>
      <c r="HSQ9" s="347"/>
      <c r="HSR9" s="333"/>
      <c r="HSS9" s="348"/>
      <c r="HST9" s="345"/>
      <c r="HSU9" s="347"/>
      <c r="HSV9" s="340"/>
      <c r="HSW9" s="339"/>
      <c r="HSY9" s="259"/>
      <c r="HSZ9" s="267"/>
      <c r="HTA9" s="267"/>
      <c r="HTB9" s="269"/>
      <c r="HTC9" s="330"/>
      <c r="HTD9" s="344"/>
      <c r="HTE9" s="347"/>
      <c r="HTF9" s="347"/>
      <c r="HTG9" s="333"/>
      <c r="HTH9" s="348"/>
      <c r="HTI9" s="345"/>
      <c r="HTJ9" s="347"/>
      <c r="HTK9" s="340"/>
      <c r="HTL9" s="339"/>
      <c r="HTN9" s="259"/>
      <c r="HTO9" s="267"/>
      <c r="HTP9" s="267"/>
      <c r="HTQ9" s="269"/>
      <c r="HTR9" s="330"/>
      <c r="HTS9" s="344"/>
      <c r="HTT9" s="347"/>
      <c r="HTU9" s="347"/>
      <c r="HTV9" s="333"/>
      <c r="HTW9" s="348"/>
      <c r="HTX9" s="345"/>
      <c r="HTY9" s="347"/>
      <c r="HTZ9" s="340"/>
      <c r="HUA9" s="339"/>
      <c r="HUC9" s="259"/>
      <c r="HUD9" s="267"/>
      <c r="HUE9" s="267"/>
      <c r="HUF9" s="269"/>
      <c r="HUG9" s="330"/>
      <c r="HUH9" s="344"/>
      <c r="HUI9" s="347"/>
      <c r="HUJ9" s="347"/>
      <c r="HUK9" s="333"/>
      <c r="HUL9" s="348"/>
      <c r="HUM9" s="345"/>
      <c r="HUN9" s="347"/>
      <c r="HUO9" s="340"/>
      <c r="HUP9" s="339"/>
      <c r="HUR9" s="259"/>
      <c r="HUS9" s="267"/>
      <c r="HUT9" s="267"/>
      <c r="HUU9" s="269"/>
      <c r="HUV9" s="330"/>
      <c r="HUW9" s="344"/>
      <c r="HUX9" s="347"/>
      <c r="HUY9" s="347"/>
      <c r="HUZ9" s="333"/>
      <c r="HVA9" s="348"/>
      <c r="HVB9" s="345"/>
      <c r="HVC9" s="347"/>
      <c r="HVD9" s="340"/>
      <c r="HVE9" s="339"/>
      <c r="HVG9" s="259"/>
      <c r="HVH9" s="267"/>
      <c r="HVI9" s="267"/>
      <c r="HVJ9" s="269"/>
      <c r="HVK9" s="330"/>
      <c r="HVL9" s="344"/>
      <c r="HVM9" s="347"/>
      <c r="HVN9" s="347"/>
      <c r="HVO9" s="333"/>
      <c r="HVP9" s="348"/>
      <c r="HVQ9" s="345"/>
      <c r="HVR9" s="347"/>
      <c r="HVS9" s="340"/>
      <c r="HVT9" s="339"/>
      <c r="HVV9" s="259"/>
      <c r="HVW9" s="267"/>
      <c r="HVX9" s="267"/>
      <c r="HVY9" s="269"/>
      <c r="HVZ9" s="330"/>
      <c r="HWA9" s="344"/>
      <c r="HWB9" s="347"/>
      <c r="HWC9" s="347"/>
      <c r="HWD9" s="333"/>
      <c r="HWE9" s="348"/>
      <c r="HWF9" s="345"/>
      <c r="HWG9" s="347"/>
      <c r="HWH9" s="340"/>
      <c r="HWI9" s="339"/>
      <c r="HWK9" s="259"/>
      <c r="HWL9" s="267"/>
      <c r="HWM9" s="267"/>
      <c r="HWN9" s="269"/>
      <c r="HWO9" s="330"/>
      <c r="HWP9" s="344"/>
      <c r="HWQ9" s="347"/>
      <c r="HWR9" s="347"/>
      <c r="HWS9" s="333"/>
      <c r="HWT9" s="348"/>
      <c r="HWU9" s="345"/>
      <c r="HWV9" s="347"/>
      <c r="HWW9" s="340"/>
      <c r="HWX9" s="339"/>
      <c r="HWZ9" s="259"/>
      <c r="HXA9" s="267"/>
      <c r="HXB9" s="267"/>
      <c r="HXC9" s="269"/>
      <c r="HXD9" s="330"/>
      <c r="HXE9" s="344"/>
      <c r="HXF9" s="347"/>
      <c r="HXG9" s="347"/>
      <c r="HXH9" s="333"/>
      <c r="HXI9" s="348"/>
      <c r="HXJ9" s="345"/>
      <c r="HXK9" s="347"/>
      <c r="HXL9" s="340"/>
      <c r="HXM9" s="339"/>
      <c r="HXO9" s="259"/>
      <c r="HXP9" s="267"/>
      <c r="HXQ9" s="267"/>
      <c r="HXR9" s="269"/>
      <c r="HXS9" s="330"/>
      <c r="HXT9" s="344"/>
      <c r="HXU9" s="347"/>
      <c r="HXV9" s="347"/>
      <c r="HXW9" s="333"/>
      <c r="HXX9" s="348"/>
      <c r="HXY9" s="345"/>
      <c r="HXZ9" s="347"/>
      <c r="HYA9" s="340"/>
      <c r="HYB9" s="339"/>
      <c r="HYD9" s="259"/>
      <c r="HYE9" s="267"/>
      <c r="HYF9" s="267"/>
      <c r="HYG9" s="269"/>
      <c r="HYH9" s="330"/>
      <c r="HYI9" s="344"/>
      <c r="HYJ9" s="347"/>
      <c r="HYK9" s="347"/>
      <c r="HYL9" s="333"/>
      <c r="HYM9" s="348"/>
      <c r="HYN9" s="345"/>
      <c r="HYO9" s="347"/>
      <c r="HYP9" s="340"/>
      <c r="HYQ9" s="339"/>
      <c r="HYS9" s="259"/>
      <c r="HYT9" s="267"/>
      <c r="HYU9" s="267"/>
      <c r="HYV9" s="269"/>
      <c r="HYW9" s="330"/>
      <c r="HYX9" s="344"/>
      <c r="HYY9" s="347"/>
      <c r="HYZ9" s="347"/>
      <c r="HZA9" s="333"/>
      <c r="HZB9" s="348"/>
      <c r="HZC9" s="345"/>
      <c r="HZD9" s="347"/>
      <c r="HZE9" s="340"/>
      <c r="HZF9" s="339"/>
      <c r="HZH9" s="259"/>
      <c r="HZI9" s="267"/>
      <c r="HZJ9" s="267"/>
      <c r="HZK9" s="269"/>
      <c r="HZL9" s="330"/>
      <c r="HZM9" s="344"/>
      <c r="HZN9" s="347"/>
      <c r="HZO9" s="347"/>
      <c r="HZP9" s="333"/>
      <c r="HZQ9" s="348"/>
      <c r="HZR9" s="345"/>
      <c r="HZS9" s="347"/>
      <c r="HZT9" s="340"/>
      <c r="HZU9" s="339"/>
      <c r="HZW9" s="259"/>
      <c r="HZX9" s="267"/>
      <c r="HZY9" s="267"/>
      <c r="HZZ9" s="269"/>
      <c r="IAA9" s="330"/>
      <c r="IAB9" s="344"/>
      <c r="IAC9" s="347"/>
      <c r="IAD9" s="347"/>
      <c r="IAE9" s="333"/>
      <c r="IAF9" s="348"/>
      <c r="IAG9" s="345"/>
      <c r="IAH9" s="347"/>
      <c r="IAI9" s="340"/>
      <c r="IAJ9" s="339"/>
      <c r="IAL9" s="259"/>
      <c r="IAM9" s="267"/>
      <c r="IAN9" s="267"/>
      <c r="IAO9" s="269"/>
      <c r="IAP9" s="330"/>
      <c r="IAQ9" s="344"/>
      <c r="IAR9" s="347"/>
      <c r="IAS9" s="347"/>
      <c r="IAT9" s="333"/>
      <c r="IAU9" s="348"/>
      <c r="IAV9" s="345"/>
      <c r="IAW9" s="347"/>
      <c r="IAX9" s="340"/>
      <c r="IAY9" s="339"/>
      <c r="IBA9" s="259"/>
      <c r="IBB9" s="267"/>
      <c r="IBC9" s="267"/>
      <c r="IBD9" s="269"/>
      <c r="IBE9" s="330"/>
      <c r="IBF9" s="344"/>
      <c r="IBG9" s="347"/>
      <c r="IBH9" s="347"/>
      <c r="IBI9" s="333"/>
      <c r="IBJ9" s="348"/>
      <c r="IBK9" s="345"/>
      <c r="IBL9" s="347"/>
      <c r="IBM9" s="340"/>
      <c r="IBN9" s="339"/>
      <c r="IBP9" s="259"/>
      <c r="IBQ9" s="267"/>
      <c r="IBR9" s="267"/>
      <c r="IBS9" s="269"/>
      <c r="IBT9" s="330"/>
      <c r="IBU9" s="344"/>
      <c r="IBV9" s="347"/>
      <c r="IBW9" s="347"/>
      <c r="IBX9" s="333"/>
      <c r="IBY9" s="348"/>
      <c r="IBZ9" s="345"/>
      <c r="ICA9" s="347"/>
      <c r="ICB9" s="340"/>
      <c r="ICC9" s="339"/>
      <c r="ICE9" s="259"/>
      <c r="ICF9" s="267"/>
      <c r="ICG9" s="267"/>
      <c r="ICH9" s="269"/>
      <c r="ICI9" s="330"/>
      <c r="ICJ9" s="344"/>
      <c r="ICK9" s="347"/>
      <c r="ICL9" s="347"/>
      <c r="ICM9" s="333"/>
      <c r="ICN9" s="348"/>
      <c r="ICO9" s="345"/>
      <c r="ICP9" s="347"/>
      <c r="ICQ9" s="340"/>
      <c r="ICR9" s="339"/>
      <c r="ICT9" s="259"/>
      <c r="ICU9" s="267"/>
      <c r="ICV9" s="267"/>
      <c r="ICW9" s="269"/>
      <c r="ICX9" s="330"/>
      <c r="ICY9" s="344"/>
      <c r="ICZ9" s="347"/>
      <c r="IDA9" s="347"/>
      <c r="IDB9" s="333"/>
      <c r="IDC9" s="348"/>
      <c r="IDD9" s="345"/>
      <c r="IDE9" s="347"/>
      <c r="IDF9" s="340"/>
      <c r="IDG9" s="339"/>
      <c r="IDI9" s="259"/>
      <c r="IDJ9" s="267"/>
      <c r="IDK9" s="267"/>
      <c r="IDL9" s="269"/>
      <c r="IDM9" s="330"/>
      <c r="IDN9" s="344"/>
      <c r="IDO9" s="347"/>
      <c r="IDP9" s="347"/>
      <c r="IDQ9" s="333"/>
      <c r="IDR9" s="348"/>
      <c r="IDS9" s="345"/>
      <c r="IDT9" s="347"/>
      <c r="IDU9" s="340"/>
      <c r="IDV9" s="339"/>
      <c r="IDX9" s="259"/>
      <c r="IDY9" s="267"/>
      <c r="IDZ9" s="267"/>
      <c r="IEA9" s="269"/>
      <c r="IEB9" s="330"/>
      <c r="IEC9" s="344"/>
      <c r="IED9" s="347"/>
      <c r="IEE9" s="347"/>
      <c r="IEF9" s="333"/>
      <c r="IEG9" s="348"/>
      <c r="IEH9" s="345"/>
      <c r="IEI9" s="347"/>
      <c r="IEJ9" s="340"/>
      <c r="IEK9" s="339"/>
      <c r="IEM9" s="259"/>
      <c r="IEN9" s="267"/>
      <c r="IEO9" s="267"/>
      <c r="IEP9" s="269"/>
      <c r="IEQ9" s="330"/>
      <c r="IER9" s="344"/>
      <c r="IES9" s="347"/>
      <c r="IET9" s="347"/>
      <c r="IEU9" s="333"/>
      <c r="IEV9" s="348"/>
      <c r="IEW9" s="345"/>
      <c r="IEX9" s="347"/>
      <c r="IEY9" s="340"/>
      <c r="IEZ9" s="339"/>
      <c r="IFB9" s="259"/>
      <c r="IFC9" s="267"/>
      <c r="IFD9" s="267"/>
      <c r="IFE9" s="269"/>
      <c r="IFF9" s="330"/>
      <c r="IFG9" s="344"/>
      <c r="IFH9" s="347"/>
      <c r="IFI9" s="347"/>
      <c r="IFJ9" s="333"/>
      <c r="IFK9" s="348"/>
      <c r="IFL9" s="345"/>
      <c r="IFM9" s="347"/>
      <c r="IFN9" s="340"/>
      <c r="IFO9" s="339"/>
      <c r="IFQ9" s="259"/>
      <c r="IFR9" s="267"/>
      <c r="IFS9" s="267"/>
      <c r="IFT9" s="269"/>
      <c r="IFU9" s="330"/>
      <c r="IFV9" s="344"/>
      <c r="IFW9" s="347"/>
      <c r="IFX9" s="347"/>
      <c r="IFY9" s="333"/>
      <c r="IFZ9" s="348"/>
      <c r="IGA9" s="345"/>
      <c r="IGB9" s="347"/>
      <c r="IGC9" s="340"/>
      <c r="IGD9" s="339"/>
      <c r="IGF9" s="259"/>
      <c r="IGG9" s="267"/>
      <c r="IGH9" s="267"/>
      <c r="IGI9" s="269"/>
      <c r="IGJ9" s="330"/>
      <c r="IGK9" s="344"/>
      <c r="IGL9" s="347"/>
      <c r="IGM9" s="347"/>
      <c r="IGN9" s="333"/>
      <c r="IGO9" s="348"/>
      <c r="IGP9" s="345"/>
      <c r="IGQ9" s="347"/>
      <c r="IGR9" s="340"/>
      <c r="IGS9" s="339"/>
      <c r="IGU9" s="259"/>
      <c r="IGV9" s="267"/>
      <c r="IGW9" s="267"/>
      <c r="IGX9" s="269"/>
      <c r="IGY9" s="330"/>
      <c r="IGZ9" s="344"/>
      <c r="IHA9" s="347"/>
      <c r="IHB9" s="347"/>
      <c r="IHC9" s="333"/>
      <c r="IHD9" s="348"/>
      <c r="IHE9" s="345"/>
      <c r="IHF9" s="347"/>
      <c r="IHG9" s="340"/>
      <c r="IHH9" s="339"/>
      <c r="IHJ9" s="259"/>
      <c r="IHK9" s="267"/>
      <c r="IHL9" s="267"/>
      <c r="IHM9" s="269"/>
      <c r="IHN9" s="330"/>
      <c r="IHO9" s="344"/>
      <c r="IHP9" s="347"/>
      <c r="IHQ9" s="347"/>
      <c r="IHR9" s="333"/>
      <c r="IHS9" s="348"/>
      <c r="IHT9" s="345"/>
      <c r="IHU9" s="347"/>
      <c r="IHV9" s="340"/>
      <c r="IHW9" s="339"/>
      <c r="IHY9" s="259"/>
      <c r="IHZ9" s="267"/>
      <c r="IIA9" s="267"/>
      <c r="IIB9" s="269"/>
      <c r="IIC9" s="330"/>
      <c r="IID9" s="344"/>
      <c r="IIE9" s="347"/>
      <c r="IIF9" s="347"/>
      <c r="IIG9" s="333"/>
      <c r="IIH9" s="348"/>
      <c r="III9" s="345"/>
      <c r="IIJ9" s="347"/>
      <c r="IIK9" s="340"/>
      <c r="IIL9" s="339"/>
      <c r="IIN9" s="259"/>
      <c r="IIO9" s="267"/>
      <c r="IIP9" s="267"/>
      <c r="IIQ9" s="269"/>
      <c r="IIR9" s="330"/>
      <c r="IIS9" s="344"/>
      <c r="IIT9" s="347"/>
      <c r="IIU9" s="347"/>
      <c r="IIV9" s="333"/>
      <c r="IIW9" s="348"/>
      <c r="IIX9" s="345"/>
      <c r="IIY9" s="347"/>
      <c r="IIZ9" s="340"/>
      <c r="IJA9" s="339"/>
      <c r="IJC9" s="259"/>
      <c r="IJD9" s="267"/>
      <c r="IJE9" s="267"/>
      <c r="IJF9" s="269"/>
      <c r="IJG9" s="330"/>
      <c r="IJH9" s="344"/>
      <c r="IJI9" s="347"/>
      <c r="IJJ9" s="347"/>
      <c r="IJK9" s="333"/>
      <c r="IJL9" s="348"/>
      <c r="IJM9" s="345"/>
      <c r="IJN9" s="347"/>
      <c r="IJO9" s="340"/>
      <c r="IJP9" s="339"/>
      <c r="IJR9" s="259"/>
      <c r="IJS9" s="267"/>
      <c r="IJT9" s="267"/>
      <c r="IJU9" s="269"/>
      <c r="IJV9" s="330"/>
      <c r="IJW9" s="344"/>
      <c r="IJX9" s="347"/>
      <c r="IJY9" s="347"/>
      <c r="IJZ9" s="333"/>
      <c r="IKA9" s="348"/>
      <c r="IKB9" s="345"/>
      <c r="IKC9" s="347"/>
      <c r="IKD9" s="340"/>
      <c r="IKE9" s="339"/>
      <c r="IKG9" s="259"/>
      <c r="IKH9" s="267"/>
      <c r="IKI9" s="267"/>
      <c r="IKJ9" s="269"/>
      <c r="IKK9" s="330"/>
      <c r="IKL9" s="344"/>
      <c r="IKM9" s="347"/>
      <c r="IKN9" s="347"/>
      <c r="IKO9" s="333"/>
      <c r="IKP9" s="348"/>
      <c r="IKQ9" s="345"/>
      <c r="IKR9" s="347"/>
      <c r="IKS9" s="340"/>
      <c r="IKT9" s="339"/>
      <c r="IKV9" s="259"/>
      <c r="IKW9" s="267"/>
      <c r="IKX9" s="267"/>
      <c r="IKY9" s="269"/>
      <c r="IKZ9" s="330"/>
      <c r="ILA9" s="344"/>
      <c r="ILB9" s="347"/>
      <c r="ILC9" s="347"/>
      <c r="ILD9" s="333"/>
      <c r="ILE9" s="348"/>
      <c r="ILF9" s="345"/>
      <c r="ILG9" s="347"/>
      <c r="ILH9" s="340"/>
      <c r="ILI9" s="339"/>
      <c r="ILK9" s="259"/>
      <c r="ILL9" s="267"/>
      <c r="ILM9" s="267"/>
      <c r="ILN9" s="269"/>
      <c r="ILO9" s="330"/>
      <c r="ILP9" s="344"/>
      <c r="ILQ9" s="347"/>
      <c r="ILR9" s="347"/>
      <c r="ILS9" s="333"/>
      <c r="ILT9" s="348"/>
      <c r="ILU9" s="345"/>
      <c r="ILV9" s="347"/>
      <c r="ILW9" s="340"/>
      <c r="ILX9" s="339"/>
      <c r="ILZ9" s="259"/>
      <c r="IMA9" s="267"/>
      <c r="IMB9" s="267"/>
      <c r="IMC9" s="269"/>
      <c r="IMD9" s="330"/>
      <c r="IME9" s="344"/>
      <c r="IMF9" s="347"/>
      <c r="IMG9" s="347"/>
      <c r="IMH9" s="333"/>
      <c r="IMI9" s="348"/>
      <c r="IMJ9" s="345"/>
      <c r="IMK9" s="347"/>
      <c r="IML9" s="340"/>
      <c r="IMM9" s="339"/>
      <c r="IMO9" s="259"/>
      <c r="IMP9" s="267"/>
      <c r="IMQ9" s="267"/>
      <c r="IMR9" s="269"/>
      <c r="IMS9" s="330"/>
      <c r="IMT9" s="344"/>
      <c r="IMU9" s="347"/>
      <c r="IMV9" s="347"/>
      <c r="IMW9" s="333"/>
      <c r="IMX9" s="348"/>
      <c r="IMY9" s="345"/>
      <c r="IMZ9" s="347"/>
      <c r="INA9" s="340"/>
      <c r="INB9" s="339"/>
      <c r="IND9" s="259"/>
      <c r="INE9" s="267"/>
      <c r="INF9" s="267"/>
      <c r="ING9" s="269"/>
      <c r="INH9" s="330"/>
      <c r="INI9" s="344"/>
      <c r="INJ9" s="347"/>
      <c r="INK9" s="347"/>
      <c r="INL9" s="333"/>
      <c r="INM9" s="348"/>
      <c r="INN9" s="345"/>
      <c r="INO9" s="347"/>
      <c r="INP9" s="340"/>
      <c r="INQ9" s="339"/>
      <c r="INS9" s="259"/>
      <c r="INT9" s="267"/>
      <c r="INU9" s="267"/>
      <c r="INV9" s="269"/>
      <c r="INW9" s="330"/>
      <c r="INX9" s="344"/>
      <c r="INY9" s="347"/>
      <c r="INZ9" s="347"/>
      <c r="IOA9" s="333"/>
      <c r="IOB9" s="348"/>
      <c r="IOC9" s="345"/>
      <c r="IOD9" s="347"/>
      <c r="IOE9" s="340"/>
      <c r="IOF9" s="339"/>
      <c r="IOH9" s="259"/>
      <c r="IOI9" s="267"/>
      <c r="IOJ9" s="267"/>
      <c r="IOK9" s="269"/>
      <c r="IOL9" s="330"/>
      <c r="IOM9" s="344"/>
      <c r="ION9" s="347"/>
      <c r="IOO9" s="347"/>
      <c r="IOP9" s="333"/>
      <c r="IOQ9" s="348"/>
      <c r="IOR9" s="345"/>
      <c r="IOS9" s="347"/>
      <c r="IOT9" s="340"/>
      <c r="IOU9" s="339"/>
      <c r="IOW9" s="259"/>
      <c r="IOX9" s="267"/>
      <c r="IOY9" s="267"/>
      <c r="IOZ9" s="269"/>
      <c r="IPA9" s="330"/>
      <c r="IPB9" s="344"/>
      <c r="IPC9" s="347"/>
      <c r="IPD9" s="347"/>
      <c r="IPE9" s="333"/>
      <c r="IPF9" s="348"/>
      <c r="IPG9" s="345"/>
      <c r="IPH9" s="347"/>
      <c r="IPI9" s="340"/>
      <c r="IPJ9" s="339"/>
      <c r="IPL9" s="259"/>
      <c r="IPM9" s="267"/>
      <c r="IPN9" s="267"/>
      <c r="IPO9" s="269"/>
      <c r="IPP9" s="330"/>
      <c r="IPQ9" s="344"/>
      <c r="IPR9" s="347"/>
      <c r="IPS9" s="347"/>
      <c r="IPT9" s="333"/>
      <c r="IPU9" s="348"/>
      <c r="IPV9" s="345"/>
      <c r="IPW9" s="347"/>
      <c r="IPX9" s="340"/>
      <c r="IPY9" s="339"/>
      <c r="IQA9" s="259"/>
      <c r="IQB9" s="267"/>
      <c r="IQC9" s="267"/>
      <c r="IQD9" s="269"/>
      <c r="IQE9" s="330"/>
      <c r="IQF9" s="344"/>
      <c r="IQG9" s="347"/>
      <c r="IQH9" s="347"/>
      <c r="IQI9" s="333"/>
      <c r="IQJ9" s="348"/>
      <c r="IQK9" s="345"/>
      <c r="IQL9" s="347"/>
      <c r="IQM9" s="340"/>
      <c r="IQN9" s="339"/>
      <c r="IQP9" s="259"/>
      <c r="IQQ9" s="267"/>
      <c r="IQR9" s="267"/>
      <c r="IQS9" s="269"/>
      <c r="IQT9" s="330"/>
      <c r="IQU9" s="344"/>
      <c r="IQV9" s="347"/>
      <c r="IQW9" s="347"/>
      <c r="IQX9" s="333"/>
      <c r="IQY9" s="348"/>
      <c r="IQZ9" s="345"/>
      <c r="IRA9" s="347"/>
      <c r="IRB9" s="340"/>
      <c r="IRC9" s="339"/>
      <c r="IRE9" s="259"/>
      <c r="IRF9" s="267"/>
      <c r="IRG9" s="267"/>
      <c r="IRH9" s="269"/>
      <c r="IRI9" s="330"/>
      <c r="IRJ9" s="344"/>
      <c r="IRK9" s="347"/>
      <c r="IRL9" s="347"/>
      <c r="IRM9" s="333"/>
      <c r="IRN9" s="348"/>
      <c r="IRO9" s="345"/>
      <c r="IRP9" s="347"/>
      <c r="IRQ9" s="340"/>
      <c r="IRR9" s="339"/>
      <c r="IRT9" s="259"/>
      <c r="IRU9" s="267"/>
      <c r="IRV9" s="267"/>
      <c r="IRW9" s="269"/>
      <c r="IRX9" s="330"/>
      <c r="IRY9" s="344"/>
      <c r="IRZ9" s="347"/>
      <c r="ISA9" s="347"/>
      <c r="ISB9" s="333"/>
      <c r="ISC9" s="348"/>
      <c r="ISD9" s="345"/>
      <c r="ISE9" s="347"/>
      <c r="ISF9" s="340"/>
      <c r="ISG9" s="339"/>
      <c r="ISI9" s="259"/>
      <c r="ISJ9" s="267"/>
      <c r="ISK9" s="267"/>
      <c r="ISL9" s="269"/>
      <c r="ISM9" s="330"/>
      <c r="ISN9" s="344"/>
      <c r="ISO9" s="347"/>
      <c r="ISP9" s="347"/>
      <c r="ISQ9" s="333"/>
      <c r="ISR9" s="348"/>
      <c r="ISS9" s="345"/>
      <c r="IST9" s="347"/>
      <c r="ISU9" s="340"/>
      <c r="ISV9" s="339"/>
      <c r="ISX9" s="259"/>
      <c r="ISY9" s="267"/>
      <c r="ISZ9" s="267"/>
      <c r="ITA9" s="269"/>
      <c r="ITB9" s="330"/>
      <c r="ITC9" s="344"/>
      <c r="ITD9" s="347"/>
      <c r="ITE9" s="347"/>
      <c r="ITF9" s="333"/>
      <c r="ITG9" s="348"/>
      <c r="ITH9" s="345"/>
      <c r="ITI9" s="347"/>
      <c r="ITJ9" s="340"/>
      <c r="ITK9" s="339"/>
      <c r="ITM9" s="259"/>
      <c r="ITN9" s="267"/>
      <c r="ITO9" s="267"/>
      <c r="ITP9" s="269"/>
      <c r="ITQ9" s="330"/>
      <c r="ITR9" s="344"/>
      <c r="ITS9" s="347"/>
      <c r="ITT9" s="347"/>
      <c r="ITU9" s="333"/>
      <c r="ITV9" s="348"/>
      <c r="ITW9" s="345"/>
      <c r="ITX9" s="347"/>
      <c r="ITY9" s="340"/>
      <c r="ITZ9" s="339"/>
      <c r="IUB9" s="259"/>
      <c r="IUC9" s="267"/>
      <c r="IUD9" s="267"/>
      <c r="IUE9" s="269"/>
      <c r="IUF9" s="330"/>
      <c r="IUG9" s="344"/>
      <c r="IUH9" s="347"/>
      <c r="IUI9" s="347"/>
      <c r="IUJ9" s="333"/>
      <c r="IUK9" s="348"/>
      <c r="IUL9" s="345"/>
      <c r="IUM9" s="347"/>
      <c r="IUN9" s="340"/>
      <c r="IUO9" s="339"/>
      <c r="IUQ9" s="259"/>
      <c r="IUR9" s="267"/>
      <c r="IUS9" s="267"/>
      <c r="IUT9" s="269"/>
      <c r="IUU9" s="330"/>
      <c r="IUV9" s="344"/>
      <c r="IUW9" s="347"/>
      <c r="IUX9" s="347"/>
      <c r="IUY9" s="333"/>
      <c r="IUZ9" s="348"/>
      <c r="IVA9" s="345"/>
      <c r="IVB9" s="347"/>
      <c r="IVC9" s="340"/>
      <c r="IVD9" s="339"/>
      <c r="IVF9" s="259"/>
      <c r="IVG9" s="267"/>
      <c r="IVH9" s="267"/>
      <c r="IVI9" s="269"/>
      <c r="IVJ9" s="330"/>
      <c r="IVK9" s="344"/>
      <c r="IVL9" s="347"/>
      <c r="IVM9" s="347"/>
      <c r="IVN9" s="333"/>
      <c r="IVO9" s="348"/>
      <c r="IVP9" s="345"/>
      <c r="IVQ9" s="347"/>
      <c r="IVR9" s="340"/>
      <c r="IVS9" s="339"/>
      <c r="IVU9" s="259"/>
      <c r="IVV9" s="267"/>
      <c r="IVW9" s="267"/>
      <c r="IVX9" s="269"/>
      <c r="IVY9" s="330"/>
      <c r="IVZ9" s="344"/>
      <c r="IWA9" s="347"/>
      <c r="IWB9" s="347"/>
      <c r="IWC9" s="333"/>
      <c r="IWD9" s="348"/>
      <c r="IWE9" s="345"/>
      <c r="IWF9" s="347"/>
      <c r="IWG9" s="340"/>
      <c r="IWH9" s="339"/>
      <c r="IWJ9" s="259"/>
      <c r="IWK9" s="267"/>
      <c r="IWL9" s="267"/>
      <c r="IWM9" s="269"/>
      <c r="IWN9" s="330"/>
      <c r="IWO9" s="344"/>
      <c r="IWP9" s="347"/>
      <c r="IWQ9" s="347"/>
      <c r="IWR9" s="333"/>
      <c r="IWS9" s="348"/>
      <c r="IWT9" s="345"/>
      <c r="IWU9" s="347"/>
      <c r="IWV9" s="340"/>
      <c r="IWW9" s="339"/>
      <c r="IWY9" s="259"/>
      <c r="IWZ9" s="267"/>
      <c r="IXA9" s="267"/>
      <c r="IXB9" s="269"/>
      <c r="IXC9" s="330"/>
      <c r="IXD9" s="344"/>
      <c r="IXE9" s="347"/>
      <c r="IXF9" s="347"/>
      <c r="IXG9" s="333"/>
      <c r="IXH9" s="348"/>
      <c r="IXI9" s="345"/>
      <c r="IXJ9" s="347"/>
      <c r="IXK9" s="340"/>
      <c r="IXL9" s="339"/>
      <c r="IXN9" s="259"/>
      <c r="IXO9" s="267"/>
      <c r="IXP9" s="267"/>
      <c r="IXQ9" s="269"/>
      <c r="IXR9" s="330"/>
      <c r="IXS9" s="344"/>
      <c r="IXT9" s="347"/>
      <c r="IXU9" s="347"/>
      <c r="IXV9" s="333"/>
      <c r="IXW9" s="348"/>
      <c r="IXX9" s="345"/>
      <c r="IXY9" s="347"/>
      <c r="IXZ9" s="340"/>
      <c r="IYA9" s="339"/>
      <c r="IYC9" s="259"/>
      <c r="IYD9" s="267"/>
      <c r="IYE9" s="267"/>
      <c r="IYF9" s="269"/>
      <c r="IYG9" s="330"/>
      <c r="IYH9" s="344"/>
      <c r="IYI9" s="347"/>
      <c r="IYJ9" s="347"/>
      <c r="IYK9" s="333"/>
      <c r="IYL9" s="348"/>
      <c r="IYM9" s="345"/>
      <c r="IYN9" s="347"/>
      <c r="IYO9" s="340"/>
      <c r="IYP9" s="339"/>
      <c r="IYR9" s="259"/>
      <c r="IYS9" s="267"/>
      <c r="IYT9" s="267"/>
      <c r="IYU9" s="269"/>
      <c r="IYV9" s="330"/>
      <c r="IYW9" s="344"/>
      <c r="IYX9" s="347"/>
      <c r="IYY9" s="347"/>
      <c r="IYZ9" s="333"/>
      <c r="IZA9" s="348"/>
      <c r="IZB9" s="345"/>
      <c r="IZC9" s="347"/>
      <c r="IZD9" s="340"/>
      <c r="IZE9" s="339"/>
      <c r="IZG9" s="259"/>
      <c r="IZH9" s="267"/>
      <c r="IZI9" s="267"/>
      <c r="IZJ9" s="269"/>
      <c r="IZK9" s="330"/>
      <c r="IZL9" s="344"/>
      <c r="IZM9" s="347"/>
      <c r="IZN9" s="347"/>
      <c r="IZO9" s="333"/>
      <c r="IZP9" s="348"/>
      <c r="IZQ9" s="345"/>
      <c r="IZR9" s="347"/>
      <c r="IZS9" s="340"/>
      <c r="IZT9" s="339"/>
      <c r="IZV9" s="259"/>
      <c r="IZW9" s="267"/>
      <c r="IZX9" s="267"/>
      <c r="IZY9" s="269"/>
      <c r="IZZ9" s="330"/>
      <c r="JAA9" s="344"/>
      <c r="JAB9" s="347"/>
      <c r="JAC9" s="347"/>
      <c r="JAD9" s="333"/>
      <c r="JAE9" s="348"/>
      <c r="JAF9" s="345"/>
      <c r="JAG9" s="347"/>
      <c r="JAH9" s="340"/>
      <c r="JAI9" s="339"/>
      <c r="JAK9" s="259"/>
      <c r="JAL9" s="267"/>
      <c r="JAM9" s="267"/>
      <c r="JAN9" s="269"/>
      <c r="JAO9" s="330"/>
      <c r="JAP9" s="344"/>
      <c r="JAQ9" s="347"/>
      <c r="JAR9" s="347"/>
      <c r="JAS9" s="333"/>
      <c r="JAT9" s="348"/>
      <c r="JAU9" s="345"/>
      <c r="JAV9" s="347"/>
      <c r="JAW9" s="340"/>
      <c r="JAX9" s="339"/>
      <c r="JAZ9" s="259"/>
      <c r="JBA9" s="267"/>
      <c r="JBB9" s="267"/>
      <c r="JBC9" s="269"/>
      <c r="JBD9" s="330"/>
      <c r="JBE9" s="344"/>
      <c r="JBF9" s="347"/>
      <c r="JBG9" s="347"/>
      <c r="JBH9" s="333"/>
      <c r="JBI9" s="348"/>
      <c r="JBJ9" s="345"/>
      <c r="JBK9" s="347"/>
      <c r="JBL9" s="340"/>
      <c r="JBM9" s="339"/>
      <c r="JBO9" s="259"/>
      <c r="JBP9" s="267"/>
      <c r="JBQ9" s="267"/>
      <c r="JBR9" s="269"/>
      <c r="JBS9" s="330"/>
      <c r="JBT9" s="344"/>
      <c r="JBU9" s="347"/>
      <c r="JBV9" s="347"/>
      <c r="JBW9" s="333"/>
      <c r="JBX9" s="348"/>
      <c r="JBY9" s="345"/>
      <c r="JBZ9" s="347"/>
      <c r="JCA9" s="340"/>
      <c r="JCB9" s="339"/>
      <c r="JCD9" s="259"/>
      <c r="JCE9" s="267"/>
      <c r="JCF9" s="267"/>
      <c r="JCG9" s="269"/>
      <c r="JCH9" s="330"/>
      <c r="JCI9" s="344"/>
      <c r="JCJ9" s="347"/>
      <c r="JCK9" s="347"/>
      <c r="JCL9" s="333"/>
      <c r="JCM9" s="348"/>
      <c r="JCN9" s="345"/>
      <c r="JCO9" s="347"/>
      <c r="JCP9" s="340"/>
      <c r="JCQ9" s="339"/>
      <c r="JCS9" s="259"/>
      <c r="JCT9" s="267"/>
      <c r="JCU9" s="267"/>
      <c r="JCV9" s="269"/>
      <c r="JCW9" s="330"/>
      <c r="JCX9" s="344"/>
      <c r="JCY9" s="347"/>
      <c r="JCZ9" s="347"/>
      <c r="JDA9" s="333"/>
      <c r="JDB9" s="348"/>
      <c r="JDC9" s="345"/>
      <c r="JDD9" s="347"/>
      <c r="JDE9" s="340"/>
      <c r="JDF9" s="339"/>
      <c r="JDH9" s="259"/>
      <c r="JDI9" s="267"/>
      <c r="JDJ9" s="267"/>
      <c r="JDK9" s="269"/>
      <c r="JDL9" s="330"/>
      <c r="JDM9" s="344"/>
      <c r="JDN9" s="347"/>
      <c r="JDO9" s="347"/>
      <c r="JDP9" s="333"/>
      <c r="JDQ9" s="348"/>
      <c r="JDR9" s="345"/>
      <c r="JDS9" s="347"/>
      <c r="JDT9" s="340"/>
      <c r="JDU9" s="339"/>
      <c r="JDW9" s="259"/>
      <c r="JDX9" s="267"/>
      <c r="JDY9" s="267"/>
      <c r="JDZ9" s="269"/>
      <c r="JEA9" s="330"/>
      <c r="JEB9" s="344"/>
      <c r="JEC9" s="347"/>
      <c r="JED9" s="347"/>
      <c r="JEE9" s="333"/>
      <c r="JEF9" s="348"/>
      <c r="JEG9" s="345"/>
      <c r="JEH9" s="347"/>
      <c r="JEI9" s="340"/>
      <c r="JEJ9" s="339"/>
      <c r="JEL9" s="259"/>
      <c r="JEM9" s="267"/>
      <c r="JEN9" s="267"/>
      <c r="JEO9" s="269"/>
      <c r="JEP9" s="330"/>
      <c r="JEQ9" s="344"/>
      <c r="JER9" s="347"/>
      <c r="JES9" s="347"/>
      <c r="JET9" s="333"/>
      <c r="JEU9" s="348"/>
      <c r="JEV9" s="345"/>
      <c r="JEW9" s="347"/>
      <c r="JEX9" s="340"/>
      <c r="JEY9" s="339"/>
      <c r="JFA9" s="259"/>
      <c r="JFB9" s="267"/>
      <c r="JFC9" s="267"/>
      <c r="JFD9" s="269"/>
      <c r="JFE9" s="330"/>
      <c r="JFF9" s="344"/>
      <c r="JFG9" s="347"/>
      <c r="JFH9" s="347"/>
      <c r="JFI9" s="333"/>
      <c r="JFJ9" s="348"/>
      <c r="JFK9" s="345"/>
      <c r="JFL9" s="347"/>
      <c r="JFM9" s="340"/>
      <c r="JFN9" s="339"/>
      <c r="JFP9" s="259"/>
      <c r="JFQ9" s="267"/>
      <c r="JFR9" s="267"/>
      <c r="JFS9" s="269"/>
      <c r="JFT9" s="330"/>
      <c r="JFU9" s="344"/>
      <c r="JFV9" s="347"/>
      <c r="JFW9" s="347"/>
      <c r="JFX9" s="333"/>
      <c r="JFY9" s="348"/>
      <c r="JFZ9" s="345"/>
      <c r="JGA9" s="347"/>
      <c r="JGB9" s="340"/>
      <c r="JGC9" s="339"/>
      <c r="JGE9" s="259"/>
      <c r="JGF9" s="267"/>
      <c r="JGG9" s="267"/>
      <c r="JGH9" s="269"/>
      <c r="JGI9" s="330"/>
      <c r="JGJ9" s="344"/>
      <c r="JGK9" s="347"/>
      <c r="JGL9" s="347"/>
      <c r="JGM9" s="333"/>
      <c r="JGN9" s="348"/>
      <c r="JGO9" s="345"/>
      <c r="JGP9" s="347"/>
      <c r="JGQ9" s="340"/>
      <c r="JGR9" s="339"/>
      <c r="JGT9" s="259"/>
      <c r="JGU9" s="267"/>
      <c r="JGV9" s="267"/>
      <c r="JGW9" s="269"/>
      <c r="JGX9" s="330"/>
      <c r="JGY9" s="344"/>
      <c r="JGZ9" s="347"/>
      <c r="JHA9" s="347"/>
      <c r="JHB9" s="333"/>
      <c r="JHC9" s="348"/>
      <c r="JHD9" s="345"/>
      <c r="JHE9" s="347"/>
      <c r="JHF9" s="340"/>
      <c r="JHG9" s="339"/>
      <c r="JHI9" s="259"/>
      <c r="JHJ9" s="267"/>
      <c r="JHK9" s="267"/>
      <c r="JHL9" s="269"/>
      <c r="JHM9" s="330"/>
      <c r="JHN9" s="344"/>
      <c r="JHO9" s="347"/>
      <c r="JHP9" s="347"/>
      <c r="JHQ9" s="333"/>
      <c r="JHR9" s="348"/>
      <c r="JHS9" s="345"/>
      <c r="JHT9" s="347"/>
      <c r="JHU9" s="340"/>
      <c r="JHV9" s="339"/>
      <c r="JHX9" s="259"/>
      <c r="JHY9" s="267"/>
      <c r="JHZ9" s="267"/>
      <c r="JIA9" s="269"/>
      <c r="JIB9" s="330"/>
      <c r="JIC9" s="344"/>
      <c r="JID9" s="347"/>
      <c r="JIE9" s="347"/>
      <c r="JIF9" s="333"/>
      <c r="JIG9" s="348"/>
      <c r="JIH9" s="345"/>
      <c r="JII9" s="347"/>
      <c r="JIJ9" s="340"/>
      <c r="JIK9" s="339"/>
      <c r="JIM9" s="259"/>
      <c r="JIN9" s="267"/>
      <c r="JIO9" s="267"/>
      <c r="JIP9" s="269"/>
      <c r="JIQ9" s="330"/>
      <c r="JIR9" s="344"/>
      <c r="JIS9" s="347"/>
      <c r="JIT9" s="347"/>
      <c r="JIU9" s="333"/>
      <c r="JIV9" s="348"/>
      <c r="JIW9" s="345"/>
      <c r="JIX9" s="347"/>
      <c r="JIY9" s="340"/>
      <c r="JIZ9" s="339"/>
      <c r="JJB9" s="259"/>
      <c r="JJC9" s="267"/>
      <c r="JJD9" s="267"/>
      <c r="JJE9" s="269"/>
      <c r="JJF9" s="330"/>
      <c r="JJG9" s="344"/>
      <c r="JJH9" s="347"/>
      <c r="JJI9" s="347"/>
      <c r="JJJ9" s="333"/>
      <c r="JJK9" s="348"/>
      <c r="JJL9" s="345"/>
      <c r="JJM9" s="347"/>
      <c r="JJN9" s="340"/>
      <c r="JJO9" s="339"/>
      <c r="JJQ9" s="259"/>
      <c r="JJR9" s="267"/>
      <c r="JJS9" s="267"/>
      <c r="JJT9" s="269"/>
      <c r="JJU9" s="330"/>
      <c r="JJV9" s="344"/>
      <c r="JJW9" s="347"/>
      <c r="JJX9" s="347"/>
      <c r="JJY9" s="333"/>
      <c r="JJZ9" s="348"/>
      <c r="JKA9" s="345"/>
      <c r="JKB9" s="347"/>
      <c r="JKC9" s="340"/>
      <c r="JKD9" s="339"/>
      <c r="JKF9" s="259"/>
      <c r="JKG9" s="267"/>
      <c r="JKH9" s="267"/>
      <c r="JKI9" s="269"/>
      <c r="JKJ9" s="330"/>
      <c r="JKK9" s="344"/>
      <c r="JKL9" s="347"/>
      <c r="JKM9" s="347"/>
      <c r="JKN9" s="333"/>
      <c r="JKO9" s="348"/>
      <c r="JKP9" s="345"/>
      <c r="JKQ9" s="347"/>
      <c r="JKR9" s="340"/>
      <c r="JKS9" s="339"/>
      <c r="JKU9" s="259"/>
      <c r="JKV9" s="267"/>
      <c r="JKW9" s="267"/>
      <c r="JKX9" s="269"/>
      <c r="JKY9" s="330"/>
      <c r="JKZ9" s="344"/>
      <c r="JLA9" s="347"/>
      <c r="JLB9" s="347"/>
      <c r="JLC9" s="333"/>
      <c r="JLD9" s="348"/>
      <c r="JLE9" s="345"/>
      <c r="JLF9" s="347"/>
      <c r="JLG9" s="340"/>
      <c r="JLH9" s="339"/>
      <c r="JLJ9" s="259"/>
      <c r="JLK9" s="267"/>
      <c r="JLL9" s="267"/>
      <c r="JLM9" s="269"/>
      <c r="JLN9" s="330"/>
      <c r="JLO9" s="344"/>
      <c r="JLP9" s="347"/>
      <c r="JLQ9" s="347"/>
      <c r="JLR9" s="333"/>
      <c r="JLS9" s="348"/>
      <c r="JLT9" s="345"/>
      <c r="JLU9" s="347"/>
      <c r="JLV9" s="340"/>
      <c r="JLW9" s="339"/>
      <c r="JLY9" s="259"/>
      <c r="JLZ9" s="267"/>
      <c r="JMA9" s="267"/>
      <c r="JMB9" s="269"/>
      <c r="JMC9" s="330"/>
      <c r="JMD9" s="344"/>
      <c r="JME9" s="347"/>
      <c r="JMF9" s="347"/>
      <c r="JMG9" s="333"/>
      <c r="JMH9" s="348"/>
      <c r="JMI9" s="345"/>
      <c r="JMJ9" s="347"/>
      <c r="JMK9" s="340"/>
      <c r="JML9" s="339"/>
      <c r="JMN9" s="259"/>
      <c r="JMO9" s="267"/>
      <c r="JMP9" s="267"/>
      <c r="JMQ9" s="269"/>
      <c r="JMR9" s="330"/>
      <c r="JMS9" s="344"/>
      <c r="JMT9" s="347"/>
      <c r="JMU9" s="347"/>
      <c r="JMV9" s="333"/>
      <c r="JMW9" s="348"/>
      <c r="JMX9" s="345"/>
      <c r="JMY9" s="347"/>
      <c r="JMZ9" s="340"/>
      <c r="JNA9" s="339"/>
      <c r="JNC9" s="259"/>
      <c r="JND9" s="267"/>
      <c r="JNE9" s="267"/>
      <c r="JNF9" s="269"/>
      <c r="JNG9" s="330"/>
      <c r="JNH9" s="344"/>
      <c r="JNI9" s="347"/>
      <c r="JNJ9" s="347"/>
      <c r="JNK9" s="333"/>
      <c r="JNL9" s="348"/>
      <c r="JNM9" s="345"/>
      <c r="JNN9" s="347"/>
      <c r="JNO9" s="340"/>
      <c r="JNP9" s="339"/>
      <c r="JNR9" s="259"/>
      <c r="JNS9" s="267"/>
      <c r="JNT9" s="267"/>
      <c r="JNU9" s="269"/>
      <c r="JNV9" s="330"/>
      <c r="JNW9" s="344"/>
      <c r="JNX9" s="347"/>
      <c r="JNY9" s="347"/>
      <c r="JNZ9" s="333"/>
      <c r="JOA9" s="348"/>
      <c r="JOB9" s="345"/>
      <c r="JOC9" s="347"/>
      <c r="JOD9" s="340"/>
      <c r="JOE9" s="339"/>
      <c r="JOG9" s="259"/>
      <c r="JOH9" s="267"/>
      <c r="JOI9" s="267"/>
      <c r="JOJ9" s="269"/>
      <c r="JOK9" s="330"/>
      <c r="JOL9" s="344"/>
      <c r="JOM9" s="347"/>
      <c r="JON9" s="347"/>
      <c r="JOO9" s="333"/>
      <c r="JOP9" s="348"/>
      <c r="JOQ9" s="345"/>
      <c r="JOR9" s="347"/>
      <c r="JOS9" s="340"/>
      <c r="JOT9" s="339"/>
      <c r="JOV9" s="259"/>
      <c r="JOW9" s="267"/>
      <c r="JOX9" s="267"/>
      <c r="JOY9" s="269"/>
      <c r="JOZ9" s="330"/>
      <c r="JPA9" s="344"/>
      <c r="JPB9" s="347"/>
      <c r="JPC9" s="347"/>
      <c r="JPD9" s="333"/>
      <c r="JPE9" s="348"/>
      <c r="JPF9" s="345"/>
      <c r="JPG9" s="347"/>
      <c r="JPH9" s="340"/>
      <c r="JPI9" s="339"/>
      <c r="JPK9" s="259"/>
      <c r="JPL9" s="267"/>
      <c r="JPM9" s="267"/>
      <c r="JPN9" s="269"/>
      <c r="JPO9" s="330"/>
      <c r="JPP9" s="344"/>
      <c r="JPQ9" s="347"/>
      <c r="JPR9" s="347"/>
      <c r="JPS9" s="333"/>
      <c r="JPT9" s="348"/>
      <c r="JPU9" s="345"/>
      <c r="JPV9" s="347"/>
      <c r="JPW9" s="340"/>
      <c r="JPX9" s="339"/>
      <c r="JPZ9" s="259"/>
      <c r="JQA9" s="267"/>
      <c r="JQB9" s="267"/>
      <c r="JQC9" s="269"/>
      <c r="JQD9" s="330"/>
      <c r="JQE9" s="344"/>
      <c r="JQF9" s="347"/>
      <c r="JQG9" s="347"/>
      <c r="JQH9" s="333"/>
      <c r="JQI9" s="348"/>
      <c r="JQJ9" s="345"/>
      <c r="JQK9" s="347"/>
      <c r="JQL9" s="340"/>
      <c r="JQM9" s="339"/>
      <c r="JQO9" s="259"/>
      <c r="JQP9" s="267"/>
      <c r="JQQ9" s="267"/>
      <c r="JQR9" s="269"/>
      <c r="JQS9" s="330"/>
      <c r="JQT9" s="344"/>
      <c r="JQU9" s="347"/>
      <c r="JQV9" s="347"/>
      <c r="JQW9" s="333"/>
      <c r="JQX9" s="348"/>
      <c r="JQY9" s="345"/>
      <c r="JQZ9" s="347"/>
      <c r="JRA9" s="340"/>
      <c r="JRB9" s="339"/>
      <c r="JRD9" s="259"/>
      <c r="JRE9" s="267"/>
      <c r="JRF9" s="267"/>
      <c r="JRG9" s="269"/>
      <c r="JRH9" s="330"/>
      <c r="JRI9" s="344"/>
      <c r="JRJ9" s="347"/>
      <c r="JRK9" s="347"/>
      <c r="JRL9" s="333"/>
      <c r="JRM9" s="348"/>
      <c r="JRN9" s="345"/>
      <c r="JRO9" s="347"/>
      <c r="JRP9" s="340"/>
      <c r="JRQ9" s="339"/>
      <c r="JRS9" s="259"/>
      <c r="JRT9" s="267"/>
      <c r="JRU9" s="267"/>
      <c r="JRV9" s="269"/>
      <c r="JRW9" s="330"/>
      <c r="JRX9" s="344"/>
      <c r="JRY9" s="347"/>
      <c r="JRZ9" s="347"/>
      <c r="JSA9" s="333"/>
      <c r="JSB9" s="348"/>
      <c r="JSC9" s="345"/>
      <c r="JSD9" s="347"/>
      <c r="JSE9" s="340"/>
      <c r="JSF9" s="339"/>
      <c r="JSH9" s="259"/>
      <c r="JSI9" s="267"/>
      <c r="JSJ9" s="267"/>
      <c r="JSK9" s="269"/>
      <c r="JSL9" s="330"/>
      <c r="JSM9" s="344"/>
      <c r="JSN9" s="347"/>
      <c r="JSO9" s="347"/>
      <c r="JSP9" s="333"/>
      <c r="JSQ9" s="348"/>
      <c r="JSR9" s="345"/>
      <c r="JSS9" s="347"/>
      <c r="JST9" s="340"/>
      <c r="JSU9" s="339"/>
      <c r="JSW9" s="259"/>
      <c r="JSX9" s="267"/>
      <c r="JSY9" s="267"/>
      <c r="JSZ9" s="269"/>
      <c r="JTA9" s="330"/>
      <c r="JTB9" s="344"/>
      <c r="JTC9" s="347"/>
      <c r="JTD9" s="347"/>
      <c r="JTE9" s="333"/>
      <c r="JTF9" s="348"/>
      <c r="JTG9" s="345"/>
      <c r="JTH9" s="347"/>
      <c r="JTI9" s="340"/>
      <c r="JTJ9" s="339"/>
      <c r="JTL9" s="259"/>
      <c r="JTM9" s="267"/>
      <c r="JTN9" s="267"/>
      <c r="JTO9" s="269"/>
      <c r="JTP9" s="330"/>
      <c r="JTQ9" s="344"/>
      <c r="JTR9" s="347"/>
      <c r="JTS9" s="347"/>
      <c r="JTT9" s="333"/>
      <c r="JTU9" s="348"/>
      <c r="JTV9" s="345"/>
      <c r="JTW9" s="347"/>
      <c r="JTX9" s="340"/>
      <c r="JTY9" s="339"/>
      <c r="JUA9" s="259"/>
      <c r="JUB9" s="267"/>
      <c r="JUC9" s="267"/>
      <c r="JUD9" s="269"/>
      <c r="JUE9" s="330"/>
      <c r="JUF9" s="344"/>
      <c r="JUG9" s="347"/>
      <c r="JUH9" s="347"/>
      <c r="JUI9" s="333"/>
      <c r="JUJ9" s="348"/>
      <c r="JUK9" s="345"/>
      <c r="JUL9" s="347"/>
      <c r="JUM9" s="340"/>
      <c r="JUN9" s="339"/>
      <c r="JUP9" s="259"/>
      <c r="JUQ9" s="267"/>
      <c r="JUR9" s="267"/>
      <c r="JUS9" s="269"/>
      <c r="JUT9" s="330"/>
      <c r="JUU9" s="344"/>
      <c r="JUV9" s="347"/>
      <c r="JUW9" s="347"/>
      <c r="JUX9" s="333"/>
      <c r="JUY9" s="348"/>
      <c r="JUZ9" s="345"/>
      <c r="JVA9" s="347"/>
      <c r="JVB9" s="340"/>
      <c r="JVC9" s="339"/>
      <c r="JVE9" s="259"/>
      <c r="JVF9" s="267"/>
      <c r="JVG9" s="267"/>
      <c r="JVH9" s="269"/>
      <c r="JVI9" s="330"/>
      <c r="JVJ9" s="344"/>
      <c r="JVK9" s="347"/>
      <c r="JVL9" s="347"/>
      <c r="JVM9" s="333"/>
      <c r="JVN9" s="348"/>
      <c r="JVO9" s="345"/>
      <c r="JVP9" s="347"/>
      <c r="JVQ9" s="340"/>
      <c r="JVR9" s="339"/>
      <c r="JVT9" s="259"/>
      <c r="JVU9" s="267"/>
      <c r="JVV9" s="267"/>
      <c r="JVW9" s="269"/>
      <c r="JVX9" s="330"/>
      <c r="JVY9" s="344"/>
      <c r="JVZ9" s="347"/>
      <c r="JWA9" s="347"/>
      <c r="JWB9" s="333"/>
      <c r="JWC9" s="348"/>
      <c r="JWD9" s="345"/>
      <c r="JWE9" s="347"/>
      <c r="JWF9" s="340"/>
      <c r="JWG9" s="339"/>
      <c r="JWI9" s="259"/>
      <c r="JWJ9" s="267"/>
      <c r="JWK9" s="267"/>
      <c r="JWL9" s="269"/>
      <c r="JWM9" s="330"/>
      <c r="JWN9" s="344"/>
      <c r="JWO9" s="347"/>
      <c r="JWP9" s="347"/>
      <c r="JWQ9" s="333"/>
      <c r="JWR9" s="348"/>
      <c r="JWS9" s="345"/>
      <c r="JWT9" s="347"/>
      <c r="JWU9" s="340"/>
      <c r="JWV9" s="339"/>
      <c r="JWX9" s="259"/>
      <c r="JWY9" s="267"/>
      <c r="JWZ9" s="267"/>
      <c r="JXA9" s="269"/>
      <c r="JXB9" s="330"/>
      <c r="JXC9" s="344"/>
      <c r="JXD9" s="347"/>
      <c r="JXE9" s="347"/>
      <c r="JXF9" s="333"/>
      <c r="JXG9" s="348"/>
      <c r="JXH9" s="345"/>
      <c r="JXI9" s="347"/>
      <c r="JXJ9" s="340"/>
      <c r="JXK9" s="339"/>
      <c r="JXM9" s="259"/>
      <c r="JXN9" s="267"/>
      <c r="JXO9" s="267"/>
      <c r="JXP9" s="269"/>
      <c r="JXQ9" s="330"/>
      <c r="JXR9" s="344"/>
      <c r="JXS9" s="347"/>
      <c r="JXT9" s="347"/>
      <c r="JXU9" s="333"/>
      <c r="JXV9" s="348"/>
      <c r="JXW9" s="345"/>
      <c r="JXX9" s="347"/>
      <c r="JXY9" s="340"/>
      <c r="JXZ9" s="339"/>
      <c r="JYB9" s="259"/>
      <c r="JYC9" s="267"/>
      <c r="JYD9" s="267"/>
      <c r="JYE9" s="269"/>
      <c r="JYF9" s="330"/>
      <c r="JYG9" s="344"/>
      <c r="JYH9" s="347"/>
      <c r="JYI9" s="347"/>
      <c r="JYJ9" s="333"/>
      <c r="JYK9" s="348"/>
      <c r="JYL9" s="345"/>
      <c r="JYM9" s="347"/>
      <c r="JYN9" s="340"/>
      <c r="JYO9" s="339"/>
      <c r="JYQ9" s="259"/>
      <c r="JYR9" s="267"/>
      <c r="JYS9" s="267"/>
      <c r="JYT9" s="269"/>
      <c r="JYU9" s="330"/>
      <c r="JYV9" s="344"/>
      <c r="JYW9" s="347"/>
      <c r="JYX9" s="347"/>
      <c r="JYY9" s="333"/>
      <c r="JYZ9" s="348"/>
      <c r="JZA9" s="345"/>
      <c r="JZB9" s="347"/>
      <c r="JZC9" s="340"/>
      <c r="JZD9" s="339"/>
      <c r="JZF9" s="259"/>
      <c r="JZG9" s="267"/>
      <c r="JZH9" s="267"/>
      <c r="JZI9" s="269"/>
      <c r="JZJ9" s="330"/>
      <c r="JZK9" s="344"/>
      <c r="JZL9" s="347"/>
      <c r="JZM9" s="347"/>
      <c r="JZN9" s="333"/>
      <c r="JZO9" s="348"/>
      <c r="JZP9" s="345"/>
      <c r="JZQ9" s="347"/>
      <c r="JZR9" s="340"/>
      <c r="JZS9" s="339"/>
      <c r="JZU9" s="259"/>
      <c r="JZV9" s="267"/>
      <c r="JZW9" s="267"/>
      <c r="JZX9" s="269"/>
      <c r="JZY9" s="330"/>
      <c r="JZZ9" s="344"/>
      <c r="KAA9" s="347"/>
      <c r="KAB9" s="347"/>
      <c r="KAC9" s="333"/>
      <c r="KAD9" s="348"/>
      <c r="KAE9" s="345"/>
      <c r="KAF9" s="347"/>
      <c r="KAG9" s="340"/>
      <c r="KAH9" s="339"/>
      <c r="KAJ9" s="259"/>
      <c r="KAK9" s="267"/>
      <c r="KAL9" s="267"/>
      <c r="KAM9" s="269"/>
      <c r="KAN9" s="330"/>
      <c r="KAO9" s="344"/>
      <c r="KAP9" s="347"/>
      <c r="KAQ9" s="347"/>
      <c r="KAR9" s="333"/>
      <c r="KAS9" s="348"/>
      <c r="KAT9" s="345"/>
      <c r="KAU9" s="347"/>
      <c r="KAV9" s="340"/>
      <c r="KAW9" s="339"/>
      <c r="KAY9" s="259"/>
      <c r="KAZ9" s="267"/>
      <c r="KBA9" s="267"/>
      <c r="KBB9" s="269"/>
      <c r="KBC9" s="330"/>
      <c r="KBD9" s="344"/>
      <c r="KBE9" s="347"/>
      <c r="KBF9" s="347"/>
      <c r="KBG9" s="333"/>
      <c r="KBH9" s="348"/>
      <c r="KBI9" s="345"/>
      <c r="KBJ9" s="347"/>
      <c r="KBK9" s="340"/>
      <c r="KBL9" s="339"/>
      <c r="KBN9" s="259"/>
      <c r="KBO9" s="267"/>
      <c r="KBP9" s="267"/>
      <c r="KBQ9" s="269"/>
      <c r="KBR9" s="330"/>
      <c r="KBS9" s="344"/>
      <c r="KBT9" s="347"/>
      <c r="KBU9" s="347"/>
      <c r="KBV9" s="333"/>
      <c r="KBW9" s="348"/>
      <c r="KBX9" s="345"/>
      <c r="KBY9" s="347"/>
      <c r="KBZ9" s="340"/>
      <c r="KCA9" s="339"/>
      <c r="KCC9" s="259"/>
      <c r="KCD9" s="267"/>
      <c r="KCE9" s="267"/>
      <c r="KCF9" s="269"/>
      <c r="KCG9" s="330"/>
      <c r="KCH9" s="344"/>
      <c r="KCI9" s="347"/>
      <c r="KCJ9" s="347"/>
      <c r="KCK9" s="333"/>
      <c r="KCL9" s="348"/>
      <c r="KCM9" s="345"/>
      <c r="KCN9" s="347"/>
      <c r="KCO9" s="340"/>
      <c r="KCP9" s="339"/>
      <c r="KCR9" s="259"/>
      <c r="KCS9" s="267"/>
      <c r="KCT9" s="267"/>
      <c r="KCU9" s="269"/>
      <c r="KCV9" s="330"/>
      <c r="KCW9" s="344"/>
      <c r="KCX9" s="347"/>
      <c r="KCY9" s="347"/>
      <c r="KCZ9" s="333"/>
      <c r="KDA9" s="348"/>
      <c r="KDB9" s="345"/>
      <c r="KDC9" s="347"/>
      <c r="KDD9" s="340"/>
      <c r="KDE9" s="339"/>
      <c r="KDG9" s="259"/>
      <c r="KDH9" s="267"/>
      <c r="KDI9" s="267"/>
      <c r="KDJ9" s="269"/>
      <c r="KDK9" s="330"/>
      <c r="KDL9" s="344"/>
      <c r="KDM9" s="347"/>
      <c r="KDN9" s="347"/>
      <c r="KDO9" s="333"/>
      <c r="KDP9" s="348"/>
      <c r="KDQ9" s="345"/>
      <c r="KDR9" s="347"/>
      <c r="KDS9" s="340"/>
      <c r="KDT9" s="339"/>
      <c r="KDV9" s="259"/>
      <c r="KDW9" s="267"/>
      <c r="KDX9" s="267"/>
      <c r="KDY9" s="269"/>
      <c r="KDZ9" s="330"/>
      <c r="KEA9" s="344"/>
      <c r="KEB9" s="347"/>
      <c r="KEC9" s="347"/>
      <c r="KED9" s="333"/>
      <c r="KEE9" s="348"/>
      <c r="KEF9" s="345"/>
      <c r="KEG9" s="347"/>
      <c r="KEH9" s="340"/>
      <c r="KEI9" s="339"/>
      <c r="KEK9" s="259"/>
      <c r="KEL9" s="267"/>
      <c r="KEM9" s="267"/>
      <c r="KEN9" s="269"/>
      <c r="KEO9" s="330"/>
      <c r="KEP9" s="344"/>
      <c r="KEQ9" s="347"/>
      <c r="KER9" s="347"/>
      <c r="KES9" s="333"/>
      <c r="KET9" s="348"/>
      <c r="KEU9" s="345"/>
      <c r="KEV9" s="347"/>
      <c r="KEW9" s="340"/>
      <c r="KEX9" s="339"/>
      <c r="KEZ9" s="259"/>
      <c r="KFA9" s="267"/>
      <c r="KFB9" s="267"/>
      <c r="KFC9" s="269"/>
      <c r="KFD9" s="330"/>
      <c r="KFE9" s="344"/>
      <c r="KFF9" s="347"/>
      <c r="KFG9" s="347"/>
      <c r="KFH9" s="333"/>
      <c r="KFI9" s="348"/>
      <c r="KFJ9" s="345"/>
      <c r="KFK9" s="347"/>
      <c r="KFL9" s="340"/>
      <c r="KFM9" s="339"/>
      <c r="KFO9" s="259"/>
      <c r="KFP9" s="267"/>
      <c r="KFQ9" s="267"/>
      <c r="KFR9" s="269"/>
      <c r="KFS9" s="330"/>
      <c r="KFT9" s="344"/>
      <c r="KFU9" s="347"/>
      <c r="KFV9" s="347"/>
      <c r="KFW9" s="333"/>
      <c r="KFX9" s="348"/>
      <c r="KFY9" s="345"/>
      <c r="KFZ9" s="347"/>
      <c r="KGA9" s="340"/>
      <c r="KGB9" s="339"/>
      <c r="KGD9" s="259"/>
      <c r="KGE9" s="267"/>
      <c r="KGF9" s="267"/>
      <c r="KGG9" s="269"/>
      <c r="KGH9" s="330"/>
      <c r="KGI9" s="344"/>
      <c r="KGJ9" s="347"/>
      <c r="KGK9" s="347"/>
      <c r="KGL9" s="333"/>
      <c r="KGM9" s="348"/>
      <c r="KGN9" s="345"/>
      <c r="KGO9" s="347"/>
      <c r="KGP9" s="340"/>
      <c r="KGQ9" s="339"/>
      <c r="KGS9" s="259"/>
      <c r="KGT9" s="267"/>
      <c r="KGU9" s="267"/>
      <c r="KGV9" s="269"/>
      <c r="KGW9" s="330"/>
      <c r="KGX9" s="344"/>
      <c r="KGY9" s="347"/>
      <c r="KGZ9" s="347"/>
      <c r="KHA9" s="333"/>
      <c r="KHB9" s="348"/>
      <c r="KHC9" s="345"/>
      <c r="KHD9" s="347"/>
      <c r="KHE9" s="340"/>
      <c r="KHF9" s="339"/>
      <c r="KHH9" s="259"/>
      <c r="KHI9" s="267"/>
      <c r="KHJ9" s="267"/>
      <c r="KHK9" s="269"/>
      <c r="KHL9" s="330"/>
      <c r="KHM9" s="344"/>
      <c r="KHN9" s="347"/>
      <c r="KHO9" s="347"/>
      <c r="KHP9" s="333"/>
      <c r="KHQ9" s="348"/>
      <c r="KHR9" s="345"/>
      <c r="KHS9" s="347"/>
      <c r="KHT9" s="340"/>
      <c r="KHU9" s="339"/>
      <c r="KHW9" s="259"/>
      <c r="KHX9" s="267"/>
      <c r="KHY9" s="267"/>
      <c r="KHZ9" s="269"/>
      <c r="KIA9" s="330"/>
      <c r="KIB9" s="344"/>
      <c r="KIC9" s="347"/>
      <c r="KID9" s="347"/>
      <c r="KIE9" s="333"/>
      <c r="KIF9" s="348"/>
      <c r="KIG9" s="345"/>
      <c r="KIH9" s="347"/>
      <c r="KII9" s="340"/>
      <c r="KIJ9" s="339"/>
      <c r="KIL9" s="259"/>
      <c r="KIM9" s="267"/>
      <c r="KIN9" s="267"/>
      <c r="KIO9" s="269"/>
      <c r="KIP9" s="330"/>
      <c r="KIQ9" s="344"/>
      <c r="KIR9" s="347"/>
      <c r="KIS9" s="347"/>
      <c r="KIT9" s="333"/>
      <c r="KIU9" s="348"/>
      <c r="KIV9" s="345"/>
      <c r="KIW9" s="347"/>
      <c r="KIX9" s="340"/>
      <c r="KIY9" s="339"/>
      <c r="KJA9" s="259"/>
      <c r="KJB9" s="267"/>
      <c r="KJC9" s="267"/>
      <c r="KJD9" s="269"/>
      <c r="KJE9" s="330"/>
      <c r="KJF9" s="344"/>
      <c r="KJG9" s="347"/>
      <c r="KJH9" s="347"/>
      <c r="KJI9" s="333"/>
      <c r="KJJ9" s="348"/>
      <c r="KJK9" s="345"/>
      <c r="KJL9" s="347"/>
      <c r="KJM9" s="340"/>
      <c r="KJN9" s="339"/>
      <c r="KJP9" s="259"/>
      <c r="KJQ9" s="267"/>
      <c r="KJR9" s="267"/>
      <c r="KJS9" s="269"/>
      <c r="KJT9" s="330"/>
      <c r="KJU9" s="344"/>
      <c r="KJV9" s="347"/>
      <c r="KJW9" s="347"/>
      <c r="KJX9" s="333"/>
      <c r="KJY9" s="348"/>
      <c r="KJZ9" s="345"/>
      <c r="KKA9" s="347"/>
      <c r="KKB9" s="340"/>
      <c r="KKC9" s="339"/>
      <c r="KKE9" s="259"/>
      <c r="KKF9" s="267"/>
      <c r="KKG9" s="267"/>
      <c r="KKH9" s="269"/>
      <c r="KKI9" s="330"/>
      <c r="KKJ9" s="344"/>
      <c r="KKK9" s="347"/>
      <c r="KKL9" s="347"/>
      <c r="KKM9" s="333"/>
      <c r="KKN9" s="348"/>
      <c r="KKO9" s="345"/>
      <c r="KKP9" s="347"/>
      <c r="KKQ9" s="340"/>
      <c r="KKR9" s="339"/>
      <c r="KKT9" s="259"/>
      <c r="KKU9" s="267"/>
      <c r="KKV9" s="267"/>
      <c r="KKW9" s="269"/>
      <c r="KKX9" s="330"/>
      <c r="KKY9" s="344"/>
      <c r="KKZ9" s="347"/>
      <c r="KLA9" s="347"/>
      <c r="KLB9" s="333"/>
      <c r="KLC9" s="348"/>
      <c r="KLD9" s="345"/>
      <c r="KLE9" s="347"/>
      <c r="KLF9" s="340"/>
      <c r="KLG9" s="339"/>
      <c r="KLI9" s="259"/>
      <c r="KLJ9" s="267"/>
      <c r="KLK9" s="267"/>
      <c r="KLL9" s="269"/>
      <c r="KLM9" s="330"/>
      <c r="KLN9" s="344"/>
      <c r="KLO9" s="347"/>
      <c r="KLP9" s="347"/>
      <c r="KLQ9" s="333"/>
      <c r="KLR9" s="348"/>
      <c r="KLS9" s="345"/>
      <c r="KLT9" s="347"/>
      <c r="KLU9" s="340"/>
      <c r="KLV9" s="339"/>
      <c r="KLX9" s="259"/>
      <c r="KLY9" s="267"/>
      <c r="KLZ9" s="267"/>
      <c r="KMA9" s="269"/>
      <c r="KMB9" s="330"/>
      <c r="KMC9" s="344"/>
      <c r="KMD9" s="347"/>
      <c r="KME9" s="347"/>
      <c r="KMF9" s="333"/>
      <c r="KMG9" s="348"/>
      <c r="KMH9" s="345"/>
      <c r="KMI9" s="347"/>
      <c r="KMJ9" s="340"/>
      <c r="KMK9" s="339"/>
      <c r="KMM9" s="259"/>
      <c r="KMN9" s="267"/>
      <c r="KMO9" s="267"/>
      <c r="KMP9" s="269"/>
      <c r="KMQ9" s="330"/>
      <c r="KMR9" s="344"/>
      <c r="KMS9" s="347"/>
      <c r="KMT9" s="347"/>
      <c r="KMU9" s="333"/>
      <c r="KMV9" s="348"/>
      <c r="KMW9" s="345"/>
      <c r="KMX9" s="347"/>
      <c r="KMY9" s="340"/>
      <c r="KMZ9" s="339"/>
      <c r="KNB9" s="259"/>
      <c r="KNC9" s="267"/>
      <c r="KND9" s="267"/>
      <c r="KNE9" s="269"/>
      <c r="KNF9" s="330"/>
      <c r="KNG9" s="344"/>
      <c r="KNH9" s="347"/>
      <c r="KNI9" s="347"/>
      <c r="KNJ9" s="333"/>
      <c r="KNK9" s="348"/>
      <c r="KNL9" s="345"/>
      <c r="KNM9" s="347"/>
      <c r="KNN9" s="340"/>
      <c r="KNO9" s="339"/>
      <c r="KNQ9" s="259"/>
      <c r="KNR9" s="267"/>
      <c r="KNS9" s="267"/>
      <c r="KNT9" s="269"/>
      <c r="KNU9" s="330"/>
      <c r="KNV9" s="344"/>
      <c r="KNW9" s="347"/>
      <c r="KNX9" s="347"/>
      <c r="KNY9" s="333"/>
      <c r="KNZ9" s="348"/>
      <c r="KOA9" s="345"/>
      <c r="KOB9" s="347"/>
      <c r="KOC9" s="340"/>
      <c r="KOD9" s="339"/>
      <c r="KOF9" s="259"/>
      <c r="KOG9" s="267"/>
      <c r="KOH9" s="267"/>
      <c r="KOI9" s="269"/>
      <c r="KOJ9" s="330"/>
      <c r="KOK9" s="344"/>
      <c r="KOL9" s="347"/>
      <c r="KOM9" s="347"/>
      <c r="KON9" s="333"/>
      <c r="KOO9" s="348"/>
      <c r="KOP9" s="345"/>
      <c r="KOQ9" s="347"/>
      <c r="KOR9" s="340"/>
      <c r="KOS9" s="339"/>
      <c r="KOU9" s="259"/>
      <c r="KOV9" s="267"/>
      <c r="KOW9" s="267"/>
      <c r="KOX9" s="269"/>
      <c r="KOY9" s="330"/>
      <c r="KOZ9" s="344"/>
      <c r="KPA9" s="347"/>
      <c r="KPB9" s="347"/>
      <c r="KPC9" s="333"/>
      <c r="KPD9" s="348"/>
      <c r="KPE9" s="345"/>
      <c r="KPF9" s="347"/>
      <c r="KPG9" s="340"/>
      <c r="KPH9" s="339"/>
      <c r="KPJ9" s="259"/>
      <c r="KPK9" s="267"/>
      <c r="KPL9" s="267"/>
      <c r="KPM9" s="269"/>
      <c r="KPN9" s="330"/>
      <c r="KPO9" s="344"/>
      <c r="KPP9" s="347"/>
      <c r="KPQ9" s="347"/>
      <c r="KPR9" s="333"/>
      <c r="KPS9" s="348"/>
      <c r="KPT9" s="345"/>
      <c r="KPU9" s="347"/>
      <c r="KPV9" s="340"/>
      <c r="KPW9" s="339"/>
      <c r="KPY9" s="259"/>
      <c r="KPZ9" s="267"/>
      <c r="KQA9" s="267"/>
      <c r="KQB9" s="269"/>
      <c r="KQC9" s="330"/>
      <c r="KQD9" s="344"/>
      <c r="KQE9" s="347"/>
      <c r="KQF9" s="347"/>
      <c r="KQG9" s="333"/>
      <c r="KQH9" s="348"/>
      <c r="KQI9" s="345"/>
      <c r="KQJ9" s="347"/>
      <c r="KQK9" s="340"/>
      <c r="KQL9" s="339"/>
      <c r="KQN9" s="259"/>
      <c r="KQO9" s="267"/>
      <c r="KQP9" s="267"/>
      <c r="KQQ9" s="269"/>
      <c r="KQR9" s="330"/>
      <c r="KQS9" s="344"/>
      <c r="KQT9" s="347"/>
      <c r="KQU9" s="347"/>
      <c r="KQV9" s="333"/>
      <c r="KQW9" s="348"/>
      <c r="KQX9" s="345"/>
      <c r="KQY9" s="347"/>
      <c r="KQZ9" s="340"/>
      <c r="KRA9" s="339"/>
      <c r="KRC9" s="259"/>
      <c r="KRD9" s="267"/>
      <c r="KRE9" s="267"/>
      <c r="KRF9" s="269"/>
      <c r="KRG9" s="330"/>
      <c r="KRH9" s="344"/>
      <c r="KRI9" s="347"/>
      <c r="KRJ9" s="347"/>
      <c r="KRK9" s="333"/>
      <c r="KRL9" s="348"/>
      <c r="KRM9" s="345"/>
      <c r="KRN9" s="347"/>
      <c r="KRO9" s="340"/>
      <c r="KRP9" s="339"/>
      <c r="KRR9" s="259"/>
      <c r="KRS9" s="267"/>
      <c r="KRT9" s="267"/>
      <c r="KRU9" s="269"/>
      <c r="KRV9" s="330"/>
      <c r="KRW9" s="344"/>
      <c r="KRX9" s="347"/>
      <c r="KRY9" s="347"/>
      <c r="KRZ9" s="333"/>
      <c r="KSA9" s="348"/>
      <c r="KSB9" s="345"/>
      <c r="KSC9" s="347"/>
      <c r="KSD9" s="340"/>
      <c r="KSE9" s="339"/>
      <c r="KSG9" s="259"/>
      <c r="KSH9" s="267"/>
      <c r="KSI9" s="267"/>
      <c r="KSJ9" s="269"/>
      <c r="KSK9" s="330"/>
      <c r="KSL9" s="344"/>
      <c r="KSM9" s="347"/>
      <c r="KSN9" s="347"/>
      <c r="KSO9" s="333"/>
      <c r="KSP9" s="348"/>
      <c r="KSQ9" s="345"/>
      <c r="KSR9" s="347"/>
      <c r="KSS9" s="340"/>
      <c r="KST9" s="339"/>
      <c r="KSV9" s="259"/>
      <c r="KSW9" s="267"/>
      <c r="KSX9" s="267"/>
      <c r="KSY9" s="269"/>
      <c r="KSZ9" s="330"/>
      <c r="KTA9" s="344"/>
      <c r="KTB9" s="347"/>
      <c r="KTC9" s="347"/>
      <c r="KTD9" s="333"/>
      <c r="KTE9" s="348"/>
      <c r="KTF9" s="345"/>
      <c r="KTG9" s="347"/>
      <c r="KTH9" s="340"/>
      <c r="KTI9" s="339"/>
      <c r="KTK9" s="259"/>
      <c r="KTL9" s="267"/>
      <c r="KTM9" s="267"/>
      <c r="KTN9" s="269"/>
      <c r="KTO9" s="330"/>
      <c r="KTP9" s="344"/>
      <c r="KTQ9" s="347"/>
      <c r="KTR9" s="347"/>
      <c r="KTS9" s="333"/>
      <c r="KTT9" s="348"/>
      <c r="KTU9" s="345"/>
      <c r="KTV9" s="347"/>
      <c r="KTW9" s="340"/>
      <c r="KTX9" s="339"/>
      <c r="KTZ9" s="259"/>
      <c r="KUA9" s="267"/>
      <c r="KUB9" s="267"/>
      <c r="KUC9" s="269"/>
      <c r="KUD9" s="330"/>
      <c r="KUE9" s="344"/>
      <c r="KUF9" s="347"/>
      <c r="KUG9" s="347"/>
      <c r="KUH9" s="333"/>
      <c r="KUI9" s="348"/>
      <c r="KUJ9" s="345"/>
      <c r="KUK9" s="347"/>
      <c r="KUL9" s="340"/>
      <c r="KUM9" s="339"/>
      <c r="KUO9" s="259"/>
      <c r="KUP9" s="267"/>
      <c r="KUQ9" s="267"/>
      <c r="KUR9" s="269"/>
      <c r="KUS9" s="330"/>
      <c r="KUT9" s="344"/>
      <c r="KUU9" s="347"/>
      <c r="KUV9" s="347"/>
      <c r="KUW9" s="333"/>
      <c r="KUX9" s="348"/>
      <c r="KUY9" s="345"/>
      <c r="KUZ9" s="347"/>
      <c r="KVA9" s="340"/>
      <c r="KVB9" s="339"/>
      <c r="KVD9" s="259"/>
      <c r="KVE9" s="267"/>
      <c r="KVF9" s="267"/>
      <c r="KVG9" s="269"/>
      <c r="KVH9" s="330"/>
      <c r="KVI9" s="344"/>
      <c r="KVJ9" s="347"/>
      <c r="KVK9" s="347"/>
      <c r="KVL9" s="333"/>
      <c r="KVM9" s="348"/>
      <c r="KVN9" s="345"/>
      <c r="KVO9" s="347"/>
      <c r="KVP9" s="340"/>
      <c r="KVQ9" s="339"/>
      <c r="KVS9" s="259"/>
      <c r="KVT9" s="267"/>
      <c r="KVU9" s="267"/>
      <c r="KVV9" s="269"/>
      <c r="KVW9" s="330"/>
      <c r="KVX9" s="344"/>
      <c r="KVY9" s="347"/>
      <c r="KVZ9" s="347"/>
      <c r="KWA9" s="333"/>
      <c r="KWB9" s="348"/>
      <c r="KWC9" s="345"/>
      <c r="KWD9" s="347"/>
      <c r="KWE9" s="340"/>
      <c r="KWF9" s="339"/>
      <c r="KWH9" s="259"/>
      <c r="KWI9" s="267"/>
      <c r="KWJ9" s="267"/>
      <c r="KWK9" s="269"/>
      <c r="KWL9" s="330"/>
      <c r="KWM9" s="344"/>
      <c r="KWN9" s="347"/>
      <c r="KWO9" s="347"/>
      <c r="KWP9" s="333"/>
      <c r="KWQ9" s="348"/>
      <c r="KWR9" s="345"/>
      <c r="KWS9" s="347"/>
      <c r="KWT9" s="340"/>
      <c r="KWU9" s="339"/>
      <c r="KWW9" s="259"/>
      <c r="KWX9" s="267"/>
      <c r="KWY9" s="267"/>
      <c r="KWZ9" s="269"/>
      <c r="KXA9" s="330"/>
      <c r="KXB9" s="344"/>
      <c r="KXC9" s="347"/>
      <c r="KXD9" s="347"/>
      <c r="KXE9" s="333"/>
      <c r="KXF9" s="348"/>
      <c r="KXG9" s="345"/>
      <c r="KXH9" s="347"/>
      <c r="KXI9" s="340"/>
      <c r="KXJ9" s="339"/>
      <c r="KXL9" s="259"/>
      <c r="KXM9" s="267"/>
      <c r="KXN9" s="267"/>
      <c r="KXO9" s="269"/>
      <c r="KXP9" s="330"/>
      <c r="KXQ9" s="344"/>
      <c r="KXR9" s="347"/>
      <c r="KXS9" s="347"/>
      <c r="KXT9" s="333"/>
      <c r="KXU9" s="348"/>
      <c r="KXV9" s="345"/>
      <c r="KXW9" s="347"/>
      <c r="KXX9" s="340"/>
      <c r="KXY9" s="339"/>
      <c r="KYA9" s="259"/>
      <c r="KYB9" s="267"/>
      <c r="KYC9" s="267"/>
      <c r="KYD9" s="269"/>
      <c r="KYE9" s="330"/>
      <c r="KYF9" s="344"/>
      <c r="KYG9" s="347"/>
      <c r="KYH9" s="347"/>
      <c r="KYI9" s="333"/>
      <c r="KYJ9" s="348"/>
      <c r="KYK9" s="345"/>
      <c r="KYL9" s="347"/>
      <c r="KYM9" s="340"/>
      <c r="KYN9" s="339"/>
      <c r="KYP9" s="259"/>
      <c r="KYQ9" s="267"/>
      <c r="KYR9" s="267"/>
      <c r="KYS9" s="269"/>
      <c r="KYT9" s="330"/>
      <c r="KYU9" s="344"/>
      <c r="KYV9" s="347"/>
      <c r="KYW9" s="347"/>
      <c r="KYX9" s="333"/>
      <c r="KYY9" s="348"/>
      <c r="KYZ9" s="345"/>
      <c r="KZA9" s="347"/>
      <c r="KZB9" s="340"/>
      <c r="KZC9" s="339"/>
      <c r="KZE9" s="259"/>
      <c r="KZF9" s="267"/>
      <c r="KZG9" s="267"/>
      <c r="KZH9" s="269"/>
      <c r="KZI9" s="330"/>
      <c r="KZJ9" s="344"/>
      <c r="KZK9" s="347"/>
      <c r="KZL9" s="347"/>
      <c r="KZM9" s="333"/>
      <c r="KZN9" s="348"/>
      <c r="KZO9" s="345"/>
      <c r="KZP9" s="347"/>
      <c r="KZQ9" s="340"/>
      <c r="KZR9" s="339"/>
      <c r="KZT9" s="259"/>
      <c r="KZU9" s="267"/>
      <c r="KZV9" s="267"/>
      <c r="KZW9" s="269"/>
      <c r="KZX9" s="330"/>
      <c r="KZY9" s="344"/>
      <c r="KZZ9" s="347"/>
      <c r="LAA9" s="347"/>
      <c r="LAB9" s="333"/>
      <c r="LAC9" s="348"/>
      <c r="LAD9" s="345"/>
      <c r="LAE9" s="347"/>
      <c r="LAF9" s="340"/>
      <c r="LAG9" s="339"/>
      <c r="LAI9" s="259"/>
      <c r="LAJ9" s="267"/>
      <c r="LAK9" s="267"/>
      <c r="LAL9" s="269"/>
      <c r="LAM9" s="330"/>
      <c r="LAN9" s="344"/>
      <c r="LAO9" s="347"/>
      <c r="LAP9" s="347"/>
      <c r="LAQ9" s="333"/>
      <c r="LAR9" s="348"/>
      <c r="LAS9" s="345"/>
      <c r="LAT9" s="347"/>
      <c r="LAU9" s="340"/>
      <c r="LAV9" s="339"/>
      <c r="LAX9" s="259"/>
      <c r="LAY9" s="267"/>
      <c r="LAZ9" s="267"/>
      <c r="LBA9" s="269"/>
      <c r="LBB9" s="330"/>
      <c r="LBC9" s="344"/>
      <c r="LBD9" s="347"/>
      <c r="LBE9" s="347"/>
      <c r="LBF9" s="333"/>
      <c r="LBG9" s="348"/>
      <c r="LBH9" s="345"/>
      <c r="LBI9" s="347"/>
      <c r="LBJ9" s="340"/>
      <c r="LBK9" s="339"/>
      <c r="LBM9" s="259"/>
      <c r="LBN9" s="267"/>
      <c r="LBO9" s="267"/>
      <c r="LBP9" s="269"/>
      <c r="LBQ9" s="330"/>
      <c r="LBR9" s="344"/>
      <c r="LBS9" s="347"/>
      <c r="LBT9" s="347"/>
      <c r="LBU9" s="333"/>
      <c r="LBV9" s="348"/>
      <c r="LBW9" s="345"/>
      <c r="LBX9" s="347"/>
      <c r="LBY9" s="340"/>
      <c r="LBZ9" s="339"/>
      <c r="LCB9" s="259"/>
      <c r="LCC9" s="267"/>
      <c r="LCD9" s="267"/>
      <c r="LCE9" s="269"/>
      <c r="LCF9" s="330"/>
      <c r="LCG9" s="344"/>
      <c r="LCH9" s="347"/>
      <c r="LCI9" s="347"/>
      <c r="LCJ9" s="333"/>
      <c r="LCK9" s="348"/>
      <c r="LCL9" s="345"/>
      <c r="LCM9" s="347"/>
      <c r="LCN9" s="340"/>
      <c r="LCO9" s="339"/>
      <c r="LCQ9" s="259"/>
      <c r="LCR9" s="267"/>
      <c r="LCS9" s="267"/>
      <c r="LCT9" s="269"/>
      <c r="LCU9" s="330"/>
      <c r="LCV9" s="344"/>
      <c r="LCW9" s="347"/>
      <c r="LCX9" s="347"/>
      <c r="LCY9" s="333"/>
      <c r="LCZ9" s="348"/>
      <c r="LDA9" s="345"/>
      <c r="LDB9" s="347"/>
      <c r="LDC9" s="340"/>
      <c r="LDD9" s="339"/>
      <c r="LDF9" s="259"/>
      <c r="LDG9" s="267"/>
      <c r="LDH9" s="267"/>
      <c r="LDI9" s="269"/>
      <c r="LDJ9" s="330"/>
      <c r="LDK9" s="344"/>
      <c r="LDL9" s="347"/>
      <c r="LDM9" s="347"/>
      <c r="LDN9" s="333"/>
      <c r="LDO9" s="348"/>
      <c r="LDP9" s="345"/>
      <c r="LDQ9" s="347"/>
      <c r="LDR9" s="340"/>
      <c r="LDS9" s="339"/>
      <c r="LDU9" s="259"/>
      <c r="LDV9" s="267"/>
      <c r="LDW9" s="267"/>
      <c r="LDX9" s="269"/>
      <c r="LDY9" s="330"/>
      <c r="LDZ9" s="344"/>
      <c r="LEA9" s="347"/>
      <c r="LEB9" s="347"/>
      <c r="LEC9" s="333"/>
      <c r="LED9" s="348"/>
      <c r="LEE9" s="345"/>
      <c r="LEF9" s="347"/>
      <c r="LEG9" s="340"/>
      <c r="LEH9" s="339"/>
      <c r="LEJ9" s="259"/>
      <c r="LEK9" s="267"/>
      <c r="LEL9" s="267"/>
      <c r="LEM9" s="269"/>
      <c r="LEN9" s="330"/>
      <c r="LEO9" s="344"/>
      <c r="LEP9" s="347"/>
      <c r="LEQ9" s="347"/>
      <c r="LER9" s="333"/>
      <c r="LES9" s="348"/>
      <c r="LET9" s="345"/>
      <c r="LEU9" s="347"/>
      <c r="LEV9" s="340"/>
      <c r="LEW9" s="339"/>
      <c r="LEY9" s="259"/>
      <c r="LEZ9" s="267"/>
      <c r="LFA9" s="267"/>
      <c r="LFB9" s="269"/>
      <c r="LFC9" s="330"/>
      <c r="LFD9" s="344"/>
      <c r="LFE9" s="347"/>
      <c r="LFF9" s="347"/>
      <c r="LFG9" s="333"/>
      <c r="LFH9" s="348"/>
      <c r="LFI9" s="345"/>
      <c r="LFJ9" s="347"/>
      <c r="LFK9" s="340"/>
      <c r="LFL9" s="339"/>
      <c r="LFN9" s="259"/>
      <c r="LFO9" s="267"/>
      <c r="LFP9" s="267"/>
      <c r="LFQ9" s="269"/>
      <c r="LFR9" s="330"/>
      <c r="LFS9" s="344"/>
      <c r="LFT9" s="347"/>
      <c r="LFU9" s="347"/>
      <c r="LFV9" s="333"/>
      <c r="LFW9" s="348"/>
      <c r="LFX9" s="345"/>
      <c r="LFY9" s="347"/>
      <c r="LFZ9" s="340"/>
      <c r="LGA9" s="339"/>
      <c r="LGC9" s="259"/>
      <c r="LGD9" s="267"/>
      <c r="LGE9" s="267"/>
      <c r="LGF9" s="269"/>
      <c r="LGG9" s="330"/>
      <c r="LGH9" s="344"/>
      <c r="LGI9" s="347"/>
      <c r="LGJ9" s="347"/>
      <c r="LGK9" s="333"/>
      <c r="LGL9" s="348"/>
      <c r="LGM9" s="345"/>
      <c r="LGN9" s="347"/>
      <c r="LGO9" s="340"/>
      <c r="LGP9" s="339"/>
      <c r="LGR9" s="259"/>
      <c r="LGS9" s="267"/>
      <c r="LGT9" s="267"/>
      <c r="LGU9" s="269"/>
      <c r="LGV9" s="330"/>
      <c r="LGW9" s="344"/>
      <c r="LGX9" s="347"/>
      <c r="LGY9" s="347"/>
      <c r="LGZ9" s="333"/>
      <c r="LHA9" s="348"/>
      <c r="LHB9" s="345"/>
      <c r="LHC9" s="347"/>
      <c r="LHD9" s="340"/>
      <c r="LHE9" s="339"/>
      <c r="LHG9" s="259"/>
      <c r="LHH9" s="267"/>
      <c r="LHI9" s="267"/>
      <c r="LHJ9" s="269"/>
      <c r="LHK9" s="330"/>
      <c r="LHL9" s="344"/>
      <c r="LHM9" s="347"/>
      <c r="LHN9" s="347"/>
      <c r="LHO9" s="333"/>
      <c r="LHP9" s="348"/>
      <c r="LHQ9" s="345"/>
      <c r="LHR9" s="347"/>
      <c r="LHS9" s="340"/>
      <c r="LHT9" s="339"/>
      <c r="LHV9" s="259"/>
      <c r="LHW9" s="267"/>
      <c r="LHX9" s="267"/>
      <c r="LHY9" s="269"/>
      <c r="LHZ9" s="330"/>
      <c r="LIA9" s="344"/>
      <c r="LIB9" s="347"/>
      <c r="LIC9" s="347"/>
      <c r="LID9" s="333"/>
      <c r="LIE9" s="348"/>
      <c r="LIF9" s="345"/>
      <c r="LIG9" s="347"/>
      <c r="LIH9" s="340"/>
      <c r="LII9" s="339"/>
      <c r="LIK9" s="259"/>
      <c r="LIL9" s="267"/>
      <c r="LIM9" s="267"/>
      <c r="LIN9" s="269"/>
      <c r="LIO9" s="330"/>
      <c r="LIP9" s="344"/>
      <c r="LIQ9" s="347"/>
      <c r="LIR9" s="347"/>
      <c r="LIS9" s="333"/>
      <c r="LIT9" s="348"/>
      <c r="LIU9" s="345"/>
      <c r="LIV9" s="347"/>
      <c r="LIW9" s="340"/>
      <c r="LIX9" s="339"/>
      <c r="LIZ9" s="259"/>
      <c r="LJA9" s="267"/>
      <c r="LJB9" s="267"/>
      <c r="LJC9" s="269"/>
      <c r="LJD9" s="330"/>
      <c r="LJE9" s="344"/>
      <c r="LJF9" s="347"/>
      <c r="LJG9" s="347"/>
      <c r="LJH9" s="333"/>
      <c r="LJI9" s="348"/>
      <c r="LJJ9" s="345"/>
      <c r="LJK9" s="347"/>
      <c r="LJL9" s="340"/>
      <c r="LJM9" s="339"/>
      <c r="LJO9" s="259"/>
      <c r="LJP9" s="267"/>
      <c r="LJQ9" s="267"/>
      <c r="LJR9" s="269"/>
      <c r="LJS9" s="330"/>
      <c r="LJT9" s="344"/>
      <c r="LJU9" s="347"/>
      <c r="LJV9" s="347"/>
      <c r="LJW9" s="333"/>
      <c r="LJX9" s="348"/>
      <c r="LJY9" s="345"/>
      <c r="LJZ9" s="347"/>
      <c r="LKA9" s="340"/>
      <c r="LKB9" s="339"/>
      <c r="LKD9" s="259"/>
      <c r="LKE9" s="267"/>
      <c r="LKF9" s="267"/>
      <c r="LKG9" s="269"/>
      <c r="LKH9" s="330"/>
      <c r="LKI9" s="344"/>
      <c r="LKJ9" s="347"/>
      <c r="LKK9" s="347"/>
      <c r="LKL9" s="333"/>
      <c r="LKM9" s="348"/>
      <c r="LKN9" s="345"/>
      <c r="LKO9" s="347"/>
      <c r="LKP9" s="340"/>
      <c r="LKQ9" s="339"/>
      <c r="LKS9" s="259"/>
      <c r="LKT9" s="267"/>
      <c r="LKU9" s="267"/>
      <c r="LKV9" s="269"/>
      <c r="LKW9" s="330"/>
      <c r="LKX9" s="344"/>
      <c r="LKY9" s="347"/>
      <c r="LKZ9" s="347"/>
      <c r="LLA9" s="333"/>
      <c r="LLB9" s="348"/>
      <c r="LLC9" s="345"/>
      <c r="LLD9" s="347"/>
      <c r="LLE9" s="340"/>
      <c r="LLF9" s="339"/>
      <c r="LLH9" s="259"/>
      <c r="LLI9" s="267"/>
      <c r="LLJ9" s="267"/>
      <c r="LLK9" s="269"/>
      <c r="LLL9" s="330"/>
      <c r="LLM9" s="344"/>
      <c r="LLN9" s="347"/>
      <c r="LLO9" s="347"/>
      <c r="LLP9" s="333"/>
      <c r="LLQ9" s="348"/>
      <c r="LLR9" s="345"/>
      <c r="LLS9" s="347"/>
      <c r="LLT9" s="340"/>
      <c r="LLU9" s="339"/>
      <c r="LLW9" s="259"/>
      <c r="LLX9" s="267"/>
      <c r="LLY9" s="267"/>
      <c r="LLZ9" s="269"/>
      <c r="LMA9" s="330"/>
      <c r="LMB9" s="344"/>
      <c r="LMC9" s="347"/>
      <c r="LMD9" s="347"/>
      <c r="LME9" s="333"/>
      <c r="LMF9" s="348"/>
      <c r="LMG9" s="345"/>
      <c r="LMH9" s="347"/>
      <c r="LMI9" s="340"/>
      <c r="LMJ9" s="339"/>
      <c r="LML9" s="259"/>
      <c r="LMM9" s="267"/>
      <c r="LMN9" s="267"/>
      <c r="LMO9" s="269"/>
      <c r="LMP9" s="330"/>
      <c r="LMQ9" s="344"/>
      <c r="LMR9" s="347"/>
      <c r="LMS9" s="347"/>
      <c r="LMT9" s="333"/>
      <c r="LMU9" s="348"/>
      <c r="LMV9" s="345"/>
      <c r="LMW9" s="347"/>
      <c r="LMX9" s="340"/>
      <c r="LMY9" s="339"/>
      <c r="LNA9" s="259"/>
      <c r="LNB9" s="267"/>
      <c r="LNC9" s="267"/>
      <c r="LND9" s="269"/>
      <c r="LNE9" s="330"/>
      <c r="LNF9" s="344"/>
      <c r="LNG9" s="347"/>
      <c r="LNH9" s="347"/>
      <c r="LNI9" s="333"/>
      <c r="LNJ9" s="348"/>
      <c r="LNK9" s="345"/>
      <c r="LNL9" s="347"/>
      <c r="LNM9" s="340"/>
      <c r="LNN9" s="339"/>
      <c r="LNP9" s="259"/>
      <c r="LNQ9" s="267"/>
      <c r="LNR9" s="267"/>
      <c r="LNS9" s="269"/>
      <c r="LNT9" s="330"/>
      <c r="LNU9" s="344"/>
      <c r="LNV9" s="347"/>
      <c r="LNW9" s="347"/>
      <c r="LNX9" s="333"/>
      <c r="LNY9" s="348"/>
      <c r="LNZ9" s="345"/>
      <c r="LOA9" s="347"/>
      <c r="LOB9" s="340"/>
      <c r="LOC9" s="339"/>
      <c r="LOE9" s="259"/>
      <c r="LOF9" s="267"/>
      <c r="LOG9" s="267"/>
      <c r="LOH9" s="269"/>
      <c r="LOI9" s="330"/>
      <c r="LOJ9" s="344"/>
      <c r="LOK9" s="347"/>
      <c r="LOL9" s="347"/>
      <c r="LOM9" s="333"/>
      <c r="LON9" s="348"/>
      <c r="LOO9" s="345"/>
      <c r="LOP9" s="347"/>
      <c r="LOQ9" s="340"/>
      <c r="LOR9" s="339"/>
      <c r="LOT9" s="259"/>
      <c r="LOU9" s="267"/>
      <c r="LOV9" s="267"/>
      <c r="LOW9" s="269"/>
      <c r="LOX9" s="330"/>
      <c r="LOY9" s="344"/>
      <c r="LOZ9" s="347"/>
      <c r="LPA9" s="347"/>
      <c r="LPB9" s="333"/>
      <c r="LPC9" s="348"/>
      <c r="LPD9" s="345"/>
      <c r="LPE9" s="347"/>
      <c r="LPF9" s="340"/>
      <c r="LPG9" s="339"/>
      <c r="LPI9" s="259"/>
      <c r="LPJ9" s="267"/>
      <c r="LPK9" s="267"/>
      <c r="LPL9" s="269"/>
      <c r="LPM9" s="330"/>
      <c r="LPN9" s="344"/>
      <c r="LPO9" s="347"/>
      <c r="LPP9" s="347"/>
      <c r="LPQ9" s="333"/>
      <c r="LPR9" s="348"/>
      <c r="LPS9" s="345"/>
      <c r="LPT9" s="347"/>
      <c r="LPU9" s="340"/>
      <c r="LPV9" s="339"/>
      <c r="LPX9" s="259"/>
      <c r="LPY9" s="267"/>
      <c r="LPZ9" s="267"/>
      <c r="LQA9" s="269"/>
      <c r="LQB9" s="330"/>
      <c r="LQC9" s="344"/>
      <c r="LQD9" s="347"/>
      <c r="LQE9" s="347"/>
      <c r="LQF9" s="333"/>
      <c r="LQG9" s="348"/>
      <c r="LQH9" s="345"/>
      <c r="LQI9" s="347"/>
      <c r="LQJ9" s="340"/>
      <c r="LQK9" s="339"/>
      <c r="LQM9" s="259"/>
      <c r="LQN9" s="267"/>
      <c r="LQO9" s="267"/>
      <c r="LQP9" s="269"/>
      <c r="LQQ9" s="330"/>
      <c r="LQR9" s="344"/>
      <c r="LQS9" s="347"/>
      <c r="LQT9" s="347"/>
      <c r="LQU9" s="333"/>
      <c r="LQV9" s="348"/>
      <c r="LQW9" s="345"/>
      <c r="LQX9" s="347"/>
      <c r="LQY9" s="340"/>
      <c r="LQZ9" s="339"/>
      <c r="LRB9" s="259"/>
      <c r="LRC9" s="267"/>
      <c r="LRD9" s="267"/>
      <c r="LRE9" s="269"/>
      <c r="LRF9" s="330"/>
      <c r="LRG9" s="344"/>
      <c r="LRH9" s="347"/>
      <c r="LRI9" s="347"/>
      <c r="LRJ9" s="333"/>
      <c r="LRK9" s="348"/>
      <c r="LRL9" s="345"/>
      <c r="LRM9" s="347"/>
      <c r="LRN9" s="340"/>
      <c r="LRO9" s="339"/>
      <c r="LRQ9" s="259"/>
      <c r="LRR9" s="267"/>
      <c r="LRS9" s="267"/>
      <c r="LRT9" s="269"/>
      <c r="LRU9" s="330"/>
      <c r="LRV9" s="344"/>
      <c r="LRW9" s="347"/>
      <c r="LRX9" s="347"/>
      <c r="LRY9" s="333"/>
      <c r="LRZ9" s="348"/>
      <c r="LSA9" s="345"/>
      <c r="LSB9" s="347"/>
      <c r="LSC9" s="340"/>
      <c r="LSD9" s="339"/>
      <c r="LSF9" s="259"/>
      <c r="LSG9" s="267"/>
      <c r="LSH9" s="267"/>
      <c r="LSI9" s="269"/>
      <c r="LSJ9" s="330"/>
      <c r="LSK9" s="344"/>
      <c r="LSL9" s="347"/>
      <c r="LSM9" s="347"/>
      <c r="LSN9" s="333"/>
      <c r="LSO9" s="348"/>
      <c r="LSP9" s="345"/>
      <c r="LSQ9" s="347"/>
      <c r="LSR9" s="340"/>
      <c r="LSS9" s="339"/>
      <c r="LSU9" s="259"/>
      <c r="LSV9" s="267"/>
      <c r="LSW9" s="267"/>
      <c r="LSX9" s="269"/>
      <c r="LSY9" s="330"/>
      <c r="LSZ9" s="344"/>
      <c r="LTA9" s="347"/>
      <c r="LTB9" s="347"/>
      <c r="LTC9" s="333"/>
      <c r="LTD9" s="348"/>
      <c r="LTE9" s="345"/>
      <c r="LTF9" s="347"/>
      <c r="LTG9" s="340"/>
      <c r="LTH9" s="339"/>
      <c r="LTJ9" s="259"/>
      <c r="LTK9" s="267"/>
      <c r="LTL9" s="267"/>
      <c r="LTM9" s="269"/>
      <c r="LTN9" s="330"/>
      <c r="LTO9" s="344"/>
      <c r="LTP9" s="347"/>
      <c r="LTQ9" s="347"/>
      <c r="LTR9" s="333"/>
      <c r="LTS9" s="348"/>
      <c r="LTT9" s="345"/>
      <c r="LTU9" s="347"/>
      <c r="LTV9" s="340"/>
      <c r="LTW9" s="339"/>
      <c r="LTY9" s="259"/>
      <c r="LTZ9" s="267"/>
      <c r="LUA9" s="267"/>
      <c r="LUB9" s="269"/>
      <c r="LUC9" s="330"/>
      <c r="LUD9" s="344"/>
      <c r="LUE9" s="347"/>
      <c r="LUF9" s="347"/>
      <c r="LUG9" s="333"/>
      <c r="LUH9" s="348"/>
      <c r="LUI9" s="345"/>
      <c r="LUJ9" s="347"/>
      <c r="LUK9" s="340"/>
      <c r="LUL9" s="339"/>
      <c r="LUN9" s="259"/>
      <c r="LUO9" s="267"/>
      <c r="LUP9" s="267"/>
      <c r="LUQ9" s="269"/>
      <c r="LUR9" s="330"/>
      <c r="LUS9" s="344"/>
      <c r="LUT9" s="347"/>
      <c r="LUU9" s="347"/>
      <c r="LUV9" s="333"/>
      <c r="LUW9" s="348"/>
      <c r="LUX9" s="345"/>
      <c r="LUY9" s="347"/>
      <c r="LUZ9" s="340"/>
      <c r="LVA9" s="339"/>
      <c r="LVC9" s="259"/>
      <c r="LVD9" s="267"/>
      <c r="LVE9" s="267"/>
      <c r="LVF9" s="269"/>
      <c r="LVG9" s="330"/>
      <c r="LVH9" s="344"/>
      <c r="LVI9" s="347"/>
      <c r="LVJ9" s="347"/>
      <c r="LVK9" s="333"/>
      <c r="LVL9" s="348"/>
      <c r="LVM9" s="345"/>
      <c r="LVN9" s="347"/>
      <c r="LVO9" s="340"/>
      <c r="LVP9" s="339"/>
      <c r="LVR9" s="259"/>
      <c r="LVS9" s="267"/>
      <c r="LVT9" s="267"/>
      <c r="LVU9" s="269"/>
      <c r="LVV9" s="330"/>
      <c r="LVW9" s="344"/>
      <c r="LVX9" s="347"/>
      <c r="LVY9" s="347"/>
      <c r="LVZ9" s="333"/>
      <c r="LWA9" s="348"/>
      <c r="LWB9" s="345"/>
      <c r="LWC9" s="347"/>
      <c r="LWD9" s="340"/>
      <c r="LWE9" s="339"/>
      <c r="LWG9" s="259"/>
      <c r="LWH9" s="267"/>
      <c r="LWI9" s="267"/>
      <c r="LWJ9" s="269"/>
      <c r="LWK9" s="330"/>
      <c r="LWL9" s="344"/>
      <c r="LWM9" s="347"/>
      <c r="LWN9" s="347"/>
      <c r="LWO9" s="333"/>
      <c r="LWP9" s="348"/>
      <c r="LWQ9" s="345"/>
      <c r="LWR9" s="347"/>
      <c r="LWS9" s="340"/>
      <c r="LWT9" s="339"/>
      <c r="LWV9" s="259"/>
      <c r="LWW9" s="267"/>
      <c r="LWX9" s="267"/>
      <c r="LWY9" s="269"/>
      <c r="LWZ9" s="330"/>
      <c r="LXA9" s="344"/>
      <c r="LXB9" s="347"/>
      <c r="LXC9" s="347"/>
      <c r="LXD9" s="333"/>
      <c r="LXE9" s="348"/>
      <c r="LXF9" s="345"/>
      <c r="LXG9" s="347"/>
      <c r="LXH9" s="340"/>
      <c r="LXI9" s="339"/>
      <c r="LXK9" s="259"/>
      <c r="LXL9" s="267"/>
      <c r="LXM9" s="267"/>
      <c r="LXN9" s="269"/>
      <c r="LXO9" s="330"/>
      <c r="LXP9" s="344"/>
      <c r="LXQ9" s="347"/>
      <c r="LXR9" s="347"/>
      <c r="LXS9" s="333"/>
      <c r="LXT9" s="348"/>
      <c r="LXU9" s="345"/>
      <c r="LXV9" s="347"/>
      <c r="LXW9" s="340"/>
      <c r="LXX9" s="339"/>
      <c r="LXZ9" s="259"/>
      <c r="LYA9" s="267"/>
      <c r="LYB9" s="267"/>
      <c r="LYC9" s="269"/>
      <c r="LYD9" s="330"/>
      <c r="LYE9" s="344"/>
      <c r="LYF9" s="347"/>
      <c r="LYG9" s="347"/>
      <c r="LYH9" s="333"/>
      <c r="LYI9" s="348"/>
      <c r="LYJ9" s="345"/>
      <c r="LYK9" s="347"/>
      <c r="LYL9" s="340"/>
      <c r="LYM9" s="339"/>
      <c r="LYO9" s="259"/>
      <c r="LYP9" s="267"/>
      <c r="LYQ9" s="267"/>
      <c r="LYR9" s="269"/>
      <c r="LYS9" s="330"/>
      <c r="LYT9" s="344"/>
      <c r="LYU9" s="347"/>
      <c r="LYV9" s="347"/>
      <c r="LYW9" s="333"/>
      <c r="LYX9" s="348"/>
      <c r="LYY9" s="345"/>
      <c r="LYZ9" s="347"/>
      <c r="LZA9" s="340"/>
      <c r="LZB9" s="339"/>
      <c r="LZD9" s="259"/>
      <c r="LZE9" s="267"/>
      <c r="LZF9" s="267"/>
      <c r="LZG9" s="269"/>
      <c r="LZH9" s="330"/>
      <c r="LZI9" s="344"/>
      <c r="LZJ9" s="347"/>
      <c r="LZK9" s="347"/>
      <c r="LZL9" s="333"/>
      <c r="LZM9" s="348"/>
      <c r="LZN9" s="345"/>
      <c r="LZO9" s="347"/>
      <c r="LZP9" s="340"/>
      <c r="LZQ9" s="339"/>
      <c r="LZS9" s="259"/>
      <c r="LZT9" s="267"/>
      <c r="LZU9" s="267"/>
      <c r="LZV9" s="269"/>
      <c r="LZW9" s="330"/>
      <c r="LZX9" s="344"/>
      <c r="LZY9" s="347"/>
      <c r="LZZ9" s="347"/>
      <c r="MAA9" s="333"/>
      <c r="MAB9" s="348"/>
      <c r="MAC9" s="345"/>
      <c r="MAD9" s="347"/>
      <c r="MAE9" s="340"/>
      <c r="MAF9" s="339"/>
      <c r="MAH9" s="259"/>
      <c r="MAI9" s="267"/>
      <c r="MAJ9" s="267"/>
      <c r="MAK9" s="269"/>
      <c r="MAL9" s="330"/>
      <c r="MAM9" s="344"/>
      <c r="MAN9" s="347"/>
      <c r="MAO9" s="347"/>
      <c r="MAP9" s="333"/>
      <c r="MAQ9" s="348"/>
      <c r="MAR9" s="345"/>
      <c r="MAS9" s="347"/>
      <c r="MAT9" s="340"/>
      <c r="MAU9" s="339"/>
      <c r="MAW9" s="259"/>
      <c r="MAX9" s="267"/>
      <c r="MAY9" s="267"/>
      <c r="MAZ9" s="269"/>
      <c r="MBA9" s="330"/>
      <c r="MBB9" s="344"/>
      <c r="MBC9" s="347"/>
      <c r="MBD9" s="347"/>
      <c r="MBE9" s="333"/>
      <c r="MBF9" s="348"/>
      <c r="MBG9" s="345"/>
      <c r="MBH9" s="347"/>
      <c r="MBI9" s="340"/>
      <c r="MBJ9" s="339"/>
      <c r="MBL9" s="259"/>
      <c r="MBM9" s="267"/>
      <c r="MBN9" s="267"/>
      <c r="MBO9" s="269"/>
      <c r="MBP9" s="330"/>
      <c r="MBQ9" s="344"/>
      <c r="MBR9" s="347"/>
      <c r="MBS9" s="347"/>
      <c r="MBT9" s="333"/>
      <c r="MBU9" s="348"/>
      <c r="MBV9" s="345"/>
      <c r="MBW9" s="347"/>
      <c r="MBX9" s="340"/>
      <c r="MBY9" s="339"/>
      <c r="MCA9" s="259"/>
      <c r="MCB9" s="267"/>
      <c r="MCC9" s="267"/>
      <c r="MCD9" s="269"/>
      <c r="MCE9" s="330"/>
      <c r="MCF9" s="344"/>
      <c r="MCG9" s="347"/>
      <c r="MCH9" s="347"/>
      <c r="MCI9" s="333"/>
      <c r="MCJ9" s="348"/>
      <c r="MCK9" s="345"/>
      <c r="MCL9" s="347"/>
      <c r="MCM9" s="340"/>
      <c r="MCN9" s="339"/>
      <c r="MCP9" s="259"/>
      <c r="MCQ9" s="267"/>
      <c r="MCR9" s="267"/>
      <c r="MCS9" s="269"/>
      <c r="MCT9" s="330"/>
      <c r="MCU9" s="344"/>
      <c r="MCV9" s="347"/>
      <c r="MCW9" s="347"/>
      <c r="MCX9" s="333"/>
      <c r="MCY9" s="348"/>
      <c r="MCZ9" s="345"/>
      <c r="MDA9" s="347"/>
      <c r="MDB9" s="340"/>
      <c r="MDC9" s="339"/>
      <c r="MDE9" s="259"/>
      <c r="MDF9" s="267"/>
      <c r="MDG9" s="267"/>
      <c r="MDH9" s="269"/>
      <c r="MDI9" s="330"/>
      <c r="MDJ9" s="344"/>
      <c r="MDK9" s="347"/>
      <c r="MDL9" s="347"/>
      <c r="MDM9" s="333"/>
      <c r="MDN9" s="348"/>
      <c r="MDO9" s="345"/>
      <c r="MDP9" s="347"/>
      <c r="MDQ9" s="340"/>
      <c r="MDR9" s="339"/>
      <c r="MDT9" s="259"/>
      <c r="MDU9" s="267"/>
      <c r="MDV9" s="267"/>
      <c r="MDW9" s="269"/>
      <c r="MDX9" s="330"/>
      <c r="MDY9" s="344"/>
      <c r="MDZ9" s="347"/>
      <c r="MEA9" s="347"/>
      <c r="MEB9" s="333"/>
      <c r="MEC9" s="348"/>
      <c r="MED9" s="345"/>
      <c r="MEE9" s="347"/>
      <c r="MEF9" s="340"/>
      <c r="MEG9" s="339"/>
      <c r="MEI9" s="259"/>
      <c r="MEJ9" s="267"/>
      <c r="MEK9" s="267"/>
      <c r="MEL9" s="269"/>
      <c r="MEM9" s="330"/>
      <c r="MEN9" s="344"/>
      <c r="MEO9" s="347"/>
      <c r="MEP9" s="347"/>
      <c r="MEQ9" s="333"/>
      <c r="MER9" s="348"/>
      <c r="MES9" s="345"/>
      <c r="MET9" s="347"/>
      <c r="MEU9" s="340"/>
      <c r="MEV9" s="339"/>
      <c r="MEX9" s="259"/>
      <c r="MEY9" s="267"/>
      <c r="MEZ9" s="267"/>
      <c r="MFA9" s="269"/>
      <c r="MFB9" s="330"/>
      <c r="MFC9" s="344"/>
      <c r="MFD9" s="347"/>
      <c r="MFE9" s="347"/>
      <c r="MFF9" s="333"/>
      <c r="MFG9" s="348"/>
      <c r="MFH9" s="345"/>
      <c r="MFI9" s="347"/>
      <c r="MFJ9" s="340"/>
      <c r="MFK9" s="339"/>
      <c r="MFM9" s="259"/>
      <c r="MFN9" s="267"/>
      <c r="MFO9" s="267"/>
      <c r="MFP9" s="269"/>
      <c r="MFQ9" s="330"/>
      <c r="MFR9" s="344"/>
      <c r="MFS9" s="347"/>
      <c r="MFT9" s="347"/>
      <c r="MFU9" s="333"/>
      <c r="MFV9" s="348"/>
      <c r="MFW9" s="345"/>
      <c r="MFX9" s="347"/>
      <c r="MFY9" s="340"/>
      <c r="MFZ9" s="339"/>
      <c r="MGB9" s="259"/>
      <c r="MGC9" s="267"/>
      <c r="MGD9" s="267"/>
      <c r="MGE9" s="269"/>
      <c r="MGF9" s="330"/>
      <c r="MGG9" s="344"/>
      <c r="MGH9" s="347"/>
      <c r="MGI9" s="347"/>
      <c r="MGJ9" s="333"/>
      <c r="MGK9" s="348"/>
      <c r="MGL9" s="345"/>
      <c r="MGM9" s="347"/>
      <c r="MGN9" s="340"/>
      <c r="MGO9" s="339"/>
      <c r="MGQ9" s="259"/>
      <c r="MGR9" s="267"/>
      <c r="MGS9" s="267"/>
      <c r="MGT9" s="269"/>
      <c r="MGU9" s="330"/>
      <c r="MGV9" s="344"/>
      <c r="MGW9" s="347"/>
      <c r="MGX9" s="347"/>
      <c r="MGY9" s="333"/>
      <c r="MGZ9" s="348"/>
      <c r="MHA9" s="345"/>
      <c r="MHB9" s="347"/>
      <c r="MHC9" s="340"/>
      <c r="MHD9" s="339"/>
      <c r="MHF9" s="259"/>
      <c r="MHG9" s="267"/>
      <c r="MHH9" s="267"/>
      <c r="MHI9" s="269"/>
      <c r="MHJ9" s="330"/>
      <c r="MHK9" s="344"/>
      <c r="MHL9" s="347"/>
      <c r="MHM9" s="347"/>
      <c r="MHN9" s="333"/>
      <c r="MHO9" s="348"/>
      <c r="MHP9" s="345"/>
      <c r="MHQ9" s="347"/>
      <c r="MHR9" s="340"/>
      <c r="MHS9" s="339"/>
      <c r="MHU9" s="259"/>
      <c r="MHV9" s="267"/>
      <c r="MHW9" s="267"/>
      <c r="MHX9" s="269"/>
      <c r="MHY9" s="330"/>
      <c r="MHZ9" s="344"/>
      <c r="MIA9" s="347"/>
      <c r="MIB9" s="347"/>
      <c r="MIC9" s="333"/>
      <c r="MID9" s="348"/>
      <c r="MIE9" s="345"/>
      <c r="MIF9" s="347"/>
      <c r="MIG9" s="340"/>
      <c r="MIH9" s="339"/>
      <c r="MIJ9" s="259"/>
      <c r="MIK9" s="267"/>
      <c r="MIL9" s="267"/>
      <c r="MIM9" s="269"/>
      <c r="MIN9" s="330"/>
      <c r="MIO9" s="344"/>
      <c r="MIP9" s="347"/>
      <c r="MIQ9" s="347"/>
      <c r="MIR9" s="333"/>
      <c r="MIS9" s="348"/>
      <c r="MIT9" s="345"/>
      <c r="MIU9" s="347"/>
      <c r="MIV9" s="340"/>
      <c r="MIW9" s="339"/>
      <c r="MIY9" s="259"/>
      <c r="MIZ9" s="267"/>
      <c r="MJA9" s="267"/>
      <c r="MJB9" s="269"/>
      <c r="MJC9" s="330"/>
      <c r="MJD9" s="344"/>
      <c r="MJE9" s="347"/>
      <c r="MJF9" s="347"/>
      <c r="MJG9" s="333"/>
      <c r="MJH9" s="348"/>
      <c r="MJI9" s="345"/>
      <c r="MJJ9" s="347"/>
      <c r="MJK9" s="340"/>
      <c r="MJL9" s="339"/>
      <c r="MJN9" s="259"/>
      <c r="MJO9" s="267"/>
      <c r="MJP9" s="267"/>
      <c r="MJQ9" s="269"/>
      <c r="MJR9" s="330"/>
      <c r="MJS9" s="344"/>
      <c r="MJT9" s="347"/>
      <c r="MJU9" s="347"/>
      <c r="MJV9" s="333"/>
      <c r="MJW9" s="348"/>
      <c r="MJX9" s="345"/>
      <c r="MJY9" s="347"/>
      <c r="MJZ9" s="340"/>
      <c r="MKA9" s="339"/>
      <c r="MKC9" s="259"/>
      <c r="MKD9" s="267"/>
      <c r="MKE9" s="267"/>
      <c r="MKF9" s="269"/>
      <c r="MKG9" s="330"/>
      <c r="MKH9" s="344"/>
      <c r="MKI9" s="347"/>
      <c r="MKJ9" s="347"/>
      <c r="MKK9" s="333"/>
      <c r="MKL9" s="348"/>
      <c r="MKM9" s="345"/>
      <c r="MKN9" s="347"/>
      <c r="MKO9" s="340"/>
      <c r="MKP9" s="339"/>
      <c r="MKR9" s="259"/>
      <c r="MKS9" s="267"/>
      <c r="MKT9" s="267"/>
      <c r="MKU9" s="269"/>
      <c r="MKV9" s="330"/>
      <c r="MKW9" s="344"/>
      <c r="MKX9" s="347"/>
      <c r="MKY9" s="347"/>
      <c r="MKZ9" s="333"/>
      <c r="MLA9" s="348"/>
      <c r="MLB9" s="345"/>
      <c r="MLC9" s="347"/>
      <c r="MLD9" s="340"/>
      <c r="MLE9" s="339"/>
      <c r="MLG9" s="259"/>
      <c r="MLH9" s="267"/>
      <c r="MLI9" s="267"/>
      <c r="MLJ9" s="269"/>
      <c r="MLK9" s="330"/>
      <c r="MLL9" s="344"/>
      <c r="MLM9" s="347"/>
      <c r="MLN9" s="347"/>
      <c r="MLO9" s="333"/>
      <c r="MLP9" s="348"/>
      <c r="MLQ9" s="345"/>
      <c r="MLR9" s="347"/>
      <c r="MLS9" s="340"/>
      <c r="MLT9" s="339"/>
      <c r="MLV9" s="259"/>
      <c r="MLW9" s="267"/>
      <c r="MLX9" s="267"/>
      <c r="MLY9" s="269"/>
      <c r="MLZ9" s="330"/>
      <c r="MMA9" s="344"/>
      <c r="MMB9" s="347"/>
      <c r="MMC9" s="347"/>
      <c r="MMD9" s="333"/>
      <c r="MME9" s="348"/>
      <c r="MMF9" s="345"/>
      <c r="MMG9" s="347"/>
      <c r="MMH9" s="340"/>
      <c r="MMI9" s="339"/>
      <c r="MMK9" s="259"/>
      <c r="MML9" s="267"/>
      <c r="MMM9" s="267"/>
      <c r="MMN9" s="269"/>
      <c r="MMO9" s="330"/>
      <c r="MMP9" s="344"/>
      <c r="MMQ9" s="347"/>
      <c r="MMR9" s="347"/>
      <c r="MMS9" s="333"/>
      <c r="MMT9" s="348"/>
      <c r="MMU9" s="345"/>
      <c r="MMV9" s="347"/>
      <c r="MMW9" s="340"/>
      <c r="MMX9" s="339"/>
      <c r="MMZ9" s="259"/>
      <c r="MNA9" s="267"/>
      <c r="MNB9" s="267"/>
      <c r="MNC9" s="269"/>
      <c r="MND9" s="330"/>
      <c r="MNE9" s="344"/>
      <c r="MNF9" s="347"/>
      <c r="MNG9" s="347"/>
      <c r="MNH9" s="333"/>
      <c r="MNI9" s="348"/>
      <c r="MNJ9" s="345"/>
      <c r="MNK9" s="347"/>
      <c r="MNL9" s="340"/>
      <c r="MNM9" s="339"/>
      <c r="MNO9" s="259"/>
      <c r="MNP9" s="267"/>
      <c r="MNQ9" s="267"/>
      <c r="MNR9" s="269"/>
      <c r="MNS9" s="330"/>
      <c r="MNT9" s="344"/>
      <c r="MNU9" s="347"/>
      <c r="MNV9" s="347"/>
      <c r="MNW9" s="333"/>
      <c r="MNX9" s="348"/>
      <c r="MNY9" s="345"/>
      <c r="MNZ9" s="347"/>
      <c r="MOA9" s="340"/>
      <c r="MOB9" s="339"/>
      <c r="MOD9" s="259"/>
      <c r="MOE9" s="267"/>
      <c r="MOF9" s="267"/>
      <c r="MOG9" s="269"/>
      <c r="MOH9" s="330"/>
      <c r="MOI9" s="344"/>
      <c r="MOJ9" s="347"/>
      <c r="MOK9" s="347"/>
      <c r="MOL9" s="333"/>
      <c r="MOM9" s="348"/>
      <c r="MON9" s="345"/>
      <c r="MOO9" s="347"/>
      <c r="MOP9" s="340"/>
      <c r="MOQ9" s="339"/>
      <c r="MOS9" s="259"/>
      <c r="MOT9" s="267"/>
      <c r="MOU9" s="267"/>
      <c r="MOV9" s="269"/>
      <c r="MOW9" s="330"/>
      <c r="MOX9" s="344"/>
      <c r="MOY9" s="347"/>
      <c r="MOZ9" s="347"/>
      <c r="MPA9" s="333"/>
      <c r="MPB9" s="348"/>
      <c r="MPC9" s="345"/>
      <c r="MPD9" s="347"/>
      <c r="MPE9" s="340"/>
      <c r="MPF9" s="339"/>
      <c r="MPH9" s="259"/>
      <c r="MPI9" s="267"/>
      <c r="MPJ9" s="267"/>
      <c r="MPK9" s="269"/>
      <c r="MPL9" s="330"/>
      <c r="MPM9" s="344"/>
      <c r="MPN9" s="347"/>
      <c r="MPO9" s="347"/>
      <c r="MPP9" s="333"/>
      <c r="MPQ9" s="348"/>
      <c r="MPR9" s="345"/>
      <c r="MPS9" s="347"/>
      <c r="MPT9" s="340"/>
      <c r="MPU9" s="339"/>
      <c r="MPW9" s="259"/>
      <c r="MPX9" s="267"/>
      <c r="MPY9" s="267"/>
      <c r="MPZ9" s="269"/>
      <c r="MQA9" s="330"/>
      <c r="MQB9" s="344"/>
      <c r="MQC9" s="347"/>
      <c r="MQD9" s="347"/>
      <c r="MQE9" s="333"/>
      <c r="MQF9" s="348"/>
      <c r="MQG9" s="345"/>
      <c r="MQH9" s="347"/>
      <c r="MQI9" s="340"/>
      <c r="MQJ9" s="339"/>
      <c r="MQL9" s="259"/>
      <c r="MQM9" s="267"/>
      <c r="MQN9" s="267"/>
      <c r="MQO9" s="269"/>
      <c r="MQP9" s="330"/>
      <c r="MQQ9" s="344"/>
      <c r="MQR9" s="347"/>
      <c r="MQS9" s="347"/>
      <c r="MQT9" s="333"/>
      <c r="MQU9" s="348"/>
      <c r="MQV9" s="345"/>
      <c r="MQW9" s="347"/>
      <c r="MQX9" s="340"/>
      <c r="MQY9" s="339"/>
      <c r="MRA9" s="259"/>
      <c r="MRB9" s="267"/>
      <c r="MRC9" s="267"/>
      <c r="MRD9" s="269"/>
      <c r="MRE9" s="330"/>
      <c r="MRF9" s="344"/>
      <c r="MRG9" s="347"/>
      <c r="MRH9" s="347"/>
      <c r="MRI9" s="333"/>
      <c r="MRJ9" s="348"/>
      <c r="MRK9" s="345"/>
      <c r="MRL9" s="347"/>
      <c r="MRM9" s="340"/>
      <c r="MRN9" s="339"/>
      <c r="MRP9" s="259"/>
      <c r="MRQ9" s="267"/>
      <c r="MRR9" s="267"/>
      <c r="MRS9" s="269"/>
      <c r="MRT9" s="330"/>
      <c r="MRU9" s="344"/>
      <c r="MRV9" s="347"/>
      <c r="MRW9" s="347"/>
      <c r="MRX9" s="333"/>
      <c r="MRY9" s="348"/>
      <c r="MRZ9" s="345"/>
      <c r="MSA9" s="347"/>
      <c r="MSB9" s="340"/>
      <c r="MSC9" s="339"/>
      <c r="MSE9" s="259"/>
      <c r="MSF9" s="267"/>
      <c r="MSG9" s="267"/>
      <c r="MSH9" s="269"/>
      <c r="MSI9" s="330"/>
      <c r="MSJ9" s="344"/>
      <c r="MSK9" s="347"/>
      <c r="MSL9" s="347"/>
      <c r="MSM9" s="333"/>
      <c r="MSN9" s="348"/>
      <c r="MSO9" s="345"/>
      <c r="MSP9" s="347"/>
      <c r="MSQ9" s="340"/>
      <c r="MSR9" s="339"/>
      <c r="MST9" s="259"/>
      <c r="MSU9" s="267"/>
      <c r="MSV9" s="267"/>
      <c r="MSW9" s="269"/>
      <c r="MSX9" s="330"/>
      <c r="MSY9" s="344"/>
      <c r="MSZ9" s="347"/>
      <c r="MTA9" s="347"/>
      <c r="MTB9" s="333"/>
      <c r="MTC9" s="348"/>
      <c r="MTD9" s="345"/>
      <c r="MTE9" s="347"/>
      <c r="MTF9" s="340"/>
      <c r="MTG9" s="339"/>
      <c r="MTI9" s="259"/>
      <c r="MTJ9" s="267"/>
      <c r="MTK9" s="267"/>
      <c r="MTL9" s="269"/>
      <c r="MTM9" s="330"/>
      <c r="MTN9" s="344"/>
      <c r="MTO9" s="347"/>
      <c r="MTP9" s="347"/>
      <c r="MTQ9" s="333"/>
      <c r="MTR9" s="348"/>
      <c r="MTS9" s="345"/>
      <c r="MTT9" s="347"/>
      <c r="MTU9" s="340"/>
      <c r="MTV9" s="339"/>
      <c r="MTX9" s="259"/>
      <c r="MTY9" s="267"/>
      <c r="MTZ9" s="267"/>
      <c r="MUA9" s="269"/>
      <c r="MUB9" s="330"/>
      <c r="MUC9" s="344"/>
      <c r="MUD9" s="347"/>
      <c r="MUE9" s="347"/>
      <c r="MUF9" s="333"/>
      <c r="MUG9" s="348"/>
      <c r="MUH9" s="345"/>
      <c r="MUI9" s="347"/>
      <c r="MUJ9" s="340"/>
      <c r="MUK9" s="339"/>
      <c r="MUM9" s="259"/>
      <c r="MUN9" s="267"/>
      <c r="MUO9" s="267"/>
      <c r="MUP9" s="269"/>
      <c r="MUQ9" s="330"/>
      <c r="MUR9" s="344"/>
      <c r="MUS9" s="347"/>
      <c r="MUT9" s="347"/>
      <c r="MUU9" s="333"/>
      <c r="MUV9" s="348"/>
      <c r="MUW9" s="345"/>
      <c r="MUX9" s="347"/>
      <c r="MUY9" s="340"/>
      <c r="MUZ9" s="339"/>
      <c r="MVB9" s="259"/>
      <c r="MVC9" s="267"/>
      <c r="MVD9" s="267"/>
      <c r="MVE9" s="269"/>
      <c r="MVF9" s="330"/>
      <c r="MVG9" s="344"/>
      <c r="MVH9" s="347"/>
      <c r="MVI9" s="347"/>
      <c r="MVJ9" s="333"/>
      <c r="MVK9" s="348"/>
      <c r="MVL9" s="345"/>
      <c r="MVM9" s="347"/>
      <c r="MVN9" s="340"/>
      <c r="MVO9" s="339"/>
      <c r="MVQ9" s="259"/>
      <c r="MVR9" s="267"/>
      <c r="MVS9" s="267"/>
      <c r="MVT9" s="269"/>
      <c r="MVU9" s="330"/>
      <c r="MVV9" s="344"/>
      <c r="MVW9" s="347"/>
      <c r="MVX9" s="347"/>
      <c r="MVY9" s="333"/>
      <c r="MVZ9" s="348"/>
      <c r="MWA9" s="345"/>
      <c r="MWB9" s="347"/>
      <c r="MWC9" s="340"/>
      <c r="MWD9" s="339"/>
      <c r="MWF9" s="259"/>
      <c r="MWG9" s="267"/>
      <c r="MWH9" s="267"/>
      <c r="MWI9" s="269"/>
      <c r="MWJ9" s="330"/>
      <c r="MWK9" s="344"/>
      <c r="MWL9" s="347"/>
      <c r="MWM9" s="347"/>
      <c r="MWN9" s="333"/>
      <c r="MWO9" s="348"/>
      <c r="MWP9" s="345"/>
      <c r="MWQ9" s="347"/>
      <c r="MWR9" s="340"/>
      <c r="MWS9" s="339"/>
      <c r="MWU9" s="259"/>
      <c r="MWV9" s="267"/>
      <c r="MWW9" s="267"/>
      <c r="MWX9" s="269"/>
      <c r="MWY9" s="330"/>
      <c r="MWZ9" s="344"/>
      <c r="MXA9" s="347"/>
      <c r="MXB9" s="347"/>
      <c r="MXC9" s="333"/>
      <c r="MXD9" s="348"/>
      <c r="MXE9" s="345"/>
      <c r="MXF9" s="347"/>
      <c r="MXG9" s="340"/>
      <c r="MXH9" s="339"/>
      <c r="MXJ9" s="259"/>
      <c r="MXK9" s="267"/>
      <c r="MXL9" s="267"/>
      <c r="MXM9" s="269"/>
      <c r="MXN9" s="330"/>
      <c r="MXO9" s="344"/>
      <c r="MXP9" s="347"/>
      <c r="MXQ9" s="347"/>
      <c r="MXR9" s="333"/>
      <c r="MXS9" s="348"/>
      <c r="MXT9" s="345"/>
      <c r="MXU9" s="347"/>
      <c r="MXV9" s="340"/>
      <c r="MXW9" s="339"/>
      <c r="MXY9" s="259"/>
      <c r="MXZ9" s="267"/>
      <c r="MYA9" s="267"/>
      <c r="MYB9" s="269"/>
      <c r="MYC9" s="330"/>
      <c r="MYD9" s="344"/>
      <c r="MYE9" s="347"/>
      <c r="MYF9" s="347"/>
      <c r="MYG9" s="333"/>
      <c r="MYH9" s="348"/>
      <c r="MYI9" s="345"/>
      <c r="MYJ9" s="347"/>
      <c r="MYK9" s="340"/>
      <c r="MYL9" s="339"/>
      <c r="MYN9" s="259"/>
      <c r="MYO9" s="267"/>
      <c r="MYP9" s="267"/>
      <c r="MYQ9" s="269"/>
      <c r="MYR9" s="330"/>
      <c r="MYS9" s="344"/>
      <c r="MYT9" s="347"/>
      <c r="MYU9" s="347"/>
      <c r="MYV9" s="333"/>
      <c r="MYW9" s="348"/>
      <c r="MYX9" s="345"/>
      <c r="MYY9" s="347"/>
      <c r="MYZ9" s="340"/>
      <c r="MZA9" s="339"/>
      <c r="MZC9" s="259"/>
      <c r="MZD9" s="267"/>
      <c r="MZE9" s="267"/>
      <c r="MZF9" s="269"/>
      <c r="MZG9" s="330"/>
      <c r="MZH9" s="344"/>
      <c r="MZI9" s="347"/>
      <c r="MZJ9" s="347"/>
      <c r="MZK9" s="333"/>
      <c r="MZL9" s="348"/>
      <c r="MZM9" s="345"/>
      <c r="MZN9" s="347"/>
      <c r="MZO9" s="340"/>
      <c r="MZP9" s="339"/>
      <c r="MZR9" s="259"/>
      <c r="MZS9" s="267"/>
      <c r="MZT9" s="267"/>
      <c r="MZU9" s="269"/>
      <c r="MZV9" s="330"/>
      <c r="MZW9" s="344"/>
      <c r="MZX9" s="347"/>
      <c r="MZY9" s="347"/>
      <c r="MZZ9" s="333"/>
      <c r="NAA9" s="348"/>
      <c r="NAB9" s="345"/>
      <c r="NAC9" s="347"/>
      <c r="NAD9" s="340"/>
      <c r="NAE9" s="339"/>
      <c r="NAG9" s="259"/>
      <c r="NAH9" s="267"/>
      <c r="NAI9" s="267"/>
      <c r="NAJ9" s="269"/>
      <c r="NAK9" s="330"/>
      <c r="NAL9" s="344"/>
      <c r="NAM9" s="347"/>
      <c r="NAN9" s="347"/>
      <c r="NAO9" s="333"/>
      <c r="NAP9" s="348"/>
      <c r="NAQ9" s="345"/>
      <c r="NAR9" s="347"/>
      <c r="NAS9" s="340"/>
      <c r="NAT9" s="339"/>
      <c r="NAV9" s="259"/>
      <c r="NAW9" s="267"/>
      <c r="NAX9" s="267"/>
      <c r="NAY9" s="269"/>
      <c r="NAZ9" s="330"/>
      <c r="NBA9" s="344"/>
      <c r="NBB9" s="347"/>
      <c r="NBC9" s="347"/>
      <c r="NBD9" s="333"/>
      <c r="NBE9" s="348"/>
      <c r="NBF9" s="345"/>
      <c r="NBG9" s="347"/>
      <c r="NBH9" s="340"/>
      <c r="NBI9" s="339"/>
      <c r="NBK9" s="259"/>
      <c r="NBL9" s="267"/>
      <c r="NBM9" s="267"/>
      <c r="NBN9" s="269"/>
      <c r="NBO9" s="330"/>
      <c r="NBP9" s="344"/>
      <c r="NBQ9" s="347"/>
      <c r="NBR9" s="347"/>
      <c r="NBS9" s="333"/>
      <c r="NBT9" s="348"/>
      <c r="NBU9" s="345"/>
      <c r="NBV9" s="347"/>
      <c r="NBW9" s="340"/>
      <c r="NBX9" s="339"/>
      <c r="NBZ9" s="259"/>
      <c r="NCA9" s="267"/>
      <c r="NCB9" s="267"/>
      <c r="NCC9" s="269"/>
      <c r="NCD9" s="330"/>
      <c r="NCE9" s="344"/>
      <c r="NCF9" s="347"/>
      <c r="NCG9" s="347"/>
      <c r="NCH9" s="333"/>
      <c r="NCI9" s="348"/>
      <c r="NCJ9" s="345"/>
      <c r="NCK9" s="347"/>
      <c r="NCL9" s="340"/>
      <c r="NCM9" s="339"/>
      <c r="NCO9" s="259"/>
      <c r="NCP9" s="267"/>
      <c r="NCQ9" s="267"/>
      <c r="NCR9" s="269"/>
      <c r="NCS9" s="330"/>
      <c r="NCT9" s="344"/>
      <c r="NCU9" s="347"/>
      <c r="NCV9" s="347"/>
      <c r="NCW9" s="333"/>
      <c r="NCX9" s="348"/>
      <c r="NCY9" s="345"/>
      <c r="NCZ9" s="347"/>
      <c r="NDA9" s="340"/>
      <c r="NDB9" s="339"/>
      <c r="NDD9" s="259"/>
      <c r="NDE9" s="267"/>
      <c r="NDF9" s="267"/>
      <c r="NDG9" s="269"/>
      <c r="NDH9" s="330"/>
      <c r="NDI9" s="344"/>
      <c r="NDJ9" s="347"/>
      <c r="NDK9" s="347"/>
      <c r="NDL9" s="333"/>
      <c r="NDM9" s="348"/>
      <c r="NDN9" s="345"/>
      <c r="NDO9" s="347"/>
      <c r="NDP9" s="340"/>
      <c r="NDQ9" s="339"/>
      <c r="NDS9" s="259"/>
      <c r="NDT9" s="267"/>
      <c r="NDU9" s="267"/>
      <c r="NDV9" s="269"/>
      <c r="NDW9" s="330"/>
      <c r="NDX9" s="344"/>
      <c r="NDY9" s="347"/>
      <c r="NDZ9" s="347"/>
      <c r="NEA9" s="333"/>
      <c r="NEB9" s="348"/>
      <c r="NEC9" s="345"/>
      <c r="NED9" s="347"/>
      <c r="NEE9" s="340"/>
      <c r="NEF9" s="339"/>
      <c r="NEH9" s="259"/>
      <c r="NEI9" s="267"/>
      <c r="NEJ9" s="267"/>
      <c r="NEK9" s="269"/>
      <c r="NEL9" s="330"/>
      <c r="NEM9" s="344"/>
      <c r="NEN9" s="347"/>
      <c r="NEO9" s="347"/>
      <c r="NEP9" s="333"/>
      <c r="NEQ9" s="348"/>
      <c r="NER9" s="345"/>
      <c r="NES9" s="347"/>
      <c r="NET9" s="340"/>
      <c r="NEU9" s="339"/>
      <c r="NEW9" s="259"/>
      <c r="NEX9" s="267"/>
      <c r="NEY9" s="267"/>
      <c r="NEZ9" s="269"/>
      <c r="NFA9" s="330"/>
      <c r="NFB9" s="344"/>
      <c r="NFC9" s="347"/>
      <c r="NFD9" s="347"/>
      <c r="NFE9" s="333"/>
      <c r="NFF9" s="348"/>
      <c r="NFG9" s="345"/>
      <c r="NFH9" s="347"/>
      <c r="NFI9" s="340"/>
      <c r="NFJ9" s="339"/>
      <c r="NFL9" s="259"/>
      <c r="NFM9" s="267"/>
      <c r="NFN9" s="267"/>
      <c r="NFO9" s="269"/>
      <c r="NFP9" s="330"/>
      <c r="NFQ9" s="344"/>
      <c r="NFR9" s="347"/>
      <c r="NFS9" s="347"/>
      <c r="NFT9" s="333"/>
      <c r="NFU9" s="348"/>
      <c r="NFV9" s="345"/>
      <c r="NFW9" s="347"/>
      <c r="NFX9" s="340"/>
      <c r="NFY9" s="339"/>
      <c r="NGA9" s="259"/>
      <c r="NGB9" s="267"/>
      <c r="NGC9" s="267"/>
      <c r="NGD9" s="269"/>
      <c r="NGE9" s="330"/>
      <c r="NGF9" s="344"/>
      <c r="NGG9" s="347"/>
      <c r="NGH9" s="347"/>
      <c r="NGI9" s="333"/>
      <c r="NGJ9" s="348"/>
      <c r="NGK9" s="345"/>
      <c r="NGL9" s="347"/>
      <c r="NGM9" s="340"/>
      <c r="NGN9" s="339"/>
      <c r="NGP9" s="259"/>
      <c r="NGQ9" s="267"/>
      <c r="NGR9" s="267"/>
      <c r="NGS9" s="269"/>
      <c r="NGT9" s="330"/>
      <c r="NGU9" s="344"/>
      <c r="NGV9" s="347"/>
      <c r="NGW9" s="347"/>
      <c r="NGX9" s="333"/>
      <c r="NGY9" s="348"/>
      <c r="NGZ9" s="345"/>
      <c r="NHA9" s="347"/>
      <c r="NHB9" s="340"/>
      <c r="NHC9" s="339"/>
      <c r="NHE9" s="259"/>
      <c r="NHF9" s="267"/>
      <c r="NHG9" s="267"/>
      <c r="NHH9" s="269"/>
      <c r="NHI9" s="330"/>
      <c r="NHJ9" s="344"/>
      <c r="NHK9" s="347"/>
      <c r="NHL9" s="347"/>
      <c r="NHM9" s="333"/>
      <c r="NHN9" s="348"/>
      <c r="NHO9" s="345"/>
      <c r="NHP9" s="347"/>
      <c r="NHQ9" s="340"/>
      <c r="NHR9" s="339"/>
      <c r="NHT9" s="259"/>
      <c r="NHU9" s="267"/>
      <c r="NHV9" s="267"/>
      <c r="NHW9" s="269"/>
      <c r="NHX9" s="330"/>
      <c r="NHY9" s="344"/>
      <c r="NHZ9" s="347"/>
      <c r="NIA9" s="347"/>
      <c r="NIB9" s="333"/>
      <c r="NIC9" s="348"/>
      <c r="NID9" s="345"/>
      <c r="NIE9" s="347"/>
      <c r="NIF9" s="340"/>
      <c r="NIG9" s="339"/>
      <c r="NII9" s="259"/>
      <c r="NIJ9" s="267"/>
      <c r="NIK9" s="267"/>
      <c r="NIL9" s="269"/>
      <c r="NIM9" s="330"/>
      <c r="NIN9" s="344"/>
      <c r="NIO9" s="347"/>
      <c r="NIP9" s="347"/>
      <c r="NIQ9" s="333"/>
      <c r="NIR9" s="348"/>
      <c r="NIS9" s="345"/>
      <c r="NIT9" s="347"/>
      <c r="NIU9" s="340"/>
      <c r="NIV9" s="339"/>
      <c r="NIX9" s="259"/>
      <c r="NIY9" s="267"/>
      <c r="NIZ9" s="267"/>
      <c r="NJA9" s="269"/>
      <c r="NJB9" s="330"/>
      <c r="NJC9" s="344"/>
      <c r="NJD9" s="347"/>
      <c r="NJE9" s="347"/>
      <c r="NJF9" s="333"/>
      <c r="NJG9" s="348"/>
      <c r="NJH9" s="345"/>
      <c r="NJI9" s="347"/>
      <c r="NJJ9" s="340"/>
      <c r="NJK9" s="339"/>
      <c r="NJM9" s="259"/>
      <c r="NJN9" s="267"/>
      <c r="NJO9" s="267"/>
      <c r="NJP9" s="269"/>
      <c r="NJQ9" s="330"/>
      <c r="NJR9" s="344"/>
      <c r="NJS9" s="347"/>
      <c r="NJT9" s="347"/>
      <c r="NJU9" s="333"/>
      <c r="NJV9" s="348"/>
      <c r="NJW9" s="345"/>
      <c r="NJX9" s="347"/>
      <c r="NJY9" s="340"/>
      <c r="NJZ9" s="339"/>
      <c r="NKB9" s="259"/>
      <c r="NKC9" s="267"/>
      <c r="NKD9" s="267"/>
      <c r="NKE9" s="269"/>
      <c r="NKF9" s="330"/>
      <c r="NKG9" s="344"/>
      <c r="NKH9" s="347"/>
      <c r="NKI9" s="347"/>
      <c r="NKJ9" s="333"/>
      <c r="NKK9" s="348"/>
      <c r="NKL9" s="345"/>
      <c r="NKM9" s="347"/>
      <c r="NKN9" s="340"/>
      <c r="NKO9" s="339"/>
      <c r="NKQ9" s="259"/>
      <c r="NKR9" s="267"/>
      <c r="NKS9" s="267"/>
      <c r="NKT9" s="269"/>
      <c r="NKU9" s="330"/>
      <c r="NKV9" s="344"/>
      <c r="NKW9" s="347"/>
      <c r="NKX9" s="347"/>
      <c r="NKY9" s="333"/>
      <c r="NKZ9" s="348"/>
      <c r="NLA9" s="345"/>
      <c r="NLB9" s="347"/>
      <c r="NLC9" s="340"/>
      <c r="NLD9" s="339"/>
      <c r="NLF9" s="259"/>
      <c r="NLG9" s="267"/>
      <c r="NLH9" s="267"/>
      <c r="NLI9" s="269"/>
      <c r="NLJ9" s="330"/>
      <c r="NLK9" s="344"/>
      <c r="NLL9" s="347"/>
      <c r="NLM9" s="347"/>
      <c r="NLN9" s="333"/>
      <c r="NLO9" s="348"/>
      <c r="NLP9" s="345"/>
      <c r="NLQ9" s="347"/>
      <c r="NLR9" s="340"/>
      <c r="NLS9" s="339"/>
      <c r="NLU9" s="259"/>
      <c r="NLV9" s="267"/>
      <c r="NLW9" s="267"/>
      <c r="NLX9" s="269"/>
      <c r="NLY9" s="330"/>
      <c r="NLZ9" s="344"/>
      <c r="NMA9" s="347"/>
      <c r="NMB9" s="347"/>
      <c r="NMC9" s="333"/>
      <c r="NMD9" s="348"/>
      <c r="NME9" s="345"/>
      <c r="NMF9" s="347"/>
      <c r="NMG9" s="340"/>
      <c r="NMH9" s="339"/>
      <c r="NMJ9" s="259"/>
      <c r="NMK9" s="267"/>
      <c r="NML9" s="267"/>
      <c r="NMM9" s="269"/>
      <c r="NMN9" s="330"/>
      <c r="NMO9" s="344"/>
      <c r="NMP9" s="347"/>
      <c r="NMQ9" s="347"/>
      <c r="NMR9" s="333"/>
      <c r="NMS9" s="348"/>
      <c r="NMT9" s="345"/>
      <c r="NMU9" s="347"/>
      <c r="NMV9" s="340"/>
      <c r="NMW9" s="339"/>
      <c r="NMY9" s="259"/>
      <c r="NMZ9" s="267"/>
      <c r="NNA9" s="267"/>
      <c r="NNB9" s="269"/>
      <c r="NNC9" s="330"/>
      <c r="NND9" s="344"/>
      <c r="NNE9" s="347"/>
      <c r="NNF9" s="347"/>
      <c r="NNG9" s="333"/>
      <c r="NNH9" s="348"/>
      <c r="NNI9" s="345"/>
      <c r="NNJ9" s="347"/>
      <c r="NNK9" s="340"/>
      <c r="NNL9" s="339"/>
      <c r="NNN9" s="259"/>
      <c r="NNO9" s="267"/>
      <c r="NNP9" s="267"/>
      <c r="NNQ9" s="269"/>
      <c r="NNR9" s="330"/>
      <c r="NNS9" s="344"/>
      <c r="NNT9" s="347"/>
      <c r="NNU9" s="347"/>
      <c r="NNV9" s="333"/>
      <c r="NNW9" s="348"/>
      <c r="NNX9" s="345"/>
      <c r="NNY9" s="347"/>
      <c r="NNZ9" s="340"/>
      <c r="NOA9" s="339"/>
      <c r="NOC9" s="259"/>
      <c r="NOD9" s="267"/>
      <c r="NOE9" s="267"/>
      <c r="NOF9" s="269"/>
      <c r="NOG9" s="330"/>
      <c r="NOH9" s="344"/>
      <c r="NOI9" s="347"/>
      <c r="NOJ9" s="347"/>
      <c r="NOK9" s="333"/>
      <c r="NOL9" s="348"/>
      <c r="NOM9" s="345"/>
      <c r="NON9" s="347"/>
      <c r="NOO9" s="340"/>
      <c r="NOP9" s="339"/>
      <c r="NOR9" s="259"/>
      <c r="NOS9" s="267"/>
      <c r="NOT9" s="267"/>
      <c r="NOU9" s="269"/>
      <c r="NOV9" s="330"/>
      <c r="NOW9" s="344"/>
      <c r="NOX9" s="347"/>
      <c r="NOY9" s="347"/>
      <c r="NOZ9" s="333"/>
      <c r="NPA9" s="348"/>
      <c r="NPB9" s="345"/>
      <c r="NPC9" s="347"/>
      <c r="NPD9" s="340"/>
      <c r="NPE9" s="339"/>
      <c r="NPG9" s="259"/>
      <c r="NPH9" s="267"/>
      <c r="NPI9" s="267"/>
      <c r="NPJ9" s="269"/>
      <c r="NPK9" s="330"/>
      <c r="NPL9" s="344"/>
      <c r="NPM9" s="347"/>
      <c r="NPN9" s="347"/>
      <c r="NPO9" s="333"/>
      <c r="NPP9" s="348"/>
      <c r="NPQ9" s="345"/>
      <c r="NPR9" s="347"/>
      <c r="NPS9" s="340"/>
      <c r="NPT9" s="339"/>
      <c r="NPV9" s="259"/>
      <c r="NPW9" s="267"/>
      <c r="NPX9" s="267"/>
      <c r="NPY9" s="269"/>
      <c r="NPZ9" s="330"/>
      <c r="NQA9" s="344"/>
      <c r="NQB9" s="347"/>
      <c r="NQC9" s="347"/>
      <c r="NQD9" s="333"/>
      <c r="NQE9" s="348"/>
      <c r="NQF9" s="345"/>
      <c r="NQG9" s="347"/>
      <c r="NQH9" s="340"/>
      <c r="NQI9" s="339"/>
      <c r="NQK9" s="259"/>
      <c r="NQL9" s="267"/>
      <c r="NQM9" s="267"/>
      <c r="NQN9" s="269"/>
      <c r="NQO9" s="330"/>
      <c r="NQP9" s="344"/>
      <c r="NQQ9" s="347"/>
      <c r="NQR9" s="347"/>
      <c r="NQS9" s="333"/>
      <c r="NQT9" s="348"/>
      <c r="NQU9" s="345"/>
      <c r="NQV9" s="347"/>
      <c r="NQW9" s="340"/>
      <c r="NQX9" s="339"/>
      <c r="NQZ9" s="259"/>
      <c r="NRA9" s="267"/>
      <c r="NRB9" s="267"/>
      <c r="NRC9" s="269"/>
      <c r="NRD9" s="330"/>
      <c r="NRE9" s="344"/>
      <c r="NRF9" s="347"/>
      <c r="NRG9" s="347"/>
      <c r="NRH9" s="333"/>
      <c r="NRI9" s="348"/>
      <c r="NRJ9" s="345"/>
      <c r="NRK9" s="347"/>
      <c r="NRL9" s="340"/>
      <c r="NRM9" s="339"/>
      <c r="NRO9" s="259"/>
      <c r="NRP9" s="267"/>
      <c r="NRQ9" s="267"/>
      <c r="NRR9" s="269"/>
      <c r="NRS9" s="330"/>
      <c r="NRT9" s="344"/>
      <c r="NRU9" s="347"/>
      <c r="NRV9" s="347"/>
      <c r="NRW9" s="333"/>
      <c r="NRX9" s="348"/>
      <c r="NRY9" s="345"/>
      <c r="NRZ9" s="347"/>
      <c r="NSA9" s="340"/>
      <c r="NSB9" s="339"/>
      <c r="NSD9" s="259"/>
      <c r="NSE9" s="267"/>
      <c r="NSF9" s="267"/>
      <c r="NSG9" s="269"/>
      <c r="NSH9" s="330"/>
      <c r="NSI9" s="344"/>
      <c r="NSJ9" s="347"/>
      <c r="NSK9" s="347"/>
      <c r="NSL9" s="333"/>
      <c r="NSM9" s="348"/>
      <c r="NSN9" s="345"/>
      <c r="NSO9" s="347"/>
      <c r="NSP9" s="340"/>
      <c r="NSQ9" s="339"/>
      <c r="NSS9" s="259"/>
      <c r="NST9" s="267"/>
      <c r="NSU9" s="267"/>
      <c r="NSV9" s="269"/>
      <c r="NSW9" s="330"/>
      <c r="NSX9" s="344"/>
      <c r="NSY9" s="347"/>
      <c r="NSZ9" s="347"/>
      <c r="NTA9" s="333"/>
      <c r="NTB9" s="348"/>
      <c r="NTC9" s="345"/>
      <c r="NTD9" s="347"/>
      <c r="NTE9" s="340"/>
      <c r="NTF9" s="339"/>
      <c r="NTH9" s="259"/>
      <c r="NTI9" s="267"/>
      <c r="NTJ9" s="267"/>
      <c r="NTK9" s="269"/>
      <c r="NTL9" s="330"/>
      <c r="NTM9" s="344"/>
      <c r="NTN9" s="347"/>
      <c r="NTO9" s="347"/>
      <c r="NTP9" s="333"/>
      <c r="NTQ9" s="348"/>
      <c r="NTR9" s="345"/>
      <c r="NTS9" s="347"/>
      <c r="NTT9" s="340"/>
      <c r="NTU9" s="339"/>
      <c r="NTW9" s="259"/>
      <c r="NTX9" s="267"/>
      <c r="NTY9" s="267"/>
      <c r="NTZ9" s="269"/>
      <c r="NUA9" s="330"/>
      <c r="NUB9" s="344"/>
      <c r="NUC9" s="347"/>
      <c r="NUD9" s="347"/>
      <c r="NUE9" s="333"/>
      <c r="NUF9" s="348"/>
      <c r="NUG9" s="345"/>
      <c r="NUH9" s="347"/>
      <c r="NUI9" s="340"/>
      <c r="NUJ9" s="339"/>
      <c r="NUL9" s="259"/>
      <c r="NUM9" s="267"/>
      <c r="NUN9" s="267"/>
      <c r="NUO9" s="269"/>
      <c r="NUP9" s="330"/>
      <c r="NUQ9" s="344"/>
      <c r="NUR9" s="347"/>
      <c r="NUS9" s="347"/>
      <c r="NUT9" s="333"/>
      <c r="NUU9" s="348"/>
      <c r="NUV9" s="345"/>
      <c r="NUW9" s="347"/>
      <c r="NUX9" s="340"/>
      <c r="NUY9" s="339"/>
      <c r="NVA9" s="259"/>
      <c r="NVB9" s="267"/>
      <c r="NVC9" s="267"/>
      <c r="NVD9" s="269"/>
      <c r="NVE9" s="330"/>
      <c r="NVF9" s="344"/>
      <c r="NVG9" s="347"/>
      <c r="NVH9" s="347"/>
      <c r="NVI9" s="333"/>
      <c r="NVJ9" s="348"/>
      <c r="NVK9" s="345"/>
      <c r="NVL9" s="347"/>
      <c r="NVM9" s="340"/>
      <c r="NVN9" s="339"/>
      <c r="NVP9" s="259"/>
      <c r="NVQ9" s="267"/>
      <c r="NVR9" s="267"/>
      <c r="NVS9" s="269"/>
      <c r="NVT9" s="330"/>
      <c r="NVU9" s="344"/>
      <c r="NVV9" s="347"/>
      <c r="NVW9" s="347"/>
      <c r="NVX9" s="333"/>
      <c r="NVY9" s="348"/>
      <c r="NVZ9" s="345"/>
      <c r="NWA9" s="347"/>
      <c r="NWB9" s="340"/>
      <c r="NWC9" s="339"/>
      <c r="NWE9" s="259"/>
      <c r="NWF9" s="267"/>
      <c r="NWG9" s="267"/>
      <c r="NWH9" s="269"/>
      <c r="NWI9" s="330"/>
      <c r="NWJ9" s="344"/>
      <c r="NWK9" s="347"/>
      <c r="NWL9" s="347"/>
      <c r="NWM9" s="333"/>
      <c r="NWN9" s="348"/>
      <c r="NWO9" s="345"/>
      <c r="NWP9" s="347"/>
      <c r="NWQ9" s="340"/>
      <c r="NWR9" s="339"/>
      <c r="NWT9" s="259"/>
      <c r="NWU9" s="267"/>
      <c r="NWV9" s="267"/>
      <c r="NWW9" s="269"/>
      <c r="NWX9" s="330"/>
      <c r="NWY9" s="344"/>
      <c r="NWZ9" s="347"/>
      <c r="NXA9" s="347"/>
      <c r="NXB9" s="333"/>
      <c r="NXC9" s="348"/>
      <c r="NXD9" s="345"/>
      <c r="NXE9" s="347"/>
      <c r="NXF9" s="340"/>
      <c r="NXG9" s="339"/>
      <c r="NXI9" s="259"/>
      <c r="NXJ9" s="267"/>
      <c r="NXK9" s="267"/>
      <c r="NXL9" s="269"/>
      <c r="NXM9" s="330"/>
      <c r="NXN9" s="344"/>
      <c r="NXO9" s="347"/>
      <c r="NXP9" s="347"/>
      <c r="NXQ9" s="333"/>
      <c r="NXR9" s="348"/>
      <c r="NXS9" s="345"/>
      <c r="NXT9" s="347"/>
      <c r="NXU9" s="340"/>
      <c r="NXV9" s="339"/>
      <c r="NXX9" s="259"/>
      <c r="NXY9" s="267"/>
      <c r="NXZ9" s="267"/>
      <c r="NYA9" s="269"/>
      <c r="NYB9" s="330"/>
      <c r="NYC9" s="344"/>
      <c r="NYD9" s="347"/>
      <c r="NYE9" s="347"/>
      <c r="NYF9" s="333"/>
      <c r="NYG9" s="348"/>
      <c r="NYH9" s="345"/>
      <c r="NYI9" s="347"/>
      <c r="NYJ9" s="340"/>
      <c r="NYK9" s="339"/>
      <c r="NYM9" s="259"/>
      <c r="NYN9" s="267"/>
      <c r="NYO9" s="267"/>
      <c r="NYP9" s="269"/>
      <c r="NYQ9" s="330"/>
      <c r="NYR9" s="344"/>
      <c r="NYS9" s="347"/>
      <c r="NYT9" s="347"/>
      <c r="NYU9" s="333"/>
      <c r="NYV9" s="348"/>
      <c r="NYW9" s="345"/>
      <c r="NYX9" s="347"/>
      <c r="NYY9" s="340"/>
      <c r="NYZ9" s="339"/>
      <c r="NZB9" s="259"/>
      <c r="NZC9" s="267"/>
      <c r="NZD9" s="267"/>
      <c r="NZE9" s="269"/>
      <c r="NZF9" s="330"/>
      <c r="NZG9" s="344"/>
      <c r="NZH9" s="347"/>
      <c r="NZI9" s="347"/>
      <c r="NZJ9" s="333"/>
      <c r="NZK9" s="348"/>
      <c r="NZL9" s="345"/>
      <c r="NZM9" s="347"/>
      <c r="NZN9" s="340"/>
      <c r="NZO9" s="339"/>
      <c r="NZQ9" s="259"/>
      <c r="NZR9" s="267"/>
      <c r="NZS9" s="267"/>
      <c r="NZT9" s="269"/>
      <c r="NZU9" s="330"/>
      <c r="NZV9" s="344"/>
      <c r="NZW9" s="347"/>
      <c r="NZX9" s="347"/>
      <c r="NZY9" s="333"/>
      <c r="NZZ9" s="348"/>
      <c r="OAA9" s="345"/>
      <c r="OAB9" s="347"/>
      <c r="OAC9" s="340"/>
      <c r="OAD9" s="339"/>
      <c r="OAF9" s="259"/>
      <c r="OAG9" s="267"/>
      <c r="OAH9" s="267"/>
      <c r="OAI9" s="269"/>
      <c r="OAJ9" s="330"/>
      <c r="OAK9" s="344"/>
      <c r="OAL9" s="347"/>
      <c r="OAM9" s="347"/>
      <c r="OAN9" s="333"/>
      <c r="OAO9" s="348"/>
      <c r="OAP9" s="345"/>
      <c r="OAQ9" s="347"/>
      <c r="OAR9" s="340"/>
      <c r="OAS9" s="339"/>
      <c r="OAU9" s="259"/>
      <c r="OAV9" s="267"/>
      <c r="OAW9" s="267"/>
      <c r="OAX9" s="269"/>
      <c r="OAY9" s="330"/>
      <c r="OAZ9" s="344"/>
      <c r="OBA9" s="347"/>
      <c r="OBB9" s="347"/>
      <c r="OBC9" s="333"/>
      <c r="OBD9" s="348"/>
      <c r="OBE9" s="345"/>
      <c r="OBF9" s="347"/>
      <c r="OBG9" s="340"/>
      <c r="OBH9" s="339"/>
      <c r="OBJ9" s="259"/>
      <c r="OBK9" s="267"/>
      <c r="OBL9" s="267"/>
      <c r="OBM9" s="269"/>
      <c r="OBN9" s="330"/>
      <c r="OBO9" s="344"/>
      <c r="OBP9" s="347"/>
      <c r="OBQ9" s="347"/>
      <c r="OBR9" s="333"/>
      <c r="OBS9" s="348"/>
      <c r="OBT9" s="345"/>
      <c r="OBU9" s="347"/>
      <c r="OBV9" s="340"/>
      <c r="OBW9" s="339"/>
      <c r="OBY9" s="259"/>
      <c r="OBZ9" s="267"/>
      <c r="OCA9" s="267"/>
      <c r="OCB9" s="269"/>
      <c r="OCC9" s="330"/>
      <c r="OCD9" s="344"/>
      <c r="OCE9" s="347"/>
      <c r="OCF9" s="347"/>
      <c r="OCG9" s="333"/>
      <c r="OCH9" s="348"/>
      <c r="OCI9" s="345"/>
      <c r="OCJ9" s="347"/>
      <c r="OCK9" s="340"/>
      <c r="OCL9" s="339"/>
      <c r="OCN9" s="259"/>
      <c r="OCO9" s="267"/>
      <c r="OCP9" s="267"/>
      <c r="OCQ9" s="269"/>
      <c r="OCR9" s="330"/>
      <c r="OCS9" s="344"/>
      <c r="OCT9" s="347"/>
      <c r="OCU9" s="347"/>
      <c r="OCV9" s="333"/>
      <c r="OCW9" s="348"/>
      <c r="OCX9" s="345"/>
      <c r="OCY9" s="347"/>
      <c r="OCZ9" s="340"/>
      <c r="ODA9" s="339"/>
      <c r="ODC9" s="259"/>
      <c r="ODD9" s="267"/>
      <c r="ODE9" s="267"/>
      <c r="ODF9" s="269"/>
      <c r="ODG9" s="330"/>
      <c r="ODH9" s="344"/>
      <c r="ODI9" s="347"/>
      <c r="ODJ9" s="347"/>
      <c r="ODK9" s="333"/>
      <c r="ODL9" s="348"/>
      <c r="ODM9" s="345"/>
      <c r="ODN9" s="347"/>
      <c r="ODO9" s="340"/>
      <c r="ODP9" s="339"/>
      <c r="ODR9" s="259"/>
      <c r="ODS9" s="267"/>
      <c r="ODT9" s="267"/>
      <c r="ODU9" s="269"/>
      <c r="ODV9" s="330"/>
      <c r="ODW9" s="344"/>
      <c r="ODX9" s="347"/>
      <c r="ODY9" s="347"/>
      <c r="ODZ9" s="333"/>
      <c r="OEA9" s="348"/>
      <c r="OEB9" s="345"/>
      <c r="OEC9" s="347"/>
      <c r="OED9" s="340"/>
      <c r="OEE9" s="339"/>
      <c r="OEG9" s="259"/>
      <c r="OEH9" s="267"/>
      <c r="OEI9" s="267"/>
      <c r="OEJ9" s="269"/>
      <c r="OEK9" s="330"/>
      <c r="OEL9" s="344"/>
      <c r="OEM9" s="347"/>
      <c r="OEN9" s="347"/>
      <c r="OEO9" s="333"/>
      <c r="OEP9" s="348"/>
      <c r="OEQ9" s="345"/>
      <c r="OER9" s="347"/>
      <c r="OES9" s="340"/>
      <c r="OET9" s="339"/>
      <c r="OEV9" s="259"/>
      <c r="OEW9" s="267"/>
      <c r="OEX9" s="267"/>
      <c r="OEY9" s="269"/>
      <c r="OEZ9" s="330"/>
      <c r="OFA9" s="344"/>
      <c r="OFB9" s="347"/>
      <c r="OFC9" s="347"/>
      <c r="OFD9" s="333"/>
      <c r="OFE9" s="348"/>
      <c r="OFF9" s="345"/>
      <c r="OFG9" s="347"/>
      <c r="OFH9" s="340"/>
      <c r="OFI9" s="339"/>
      <c r="OFK9" s="259"/>
      <c r="OFL9" s="267"/>
      <c r="OFM9" s="267"/>
      <c r="OFN9" s="269"/>
      <c r="OFO9" s="330"/>
      <c r="OFP9" s="344"/>
      <c r="OFQ9" s="347"/>
      <c r="OFR9" s="347"/>
      <c r="OFS9" s="333"/>
      <c r="OFT9" s="348"/>
      <c r="OFU9" s="345"/>
      <c r="OFV9" s="347"/>
      <c r="OFW9" s="340"/>
      <c r="OFX9" s="339"/>
      <c r="OFZ9" s="259"/>
      <c r="OGA9" s="267"/>
      <c r="OGB9" s="267"/>
      <c r="OGC9" s="269"/>
      <c r="OGD9" s="330"/>
      <c r="OGE9" s="344"/>
      <c r="OGF9" s="347"/>
      <c r="OGG9" s="347"/>
      <c r="OGH9" s="333"/>
      <c r="OGI9" s="348"/>
      <c r="OGJ9" s="345"/>
      <c r="OGK9" s="347"/>
      <c r="OGL9" s="340"/>
      <c r="OGM9" s="339"/>
      <c r="OGO9" s="259"/>
      <c r="OGP9" s="267"/>
      <c r="OGQ9" s="267"/>
      <c r="OGR9" s="269"/>
      <c r="OGS9" s="330"/>
      <c r="OGT9" s="344"/>
      <c r="OGU9" s="347"/>
      <c r="OGV9" s="347"/>
      <c r="OGW9" s="333"/>
      <c r="OGX9" s="348"/>
      <c r="OGY9" s="345"/>
      <c r="OGZ9" s="347"/>
      <c r="OHA9" s="340"/>
      <c r="OHB9" s="339"/>
      <c r="OHD9" s="259"/>
      <c r="OHE9" s="267"/>
      <c r="OHF9" s="267"/>
      <c r="OHG9" s="269"/>
      <c r="OHH9" s="330"/>
      <c r="OHI9" s="344"/>
      <c r="OHJ9" s="347"/>
      <c r="OHK9" s="347"/>
      <c r="OHL9" s="333"/>
      <c r="OHM9" s="348"/>
      <c r="OHN9" s="345"/>
      <c r="OHO9" s="347"/>
      <c r="OHP9" s="340"/>
      <c r="OHQ9" s="339"/>
      <c r="OHS9" s="259"/>
      <c r="OHT9" s="267"/>
      <c r="OHU9" s="267"/>
      <c r="OHV9" s="269"/>
      <c r="OHW9" s="330"/>
      <c r="OHX9" s="344"/>
      <c r="OHY9" s="347"/>
      <c r="OHZ9" s="347"/>
      <c r="OIA9" s="333"/>
      <c r="OIB9" s="348"/>
      <c r="OIC9" s="345"/>
      <c r="OID9" s="347"/>
      <c r="OIE9" s="340"/>
      <c r="OIF9" s="339"/>
      <c r="OIH9" s="259"/>
      <c r="OII9" s="267"/>
      <c r="OIJ9" s="267"/>
      <c r="OIK9" s="269"/>
      <c r="OIL9" s="330"/>
      <c r="OIM9" s="344"/>
      <c r="OIN9" s="347"/>
      <c r="OIO9" s="347"/>
      <c r="OIP9" s="333"/>
      <c r="OIQ9" s="348"/>
      <c r="OIR9" s="345"/>
      <c r="OIS9" s="347"/>
      <c r="OIT9" s="340"/>
      <c r="OIU9" s="339"/>
      <c r="OIW9" s="259"/>
      <c r="OIX9" s="267"/>
      <c r="OIY9" s="267"/>
      <c r="OIZ9" s="269"/>
      <c r="OJA9" s="330"/>
      <c r="OJB9" s="344"/>
      <c r="OJC9" s="347"/>
      <c r="OJD9" s="347"/>
      <c r="OJE9" s="333"/>
      <c r="OJF9" s="348"/>
      <c r="OJG9" s="345"/>
      <c r="OJH9" s="347"/>
      <c r="OJI9" s="340"/>
      <c r="OJJ9" s="339"/>
      <c r="OJL9" s="259"/>
      <c r="OJM9" s="267"/>
      <c r="OJN9" s="267"/>
      <c r="OJO9" s="269"/>
      <c r="OJP9" s="330"/>
      <c r="OJQ9" s="344"/>
      <c r="OJR9" s="347"/>
      <c r="OJS9" s="347"/>
      <c r="OJT9" s="333"/>
      <c r="OJU9" s="348"/>
      <c r="OJV9" s="345"/>
      <c r="OJW9" s="347"/>
      <c r="OJX9" s="340"/>
      <c r="OJY9" s="339"/>
      <c r="OKA9" s="259"/>
      <c r="OKB9" s="267"/>
      <c r="OKC9" s="267"/>
      <c r="OKD9" s="269"/>
      <c r="OKE9" s="330"/>
      <c r="OKF9" s="344"/>
      <c r="OKG9" s="347"/>
      <c r="OKH9" s="347"/>
      <c r="OKI9" s="333"/>
      <c r="OKJ9" s="348"/>
      <c r="OKK9" s="345"/>
      <c r="OKL9" s="347"/>
      <c r="OKM9" s="340"/>
      <c r="OKN9" s="339"/>
      <c r="OKP9" s="259"/>
      <c r="OKQ9" s="267"/>
      <c r="OKR9" s="267"/>
      <c r="OKS9" s="269"/>
      <c r="OKT9" s="330"/>
      <c r="OKU9" s="344"/>
      <c r="OKV9" s="347"/>
      <c r="OKW9" s="347"/>
      <c r="OKX9" s="333"/>
      <c r="OKY9" s="348"/>
      <c r="OKZ9" s="345"/>
      <c r="OLA9" s="347"/>
      <c r="OLB9" s="340"/>
      <c r="OLC9" s="339"/>
      <c r="OLE9" s="259"/>
      <c r="OLF9" s="267"/>
      <c r="OLG9" s="267"/>
      <c r="OLH9" s="269"/>
      <c r="OLI9" s="330"/>
      <c r="OLJ9" s="344"/>
      <c r="OLK9" s="347"/>
      <c r="OLL9" s="347"/>
      <c r="OLM9" s="333"/>
      <c r="OLN9" s="348"/>
      <c r="OLO9" s="345"/>
      <c r="OLP9" s="347"/>
      <c r="OLQ9" s="340"/>
      <c r="OLR9" s="339"/>
      <c r="OLT9" s="259"/>
      <c r="OLU9" s="267"/>
      <c r="OLV9" s="267"/>
      <c r="OLW9" s="269"/>
      <c r="OLX9" s="330"/>
      <c r="OLY9" s="344"/>
      <c r="OLZ9" s="347"/>
      <c r="OMA9" s="347"/>
      <c r="OMB9" s="333"/>
      <c r="OMC9" s="348"/>
      <c r="OMD9" s="345"/>
      <c r="OME9" s="347"/>
      <c r="OMF9" s="340"/>
      <c r="OMG9" s="339"/>
      <c r="OMI9" s="259"/>
      <c r="OMJ9" s="267"/>
      <c r="OMK9" s="267"/>
      <c r="OML9" s="269"/>
      <c r="OMM9" s="330"/>
      <c r="OMN9" s="344"/>
      <c r="OMO9" s="347"/>
      <c r="OMP9" s="347"/>
      <c r="OMQ9" s="333"/>
      <c r="OMR9" s="348"/>
      <c r="OMS9" s="345"/>
      <c r="OMT9" s="347"/>
      <c r="OMU9" s="340"/>
      <c r="OMV9" s="339"/>
      <c r="OMX9" s="259"/>
      <c r="OMY9" s="267"/>
      <c r="OMZ9" s="267"/>
      <c r="ONA9" s="269"/>
      <c r="ONB9" s="330"/>
      <c r="ONC9" s="344"/>
      <c r="OND9" s="347"/>
      <c r="ONE9" s="347"/>
      <c r="ONF9" s="333"/>
      <c r="ONG9" s="348"/>
      <c r="ONH9" s="345"/>
      <c r="ONI9" s="347"/>
      <c r="ONJ9" s="340"/>
      <c r="ONK9" s="339"/>
      <c r="ONM9" s="259"/>
      <c r="ONN9" s="267"/>
      <c r="ONO9" s="267"/>
      <c r="ONP9" s="269"/>
      <c r="ONQ9" s="330"/>
      <c r="ONR9" s="344"/>
      <c r="ONS9" s="347"/>
      <c r="ONT9" s="347"/>
      <c r="ONU9" s="333"/>
      <c r="ONV9" s="348"/>
      <c r="ONW9" s="345"/>
      <c r="ONX9" s="347"/>
      <c r="ONY9" s="340"/>
      <c r="ONZ9" s="339"/>
      <c r="OOB9" s="259"/>
      <c r="OOC9" s="267"/>
      <c r="OOD9" s="267"/>
      <c r="OOE9" s="269"/>
      <c r="OOF9" s="330"/>
      <c r="OOG9" s="344"/>
      <c r="OOH9" s="347"/>
      <c r="OOI9" s="347"/>
      <c r="OOJ9" s="333"/>
      <c r="OOK9" s="348"/>
      <c r="OOL9" s="345"/>
      <c r="OOM9" s="347"/>
      <c r="OON9" s="340"/>
      <c r="OOO9" s="339"/>
      <c r="OOQ9" s="259"/>
      <c r="OOR9" s="267"/>
      <c r="OOS9" s="267"/>
      <c r="OOT9" s="269"/>
      <c r="OOU9" s="330"/>
      <c r="OOV9" s="344"/>
      <c r="OOW9" s="347"/>
      <c r="OOX9" s="347"/>
      <c r="OOY9" s="333"/>
      <c r="OOZ9" s="348"/>
      <c r="OPA9" s="345"/>
      <c r="OPB9" s="347"/>
      <c r="OPC9" s="340"/>
      <c r="OPD9" s="339"/>
      <c r="OPF9" s="259"/>
      <c r="OPG9" s="267"/>
      <c r="OPH9" s="267"/>
      <c r="OPI9" s="269"/>
      <c r="OPJ9" s="330"/>
      <c r="OPK9" s="344"/>
      <c r="OPL9" s="347"/>
      <c r="OPM9" s="347"/>
      <c r="OPN9" s="333"/>
      <c r="OPO9" s="348"/>
      <c r="OPP9" s="345"/>
      <c r="OPQ9" s="347"/>
      <c r="OPR9" s="340"/>
      <c r="OPS9" s="339"/>
      <c r="OPU9" s="259"/>
      <c r="OPV9" s="267"/>
      <c r="OPW9" s="267"/>
      <c r="OPX9" s="269"/>
      <c r="OPY9" s="330"/>
      <c r="OPZ9" s="344"/>
      <c r="OQA9" s="347"/>
      <c r="OQB9" s="347"/>
      <c r="OQC9" s="333"/>
      <c r="OQD9" s="348"/>
      <c r="OQE9" s="345"/>
      <c r="OQF9" s="347"/>
      <c r="OQG9" s="340"/>
      <c r="OQH9" s="339"/>
      <c r="OQJ9" s="259"/>
      <c r="OQK9" s="267"/>
      <c r="OQL9" s="267"/>
      <c r="OQM9" s="269"/>
      <c r="OQN9" s="330"/>
      <c r="OQO9" s="344"/>
      <c r="OQP9" s="347"/>
      <c r="OQQ9" s="347"/>
      <c r="OQR9" s="333"/>
      <c r="OQS9" s="348"/>
      <c r="OQT9" s="345"/>
      <c r="OQU9" s="347"/>
      <c r="OQV9" s="340"/>
      <c r="OQW9" s="339"/>
      <c r="OQY9" s="259"/>
      <c r="OQZ9" s="267"/>
      <c r="ORA9" s="267"/>
      <c r="ORB9" s="269"/>
      <c r="ORC9" s="330"/>
      <c r="ORD9" s="344"/>
      <c r="ORE9" s="347"/>
      <c r="ORF9" s="347"/>
      <c r="ORG9" s="333"/>
      <c r="ORH9" s="348"/>
      <c r="ORI9" s="345"/>
      <c r="ORJ9" s="347"/>
      <c r="ORK9" s="340"/>
      <c r="ORL9" s="339"/>
      <c r="ORN9" s="259"/>
      <c r="ORO9" s="267"/>
      <c r="ORP9" s="267"/>
      <c r="ORQ9" s="269"/>
      <c r="ORR9" s="330"/>
      <c r="ORS9" s="344"/>
      <c r="ORT9" s="347"/>
      <c r="ORU9" s="347"/>
      <c r="ORV9" s="333"/>
      <c r="ORW9" s="348"/>
      <c r="ORX9" s="345"/>
      <c r="ORY9" s="347"/>
      <c r="ORZ9" s="340"/>
      <c r="OSA9" s="339"/>
      <c r="OSC9" s="259"/>
      <c r="OSD9" s="267"/>
      <c r="OSE9" s="267"/>
      <c r="OSF9" s="269"/>
      <c r="OSG9" s="330"/>
      <c r="OSH9" s="344"/>
      <c r="OSI9" s="347"/>
      <c r="OSJ9" s="347"/>
      <c r="OSK9" s="333"/>
      <c r="OSL9" s="348"/>
      <c r="OSM9" s="345"/>
      <c r="OSN9" s="347"/>
      <c r="OSO9" s="340"/>
      <c r="OSP9" s="339"/>
      <c r="OSR9" s="259"/>
      <c r="OSS9" s="267"/>
      <c r="OST9" s="267"/>
      <c r="OSU9" s="269"/>
      <c r="OSV9" s="330"/>
      <c r="OSW9" s="344"/>
      <c r="OSX9" s="347"/>
      <c r="OSY9" s="347"/>
      <c r="OSZ9" s="333"/>
      <c r="OTA9" s="348"/>
      <c r="OTB9" s="345"/>
      <c r="OTC9" s="347"/>
      <c r="OTD9" s="340"/>
      <c r="OTE9" s="339"/>
      <c r="OTG9" s="259"/>
      <c r="OTH9" s="267"/>
      <c r="OTI9" s="267"/>
      <c r="OTJ9" s="269"/>
      <c r="OTK9" s="330"/>
      <c r="OTL9" s="344"/>
      <c r="OTM9" s="347"/>
      <c r="OTN9" s="347"/>
      <c r="OTO9" s="333"/>
      <c r="OTP9" s="348"/>
      <c r="OTQ9" s="345"/>
      <c r="OTR9" s="347"/>
      <c r="OTS9" s="340"/>
      <c r="OTT9" s="339"/>
      <c r="OTV9" s="259"/>
      <c r="OTW9" s="267"/>
      <c r="OTX9" s="267"/>
      <c r="OTY9" s="269"/>
      <c r="OTZ9" s="330"/>
      <c r="OUA9" s="344"/>
      <c r="OUB9" s="347"/>
      <c r="OUC9" s="347"/>
      <c r="OUD9" s="333"/>
      <c r="OUE9" s="348"/>
      <c r="OUF9" s="345"/>
      <c r="OUG9" s="347"/>
      <c r="OUH9" s="340"/>
      <c r="OUI9" s="339"/>
      <c r="OUK9" s="259"/>
      <c r="OUL9" s="267"/>
      <c r="OUM9" s="267"/>
      <c r="OUN9" s="269"/>
      <c r="OUO9" s="330"/>
      <c r="OUP9" s="344"/>
      <c r="OUQ9" s="347"/>
      <c r="OUR9" s="347"/>
      <c r="OUS9" s="333"/>
      <c r="OUT9" s="348"/>
      <c r="OUU9" s="345"/>
      <c r="OUV9" s="347"/>
      <c r="OUW9" s="340"/>
      <c r="OUX9" s="339"/>
      <c r="OUZ9" s="259"/>
      <c r="OVA9" s="267"/>
      <c r="OVB9" s="267"/>
      <c r="OVC9" s="269"/>
      <c r="OVD9" s="330"/>
      <c r="OVE9" s="344"/>
      <c r="OVF9" s="347"/>
      <c r="OVG9" s="347"/>
      <c r="OVH9" s="333"/>
      <c r="OVI9" s="348"/>
      <c r="OVJ9" s="345"/>
      <c r="OVK9" s="347"/>
      <c r="OVL9" s="340"/>
      <c r="OVM9" s="339"/>
      <c r="OVO9" s="259"/>
      <c r="OVP9" s="267"/>
      <c r="OVQ9" s="267"/>
      <c r="OVR9" s="269"/>
      <c r="OVS9" s="330"/>
      <c r="OVT9" s="344"/>
      <c r="OVU9" s="347"/>
      <c r="OVV9" s="347"/>
      <c r="OVW9" s="333"/>
      <c r="OVX9" s="348"/>
      <c r="OVY9" s="345"/>
      <c r="OVZ9" s="347"/>
      <c r="OWA9" s="340"/>
      <c r="OWB9" s="339"/>
      <c r="OWD9" s="259"/>
      <c r="OWE9" s="267"/>
      <c r="OWF9" s="267"/>
      <c r="OWG9" s="269"/>
      <c r="OWH9" s="330"/>
      <c r="OWI9" s="344"/>
      <c r="OWJ9" s="347"/>
      <c r="OWK9" s="347"/>
      <c r="OWL9" s="333"/>
      <c r="OWM9" s="348"/>
      <c r="OWN9" s="345"/>
      <c r="OWO9" s="347"/>
      <c r="OWP9" s="340"/>
      <c r="OWQ9" s="339"/>
      <c r="OWS9" s="259"/>
      <c r="OWT9" s="267"/>
      <c r="OWU9" s="267"/>
      <c r="OWV9" s="269"/>
      <c r="OWW9" s="330"/>
      <c r="OWX9" s="344"/>
      <c r="OWY9" s="347"/>
      <c r="OWZ9" s="347"/>
      <c r="OXA9" s="333"/>
      <c r="OXB9" s="348"/>
      <c r="OXC9" s="345"/>
      <c r="OXD9" s="347"/>
      <c r="OXE9" s="340"/>
      <c r="OXF9" s="339"/>
      <c r="OXH9" s="259"/>
      <c r="OXI9" s="267"/>
      <c r="OXJ9" s="267"/>
      <c r="OXK9" s="269"/>
      <c r="OXL9" s="330"/>
      <c r="OXM9" s="344"/>
      <c r="OXN9" s="347"/>
      <c r="OXO9" s="347"/>
      <c r="OXP9" s="333"/>
      <c r="OXQ9" s="348"/>
      <c r="OXR9" s="345"/>
      <c r="OXS9" s="347"/>
      <c r="OXT9" s="340"/>
      <c r="OXU9" s="339"/>
      <c r="OXW9" s="259"/>
      <c r="OXX9" s="267"/>
      <c r="OXY9" s="267"/>
      <c r="OXZ9" s="269"/>
      <c r="OYA9" s="330"/>
      <c r="OYB9" s="344"/>
      <c r="OYC9" s="347"/>
      <c r="OYD9" s="347"/>
      <c r="OYE9" s="333"/>
      <c r="OYF9" s="348"/>
      <c r="OYG9" s="345"/>
      <c r="OYH9" s="347"/>
      <c r="OYI9" s="340"/>
      <c r="OYJ9" s="339"/>
      <c r="OYL9" s="259"/>
      <c r="OYM9" s="267"/>
      <c r="OYN9" s="267"/>
      <c r="OYO9" s="269"/>
      <c r="OYP9" s="330"/>
      <c r="OYQ9" s="344"/>
      <c r="OYR9" s="347"/>
      <c r="OYS9" s="347"/>
      <c r="OYT9" s="333"/>
      <c r="OYU9" s="348"/>
      <c r="OYV9" s="345"/>
      <c r="OYW9" s="347"/>
      <c r="OYX9" s="340"/>
      <c r="OYY9" s="339"/>
      <c r="OZA9" s="259"/>
      <c r="OZB9" s="267"/>
      <c r="OZC9" s="267"/>
      <c r="OZD9" s="269"/>
      <c r="OZE9" s="330"/>
      <c r="OZF9" s="344"/>
      <c r="OZG9" s="347"/>
      <c r="OZH9" s="347"/>
      <c r="OZI9" s="333"/>
      <c r="OZJ9" s="348"/>
      <c r="OZK9" s="345"/>
      <c r="OZL9" s="347"/>
      <c r="OZM9" s="340"/>
      <c r="OZN9" s="339"/>
      <c r="OZP9" s="259"/>
      <c r="OZQ9" s="267"/>
      <c r="OZR9" s="267"/>
      <c r="OZS9" s="269"/>
      <c r="OZT9" s="330"/>
      <c r="OZU9" s="344"/>
      <c r="OZV9" s="347"/>
      <c r="OZW9" s="347"/>
      <c r="OZX9" s="333"/>
      <c r="OZY9" s="348"/>
      <c r="OZZ9" s="345"/>
      <c r="PAA9" s="347"/>
      <c r="PAB9" s="340"/>
      <c r="PAC9" s="339"/>
      <c r="PAE9" s="259"/>
      <c r="PAF9" s="267"/>
      <c r="PAG9" s="267"/>
      <c r="PAH9" s="269"/>
      <c r="PAI9" s="330"/>
      <c r="PAJ9" s="344"/>
      <c r="PAK9" s="347"/>
      <c r="PAL9" s="347"/>
      <c r="PAM9" s="333"/>
      <c r="PAN9" s="348"/>
      <c r="PAO9" s="345"/>
      <c r="PAP9" s="347"/>
      <c r="PAQ9" s="340"/>
      <c r="PAR9" s="339"/>
      <c r="PAT9" s="259"/>
      <c r="PAU9" s="267"/>
      <c r="PAV9" s="267"/>
      <c r="PAW9" s="269"/>
      <c r="PAX9" s="330"/>
      <c r="PAY9" s="344"/>
      <c r="PAZ9" s="347"/>
      <c r="PBA9" s="347"/>
      <c r="PBB9" s="333"/>
      <c r="PBC9" s="348"/>
      <c r="PBD9" s="345"/>
      <c r="PBE9" s="347"/>
      <c r="PBF9" s="340"/>
      <c r="PBG9" s="339"/>
      <c r="PBI9" s="259"/>
      <c r="PBJ9" s="267"/>
      <c r="PBK9" s="267"/>
      <c r="PBL9" s="269"/>
      <c r="PBM9" s="330"/>
      <c r="PBN9" s="344"/>
      <c r="PBO9" s="347"/>
      <c r="PBP9" s="347"/>
      <c r="PBQ9" s="333"/>
      <c r="PBR9" s="348"/>
      <c r="PBS9" s="345"/>
      <c r="PBT9" s="347"/>
      <c r="PBU9" s="340"/>
      <c r="PBV9" s="339"/>
      <c r="PBX9" s="259"/>
      <c r="PBY9" s="267"/>
      <c r="PBZ9" s="267"/>
      <c r="PCA9" s="269"/>
      <c r="PCB9" s="330"/>
      <c r="PCC9" s="344"/>
      <c r="PCD9" s="347"/>
      <c r="PCE9" s="347"/>
      <c r="PCF9" s="333"/>
      <c r="PCG9" s="348"/>
      <c r="PCH9" s="345"/>
      <c r="PCI9" s="347"/>
      <c r="PCJ9" s="340"/>
      <c r="PCK9" s="339"/>
      <c r="PCM9" s="259"/>
      <c r="PCN9" s="267"/>
      <c r="PCO9" s="267"/>
      <c r="PCP9" s="269"/>
      <c r="PCQ9" s="330"/>
      <c r="PCR9" s="344"/>
      <c r="PCS9" s="347"/>
      <c r="PCT9" s="347"/>
      <c r="PCU9" s="333"/>
      <c r="PCV9" s="348"/>
      <c r="PCW9" s="345"/>
      <c r="PCX9" s="347"/>
      <c r="PCY9" s="340"/>
      <c r="PCZ9" s="339"/>
      <c r="PDB9" s="259"/>
      <c r="PDC9" s="267"/>
      <c r="PDD9" s="267"/>
      <c r="PDE9" s="269"/>
      <c r="PDF9" s="330"/>
      <c r="PDG9" s="344"/>
      <c r="PDH9" s="347"/>
      <c r="PDI9" s="347"/>
      <c r="PDJ9" s="333"/>
      <c r="PDK9" s="348"/>
      <c r="PDL9" s="345"/>
      <c r="PDM9" s="347"/>
      <c r="PDN9" s="340"/>
      <c r="PDO9" s="339"/>
      <c r="PDQ9" s="259"/>
      <c r="PDR9" s="267"/>
      <c r="PDS9" s="267"/>
      <c r="PDT9" s="269"/>
      <c r="PDU9" s="330"/>
      <c r="PDV9" s="344"/>
      <c r="PDW9" s="347"/>
      <c r="PDX9" s="347"/>
      <c r="PDY9" s="333"/>
      <c r="PDZ9" s="348"/>
      <c r="PEA9" s="345"/>
      <c r="PEB9" s="347"/>
      <c r="PEC9" s="340"/>
      <c r="PED9" s="339"/>
      <c r="PEF9" s="259"/>
      <c r="PEG9" s="267"/>
      <c r="PEH9" s="267"/>
      <c r="PEI9" s="269"/>
      <c r="PEJ9" s="330"/>
      <c r="PEK9" s="344"/>
      <c r="PEL9" s="347"/>
      <c r="PEM9" s="347"/>
      <c r="PEN9" s="333"/>
      <c r="PEO9" s="348"/>
      <c r="PEP9" s="345"/>
      <c r="PEQ9" s="347"/>
      <c r="PER9" s="340"/>
      <c r="PES9" s="339"/>
      <c r="PEU9" s="259"/>
      <c r="PEV9" s="267"/>
      <c r="PEW9" s="267"/>
      <c r="PEX9" s="269"/>
      <c r="PEY9" s="330"/>
      <c r="PEZ9" s="344"/>
      <c r="PFA9" s="347"/>
      <c r="PFB9" s="347"/>
      <c r="PFC9" s="333"/>
      <c r="PFD9" s="348"/>
      <c r="PFE9" s="345"/>
      <c r="PFF9" s="347"/>
      <c r="PFG9" s="340"/>
      <c r="PFH9" s="339"/>
      <c r="PFJ9" s="259"/>
      <c r="PFK9" s="267"/>
      <c r="PFL9" s="267"/>
      <c r="PFM9" s="269"/>
      <c r="PFN9" s="330"/>
      <c r="PFO9" s="344"/>
      <c r="PFP9" s="347"/>
      <c r="PFQ9" s="347"/>
      <c r="PFR9" s="333"/>
      <c r="PFS9" s="348"/>
      <c r="PFT9" s="345"/>
      <c r="PFU9" s="347"/>
      <c r="PFV9" s="340"/>
      <c r="PFW9" s="339"/>
      <c r="PFY9" s="259"/>
      <c r="PFZ9" s="267"/>
      <c r="PGA9" s="267"/>
      <c r="PGB9" s="269"/>
      <c r="PGC9" s="330"/>
      <c r="PGD9" s="344"/>
      <c r="PGE9" s="347"/>
      <c r="PGF9" s="347"/>
      <c r="PGG9" s="333"/>
      <c r="PGH9" s="348"/>
      <c r="PGI9" s="345"/>
      <c r="PGJ9" s="347"/>
      <c r="PGK9" s="340"/>
      <c r="PGL9" s="339"/>
      <c r="PGN9" s="259"/>
      <c r="PGO9" s="267"/>
      <c r="PGP9" s="267"/>
      <c r="PGQ9" s="269"/>
      <c r="PGR9" s="330"/>
      <c r="PGS9" s="344"/>
      <c r="PGT9" s="347"/>
      <c r="PGU9" s="347"/>
      <c r="PGV9" s="333"/>
      <c r="PGW9" s="348"/>
      <c r="PGX9" s="345"/>
      <c r="PGY9" s="347"/>
      <c r="PGZ9" s="340"/>
      <c r="PHA9" s="339"/>
      <c r="PHC9" s="259"/>
      <c r="PHD9" s="267"/>
      <c r="PHE9" s="267"/>
      <c r="PHF9" s="269"/>
      <c r="PHG9" s="330"/>
      <c r="PHH9" s="344"/>
      <c r="PHI9" s="347"/>
      <c r="PHJ9" s="347"/>
      <c r="PHK9" s="333"/>
      <c r="PHL9" s="348"/>
      <c r="PHM9" s="345"/>
      <c r="PHN9" s="347"/>
      <c r="PHO9" s="340"/>
      <c r="PHP9" s="339"/>
      <c r="PHR9" s="259"/>
      <c r="PHS9" s="267"/>
      <c r="PHT9" s="267"/>
      <c r="PHU9" s="269"/>
      <c r="PHV9" s="330"/>
      <c r="PHW9" s="344"/>
      <c r="PHX9" s="347"/>
      <c r="PHY9" s="347"/>
      <c r="PHZ9" s="333"/>
      <c r="PIA9" s="348"/>
      <c r="PIB9" s="345"/>
      <c r="PIC9" s="347"/>
      <c r="PID9" s="340"/>
      <c r="PIE9" s="339"/>
      <c r="PIG9" s="259"/>
      <c r="PIH9" s="267"/>
      <c r="PII9" s="267"/>
      <c r="PIJ9" s="269"/>
      <c r="PIK9" s="330"/>
      <c r="PIL9" s="344"/>
      <c r="PIM9" s="347"/>
      <c r="PIN9" s="347"/>
      <c r="PIO9" s="333"/>
      <c r="PIP9" s="348"/>
      <c r="PIQ9" s="345"/>
      <c r="PIR9" s="347"/>
      <c r="PIS9" s="340"/>
      <c r="PIT9" s="339"/>
      <c r="PIV9" s="259"/>
      <c r="PIW9" s="267"/>
      <c r="PIX9" s="267"/>
      <c r="PIY9" s="269"/>
      <c r="PIZ9" s="330"/>
      <c r="PJA9" s="344"/>
      <c r="PJB9" s="347"/>
      <c r="PJC9" s="347"/>
      <c r="PJD9" s="333"/>
      <c r="PJE9" s="348"/>
      <c r="PJF9" s="345"/>
      <c r="PJG9" s="347"/>
      <c r="PJH9" s="340"/>
      <c r="PJI9" s="339"/>
      <c r="PJK9" s="259"/>
      <c r="PJL9" s="267"/>
      <c r="PJM9" s="267"/>
      <c r="PJN9" s="269"/>
      <c r="PJO9" s="330"/>
      <c r="PJP9" s="344"/>
      <c r="PJQ9" s="347"/>
      <c r="PJR9" s="347"/>
      <c r="PJS9" s="333"/>
      <c r="PJT9" s="348"/>
      <c r="PJU9" s="345"/>
      <c r="PJV9" s="347"/>
      <c r="PJW9" s="340"/>
      <c r="PJX9" s="339"/>
      <c r="PJZ9" s="259"/>
      <c r="PKA9" s="267"/>
      <c r="PKB9" s="267"/>
      <c r="PKC9" s="269"/>
      <c r="PKD9" s="330"/>
      <c r="PKE9" s="344"/>
      <c r="PKF9" s="347"/>
      <c r="PKG9" s="347"/>
      <c r="PKH9" s="333"/>
      <c r="PKI9" s="348"/>
      <c r="PKJ9" s="345"/>
      <c r="PKK9" s="347"/>
      <c r="PKL9" s="340"/>
      <c r="PKM9" s="339"/>
      <c r="PKO9" s="259"/>
      <c r="PKP9" s="267"/>
      <c r="PKQ9" s="267"/>
      <c r="PKR9" s="269"/>
      <c r="PKS9" s="330"/>
      <c r="PKT9" s="344"/>
      <c r="PKU9" s="347"/>
      <c r="PKV9" s="347"/>
      <c r="PKW9" s="333"/>
      <c r="PKX9" s="348"/>
      <c r="PKY9" s="345"/>
      <c r="PKZ9" s="347"/>
      <c r="PLA9" s="340"/>
      <c r="PLB9" s="339"/>
      <c r="PLD9" s="259"/>
      <c r="PLE9" s="267"/>
      <c r="PLF9" s="267"/>
      <c r="PLG9" s="269"/>
      <c r="PLH9" s="330"/>
      <c r="PLI9" s="344"/>
      <c r="PLJ9" s="347"/>
      <c r="PLK9" s="347"/>
      <c r="PLL9" s="333"/>
      <c r="PLM9" s="348"/>
      <c r="PLN9" s="345"/>
      <c r="PLO9" s="347"/>
      <c r="PLP9" s="340"/>
      <c r="PLQ9" s="339"/>
      <c r="PLS9" s="259"/>
      <c r="PLT9" s="267"/>
      <c r="PLU9" s="267"/>
      <c r="PLV9" s="269"/>
      <c r="PLW9" s="330"/>
      <c r="PLX9" s="344"/>
      <c r="PLY9" s="347"/>
      <c r="PLZ9" s="347"/>
      <c r="PMA9" s="333"/>
      <c r="PMB9" s="348"/>
      <c r="PMC9" s="345"/>
      <c r="PMD9" s="347"/>
      <c r="PME9" s="340"/>
      <c r="PMF9" s="339"/>
      <c r="PMH9" s="259"/>
      <c r="PMI9" s="267"/>
      <c r="PMJ9" s="267"/>
      <c r="PMK9" s="269"/>
      <c r="PML9" s="330"/>
      <c r="PMM9" s="344"/>
      <c r="PMN9" s="347"/>
      <c r="PMO9" s="347"/>
      <c r="PMP9" s="333"/>
      <c r="PMQ9" s="348"/>
      <c r="PMR9" s="345"/>
      <c r="PMS9" s="347"/>
      <c r="PMT9" s="340"/>
      <c r="PMU9" s="339"/>
      <c r="PMW9" s="259"/>
      <c r="PMX9" s="267"/>
      <c r="PMY9" s="267"/>
      <c r="PMZ9" s="269"/>
      <c r="PNA9" s="330"/>
      <c r="PNB9" s="344"/>
      <c r="PNC9" s="347"/>
      <c r="PND9" s="347"/>
      <c r="PNE9" s="333"/>
      <c r="PNF9" s="348"/>
      <c r="PNG9" s="345"/>
      <c r="PNH9" s="347"/>
      <c r="PNI9" s="340"/>
      <c r="PNJ9" s="339"/>
      <c r="PNL9" s="259"/>
      <c r="PNM9" s="267"/>
      <c r="PNN9" s="267"/>
      <c r="PNO9" s="269"/>
      <c r="PNP9" s="330"/>
      <c r="PNQ9" s="344"/>
      <c r="PNR9" s="347"/>
      <c r="PNS9" s="347"/>
      <c r="PNT9" s="333"/>
      <c r="PNU9" s="348"/>
      <c r="PNV9" s="345"/>
      <c r="PNW9" s="347"/>
      <c r="PNX9" s="340"/>
      <c r="PNY9" s="339"/>
      <c r="POA9" s="259"/>
      <c r="POB9" s="267"/>
      <c r="POC9" s="267"/>
      <c r="POD9" s="269"/>
      <c r="POE9" s="330"/>
      <c r="POF9" s="344"/>
      <c r="POG9" s="347"/>
      <c r="POH9" s="347"/>
      <c r="POI9" s="333"/>
      <c r="POJ9" s="348"/>
      <c r="POK9" s="345"/>
      <c r="POL9" s="347"/>
      <c r="POM9" s="340"/>
      <c r="PON9" s="339"/>
      <c r="POP9" s="259"/>
      <c r="POQ9" s="267"/>
      <c r="POR9" s="267"/>
      <c r="POS9" s="269"/>
      <c r="POT9" s="330"/>
      <c r="POU9" s="344"/>
      <c r="POV9" s="347"/>
      <c r="POW9" s="347"/>
      <c r="POX9" s="333"/>
      <c r="POY9" s="348"/>
      <c r="POZ9" s="345"/>
      <c r="PPA9" s="347"/>
      <c r="PPB9" s="340"/>
      <c r="PPC9" s="339"/>
      <c r="PPE9" s="259"/>
      <c r="PPF9" s="267"/>
      <c r="PPG9" s="267"/>
      <c r="PPH9" s="269"/>
      <c r="PPI9" s="330"/>
      <c r="PPJ9" s="344"/>
      <c r="PPK9" s="347"/>
      <c r="PPL9" s="347"/>
      <c r="PPM9" s="333"/>
      <c r="PPN9" s="348"/>
      <c r="PPO9" s="345"/>
      <c r="PPP9" s="347"/>
      <c r="PPQ9" s="340"/>
      <c r="PPR9" s="339"/>
      <c r="PPT9" s="259"/>
      <c r="PPU9" s="267"/>
      <c r="PPV9" s="267"/>
      <c r="PPW9" s="269"/>
      <c r="PPX9" s="330"/>
      <c r="PPY9" s="344"/>
      <c r="PPZ9" s="347"/>
      <c r="PQA9" s="347"/>
      <c r="PQB9" s="333"/>
      <c r="PQC9" s="348"/>
      <c r="PQD9" s="345"/>
      <c r="PQE9" s="347"/>
      <c r="PQF9" s="340"/>
      <c r="PQG9" s="339"/>
      <c r="PQI9" s="259"/>
      <c r="PQJ9" s="267"/>
      <c r="PQK9" s="267"/>
      <c r="PQL9" s="269"/>
      <c r="PQM9" s="330"/>
      <c r="PQN9" s="344"/>
      <c r="PQO9" s="347"/>
      <c r="PQP9" s="347"/>
      <c r="PQQ9" s="333"/>
      <c r="PQR9" s="348"/>
      <c r="PQS9" s="345"/>
      <c r="PQT9" s="347"/>
      <c r="PQU9" s="340"/>
      <c r="PQV9" s="339"/>
      <c r="PQX9" s="259"/>
      <c r="PQY9" s="267"/>
      <c r="PQZ9" s="267"/>
      <c r="PRA9" s="269"/>
      <c r="PRB9" s="330"/>
      <c r="PRC9" s="344"/>
      <c r="PRD9" s="347"/>
      <c r="PRE9" s="347"/>
      <c r="PRF9" s="333"/>
      <c r="PRG9" s="348"/>
      <c r="PRH9" s="345"/>
      <c r="PRI9" s="347"/>
      <c r="PRJ9" s="340"/>
      <c r="PRK9" s="339"/>
      <c r="PRM9" s="259"/>
      <c r="PRN9" s="267"/>
      <c r="PRO9" s="267"/>
      <c r="PRP9" s="269"/>
      <c r="PRQ9" s="330"/>
      <c r="PRR9" s="344"/>
      <c r="PRS9" s="347"/>
      <c r="PRT9" s="347"/>
      <c r="PRU9" s="333"/>
      <c r="PRV9" s="348"/>
      <c r="PRW9" s="345"/>
      <c r="PRX9" s="347"/>
      <c r="PRY9" s="340"/>
      <c r="PRZ9" s="339"/>
      <c r="PSB9" s="259"/>
      <c r="PSC9" s="267"/>
      <c r="PSD9" s="267"/>
      <c r="PSE9" s="269"/>
      <c r="PSF9" s="330"/>
      <c r="PSG9" s="344"/>
      <c r="PSH9" s="347"/>
      <c r="PSI9" s="347"/>
      <c r="PSJ9" s="333"/>
      <c r="PSK9" s="348"/>
      <c r="PSL9" s="345"/>
      <c r="PSM9" s="347"/>
      <c r="PSN9" s="340"/>
      <c r="PSO9" s="339"/>
      <c r="PSQ9" s="259"/>
      <c r="PSR9" s="267"/>
      <c r="PSS9" s="267"/>
      <c r="PST9" s="269"/>
      <c r="PSU9" s="330"/>
      <c r="PSV9" s="344"/>
      <c r="PSW9" s="347"/>
      <c r="PSX9" s="347"/>
      <c r="PSY9" s="333"/>
      <c r="PSZ9" s="348"/>
      <c r="PTA9" s="345"/>
      <c r="PTB9" s="347"/>
      <c r="PTC9" s="340"/>
      <c r="PTD9" s="339"/>
      <c r="PTF9" s="259"/>
      <c r="PTG9" s="267"/>
      <c r="PTH9" s="267"/>
      <c r="PTI9" s="269"/>
      <c r="PTJ9" s="330"/>
      <c r="PTK9" s="344"/>
      <c r="PTL9" s="347"/>
      <c r="PTM9" s="347"/>
      <c r="PTN9" s="333"/>
      <c r="PTO9" s="348"/>
      <c r="PTP9" s="345"/>
      <c r="PTQ9" s="347"/>
      <c r="PTR9" s="340"/>
      <c r="PTS9" s="339"/>
      <c r="PTU9" s="259"/>
      <c r="PTV9" s="267"/>
      <c r="PTW9" s="267"/>
      <c r="PTX9" s="269"/>
      <c r="PTY9" s="330"/>
      <c r="PTZ9" s="344"/>
      <c r="PUA9" s="347"/>
      <c r="PUB9" s="347"/>
      <c r="PUC9" s="333"/>
      <c r="PUD9" s="348"/>
      <c r="PUE9" s="345"/>
      <c r="PUF9" s="347"/>
      <c r="PUG9" s="340"/>
      <c r="PUH9" s="339"/>
      <c r="PUJ9" s="259"/>
      <c r="PUK9" s="267"/>
      <c r="PUL9" s="267"/>
      <c r="PUM9" s="269"/>
      <c r="PUN9" s="330"/>
      <c r="PUO9" s="344"/>
      <c r="PUP9" s="347"/>
      <c r="PUQ9" s="347"/>
      <c r="PUR9" s="333"/>
      <c r="PUS9" s="348"/>
      <c r="PUT9" s="345"/>
      <c r="PUU9" s="347"/>
      <c r="PUV9" s="340"/>
      <c r="PUW9" s="339"/>
      <c r="PUY9" s="259"/>
      <c r="PUZ9" s="267"/>
      <c r="PVA9" s="267"/>
      <c r="PVB9" s="269"/>
      <c r="PVC9" s="330"/>
      <c r="PVD9" s="344"/>
      <c r="PVE9" s="347"/>
      <c r="PVF9" s="347"/>
      <c r="PVG9" s="333"/>
      <c r="PVH9" s="348"/>
      <c r="PVI9" s="345"/>
      <c r="PVJ9" s="347"/>
      <c r="PVK9" s="340"/>
      <c r="PVL9" s="339"/>
      <c r="PVN9" s="259"/>
      <c r="PVO9" s="267"/>
      <c r="PVP9" s="267"/>
      <c r="PVQ9" s="269"/>
      <c r="PVR9" s="330"/>
      <c r="PVS9" s="344"/>
      <c r="PVT9" s="347"/>
      <c r="PVU9" s="347"/>
      <c r="PVV9" s="333"/>
      <c r="PVW9" s="348"/>
      <c r="PVX9" s="345"/>
      <c r="PVY9" s="347"/>
      <c r="PVZ9" s="340"/>
      <c r="PWA9" s="339"/>
      <c r="PWC9" s="259"/>
      <c r="PWD9" s="267"/>
      <c r="PWE9" s="267"/>
      <c r="PWF9" s="269"/>
      <c r="PWG9" s="330"/>
      <c r="PWH9" s="344"/>
      <c r="PWI9" s="347"/>
      <c r="PWJ9" s="347"/>
      <c r="PWK9" s="333"/>
      <c r="PWL9" s="348"/>
      <c r="PWM9" s="345"/>
      <c r="PWN9" s="347"/>
      <c r="PWO9" s="340"/>
      <c r="PWP9" s="339"/>
      <c r="PWR9" s="259"/>
      <c r="PWS9" s="267"/>
      <c r="PWT9" s="267"/>
      <c r="PWU9" s="269"/>
      <c r="PWV9" s="330"/>
      <c r="PWW9" s="344"/>
      <c r="PWX9" s="347"/>
      <c r="PWY9" s="347"/>
      <c r="PWZ9" s="333"/>
      <c r="PXA9" s="348"/>
      <c r="PXB9" s="345"/>
      <c r="PXC9" s="347"/>
      <c r="PXD9" s="340"/>
      <c r="PXE9" s="339"/>
      <c r="PXG9" s="259"/>
      <c r="PXH9" s="267"/>
      <c r="PXI9" s="267"/>
      <c r="PXJ9" s="269"/>
      <c r="PXK9" s="330"/>
      <c r="PXL9" s="344"/>
      <c r="PXM9" s="347"/>
      <c r="PXN9" s="347"/>
      <c r="PXO9" s="333"/>
      <c r="PXP9" s="348"/>
      <c r="PXQ9" s="345"/>
      <c r="PXR9" s="347"/>
      <c r="PXS9" s="340"/>
      <c r="PXT9" s="339"/>
      <c r="PXV9" s="259"/>
      <c r="PXW9" s="267"/>
      <c r="PXX9" s="267"/>
      <c r="PXY9" s="269"/>
      <c r="PXZ9" s="330"/>
      <c r="PYA9" s="344"/>
      <c r="PYB9" s="347"/>
      <c r="PYC9" s="347"/>
      <c r="PYD9" s="333"/>
      <c r="PYE9" s="348"/>
      <c r="PYF9" s="345"/>
      <c r="PYG9" s="347"/>
      <c r="PYH9" s="340"/>
      <c r="PYI9" s="339"/>
      <c r="PYK9" s="259"/>
      <c r="PYL9" s="267"/>
      <c r="PYM9" s="267"/>
      <c r="PYN9" s="269"/>
      <c r="PYO9" s="330"/>
      <c r="PYP9" s="344"/>
      <c r="PYQ9" s="347"/>
      <c r="PYR9" s="347"/>
      <c r="PYS9" s="333"/>
      <c r="PYT9" s="348"/>
      <c r="PYU9" s="345"/>
      <c r="PYV9" s="347"/>
      <c r="PYW9" s="340"/>
      <c r="PYX9" s="339"/>
      <c r="PYZ9" s="259"/>
      <c r="PZA9" s="267"/>
      <c r="PZB9" s="267"/>
      <c r="PZC9" s="269"/>
      <c r="PZD9" s="330"/>
      <c r="PZE9" s="344"/>
      <c r="PZF9" s="347"/>
      <c r="PZG9" s="347"/>
      <c r="PZH9" s="333"/>
      <c r="PZI9" s="348"/>
      <c r="PZJ9" s="345"/>
      <c r="PZK9" s="347"/>
      <c r="PZL9" s="340"/>
      <c r="PZM9" s="339"/>
      <c r="PZO9" s="259"/>
      <c r="PZP9" s="267"/>
      <c r="PZQ9" s="267"/>
      <c r="PZR9" s="269"/>
      <c r="PZS9" s="330"/>
      <c r="PZT9" s="344"/>
      <c r="PZU9" s="347"/>
      <c r="PZV9" s="347"/>
      <c r="PZW9" s="333"/>
      <c r="PZX9" s="348"/>
      <c r="PZY9" s="345"/>
      <c r="PZZ9" s="347"/>
      <c r="QAA9" s="340"/>
      <c r="QAB9" s="339"/>
      <c r="QAD9" s="259"/>
      <c r="QAE9" s="267"/>
      <c r="QAF9" s="267"/>
      <c r="QAG9" s="269"/>
      <c r="QAH9" s="330"/>
      <c r="QAI9" s="344"/>
      <c r="QAJ9" s="347"/>
      <c r="QAK9" s="347"/>
      <c r="QAL9" s="333"/>
      <c r="QAM9" s="348"/>
      <c r="QAN9" s="345"/>
      <c r="QAO9" s="347"/>
      <c r="QAP9" s="340"/>
      <c r="QAQ9" s="339"/>
      <c r="QAS9" s="259"/>
      <c r="QAT9" s="267"/>
      <c r="QAU9" s="267"/>
      <c r="QAV9" s="269"/>
      <c r="QAW9" s="330"/>
      <c r="QAX9" s="344"/>
      <c r="QAY9" s="347"/>
      <c r="QAZ9" s="347"/>
      <c r="QBA9" s="333"/>
      <c r="QBB9" s="348"/>
      <c r="QBC9" s="345"/>
      <c r="QBD9" s="347"/>
      <c r="QBE9" s="340"/>
      <c r="QBF9" s="339"/>
      <c r="QBH9" s="259"/>
      <c r="QBI9" s="267"/>
      <c r="QBJ9" s="267"/>
      <c r="QBK9" s="269"/>
      <c r="QBL9" s="330"/>
      <c r="QBM9" s="344"/>
      <c r="QBN9" s="347"/>
      <c r="QBO9" s="347"/>
      <c r="QBP9" s="333"/>
      <c r="QBQ9" s="348"/>
      <c r="QBR9" s="345"/>
      <c r="QBS9" s="347"/>
      <c r="QBT9" s="340"/>
      <c r="QBU9" s="339"/>
      <c r="QBW9" s="259"/>
      <c r="QBX9" s="267"/>
      <c r="QBY9" s="267"/>
      <c r="QBZ9" s="269"/>
      <c r="QCA9" s="330"/>
      <c r="QCB9" s="344"/>
      <c r="QCC9" s="347"/>
      <c r="QCD9" s="347"/>
      <c r="QCE9" s="333"/>
      <c r="QCF9" s="348"/>
      <c r="QCG9" s="345"/>
      <c r="QCH9" s="347"/>
      <c r="QCI9" s="340"/>
      <c r="QCJ9" s="339"/>
      <c r="QCL9" s="259"/>
      <c r="QCM9" s="267"/>
      <c r="QCN9" s="267"/>
      <c r="QCO9" s="269"/>
      <c r="QCP9" s="330"/>
      <c r="QCQ9" s="344"/>
      <c r="QCR9" s="347"/>
      <c r="QCS9" s="347"/>
      <c r="QCT9" s="333"/>
      <c r="QCU9" s="348"/>
      <c r="QCV9" s="345"/>
      <c r="QCW9" s="347"/>
      <c r="QCX9" s="340"/>
      <c r="QCY9" s="339"/>
      <c r="QDA9" s="259"/>
      <c r="QDB9" s="267"/>
      <c r="QDC9" s="267"/>
      <c r="QDD9" s="269"/>
      <c r="QDE9" s="330"/>
      <c r="QDF9" s="344"/>
      <c r="QDG9" s="347"/>
      <c r="QDH9" s="347"/>
      <c r="QDI9" s="333"/>
      <c r="QDJ9" s="348"/>
      <c r="QDK9" s="345"/>
      <c r="QDL9" s="347"/>
      <c r="QDM9" s="340"/>
      <c r="QDN9" s="339"/>
      <c r="QDP9" s="259"/>
      <c r="QDQ9" s="267"/>
      <c r="QDR9" s="267"/>
      <c r="QDS9" s="269"/>
      <c r="QDT9" s="330"/>
      <c r="QDU9" s="344"/>
      <c r="QDV9" s="347"/>
      <c r="QDW9" s="347"/>
      <c r="QDX9" s="333"/>
      <c r="QDY9" s="348"/>
      <c r="QDZ9" s="345"/>
      <c r="QEA9" s="347"/>
      <c r="QEB9" s="340"/>
      <c r="QEC9" s="339"/>
      <c r="QEE9" s="259"/>
      <c r="QEF9" s="267"/>
      <c r="QEG9" s="267"/>
      <c r="QEH9" s="269"/>
      <c r="QEI9" s="330"/>
      <c r="QEJ9" s="344"/>
      <c r="QEK9" s="347"/>
      <c r="QEL9" s="347"/>
      <c r="QEM9" s="333"/>
      <c r="QEN9" s="348"/>
      <c r="QEO9" s="345"/>
      <c r="QEP9" s="347"/>
      <c r="QEQ9" s="340"/>
      <c r="QER9" s="339"/>
      <c r="QET9" s="259"/>
      <c r="QEU9" s="267"/>
      <c r="QEV9" s="267"/>
      <c r="QEW9" s="269"/>
      <c r="QEX9" s="330"/>
      <c r="QEY9" s="344"/>
      <c r="QEZ9" s="347"/>
      <c r="QFA9" s="347"/>
      <c r="QFB9" s="333"/>
      <c r="QFC9" s="348"/>
      <c r="QFD9" s="345"/>
      <c r="QFE9" s="347"/>
      <c r="QFF9" s="340"/>
      <c r="QFG9" s="339"/>
      <c r="QFI9" s="259"/>
      <c r="QFJ9" s="267"/>
      <c r="QFK9" s="267"/>
      <c r="QFL9" s="269"/>
      <c r="QFM9" s="330"/>
      <c r="QFN9" s="344"/>
      <c r="QFO9" s="347"/>
      <c r="QFP9" s="347"/>
      <c r="QFQ9" s="333"/>
      <c r="QFR9" s="348"/>
      <c r="QFS9" s="345"/>
      <c r="QFT9" s="347"/>
      <c r="QFU9" s="340"/>
      <c r="QFV9" s="339"/>
      <c r="QFX9" s="259"/>
      <c r="QFY9" s="267"/>
      <c r="QFZ9" s="267"/>
      <c r="QGA9" s="269"/>
      <c r="QGB9" s="330"/>
      <c r="QGC9" s="344"/>
      <c r="QGD9" s="347"/>
      <c r="QGE9" s="347"/>
      <c r="QGF9" s="333"/>
      <c r="QGG9" s="348"/>
      <c r="QGH9" s="345"/>
      <c r="QGI9" s="347"/>
      <c r="QGJ9" s="340"/>
      <c r="QGK9" s="339"/>
      <c r="QGM9" s="259"/>
      <c r="QGN9" s="267"/>
      <c r="QGO9" s="267"/>
      <c r="QGP9" s="269"/>
      <c r="QGQ9" s="330"/>
      <c r="QGR9" s="344"/>
      <c r="QGS9" s="347"/>
      <c r="QGT9" s="347"/>
      <c r="QGU9" s="333"/>
      <c r="QGV9" s="348"/>
      <c r="QGW9" s="345"/>
      <c r="QGX9" s="347"/>
      <c r="QGY9" s="340"/>
      <c r="QGZ9" s="339"/>
      <c r="QHB9" s="259"/>
      <c r="QHC9" s="267"/>
      <c r="QHD9" s="267"/>
      <c r="QHE9" s="269"/>
      <c r="QHF9" s="330"/>
      <c r="QHG9" s="344"/>
      <c r="QHH9" s="347"/>
      <c r="QHI9" s="347"/>
      <c r="QHJ9" s="333"/>
      <c r="QHK9" s="348"/>
      <c r="QHL9" s="345"/>
      <c r="QHM9" s="347"/>
      <c r="QHN9" s="340"/>
      <c r="QHO9" s="339"/>
      <c r="QHQ9" s="259"/>
      <c r="QHR9" s="267"/>
      <c r="QHS9" s="267"/>
      <c r="QHT9" s="269"/>
      <c r="QHU9" s="330"/>
      <c r="QHV9" s="344"/>
      <c r="QHW9" s="347"/>
      <c r="QHX9" s="347"/>
      <c r="QHY9" s="333"/>
      <c r="QHZ9" s="348"/>
      <c r="QIA9" s="345"/>
      <c r="QIB9" s="347"/>
      <c r="QIC9" s="340"/>
      <c r="QID9" s="339"/>
      <c r="QIF9" s="259"/>
      <c r="QIG9" s="267"/>
      <c r="QIH9" s="267"/>
      <c r="QII9" s="269"/>
      <c r="QIJ9" s="330"/>
      <c r="QIK9" s="344"/>
      <c r="QIL9" s="347"/>
      <c r="QIM9" s="347"/>
      <c r="QIN9" s="333"/>
      <c r="QIO9" s="348"/>
      <c r="QIP9" s="345"/>
      <c r="QIQ9" s="347"/>
      <c r="QIR9" s="340"/>
      <c r="QIS9" s="339"/>
      <c r="QIU9" s="259"/>
      <c r="QIV9" s="267"/>
      <c r="QIW9" s="267"/>
      <c r="QIX9" s="269"/>
      <c r="QIY9" s="330"/>
      <c r="QIZ9" s="344"/>
      <c r="QJA9" s="347"/>
      <c r="QJB9" s="347"/>
      <c r="QJC9" s="333"/>
      <c r="QJD9" s="348"/>
      <c r="QJE9" s="345"/>
      <c r="QJF9" s="347"/>
      <c r="QJG9" s="340"/>
      <c r="QJH9" s="339"/>
      <c r="QJJ9" s="259"/>
      <c r="QJK9" s="267"/>
      <c r="QJL9" s="267"/>
      <c r="QJM9" s="269"/>
      <c r="QJN9" s="330"/>
      <c r="QJO9" s="344"/>
      <c r="QJP9" s="347"/>
      <c r="QJQ9" s="347"/>
      <c r="QJR9" s="333"/>
      <c r="QJS9" s="348"/>
      <c r="QJT9" s="345"/>
      <c r="QJU9" s="347"/>
      <c r="QJV9" s="340"/>
      <c r="QJW9" s="339"/>
      <c r="QJY9" s="259"/>
      <c r="QJZ9" s="267"/>
      <c r="QKA9" s="267"/>
      <c r="QKB9" s="269"/>
      <c r="QKC9" s="330"/>
      <c r="QKD9" s="344"/>
      <c r="QKE9" s="347"/>
      <c r="QKF9" s="347"/>
      <c r="QKG9" s="333"/>
      <c r="QKH9" s="348"/>
      <c r="QKI9" s="345"/>
      <c r="QKJ9" s="347"/>
      <c r="QKK9" s="340"/>
      <c r="QKL9" s="339"/>
      <c r="QKN9" s="259"/>
      <c r="QKO9" s="267"/>
      <c r="QKP9" s="267"/>
      <c r="QKQ9" s="269"/>
      <c r="QKR9" s="330"/>
      <c r="QKS9" s="344"/>
      <c r="QKT9" s="347"/>
      <c r="QKU9" s="347"/>
      <c r="QKV9" s="333"/>
      <c r="QKW9" s="348"/>
      <c r="QKX9" s="345"/>
      <c r="QKY9" s="347"/>
      <c r="QKZ9" s="340"/>
      <c r="QLA9" s="339"/>
      <c r="QLC9" s="259"/>
      <c r="QLD9" s="267"/>
      <c r="QLE9" s="267"/>
      <c r="QLF9" s="269"/>
      <c r="QLG9" s="330"/>
      <c r="QLH9" s="344"/>
      <c r="QLI9" s="347"/>
      <c r="QLJ9" s="347"/>
      <c r="QLK9" s="333"/>
      <c r="QLL9" s="348"/>
      <c r="QLM9" s="345"/>
      <c r="QLN9" s="347"/>
      <c r="QLO9" s="340"/>
      <c r="QLP9" s="339"/>
      <c r="QLR9" s="259"/>
      <c r="QLS9" s="267"/>
      <c r="QLT9" s="267"/>
      <c r="QLU9" s="269"/>
      <c r="QLV9" s="330"/>
      <c r="QLW9" s="344"/>
      <c r="QLX9" s="347"/>
      <c r="QLY9" s="347"/>
      <c r="QLZ9" s="333"/>
      <c r="QMA9" s="348"/>
      <c r="QMB9" s="345"/>
      <c r="QMC9" s="347"/>
      <c r="QMD9" s="340"/>
      <c r="QME9" s="339"/>
      <c r="QMG9" s="259"/>
      <c r="QMH9" s="267"/>
      <c r="QMI9" s="267"/>
      <c r="QMJ9" s="269"/>
      <c r="QMK9" s="330"/>
      <c r="QML9" s="344"/>
      <c r="QMM9" s="347"/>
      <c r="QMN9" s="347"/>
      <c r="QMO9" s="333"/>
      <c r="QMP9" s="348"/>
      <c r="QMQ9" s="345"/>
      <c r="QMR9" s="347"/>
      <c r="QMS9" s="340"/>
      <c r="QMT9" s="339"/>
      <c r="QMV9" s="259"/>
      <c r="QMW9" s="267"/>
      <c r="QMX9" s="267"/>
      <c r="QMY9" s="269"/>
      <c r="QMZ9" s="330"/>
      <c r="QNA9" s="344"/>
      <c r="QNB9" s="347"/>
      <c r="QNC9" s="347"/>
      <c r="QND9" s="333"/>
      <c r="QNE9" s="348"/>
      <c r="QNF9" s="345"/>
      <c r="QNG9" s="347"/>
      <c r="QNH9" s="340"/>
      <c r="QNI9" s="339"/>
      <c r="QNK9" s="259"/>
      <c r="QNL9" s="267"/>
      <c r="QNM9" s="267"/>
      <c r="QNN9" s="269"/>
      <c r="QNO9" s="330"/>
      <c r="QNP9" s="344"/>
      <c r="QNQ9" s="347"/>
      <c r="QNR9" s="347"/>
      <c r="QNS9" s="333"/>
      <c r="QNT9" s="348"/>
      <c r="QNU9" s="345"/>
      <c r="QNV9" s="347"/>
      <c r="QNW9" s="340"/>
      <c r="QNX9" s="339"/>
      <c r="QNZ9" s="259"/>
      <c r="QOA9" s="267"/>
      <c r="QOB9" s="267"/>
      <c r="QOC9" s="269"/>
      <c r="QOD9" s="330"/>
      <c r="QOE9" s="344"/>
      <c r="QOF9" s="347"/>
      <c r="QOG9" s="347"/>
      <c r="QOH9" s="333"/>
      <c r="QOI9" s="348"/>
      <c r="QOJ9" s="345"/>
      <c r="QOK9" s="347"/>
      <c r="QOL9" s="340"/>
      <c r="QOM9" s="339"/>
      <c r="QOO9" s="259"/>
      <c r="QOP9" s="267"/>
      <c r="QOQ9" s="267"/>
      <c r="QOR9" s="269"/>
      <c r="QOS9" s="330"/>
      <c r="QOT9" s="344"/>
      <c r="QOU9" s="347"/>
      <c r="QOV9" s="347"/>
      <c r="QOW9" s="333"/>
      <c r="QOX9" s="348"/>
      <c r="QOY9" s="345"/>
      <c r="QOZ9" s="347"/>
      <c r="QPA9" s="340"/>
      <c r="QPB9" s="339"/>
      <c r="QPD9" s="259"/>
      <c r="QPE9" s="267"/>
      <c r="QPF9" s="267"/>
      <c r="QPG9" s="269"/>
      <c r="QPH9" s="330"/>
      <c r="QPI9" s="344"/>
      <c r="QPJ9" s="347"/>
      <c r="QPK9" s="347"/>
      <c r="QPL9" s="333"/>
      <c r="QPM9" s="348"/>
      <c r="QPN9" s="345"/>
      <c r="QPO9" s="347"/>
      <c r="QPP9" s="340"/>
      <c r="QPQ9" s="339"/>
      <c r="QPS9" s="259"/>
      <c r="QPT9" s="267"/>
      <c r="QPU9" s="267"/>
      <c r="QPV9" s="269"/>
      <c r="QPW9" s="330"/>
      <c r="QPX9" s="344"/>
      <c r="QPY9" s="347"/>
      <c r="QPZ9" s="347"/>
      <c r="QQA9" s="333"/>
      <c r="QQB9" s="348"/>
      <c r="QQC9" s="345"/>
      <c r="QQD9" s="347"/>
      <c r="QQE9" s="340"/>
      <c r="QQF9" s="339"/>
      <c r="QQH9" s="259"/>
      <c r="QQI9" s="267"/>
      <c r="QQJ9" s="267"/>
      <c r="QQK9" s="269"/>
      <c r="QQL9" s="330"/>
      <c r="QQM9" s="344"/>
      <c r="QQN9" s="347"/>
      <c r="QQO9" s="347"/>
      <c r="QQP9" s="333"/>
      <c r="QQQ9" s="348"/>
      <c r="QQR9" s="345"/>
      <c r="QQS9" s="347"/>
      <c r="QQT9" s="340"/>
      <c r="QQU9" s="339"/>
      <c r="QQW9" s="259"/>
      <c r="QQX9" s="267"/>
      <c r="QQY9" s="267"/>
      <c r="QQZ9" s="269"/>
      <c r="QRA9" s="330"/>
      <c r="QRB9" s="344"/>
      <c r="QRC9" s="347"/>
      <c r="QRD9" s="347"/>
      <c r="QRE9" s="333"/>
      <c r="QRF9" s="348"/>
      <c r="QRG9" s="345"/>
      <c r="QRH9" s="347"/>
      <c r="QRI9" s="340"/>
      <c r="QRJ9" s="339"/>
      <c r="QRL9" s="259"/>
      <c r="QRM9" s="267"/>
      <c r="QRN9" s="267"/>
      <c r="QRO9" s="269"/>
      <c r="QRP9" s="330"/>
      <c r="QRQ9" s="344"/>
      <c r="QRR9" s="347"/>
      <c r="QRS9" s="347"/>
      <c r="QRT9" s="333"/>
      <c r="QRU9" s="348"/>
      <c r="QRV9" s="345"/>
      <c r="QRW9" s="347"/>
      <c r="QRX9" s="340"/>
      <c r="QRY9" s="339"/>
      <c r="QSA9" s="259"/>
      <c r="QSB9" s="267"/>
      <c r="QSC9" s="267"/>
      <c r="QSD9" s="269"/>
      <c r="QSE9" s="330"/>
      <c r="QSF9" s="344"/>
      <c r="QSG9" s="347"/>
      <c r="QSH9" s="347"/>
      <c r="QSI9" s="333"/>
      <c r="QSJ9" s="348"/>
      <c r="QSK9" s="345"/>
      <c r="QSL9" s="347"/>
      <c r="QSM9" s="340"/>
      <c r="QSN9" s="339"/>
      <c r="QSP9" s="259"/>
      <c r="QSQ9" s="267"/>
      <c r="QSR9" s="267"/>
      <c r="QSS9" s="269"/>
      <c r="QST9" s="330"/>
      <c r="QSU9" s="344"/>
      <c r="QSV9" s="347"/>
      <c r="QSW9" s="347"/>
      <c r="QSX9" s="333"/>
      <c r="QSY9" s="348"/>
      <c r="QSZ9" s="345"/>
      <c r="QTA9" s="347"/>
      <c r="QTB9" s="340"/>
      <c r="QTC9" s="339"/>
      <c r="QTE9" s="259"/>
      <c r="QTF9" s="267"/>
      <c r="QTG9" s="267"/>
      <c r="QTH9" s="269"/>
      <c r="QTI9" s="330"/>
      <c r="QTJ9" s="344"/>
      <c r="QTK9" s="347"/>
      <c r="QTL9" s="347"/>
      <c r="QTM9" s="333"/>
      <c r="QTN9" s="348"/>
      <c r="QTO9" s="345"/>
      <c r="QTP9" s="347"/>
      <c r="QTQ9" s="340"/>
      <c r="QTR9" s="339"/>
      <c r="QTT9" s="259"/>
      <c r="QTU9" s="267"/>
      <c r="QTV9" s="267"/>
      <c r="QTW9" s="269"/>
      <c r="QTX9" s="330"/>
      <c r="QTY9" s="344"/>
      <c r="QTZ9" s="347"/>
      <c r="QUA9" s="347"/>
      <c r="QUB9" s="333"/>
      <c r="QUC9" s="348"/>
      <c r="QUD9" s="345"/>
      <c r="QUE9" s="347"/>
      <c r="QUF9" s="340"/>
      <c r="QUG9" s="339"/>
      <c r="QUI9" s="259"/>
      <c r="QUJ9" s="267"/>
      <c r="QUK9" s="267"/>
      <c r="QUL9" s="269"/>
      <c r="QUM9" s="330"/>
      <c r="QUN9" s="344"/>
      <c r="QUO9" s="347"/>
      <c r="QUP9" s="347"/>
      <c r="QUQ9" s="333"/>
      <c r="QUR9" s="348"/>
      <c r="QUS9" s="345"/>
      <c r="QUT9" s="347"/>
      <c r="QUU9" s="340"/>
      <c r="QUV9" s="339"/>
      <c r="QUX9" s="259"/>
      <c r="QUY9" s="267"/>
      <c r="QUZ9" s="267"/>
      <c r="QVA9" s="269"/>
      <c r="QVB9" s="330"/>
      <c r="QVC9" s="344"/>
      <c r="QVD9" s="347"/>
      <c r="QVE9" s="347"/>
      <c r="QVF9" s="333"/>
      <c r="QVG9" s="348"/>
      <c r="QVH9" s="345"/>
      <c r="QVI9" s="347"/>
      <c r="QVJ9" s="340"/>
      <c r="QVK9" s="339"/>
      <c r="QVM9" s="259"/>
      <c r="QVN9" s="267"/>
      <c r="QVO9" s="267"/>
      <c r="QVP9" s="269"/>
      <c r="QVQ9" s="330"/>
      <c r="QVR9" s="344"/>
      <c r="QVS9" s="347"/>
      <c r="QVT9" s="347"/>
      <c r="QVU9" s="333"/>
      <c r="QVV9" s="348"/>
      <c r="QVW9" s="345"/>
      <c r="QVX9" s="347"/>
      <c r="QVY9" s="340"/>
      <c r="QVZ9" s="339"/>
      <c r="QWB9" s="259"/>
      <c r="QWC9" s="267"/>
      <c r="QWD9" s="267"/>
      <c r="QWE9" s="269"/>
      <c r="QWF9" s="330"/>
      <c r="QWG9" s="344"/>
      <c r="QWH9" s="347"/>
      <c r="QWI9" s="347"/>
      <c r="QWJ9" s="333"/>
      <c r="QWK9" s="348"/>
      <c r="QWL9" s="345"/>
      <c r="QWM9" s="347"/>
      <c r="QWN9" s="340"/>
      <c r="QWO9" s="339"/>
      <c r="QWQ9" s="259"/>
      <c r="QWR9" s="267"/>
      <c r="QWS9" s="267"/>
      <c r="QWT9" s="269"/>
      <c r="QWU9" s="330"/>
      <c r="QWV9" s="344"/>
      <c r="QWW9" s="347"/>
      <c r="QWX9" s="347"/>
      <c r="QWY9" s="333"/>
      <c r="QWZ9" s="348"/>
      <c r="QXA9" s="345"/>
      <c r="QXB9" s="347"/>
      <c r="QXC9" s="340"/>
      <c r="QXD9" s="339"/>
      <c r="QXF9" s="259"/>
      <c r="QXG9" s="267"/>
      <c r="QXH9" s="267"/>
      <c r="QXI9" s="269"/>
      <c r="QXJ9" s="330"/>
      <c r="QXK9" s="344"/>
      <c r="QXL9" s="347"/>
      <c r="QXM9" s="347"/>
      <c r="QXN9" s="333"/>
      <c r="QXO9" s="348"/>
      <c r="QXP9" s="345"/>
      <c r="QXQ9" s="347"/>
      <c r="QXR9" s="340"/>
      <c r="QXS9" s="339"/>
      <c r="QXU9" s="259"/>
      <c r="QXV9" s="267"/>
      <c r="QXW9" s="267"/>
      <c r="QXX9" s="269"/>
      <c r="QXY9" s="330"/>
      <c r="QXZ9" s="344"/>
      <c r="QYA9" s="347"/>
      <c r="QYB9" s="347"/>
      <c r="QYC9" s="333"/>
      <c r="QYD9" s="348"/>
      <c r="QYE9" s="345"/>
      <c r="QYF9" s="347"/>
      <c r="QYG9" s="340"/>
      <c r="QYH9" s="339"/>
      <c r="QYJ9" s="259"/>
      <c r="QYK9" s="267"/>
      <c r="QYL9" s="267"/>
      <c r="QYM9" s="269"/>
      <c r="QYN9" s="330"/>
      <c r="QYO9" s="344"/>
      <c r="QYP9" s="347"/>
      <c r="QYQ9" s="347"/>
      <c r="QYR9" s="333"/>
      <c r="QYS9" s="348"/>
      <c r="QYT9" s="345"/>
      <c r="QYU9" s="347"/>
      <c r="QYV9" s="340"/>
      <c r="QYW9" s="339"/>
      <c r="QYY9" s="259"/>
      <c r="QYZ9" s="267"/>
      <c r="QZA9" s="267"/>
      <c r="QZB9" s="269"/>
      <c r="QZC9" s="330"/>
      <c r="QZD9" s="344"/>
      <c r="QZE9" s="347"/>
      <c r="QZF9" s="347"/>
      <c r="QZG9" s="333"/>
      <c r="QZH9" s="348"/>
      <c r="QZI9" s="345"/>
      <c r="QZJ9" s="347"/>
      <c r="QZK9" s="340"/>
      <c r="QZL9" s="339"/>
      <c r="QZN9" s="259"/>
      <c r="QZO9" s="267"/>
      <c r="QZP9" s="267"/>
      <c r="QZQ9" s="269"/>
      <c r="QZR9" s="330"/>
      <c r="QZS9" s="344"/>
      <c r="QZT9" s="347"/>
      <c r="QZU9" s="347"/>
      <c r="QZV9" s="333"/>
      <c r="QZW9" s="348"/>
      <c r="QZX9" s="345"/>
      <c r="QZY9" s="347"/>
      <c r="QZZ9" s="340"/>
      <c r="RAA9" s="339"/>
      <c r="RAC9" s="259"/>
      <c r="RAD9" s="267"/>
      <c r="RAE9" s="267"/>
      <c r="RAF9" s="269"/>
      <c r="RAG9" s="330"/>
      <c r="RAH9" s="344"/>
      <c r="RAI9" s="347"/>
      <c r="RAJ9" s="347"/>
      <c r="RAK9" s="333"/>
      <c r="RAL9" s="348"/>
      <c r="RAM9" s="345"/>
      <c r="RAN9" s="347"/>
      <c r="RAO9" s="340"/>
      <c r="RAP9" s="339"/>
      <c r="RAR9" s="259"/>
      <c r="RAS9" s="267"/>
      <c r="RAT9" s="267"/>
      <c r="RAU9" s="269"/>
      <c r="RAV9" s="330"/>
      <c r="RAW9" s="344"/>
      <c r="RAX9" s="347"/>
      <c r="RAY9" s="347"/>
      <c r="RAZ9" s="333"/>
      <c r="RBA9" s="348"/>
      <c r="RBB9" s="345"/>
      <c r="RBC9" s="347"/>
      <c r="RBD9" s="340"/>
      <c r="RBE9" s="339"/>
      <c r="RBG9" s="259"/>
      <c r="RBH9" s="267"/>
      <c r="RBI9" s="267"/>
      <c r="RBJ9" s="269"/>
      <c r="RBK9" s="330"/>
      <c r="RBL9" s="344"/>
      <c r="RBM9" s="347"/>
      <c r="RBN9" s="347"/>
      <c r="RBO9" s="333"/>
      <c r="RBP9" s="348"/>
      <c r="RBQ9" s="345"/>
      <c r="RBR9" s="347"/>
      <c r="RBS9" s="340"/>
      <c r="RBT9" s="339"/>
      <c r="RBV9" s="259"/>
      <c r="RBW9" s="267"/>
      <c r="RBX9" s="267"/>
      <c r="RBY9" s="269"/>
      <c r="RBZ9" s="330"/>
      <c r="RCA9" s="344"/>
      <c r="RCB9" s="347"/>
      <c r="RCC9" s="347"/>
      <c r="RCD9" s="333"/>
      <c r="RCE9" s="348"/>
      <c r="RCF9" s="345"/>
      <c r="RCG9" s="347"/>
      <c r="RCH9" s="340"/>
      <c r="RCI9" s="339"/>
      <c r="RCK9" s="259"/>
      <c r="RCL9" s="267"/>
      <c r="RCM9" s="267"/>
      <c r="RCN9" s="269"/>
      <c r="RCO9" s="330"/>
      <c r="RCP9" s="344"/>
      <c r="RCQ9" s="347"/>
      <c r="RCR9" s="347"/>
      <c r="RCS9" s="333"/>
      <c r="RCT9" s="348"/>
      <c r="RCU9" s="345"/>
      <c r="RCV9" s="347"/>
      <c r="RCW9" s="340"/>
      <c r="RCX9" s="339"/>
      <c r="RCZ9" s="259"/>
      <c r="RDA9" s="267"/>
      <c r="RDB9" s="267"/>
      <c r="RDC9" s="269"/>
      <c r="RDD9" s="330"/>
      <c r="RDE9" s="344"/>
      <c r="RDF9" s="347"/>
      <c r="RDG9" s="347"/>
      <c r="RDH9" s="333"/>
      <c r="RDI9" s="348"/>
      <c r="RDJ9" s="345"/>
      <c r="RDK9" s="347"/>
      <c r="RDL9" s="340"/>
      <c r="RDM9" s="339"/>
      <c r="RDO9" s="259"/>
      <c r="RDP9" s="267"/>
      <c r="RDQ9" s="267"/>
      <c r="RDR9" s="269"/>
      <c r="RDS9" s="330"/>
      <c r="RDT9" s="344"/>
      <c r="RDU9" s="347"/>
      <c r="RDV9" s="347"/>
      <c r="RDW9" s="333"/>
      <c r="RDX9" s="348"/>
      <c r="RDY9" s="345"/>
      <c r="RDZ9" s="347"/>
      <c r="REA9" s="340"/>
      <c r="REB9" s="339"/>
      <c r="RED9" s="259"/>
      <c r="REE9" s="267"/>
      <c r="REF9" s="267"/>
      <c r="REG9" s="269"/>
      <c r="REH9" s="330"/>
      <c r="REI9" s="344"/>
      <c r="REJ9" s="347"/>
      <c r="REK9" s="347"/>
      <c r="REL9" s="333"/>
      <c r="REM9" s="348"/>
      <c r="REN9" s="345"/>
      <c r="REO9" s="347"/>
      <c r="REP9" s="340"/>
      <c r="REQ9" s="339"/>
      <c r="RES9" s="259"/>
      <c r="RET9" s="267"/>
      <c r="REU9" s="267"/>
      <c r="REV9" s="269"/>
      <c r="REW9" s="330"/>
      <c r="REX9" s="344"/>
      <c r="REY9" s="347"/>
      <c r="REZ9" s="347"/>
      <c r="RFA9" s="333"/>
      <c r="RFB9" s="348"/>
      <c r="RFC9" s="345"/>
      <c r="RFD9" s="347"/>
      <c r="RFE9" s="340"/>
      <c r="RFF9" s="339"/>
      <c r="RFH9" s="259"/>
      <c r="RFI9" s="267"/>
      <c r="RFJ9" s="267"/>
      <c r="RFK9" s="269"/>
      <c r="RFL9" s="330"/>
      <c r="RFM9" s="344"/>
      <c r="RFN9" s="347"/>
      <c r="RFO9" s="347"/>
      <c r="RFP9" s="333"/>
      <c r="RFQ9" s="348"/>
      <c r="RFR9" s="345"/>
      <c r="RFS9" s="347"/>
      <c r="RFT9" s="340"/>
      <c r="RFU9" s="339"/>
      <c r="RFW9" s="259"/>
      <c r="RFX9" s="267"/>
      <c r="RFY9" s="267"/>
      <c r="RFZ9" s="269"/>
      <c r="RGA9" s="330"/>
      <c r="RGB9" s="344"/>
      <c r="RGC9" s="347"/>
      <c r="RGD9" s="347"/>
      <c r="RGE9" s="333"/>
      <c r="RGF9" s="348"/>
      <c r="RGG9" s="345"/>
      <c r="RGH9" s="347"/>
      <c r="RGI9" s="340"/>
      <c r="RGJ9" s="339"/>
      <c r="RGL9" s="259"/>
      <c r="RGM9" s="267"/>
      <c r="RGN9" s="267"/>
      <c r="RGO9" s="269"/>
      <c r="RGP9" s="330"/>
      <c r="RGQ9" s="344"/>
      <c r="RGR9" s="347"/>
      <c r="RGS9" s="347"/>
      <c r="RGT9" s="333"/>
      <c r="RGU9" s="348"/>
      <c r="RGV9" s="345"/>
      <c r="RGW9" s="347"/>
      <c r="RGX9" s="340"/>
      <c r="RGY9" s="339"/>
      <c r="RHA9" s="259"/>
      <c r="RHB9" s="267"/>
      <c r="RHC9" s="267"/>
      <c r="RHD9" s="269"/>
      <c r="RHE9" s="330"/>
      <c r="RHF9" s="344"/>
      <c r="RHG9" s="347"/>
      <c r="RHH9" s="347"/>
      <c r="RHI9" s="333"/>
      <c r="RHJ9" s="348"/>
      <c r="RHK9" s="345"/>
      <c r="RHL9" s="347"/>
      <c r="RHM9" s="340"/>
      <c r="RHN9" s="339"/>
      <c r="RHP9" s="259"/>
      <c r="RHQ9" s="267"/>
      <c r="RHR9" s="267"/>
      <c r="RHS9" s="269"/>
      <c r="RHT9" s="330"/>
      <c r="RHU9" s="344"/>
      <c r="RHV9" s="347"/>
      <c r="RHW9" s="347"/>
      <c r="RHX9" s="333"/>
      <c r="RHY9" s="348"/>
      <c r="RHZ9" s="345"/>
      <c r="RIA9" s="347"/>
      <c r="RIB9" s="340"/>
      <c r="RIC9" s="339"/>
      <c r="RIE9" s="259"/>
      <c r="RIF9" s="267"/>
      <c r="RIG9" s="267"/>
      <c r="RIH9" s="269"/>
      <c r="RII9" s="330"/>
      <c r="RIJ9" s="344"/>
      <c r="RIK9" s="347"/>
      <c r="RIL9" s="347"/>
      <c r="RIM9" s="333"/>
      <c r="RIN9" s="348"/>
      <c r="RIO9" s="345"/>
      <c r="RIP9" s="347"/>
      <c r="RIQ9" s="340"/>
      <c r="RIR9" s="339"/>
      <c r="RIT9" s="259"/>
      <c r="RIU9" s="267"/>
      <c r="RIV9" s="267"/>
      <c r="RIW9" s="269"/>
      <c r="RIX9" s="330"/>
      <c r="RIY9" s="344"/>
      <c r="RIZ9" s="347"/>
      <c r="RJA9" s="347"/>
      <c r="RJB9" s="333"/>
      <c r="RJC9" s="348"/>
      <c r="RJD9" s="345"/>
      <c r="RJE9" s="347"/>
      <c r="RJF9" s="340"/>
      <c r="RJG9" s="339"/>
      <c r="RJI9" s="259"/>
      <c r="RJJ9" s="267"/>
      <c r="RJK9" s="267"/>
      <c r="RJL9" s="269"/>
      <c r="RJM9" s="330"/>
      <c r="RJN9" s="344"/>
      <c r="RJO9" s="347"/>
      <c r="RJP9" s="347"/>
      <c r="RJQ9" s="333"/>
      <c r="RJR9" s="348"/>
      <c r="RJS9" s="345"/>
      <c r="RJT9" s="347"/>
      <c r="RJU9" s="340"/>
      <c r="RJV9" s="339"/>
      <c r="RJX9" s="259"/>
      <c r="RJY9" s="267"/>
      <c r="RJZ9" s="267"/>
      <c r="RKA9" s="269"/>
      <c r="RKB9" s="330"/>
      <c r="RKC9" s="344"/>
      <c r="RKD9" s="347"/>
      <c r="RKE9" s="347"/>
      <c r="RKF9" s="333"/>
      <c r="RKG9" s="348"/>
      <c r="RKH9" s="345"/>
      <c r="RKI9" s="347"/>
      <c r="RKJ9" s="340"/>
      <c r="RKK9" s="339"/>
      <c r="RKM9" s="259"/>
      <c r="RKN9" s="267"/>
      <c r="RKO9" s="267"/>
      <c r="RKP9" s="269"/>
      <c r="RKQ9" s="330"/>
      <c r="RKR9" s="344"/>
      <c r="RKS9" s="347"/>
      <c r="RKT9" s="347"/>
      <c r="RKU9" s="333"/>
      <c r="RKV9" s="348"/>
      <c r="RKW9" s="345"/>
      <c r="RKX9" s="347"/>
      <c r="RKY9" s="340"/>
      <c r="RKZ9" s="339"/>
      <c r="RLB9" s="259"/>
      <c r="RLC9" s="267"/>
      <c r="RLD9" s="267"/>
      <c r="RLE9" s="269"/>
      <c r="RLF9" s="330"/>
      <c r="RLG9" s="344"/>
      <c r="RLH9" s="347"/>
      <c r="RLI9" s="347"/>
      <c r="RLJ9" s="333"/>
      <c r="RLK9" s="348"/>
      <c r="RLL9" s="345"/>
      <c r="RLM9" s="347"/>
      <c r="RLN9" s="340"/>
      <c r="RLO9" s="339"/>
      <c r="RLQ9" s="259"/>
      <c r="RLR9" s="267"/>
      <c r="RLS9" s="267"/>
      <c r="RLT9" s="269"/>
      <c r="RLU9" s="330"/>
      <c r="RLV9" s="344"/>
      <c r="RLW9" s="347"/>
      <c r="RLX9" s="347"/>
      <c r="RLY9" s="333"/>
      <c r="RLZ9" s="348"/>
      <c r="RMA9" s="345"/>
      <c r="RMB9" s="347"/>
      <c r="RMC9" s="340"/>
      <c r="RMD9" s="339"/>
      <c r="RMF9" s="259"/>
      <c r="RMG9" s="267"/>
      <c r="RMH9" s="267"/>
      <c r="RMI9" s="269"/>
      <c r="RMJ9" s="330"/>
      <c r="RMK9" s="344"/>
      <c r="RML9" s="347"/>
      <c r="RMM9" s="347"/>
      <c r="RMN9" s="333"/>
      <c r="RMO9" s="348"/>
      <c r="RMP9" s="345"/>
      <c r="RMQ9" s="347"/>
      <c r="RMR9" s="340"/>
      <c r="RMS9" s="339"/>
      <c r="RMU9" s="259"/>
      <c r="RMV9" s="267"/>
      <c r="RMW9" s="267"/>
      <c r="RMX9" s="269"/>
      <c r="RMY9" s="330"/>
      <c r="RMZ9" s="344"/>
      <c r="RNA9" s="347"/>
      <c r="RNB9" s="347"/>
      <c r="RNC9" s="333"/>
      <c r="RND9" s="348"/>
      <c r="RNE9" s="345"/>
      <c r="RNF9" s="347"/>
      <c r="RNG9" s="340"/>
      <c r="RNH9" s="339"/>
      <c r="RNJ9" s="259"/>
      <c r="RNK9" s="267"/>
      <c r="RNL9" s="267"/>
      <c r="RNM9" s="269"/>
      <c r="RNN9" s="330"/>
      <c r="RNO9" s="344"/>
      <c r="RNP9" s="347"/>
      <c r="RNQ9" s="347"/>
      <c r="RNR9" s="333"/>
      <c r="RNS9" s="348"/>
      <c r="RNT9" s="345"/>
      <c r="RNU9" s="347"/>
      <c r="RNV9" s="340"/>
      <c r="RNW9" s="339"/>
      <c r="RNY9" s="259"/>
      <c r="RNZ9" s="267"/>
      <c r="ROA9" s="267"/>
      <c r="ROB9" s="269"/>
      <c r="ROC9" s="330"/>
      <c r="ROD9" s="344"/>
      <c r="ROE9" s="347"/>
      <c r="ROF9" s="347"/>
      <c r="ROG9" s="333"/>
      <c r="ROH9" s="348"/>
      <c r="ROI9" s="345"/>
      <c r="ROJ9" s="347"/>
      <c r="ROK9" s="340"/>
      <c r="ROL9" s="339"/>
      <c r="RON9" s="259"/>
      <c r="ROO9" s="267"/>
      <c r="ROP9" s="267"/>
      <c r="ROQ9" s="269"/>
      <c r="ROR9" s="330"/>
      <c r="ROS9" s="344"/>
      <c r="ROT9" s="347"/>
      <c r="ROU9" s="347"/>
      <c r="ROV9" s="333"/>
      <c r="ROW9" s="348"/>
      <c r="ROX9" s="345"/>
      <c r="ROY9" s="347"/>
      <c r="ROZ9" s="340"/>
      <c r="RPA9" s="339"/>
      <c r="RPC9" s="259"/>
      <c r="RPD9" s="267"/>
      <c r="RPE9" s="267"/>
      <c r="RPF9" s="269"/>
      <c r="RPG9" s="330"/>
      <c r="RPH9" s="344"/>
      <c r="RPI9" s="347"/>
      <c r="RPJ9" s="347"/>
      <c r="RPK9" s="333"/>
      <c r="RPL9" s="348"/>
      <c r="RPM9" s="345"/>
      <c r="RPN9" s="347"/>
      <c r="RPO9" s="340"/>
      <c r="RPP9" s="339"/>
      <c r="RPR9" s="259"/>
      <c r="RPS9" s="267"/>
      <c r="RPT9" s="267"/>
      <c r="RPU9" s="269"/>
      <c r="RPV9" s="330"/>
      <c r="RPW9" s="344"/>
      <c r="RPX9" s="347"/>
      <c r="RPY9" s="347"/>
      <c r="RPZ9" s="333"/>
      <c r="RQA9" s="348"/>
      <c r="RQB9" s="345"/>
      <c r="RQC9" s="347"/>
      <c r="RQD9" s="340"/>
      <c r="RQE9" s="339"/>
      <c r="RQG9" s="259"/>
      <c r="RQH9" s="267"/>
      <c r="RQI9" s="267"/>
      <c r="RQJ9" s="269"/>
      <c r="RQK9" s="330"/>
      <c r="RQL9" s="344"/>
      <c r="RQM9" s="347"/>
      <c r="RQN9" s="347"/>
      <c r="RQO9" s="333"/>
      <c r="RQP9" s="348"/>
      <c r="RQQ9" s="345"/>
      <c r="RQR9" s="347"/>
      <c r="RQS9" s="340"/>
      <c r="RQT9" s="339"/>
      <c r="RQV9" s="259"/>
      <c r="RQW9" s="267"/>
      <c r="RQX9" s="267"/>
      <c r="RQY9" s="269"/>
      <c r="RQZ9" s="330"/>
      <c r="RRA9" s="344"/>
      <c r="RRB9" s="347"/>
      <c r="RRC9" s="347"/>
      <c r="RRD9" s="333"/>
      <c r="RRE9" s="348"/>
      <c r="RRF9" s="345"/>
      <c r="RRG9" s="347"/>
      <c r="RRH9" s="340"/>
      <c r="RRI9" s="339"/>
      <c r="RRK9" s="259"/>
      <c r="RRL9" s="267"/>
      <c r="RRM9" s="267"/>
      <c r="RRN9" s="269"/>
      <c r="RRO9" s="330"/>
      <c r="RRP9" s="344"/>
      <c r="RRQ9" s="347"/>
      <c r="RRR9" s="347"/>
      <c r="RRS9" s="333"/>
      <c r="RRT9" s="348"/>
      <c r="RRU9" s="345"/>
      <c r="RRV9" s="347"/>
      <c r="RRW9" s="340"/>
      <c r="RRX9" s="339"/>
      <c r="RRZ9" s="259"/>
      <c r="RSA9" s="267"/>
      <c r="RSB9" s="267"/>
      <c r="RSC9" s="269"/>
      <c r="RSD9" s="330"/>
      <c r="RSE9" s="344"/>
      <c r="RSF9" s="347"/>
      <c r="RSG9" s="347"/>
      <c r="RSH9" s="333"/>
      <c r="RSI9" s="348"/>
      <c r="RSJ9" s="345"/>
      <c r="RSK9" s="347"/>
      <c r="RSL9" s="340"/>
      <c r="RSM9" s="339"/>
      <c r="RSO9" s="259"/>
      <c r="RSP9" s="267"/>
      <c r="RSQ9" s="267"/>
      <c r="RSR9" s="269"/>
      <c r="RSS9" s="330"/>
      <c r="RST9" s="344"/>
      <c r="RSU9" s="347"/>
      <c r="RSV9" s="347"/>
      <c r="RSW9" s="333"/>
      <c r="RSX9" s="348"/>
      <c r="RSY9" s="345"/>
      <c r="RSZ9" s="347"/>
      <c r="RTA9" s="340"/>
      <c r="RTB9" s="339"/>
      <c r="RTD9" s="259"/>
      <c r="RTE9" s="267"/>
      <c r="RTF9" s="267"/>
      <c r="RTG9" s="269"/>
      <c r="RTH9" s="330"/>
      <c r="RTI9" s="344"/>
      <c r="RTJ9" s="347"/>
      <c r="RTK9" s="347"/>
      <c r="RTL9" s="333"/>
      <c r="RTM9" s="348"/>
      <c r="RTN9" s="345"/>
      <c r="RTO9" s="347"/>
      <c r="RTP9" s="340"/>
      <c r="RTQ9" s="339"/>
      <c r="RTS9" s="259"/>
      <c r="RTT9" s="267"/>
      <c r="RTU9" s="267"/>
      <c r="RTV9" s="269"/>
      <c r="RTW9" s="330"/>
      <c r="RTX9" s="344"/>
      <c r="RTY9" s="347"/>
      <c r="RTZ9" s="347"/>
      <c r="RUA9" s="333"/>
      <c r="RUB9" s="348"/>
      <c r="RUC9" s="345"/>
      <c r="RUD9" s="347"/>
      <c r="RUE9" s="340"/>
      <c r="RUF9" s="339"/>
      <c r="RUH9" s="259"/>
      <c r="RUI9" s="267"/>
      <c r="RUJ9" s="267"/>
      <c r="RUK9" s="269"/>
      <c r="RUL9" s="330"/>
      <c r="RUM9" s="344"/>
      <c r="RUN9" s="347"/>
      <c r="RUO9" s="347"/>
      <c r="RUP9" s="333"/>
      <c r="RUQ9" s="348"/>
      <c r="RUR9" s="345"/>
      <c r="RUS9" s="347"/>
      <c r="RUT9" s="340"/>
      <c r="RUU9" s="339"/>
      <c r="RUW9" s="259"/>
      <c r="RUX9" s="267"/>
      <c r="RUY9" s="267"/>
      <c r="RUZ9" s="269"/>
      <c r="RVA9" s="330"/>
      <c r="RVB9" s="344"/>
      <c r="RVC9" s="347"/>
      <c r="RVD9" s="347"/>
      <c r="RVE9" s="333"/>
      <c r="RVF9" s="348"/>
      <c r="RVG9" s="345"/>
      <c r="RVH9" s="347"/>
      <c r="RVI9" s="340"/>
      <c r="RVJ9" s="339"/>
      <c r="RVL9" s="259"/>
      <c r="RVM9" s="267"/>
      <c r="RVN9" s="267"/>
      <c r="RVO9" s="269"/>
      <c r="RVP9" s="330"/>
      <c r="RVQ9" s="344"/>
      <c r="RVR9" s="347"/>
      <c r="RVS9" s="347"/>
      <c r="RVT9" s="333"/>
      <c r="RVU9" s="348"/>
      <c r="RVV9" s="345"/>
      <c r="RVW9" s="347"/>
      <c r="RVX9" s="340"/>
      <c r="RVY9" s="339"/>
      <c r="RWA9" s="259"/>
      <c r="RWB9" s="267"/>
      <c r="RWC9" s="267"/>
      <c r="RWD9" s="269"/>
      <c r="RWE9" s="330"/>
      <c r="RWF9" s="344"/>
      <c r="RWG9" s="347"/>
      <c r="RWH9" s="347"/>
      <c r="RWI9" s="333"/>
      <c r="RWJ9" s="348"/>
      <c r="RWK9" s="345"/>
      <c r="RWL9" s="347"/>
      <c r="RWM9" s="340"/>
      <c r="RWN9" s="339"/>
      <c r="RWP9" s="259"/>
      <c r="RWQ9" s="267"/>
      <c r="RWR9" s="267"/>
      <c r="RWS9" s="269"/>
      <c r="RWT9" s="330"/>
      <c r="RWU9" s="344"/>
      <c r="RWV9" s="347"/>
      <c r="RWW9" s="347"/>
      <c r="RWX9" s="333"/>
      <c r="RWY9" s="348"/>
      <c r="RWZ9" s="345"/>
      <c r="RXA9" s="347"/>
      <c r="RXB9" s="340"/>
      <c r="RXC9" s="339"/>
      <c r="RXE9" s="259"/>
      <c r="RXF9" s="267"/>
      <c r="RXG9" s="267"/>
      <c r="RXH9" s="269"/>
      <c r="RXI9" s="330"/>
      <c r="RXJ9" s="344"/>
      <c r="RXK9" s="347"/>
      <c r="RXL9" s="347"/>
      <c r="RXM9" s="333"/>
      <c r="RXN9" s="348"/>
      <c r="RXO9" s="345"/>
      <c r="RXP9" s="347"/>
      <c r="RXQ9" s="340"/>
      <c r="RXR9" s="339"/>
      <c r="RXT9" s="259"/>
      <c r="RXU9" s="267"/>
      <c r="RXV9" s="267"/>
      <c r="RXW9" s="269"/>
      <c r="RXX9" s="330"/>
      <c r="RXY9" s="344"/>
      <c r="RXZ9" s="347"/>
      <c r="RYA9" s="347"/>
      <c r="RYB9" s="333"/>
      <c r="RYC9" s="348"/>
      <c r="RYD9" s="345"/>
      <c r="RYE9" s="347"/>
      <c r="RYF9" s="340"/>
      <c r="RYG9" s="339"/>
      <c r="RYI9" s="259"/>
      <c r="RYJ9" s="267"/>
      <c r="RYK9" s="267"/>
      <c r="RYL9" s="269"/>
      <c r="RYM9" s="330"/>
      <c r="RYN9" s="344"/>
      <c r="RYO9" s="347"/>
      <c r="RYP9" s="347"/>
      <c r="RYQ9" s="333"/>
      <c r="RYR9" s="348"/>
      <c r="RYS9" s="345"/>
      <c r="RYT9" s="347"/>
      <c r="RYU9" s="340"/>
      <c r="RYV9" s="339"/>
      <c r="RYX9" s="259"/>
      <c r="RYY9" s="267"/>
      <c r="RYZ9" s="267"/>
      <c r="RZA9" s="269"/>
      <c r="RZB9" s="330"/>
      <c r="RZC9" s="344"/>
      <c r="RZD9" s="347"/>
      <c r="RZE9" s="347"/>
      <c r="RZF9" s="333"/>
      <c r="RZG9" s="348"/>
      <c r="RZH9" s="345"/>
      <c r="RZI9" s="347"/>
      <c r="RZJ9" s="340"/>
      <c r="RZK9" s="339"/>
      <c r="RZM9" s="259"/>
      <c r="RZN9" s="267"/>
      <c r="RZO9" s="267"/>
      <c r="RZP9" s="269"/>
      <c r="RZQ9" s="330"/>
      <c r="RZR9" s="344"/>
      <c r="RZS9" s="347"/>
      <c r="RZT9" s="347"/>
      <c r="RZU9" s="333"/>
      <c r="RZV9" s="348"/>
      <c r="RZW9" s="345"/>
      <c r="RZX9" s="347"/>
      <c r="RZY9" s="340"/>
      <c r="RZZ9" s="339"/>
      <c r="SAB9" s="259"/>
      <c r="SAC9" s="267"/>
      <c r="SAD9" s="267"/>
      <c r="SAE9" s="269"/>
      <c r="SAF9" s="330"/>
      <c r="SAG9" s="344"/>
      <c r="SAH9" s="347"/>
      <c r="SAI9" s="347"/>
      <c r="SAJ9" s="333"/>
      <c r="SAK9" s="348"/>
      <c r="SAL9" s="345"/>
      <c r="SAM9" s="347"/>
      <c r="SAN9" s="340"/>
      <c r="SAO9" s="339"/>
      <c r="SAQ9" s="259"/>
      <c r="SAR9" s="267"/>
      <c r="SAS9" s="267"/>
      <c r="SAT9" s="269"/>
      <c r="SAU9" s="330"/>
      <c r="SAV9" s="344"/>
      <c r="SAW9" s="347"/>
      <c r="SAX9" s="347"/>
      <c r="SAY9" s="333"/>
      <c r="SAZ9" s="348"/>
      <c r="SBA9" s="345"/>
      <c r="SBB9" s="347"/>
      <c r="SBC9" s="340"/>
      <c r="SBD9" s="339"/>
      <c r="SBF9" s="259"/>
      <c r="SBG9" s="267"/>
      <c r="SBH9" s="267"/>
      <c r="SBI9" s="269"/>
      <c r="SBJ9" s="330"/>
      <c r="SBK9" s="344"/>
      <c r="SBL9" s="347"/>
      <c r="SBM9" s="347"/>
      <c r="SBN9" s="333"/>
      <c r="SBO9" s="348"/>
      <c r="SBP9" s="345"/>
      <c r="SBQ9" s="347"/>
      <c r="SBR9" s="340"/>
      <c r="SBS9" s="339"/>
      <c r="SBU9" s="259"/>
      <c r="SBV9" s="267"/>
      <c r="SBW9" s="267"/>
      <c r="SBX9" s="269"/>
      <c r="SBY9" s="330"/>
      <c r="SBZ9" s="344"/>
      <c r="SCA9" s="347"/>
      <c r="SCB9" s="347"/>
      <c r="SCC9" s="333"/>
      <c r="SCD9" s="348"/>
      <c r="SCE9" s="345"/>
      <c r="SCF9" s="347"/>
      <c r="SCG9" s="340"/>
      <c r="SCH9" s="339"/>
      <c r="SCJ9" s="259"/>
      <c r="SCK9" s="267"/>
      <c r="SCL9" s="267"/>
      <c r="SCM9" s="269"/>
      <c r="SCN9" s="330"/>
      <c r="SCO9" s="344"/>
      <c r="SCP9" s="347"/>
      <c r="SCQ9" s="347"/>
      <c r="SCR9" s="333"/>
      <c r="SCS9" s="348"/>
      <c r="SCT9" s="345"/>
      <c r="SCU9" s="347"/>
      <c r="SCV9" s="340"/>
      <c r="SCW9" s="339"/>
      <c r="SCY9" s="259"/>
      <c r="SCZ9" s="267"/>
      <c r="SDA9" s="267"/>
      <c r="SDB9" s="269"/>
      <c r="SDC9" s="330"/>
      <c r="SDD9" s="344"/>
      <c r="SDE9" s="347"/>
      <c r="SDF9" s="347"/>
      <c r="SDG9" s="333"/>
      <c r="SDH9" s="348"/>
      <c r="SDI9" s="345"/>
      <c r="SDJ9" s="347"/>
      <c r="SDK9" s="340"/>
      <c r="SDL9" s="339"/>
      <c r="SDN9" s="259"/>
      <c r="SDO9" s="267"/>
      <c r="SDP9" s="267"/>
      <c r="SDQ9" s="269"/>
      <c r="SDR9" s="330"/>
      <c r="SDS9" s="344"/>
      <c r="SDT9" s="347"/>
      <c r="SDU9" s="347"/>
      <c r="SDV9" s="333"/>
      <c r="SDW9" s="348"/>
      <c r="SDX9" s="345"/>
      <c r="SDY9" s="347"/>
      <c r="SDZ9" s="340"/>
      <c r="SEA9" s="339"/>
      <c r="SEC9" s="259"/>
      <c r="SED9" s="267"/>
      <c r="SEE9" s="267"/>
      <c r="SEF9" s="269"/>
      <c r="SEG9" s="330"/>
      <c r="SEH9" s="344"/>
      <c r="SEI9" s="347"/>
      <c r="SEJ9" s="347"/>
      <c r="SEK9" s="333"/>
      <c r="SEL9" s="348"/>
      <c r="SEM9" s="345"/>
      <c r="SEN9" s="347"/>
      <c r="SEO9" s="340"/>
      <c r="SEP9" s="339"/>
      <c r="SER9" s="259"/>
      <c r="SES9" s="267"/>
      <c r="SET9" s="267"/>
      <c r="SEU9" s="269"/>
      <c r="SEV9" s="330"/>
      <c r="SEW9" s="344"/>
      <c r="SEX9" s="347"/>
      <c r="SEY9" s="347"/>
      <c r="SEZ9" s="333"/>
      <c r="SFA9" s="348"/>
      <c r="SFB9" s="345"/>
      <c r="SFC9" s="347"/>
      <c r="SFD9" s="340"/>
      <c r="SFE9" s="339"/>
      <c r="SFG9" s="259"/>
      <c r="SFH9" s="267"/>
      <c r="SFI9" s="267"/>
      <c r="SFJ9" s="269"/>
      <c r="SFK9" s="330"/>
      <c r="SFL9" s="344"/>
      <c r="SFM9" s="347"/>
      <c r="SFN9" s="347"/>
      <c r="SFO9" s="333"/>
      <c r="SFP9" s="348"/>
      <c r="SFQ9" s="345"/>
      <c r="SFR9" s="347"/>
      <c r="SFS9" s="340"/>
      <c r="SFT9" s="339"/>
      <c r="SFV9" s="259"/>
      <c r="SFW9" s="267"/>
      <c r="SFX9" s="267"/>
      <c r="SFY9" s="269"/>
      <c r="SFZ9" s="330"/>
      <c r="SGA9" s="344"/>
      <c r="SGB9" s="347"/>
      <c r="SGC9" s="347"/>
      <c r="SGD9" s="333"/>
      <c r="SGE9" s="348"/>
      <c r="SGF9" s="345"/>
      <c r="SGG9" s="347"/>
      <c r="SGH9" s="340"/>
      <c r="SGI9" s="339"/>
      <c r="SGK9" s="259"/>
      <c r="SGL9" s="267"/>
      <c r="SGM9" s="267"/>
      <c r="SGN9" s="269"/>
      <c r="SGO9" s="330"/>
      <c r="SGP9" s="344"/>
      <c r="SGQ9" s="347"/>
      <c r="SGR9" s="347"/>
      <c r="SGS9" s="333"/>
      <c r="SGT9" s="348"/>
      <c r="SGU9" s="345"/>
      <c r="SGV9" s="347"/>
      <c r="SGW9" s="340"/>
      <c r="SGX9" s="339"/>
      <c r="SGZ9" s="259"/>
      <c r="SHA9" s="267"/>
      <c r="SHB9" s="267"/>
      <c r="SHC9" s="269"/>
      <c r="SHD9" s="330"/>
      <c r="SHE9" s="344"/>
      <c r="SHF9" s="347"/>
      <c r="SHG9" s="347"/>
      <c r="SHH9" s="333"/>
      <c r="SHI9" s="348"/>
      <c r="SHJ9" s="345"/>
      <c r="SHK9" s="347"/>
      <c r="SHL9" s="340"/>
      <c r="SHM9" s="339"/>
      <c r="SHO9" s="259"/>
      <c r="SHP9" s="267"/>
      <c r="SHQ9" s="267"/>
      <c r="SHR9" s="269"/>
      <c r="SHS9" s="330"/>
      <c r="SHT9" s="344"/>
      <c r="SHU9" s="347"/>
      <c r="SHV9" s="347"/>
      <c r="SHW9" s="333"/>
      <c r="SHX9" s="348"/>
      <c r="SHY9" s="345"/>
      <c r="SHZ9" s="347"/>
      <c r="SIA9" s="340"/>
      <c r="SIB9" s="339"/>
      <c r="SID9" s="259"/>
      <c r="SIE9" s="267"/>
      <c r="SIF9" s="267"/>
      <c r="SIG9" s="269"/>
      <c r="SIH9" s="330"/>
      <c r="SII9" s="344"/>
      <c r="SIJ9" s="347"/>
      <c r="SIK9" s="347"/>
      <c r="SIL9" s="333"/>
      <c r="SIM9" s="348"/>
      <c r="SIN9" s="345"/>
      <c r="SIO9" s="347"/>
      <c r="SIP9" s="340"/>
      <c r="SIQ9" s="339"/>
      <c r="SIS9" s="259"/>
      <c r="SIT9" s="267"/>
      <c r="SIU9" s="267"/>
      <c r="SIV9" s="269"/>
      <c r="SIW9" s="330"/>
      <c r="SIX9" s="344"/>
      <c r="SIY9" s="347"/>
      <c r="SIZ9" s="347"/>
      <c r="SJA9" s="333"/>
      <c r="SJB9" s="348"/>
      <c r="SJC9" s="345"/>
      <c r="SJD9" s="347"/>
      <c r="SJE9" s="340"/>
      <c r="SJF9" s="339"/>
      <c r="SJH9" s="259"/>
      <c r="SJI9" s="267"/>
      <c r="SJJ9" s="267"/>
      <c r="SJK9" s="269"/>
      <c r="SJL9" s="330"/>
      <c r="SJM9" s="344"/>
      <c r="SJN9" s="347"/>
      <c r="SJO9" s="347"/>
      <c r="SJP9" s="333"/>
      <c r="SJQ9" s="348"/>
      <c r="SJR9" s="345"/>
      <c r="SJS9" s="347"/>
      <c r="SJT9" s="340"/>
      <c r="SJU9" s="339"/>
      <c r="SJW9" s="259"/>
      <c r="SJX9" s="267"/>
      <c r="SJY9" s="267"/>
      <c r="SJZ9" s="269"/>
      <c r="SKA9" s="330"/>
      <c r="SKB9" s="344"/>
      <c r="SKC9" s="347"/>
      <c r="SKD9" s="347"/>
      <c r="SKE9" s="333"/>
      <c r="SKF9" s="348"/>
      <c r="SKG9" s="345"/>
      <c r="SKH9" s="347"/>
      <c r="SKI9" s="340"/>
      <c r="SKJ9" s="339"/>
      <c r="SKL9" s="259"/>
      <c r="SKM9" s="267"/>
      <c r="SKN9" s="267"/>
      <c r="SKO9" s="269"/>
      <c r="SKP9" s="330"/>
      <c r="SKQ9" s="344"/>
      <c r="SKR9" s="347"/>
      <c r="SKS9" s="347"/>
      <c r="SKT9" s="333"/>
      <c r="SKU9" s="348"/>
      <c r="SKV9" s="345"/>
      <c r="SKW9" s="347"/>
      <c r="SKX9" s="340"/>
      <c r="SKY9" s="339"/>
      <c r="SLA9" s="259"/>
      <c r="SLB9" s="267"/>
      <c r="SLC9" s="267"/>
      <c r="SLD9" s="269"/>
      <c r="SLE9" s="330"/>
      <c r="SLF9" s="344"/>
      <c r="SLG9" s="347"/>
      <c r="SLH9" s="347"/>
      <c r="SLI9" s="333"/>
      <c r="SLJ9" s="348"/>
      <c r="SLK9" s="345"/>
      <c r="SLL9" s="347"/>
      <c r="SLM9" s="340"/>
      <c r="SLN9" s="339"/>
      <c r="SLP9" s="259"/>
      <c r="SLQ9" s="267"/>
      <c r="SLR9" s="267"/>
      <c r="SLS9" s="269"/>
      <c r="SLT9" s="330"/>
      <c r="SLU9" s="344"/>
      <c r="SLV9" s="347"/>
      <c r="SLW9" s="347"/>
      <c r="SLX9" s="333"/>
      <c r="SLY9" s="348"/>
      <c r="SLZ9" s="345"/>
      <c r="SMA9" s="347"/>
      <c r="SMB9" s="340"/>
      <c r="SMC9" s="339"/>
      <c r="SME9" s="259"/>
      <c r="SMF9" s="267"/>
      <c r="SMG9" s="267"/>
      <c r="SMH9" s="269"/>
      <c r="SMI9" s="330"/>
      <c r="SMJ9" s="344"/>
      <c r="SMK9" s="347"/>
      <c r="SML9" s="347"/>
      <c r="SMM9" s="333"/>
      <c r="SMN9" s="348"/>
      <c r="SMO9" s="345"/>
      <c r="SMP9" s="347"/>
      <c r="SMQ9" s="340"/>
      <c r="SMR9" s="339"/>
      <c r="SMT9" s="259"/>
      <c r="SMU9" s="267"/>
      <c r="SMV9" s="267"/>
      <c r="SMW9" s="269"/>
      <c r="SMX9" s="330"/>
      <c r="SMY9" s="344"/>
      <c r="SMZ9" s="347"/>
      <c r="SNA9" s="347"/>
      <c r="SNB9" s="333"/>
      <c r="SNC9" s="348"/>
      <c r="SND9" s="345"/>
      <c r="SNE9" s="347"/>
      <c r="SNF9" s="340"/>
      <c r="SNG9" s="339"/>
      <c r="SNI9" s="259"/>
      <c r="SNJ9" s="267"/>
      <c r="SNK9" s="267"/>
      <c r="SNL9" s="269"/>
      <c r="SNM9" s="330"/>
      <c r="SNN9" s="344"/>
      <c r="SNO9" s="347"/>
      <c r="SNP9" s="347"/>
      <c r="SNQ9" s="333"/>
      <c r="SNR9" s="348"/>
      <c r="SNS9" s="345"/>
      <c r="SNT9" s="347"/>
      <c r="SNU9" s="340"/>
      <c r="SNV9" s="339"/>
      <c r="SNX9" s="259"/>
      <c r="SNY9" s="267"/>
      <c r="SNZ9" s="267"/>
      <c r="SOA9" s="269"/>
      <c r="SOB9" s="330"/>
      <c r="SOC9" s="344"/>
      <c r="SOD9" s="347"/>
      <c r="SOE9" s="347"/>
      <c r="SOF9" s="333"/>
      <c r="SOG9" s="348"/>
      <c r="SOH9" s="345"/>
      <c r="SOI9" s="347"/>
      <c r="SOJ9" s="340"/>
      <c r="SOK9" s="339"/>
      <c r="SOM9" s="259"/>
      <c r="SON9" s="267"/>
      <c r="SOO9" s="267"/>
      <c r="SOP9" s="269"/>
      <c r="SOQ9" s="330"/>
      <c r="SOR9" s="344"/>
      <c r="SOS9" s="347"/>
      <c r="SOT9" s="347"/>
      <c r="SOU9" s="333"/>
      <c r="SOV9" s="348"/>
      <c r="SOW9" s="345"/>
      <c r="SOX9" s="347"/>
      <c r="SOY9" s="340"/>
      <c r="SOZ9" s="339"/>
      <c r="SPB9" s="259"/>
      <c r="SPC9" s="267"/>
      <c r="SPD9" s="267"/>
      <c r="SPE9" s="269"/>
      <c r="SPF9" s="330"/>
      <c r="SPG9" s="344"/>
      <c r="SPH9" s="347"/>
      <c r="SPI9" s="347"/>
      <c r="SPJ9" s="333"/>
      <c r="SPK9" s="348"/>
      <c r="SPL9" s="345"/>
      <c r="SPM9" s="347"/>
      <c r="SPN9" s="340"/>
      <c r="SPO9" s="339"/>
      <c r="SPQ9" s="259"/>
      <c r="SPR9" s="267"/>
      <c r="SPS9" s="267"/>
      <c r="SPT9" s="269"/>
      <c r="SPU9" s="330"/>
      <c r="SPV9" s="344"/>
      <c r="SPW9" s="347"/>
      <c r="SPX9" s="347"/>
      <c r="SPY9" s="333"/>
      <c r="SPZ9" s="348"/>
      <c r="SQA9" s="345"/>
      <c r="SQB9" s="347"/>
      <c r="SQC9" s="340"/>
      <c r="SQD9" s="339"/>
      <c r="SQF9" s="259"/>
      <c r="SQG9" s="267"/>
      <c r="SQH9" s="267"/>
      <c r="SQI9" s="269"/>
      <c r="SQJ9" s="330"/>
      <c r="SQK9" s="344"/>
      <c r="SQL9" s="347"/>
      <c r="SQM9" s="347"/>
      <c r="SQN9" s="333"/>
      <c r="SQO9" s="348"/>
      <c r="SQP9" s="345"/>
      <c r="SQQ9" s="347"/>
      <c r="SQR9" s="340"/>
      <c r="SQS9" s="339"/>
      <c r="SQU9" s="259"/>
      <c r="SQV9" s="267"/>
      <c r="SQW9" s="267"/>
      <c r="SQX9" s="269"/>
      <c r="SQY9" s="330"/>
      <c r="SQZ9" s="344"/>
      <c r="SRA9" s="347"/>
      <c r="SRB9" s="347"/>
      <c r="SRC9" s="333"/>
      <c r="SRD9" s="348"/>
      <c r="SRE9" s="345"/>
      <c r="SRF9" s="347"/>
      <c r="SRG9" s="340"/>
      <c r="SRH9" s="339"/>
      <c r="SRJ9" s="259"/>
      <c r="SRK9" s="267"/>
      <c r="SRL9" s="267"/>
      <c r="SRM9" s="269"/>
      <c r="SRN9" s="330"/>
      <c r="SRO9" s="344"/>
      <c r="SRP9" s="347"/>
      <c r="SRQ9" s="347"/>
      <c r="SRR9" s="333"/>
      <c r="SRS9" s="348"/>
      <c r="SRT9" s="345"/>
      <c r="SRU9" s="347"/>
      <c r="SRV9" s="340"/>
      <c r="SRW9" s="339"/>
      <c r="SRY9" s="259"/>
      <c r="SRZ9" s="267"/>
      <c r="SSA9" s="267"/>
      <c r="SSB9" s="269"/>
      <c r="SSC9" s="330"/>
      <c r="SSD9" s="344"/>
      <c r="SSE9" s="347"/>
      <c r="SSF9" s="347"/>
      <c r="SSG9" s="333"/>
      <c r="SSH9" s="348"/>
      <c r="SSI9" s="345"/>
      <c r="SSJ9" s="347"/>
      <c r="SSK9" s="340"/>
      <c r="SSL9" s="339"/>
      <c r="SSN9" s="259"/>
      <c r="SSO9" s="267"/>
      <c r="SSP9" s="267"/>
      <c r="SSQ9" s="269"/>
      <c r="SSR9" s="330"/>
      <c r="SSS9" s="344"/>
      <c r="SST9" s="347"/>
      <c r="SSU9" s="347"/>
      <c r="SSV9" s="333"/>
      <c r="SSW9" s="348"/>
      <c r="SSX9" s="345"/>
      <c r="SSY9" s="347"/>
      <c r="SSZ9" s="340"/>
      <c r="STA9" s="339"/>
      <c r="STC9" s="259"/>
      <c r="STD9" s="267"/>
      <c r="STE9" s="267"/>
      <c r="STF9" s="269"/>
      <c r="STG9" s="330"/>
      <c r="STH9" s="344"/>
      <c r="STI9" s="347"/>
      <c r="STJ9" s="347"/>
      <c r="STK9" s="333"/>
      <c r="STL9" s="348"/>
      <c r="STM9" s="345"/>
      <c r="STN9" s="347"/>
      <c r="STO9" s="340"/>
      <c r="STP9" s="339"/>
      <c r="STR9" s="259"/>
      <c r="STS9" s="267"/>
      <c r="STT9" s="267"/>
      <c r="STU9" s="269"/>
      <c r="STV9" s="330"/>
      <c r="STW9" s="344"/>
      <c r="STX9" s="347"/>
      <c r="STY9" s="347"/>
      <c r="STZ9" s="333"/>
      <c r="SUA9" s="348"/>
      <c r="SUB9" s="345"/>
      <c r="SUC9" s="347"/>
      <c r="SUD9" s="340"/>
      <c r="SUE9" s="339"/>
      <c r="SUG9" s="259"/>
      <c r="SUH9" s="267"/>
      <c r="SUI9" s="267"/>
      <c r="SUJ9" s="269"/>
      <c r="SUK9" s="330"/>
      <c r="SUL9" s="344"/>
      <c r="SUM9" s="347"/>
      <c r="SUN9" s="347"/>
      <c r="SUO9" s="333"/>
      <c r="SUP9" s="348"/>
      <c r="SUQ9" s="345"/>
      <c r="SUR9" s="347"/>
      <c r="SUS9" s="340"/>
      <c r="SUT9" s="339"/>
      <c r="SUV9" s="259"/>
      <c r="SUW9" s="267"/>
      <c r="SUX9" s="267"/>
      <c r="SUY9" s="269"/>
      <c r="SUZ9" s="330"/>
      <c r="SVA9" s="344"/>
      <c r="SVB9" s="347"/>
      <c r="SVC9" s="347"/>
      <c r="SVD9" s="333"/>
      <c r="SVE9" s="348"/>
      <c r="SVF9" s="345"/>
      <c r="SVG9" s="347"/>
      <c r="SVH9" s="340"/>
      <c r="SVI9" s="339"/>
      <c r="SVK9" s="259"/>
      <c r="SVL9" s="267"/>
      <c r="SVM9" s="267"/>
      <c r="SVN9" s="269"/>
      <c r="SVO9" s="330"/>
      <c r="SVP9" s="344"/>
      <c r="SVQ9" s="347"/>
      <c r="SVR9" s="347"/>
      <c r="SVS9" s="333"/>
      <c r="SVT9" s="348"/>
      <c r="SVU9" s="345"/>
      <c r="SVV9" s="347"/>
      <c r="SVW9" s="340"/>
      <c r="SVX9" s="339"/>
      <c r="SVZ9" s="259"/>
      <c r="SWA9" s="267"/>
      <c r="SWB9" s="267"/>
      <c r="SWC9" s="269"/>
      <c r="SWD9" s="330"/>
      <c r="SWE9" s="344"/>
      <c r="SWF9" s="347"/>
      <c r="SWG9" s="347"/>
      <c r="SWH9" s="333"/>
      <c r="SWI9" s="348"/>
      <c r="SWJ9" s="345"/>
      <c r="SWK9" s="347"/>
      <c r="SWL9" s="340"/>
      <c r="SWM9" s="339"/>
      <c r="SWO9" s="259"/>
      <c r="SWP9" s="267"/>
      <c r="SWQ9" s="267"/>
      <c r="SWR9" s="269"/>
      <c r="SWS9" s="330"/>
      <c r="SWT9" s="344"/>
      <c r="SWU9" s="347"/>
      <c r="SWV9" s="347"/>
      <c r="SWW9" s="333"/>
      <c r="SWX9" s="348"/>
      <c r="SWY9" s="345"/>
      <c r="SWZ9" s="347"/>
      <c r="SXA9" s="340"/>
      <c r="SXB9" s="339"/>
      <c r="SXD9" s="259"/>
      <c r="SXE9" s="267"/>
      <c r="SXF9" s="267"/>
      <c r="SXG9" s="269"/>
      <c r="SXH9" s="330"/>
      <c r="SXI9" s="344"/>
      <c r="SXJ9" s="347"/>
      <c r="SXK9" s="347"/>
      <c r="SXL9" s="333"/>
      <c r="SXM9" s="348"/>
      <c r="SXN9" s="345"/>
      <c r="SXO9" s="347"/>
      <c r="SXP9" s="340"/>
      <c r="SXQ9" s="339"/>
      <c r="SXS9" s="259"/>
      <c r="SXT9" s="267"/>
      <c r="SXU9" s="267"/>
      <c r="SXV9" s="269"/>
      <c r="SXW9" s="330"/>
      <c r="SXX9" s="344"/>
      <c r="SXY9" s="347"/>
      <c r="SXZ9" s="347"/>
      <c r="SYA9" s="333"/>
      <c r="SYB9" s="348"/>
      <c r="SYC9" s="345"/>
      <c r="SYD9" s="347"/>
      <c r="SYE9" s="340"/>
      <c r="SYF9" s="339"/>
      <c r="SYH9" s="259"/>
      <c r="SYI9" s="267"/>
      <c r="SYJ9" s="267"/>
      <c r="SYK9" s="269"/>
      <c r="SYL9" s="330"/>
      <c r="SYM9" s="344"/>
      <c r="SYN9" s="347"/>
      <c r="SYO9" s="347"/>
      <c r="SYP9" s="333"/>
      <c r="SYQ9" s="348"/>
      <c r="SYR9" s="345"/>
      <c r="SYS9" s="347"/>
      <c r="SYT9" s="340"/>
      <c r="SYU9" s="339"/>
      <c r="SYW9" s="259"/>
      <c r="SYX9" s="267"/>
      <c r="SYY9" s="267"/>
      <c r="SYZ9" s="269"/>
      <c r="SZA9" s="330"/>
      <c r="SZB9" s="344"/>
      <c r="SZC9" s="347"/>
      <c r="SZD9" s="347"/>
      <c r="SZE9" s="333"/>
      <c r="SZF9" s="348"/>
      <c r="SZG9" s="345"/>
      <c r="SZH9" s="347"/>
      <c r="SZI9" s="340"/>
      <c r="SZJ9" s="339"/>
      <c r="SZL9" s="259"/>
      <c r="SZM9" s="267"/>
      <c r="SZN9" s="267"/>
      <c r="SZO9" s="269"/>
      <c r="SZP9" s="330"/>
      <c r="SZQ9" s="344"/>
      <c r="SZR9" s="347"/>
      <c r="SZS9" s="347"/>
      <c r="SZT9" s="333"/>
      <c r="SZU9" s="348"/>
      <c r="SZV9" s="345"/>
      <c r="SZW9" s="347"/>
      <c r="SZX9" s="340"/>
      <c r="SZY9" s="339"/>
      <c r="TAA9" s="259"/>
      <c r="TAB9" s="267"/>
      <c r="TAC9" s="267"/>
      <c r="TAD9" s="269"/>
      <c r="TAE9" s="330"/>
      <c r="TAF9" s="344"/>
      <c r="TAG9" s="347"/>
      <c r="TAH9" s="347"/>
      <c r="TAI9" s="333"/>
      <c r="TAJ9" s="348"/>
      <c r="TAK9" s="345"/>
      <c r="TAL9" s="347"/>
      <c r="TAM9" s="340"/>
      <c r="TAN9" s="339"/>
      <c r="TAP9" s="259"/>
      <c r="TAQ9" s="267"/>
      <c r="TAR9" s="267"/>
      <c r="TAS9" s="269"/>
      <c r="TAT9" s="330"/>
      <c r="TAU9" s="344"/>
      <c r="TAV9" s="347"/>
      <c r="TAW9" s="347"/>
      <c r="TAX9" s="333"/>
      <c r="TAY9" s="348"/>
      <c r="TAZ9" s="345"/>
      <c r="TBA9" s="347"/>
      <c r="TBB9" s="340"/>
      <c r="TBC9" s="339"/>
      <c r="TBE9" s="259"/>
      <c r="TBF9" s="267"/>
      <c r="TBG9" s="267"/>
      <c r="TBH9" s="269"/>
      <c r="TBI9" s="330"/>
      <c r="TBJ9" s="344"/>
      <c r="TBK9" s="347"/>
      <c r="TBL9" s="347"/>
      <c r="TBM9" s="333"/>
      <c r="TBN9" s="348"/>
      <c r="TBO9" s="345"/>
      <c r="TBP9" s="347"/>
      <c r="TBQ9" s="340"/>
      <c r="TBR9" s="339"/>
      <c r="TBT9" s="259"/>
      <c r="TBU9" s="267"/>
      <c r="TBV9" s="267"/>
      <c r="TBW9" s="269"/>
      <c r="TBX9" s="330"/>
      <c r="TBY9" s="344"/>
      <c r="TBZ9" s="347"/>
      <c r="TCA9" s="347"/>
      <c r="TCB9" s="333"/>
      <c r="TCC9" s="348"/>
      <c r="TCD9" s="345"/>
      <c r="TCE9" s="347"/>
      <c r="TCF9" s="340"/>
      <c r="TCG9" s="339"/>
      <c r="TCI9" s="259"/>
      <c r="TCJ9" s="267"/>
      <c r="TCK9" s="267"/>
      <c r="TCL9" s="269"/>
      <c r="TCM9" s="330"/>
      <c r="TCN9" s="344"/>
      <c r="TCO9" s="347"/>
      <c r="TCP9" s="347"/>
      <c r="TCQ9" s="333"/>
      <c r="TCR9" s="348"/>
      <c r="TCS9" s="345"/>
      <c r="TCT9" s="347"/>
      <c r="TCU9" s="340"/>
      <c r="TCV9" s="339"/>
      <c r="TCX9" s="259"/>
      <c r="TCY9" s="267"/>
      <c r="TCZ9" s="267"/>
      <c r="TDA9" s="269"/>
      <c r="TDB9" s="330"/>
      <c r="TDC9" s="344"/>
      <c r="TDD9" s="347"/>
      <c r="TDE9" s="347"/>
      <c r="TDF9" s="333"/>
      <c r="TDG9" s="348"/>
      <c r="TDH9" s="345"/>
      <c r="TDI9" s="347"/>
      <c r="TDJ9" s="340"/>
      <c r="TDK9" s="339"/>
      <c r="TDM9" s="259"/>
      <c r="TDN9" s="267"/>
      <c r="TDO9" s="267"/>
      <c r="TDP9" s="269"/>
      <c r="TDQ9" s="330"/>
      <c r="TDR9" s="344"/>
      <c r="TDS9" s="347"/>
      <c r="TDT9" s="347"/>
      <c r="TDU9" s="333"/>
      <c r="TDV9" s="348"/>
      <c r="TDW9" s="345"/>
      <c r="TDX9" s="347"/>
      <c r="TDY9" s="340"/>
      <c r="TDZ9" s="339"/>
      <c r="TEB9" s="259"/>
      <c r="TEC9" s="267"/>
      <c r="TED9" s="267"/>
      <c r="TEE9" s="269"/>
      <c r="TEF9" s="330"/>
      <c r="TEG9" s="344"/>
      <c r="TEH9" s="347"/>
      <c r="TEI9" s="347"/>
      <c r="TEJ9" s="333"/>
      <c r="TEK9" s="348"/>
      <c r="TEL9" s="345"/>
      <c r="TEM9" s="347"/>
      <c r="TEN9" s="340"/>
      <c r="TEO9" s="339"/>
      <c r="TEQ9" s="259"/>
      <c r="TER9" s="267"/>
      <c r="TES9" s="267"/>
      <c r="TET9" s="269"/>
      <c r="TEU9" s="330"/>
      <c r="TEV9" s="344"/>
      <c r="TEW9" s="347"/>
      <c r="TEX9" s="347"/>
      <c r="TEY9" s="333"/>
      <c r="TEZ9" s="348"/>
      <c r="TFA9" s="345"/>
      <c r="TFB9" s="347"/>
      <c r="TFC9" s="340"/>
      <c r="TFD9" s="339"/>
      <c r="TFF9" s="259"/>
      <c r="TFG9" s="267"/>
      <c r="TFH9" s="267"/>
      <c r="TFI9" s="269"/>
      <c r="TFJ9" s="330"/>
      <c r="TFK9" s="344"/>
      <c r="TFL9" s="347"/>
      <c r="TFM9" s="347"/>
      <c r="TFN9" s="333"/>
      <c r="TFO9" s="348"/>
      <c r="TFP9" s="345"/>
      <c r="TFQ9" s="347"/>
      <c r="TFR9" s="340"/>
      <c r="TFS9" s="339"/>
      <c r="TFU9" s="259"/>
      <c r="TFV9" s="267"/>
      <c r="TFW9" s="267"/>
      <c r="TFX9" s="269"/>
      <c r="TFY9" s="330"/>
      <c r="TFZ9" s="344"/>
      <c r="TGA9" s="347"/>
      <c r="TGB9" s="347"/>
      <c r="TGC9" s="333"/>
      <c r="TGD9" s="348"/>
      <c r="TGE9" s="345"/>
      <c r="TGF9" s="347"/>
      <c r="TGG9" s="340"/>
      <c r="TGH9" s="339"/>
      <c r="TGJ9" s="259"/>
      <c r="TGK9" s="267"/>
      <c r="TGL9" s="267"/>
      <c r="TGM9" s="269"/>
      <c r="TGN9" s="330"/>
      <c r="TGO9" s="344"/>
      <c r="TGP9" s="347"/>
      <c r="TGQ9" s="347"/>
      <c r="TGR9" s="333"/>
      <c r="TGS9" s="348"/>
      <c r="TGT9" s="345"/>
      <c r="TGU9" s="347"/>
      <c r="TGV9" s="340"/>
      <c r="TGW9" s="339"/>
      <c r="TGY9" s="259"/>
      <c r="TGZ9" s="267"/>
      <c r="THA9" s="267"/>
      <c r="THB9" s="269"/>
      <c r="THC9" s="330"/>
      <c r="THD9" s="344"/>
      <c r="THE9" s="347"/>
      <c r="THF9" s="347"/>
      <c r="THG9" s="333"/>
      <c r="THH9" s="348"/>
      <c r="THI9" s="345"/>
      <c r="THJ9" s="347"/>
      <c r="THK9" s="340"/>
      <c r="THL9" s="339"/>
      <c r="THN9" s="259"/>
      <c r="THO9" s="267"/>
      <c r="THP9" s="267"/>
      <c r="THQ9" s="269"/>
      <c r="THR9" s="330"/>
      <c r="THS9" s="344"/>
      <c r="THT9" s="347"/>
      <c r="THU9" s="347"/>
      <c r="THV9" s="333"/>
      <c r="THW9" s="348"/>
      <c r="THX9" s="345"/>
      <c r="THY9" s="347"/>
      <c r="THZ9" s="340"/>
      <c r="TIA9" s="339"/>
      <c r="TIC9" s="259"/>
      <c r="TID9" s="267"/>
      <c r="TIE9" s="267"/>
      <c r="TIF9" s="269"/>
      <c r="TIG9" s="330"/>
      <c r="TIH9" s="344"/>
      <c r="TII9" s="347"/>
      <c r="TIJ9" s="347"/>
      <c r="TIK9" s="333"/>
      <c r="TIL9" s="348"/>
      <c r="TIM9" s="345"/>
      <c r="TIN9" s="347"/>
      <c r="TIO9" s="340"/>
      <c r="TIP9" s="339"/>
      <c r="TIR9" s="259"/>
      <c r="TIS9" s="267"/>
      <c r="TIT9" s="267"/>
      <c r="TIU9" s="269"/>
      <c r="TIV9" s="330"/>
      <c r="TIW9" s="344"/>
      <c r="TIX9" s="347"/>
      <c r="TIY9" s="347"/>
      <c r="TIZ9" s="333"/>
      <c r="TJA9" s="348"/>
      <c r="TJB9" s="345"/>
      <c r="TJC9" s="347"/>
      <c r="TJD9" s="340"/>
      <c r="TJE9" s="339"/>
      <c r="TJG9" s="259"/>
      <c r="TJH9" s="267"/>
      <c r="TJI9" s="267"/>
      <c r="TJJ9" s="269"/>
      <c r="TJK9" s="330"/>
      <c r="TJL9" s="344"/>
      <c r="TJM9" s="347"/>
      <c r="TJN9" s="347"/>
      <c r="TJO9" s="333"/>
      <c r="TJP9" s="348"/>
      <c r="TJQ9" s="345"/>
      <c r="TJR9" s="347"/>
      <c r="TJS9" s="340"/>
      <c r="TJT9" s="339"/>
      <c r="TJV9" s="259"/>
      <c r="TJW9" s="267"/>
      <c r="TJX9" s="267"/>
      <c r="TJY9" s="269"/>
      <c r="TJZ9" s="330"/>
      <c r="TKA9" s="344"/>
      <c r="TKB9" s="347"/>
      <c r="TKC9" s="347"/>
      <c r="TKD9" s="333"/>
      <c r="TKE9" s="348"/>
      <c r="TKF9" s="345"/>
      <c r="TKG9" s="347"/>
      <c r="TKH9" s="340"/>
      <c r="TKI9" s="339"/>
      <c r="TKK9" s="259"/>
      <c r="TKL9" s="267"/>
      <c r="TKM9" s="267"/>
      <c r="TKN9" s="269"/>
      <c r="TKO9" s="330"/>
      <c r="TKP9" s="344"/>
      <c r="TKQ9" s="347"/>
      <c r="TKR9" s="347"/>
      <c r="TKS9" s="333"/>
      <c r="TKT9" s="348"/>
      <c r="TKU9" s="345"/>
      <c r="TKV9" s="347"/>
      <c r="TKW9" s="340"/>
      <c r="TKX9" s="339"/>
      <c r="TKZ9" s="259"/>
      <c r="TLA9" s="267"/>
      <c r="TLB9" s="267"/>
      <c r="TLC9" s="269"/>
      <c r="TLD9" s="330"/>
      <c r="TLE9" s="344"/>
      <c r="TLF9" s="347"/>
      <c r="TLG9" s="347"/>
      <c r="TLH9" s="333"/>
      <c r="TLI9" s="348"/>
      <c r="TLJ9" s="345"/>
      <c r="TLK9" s="347"/>
      <c r="TLL9" s="340"/>
      <c r="TLM9" s="339"/>
      <c r="TLO9" s="259"/>
      <c r="TLP9" s="267"/>
      <c r="TLQ9" s="267"/>
      <c r="TLR9" s="269"/>
      <c r="TLS9" s="330"/>
      <c r="TLT9" s="344"/>
      <c r="TLU9" s="347"/>
      <c r="TLV9" s="347"/>
      <c r="TLW9" s="333"/>
      <c r="TLX9" s="348"/>
      <c r="TLY9" s="345"/>
      <c r="TLZ9" s="347"/>
      <c r="TMA9" s="340"/>
      <c r="TMB9" s="339"/>
      <c r="TMD9" s="259"/>
      <c r="TME9" s="267"/>
      <c r="TMF9" s="267"/>
      <c r="TMG9" s="269"/>
      <c r="TMH9" s="330"/>
      <c r="TMI9" s="344"/>
      <c r="TMJ9" s="347"/>
      <c r="TMK9" s="347"/>
      <c r="TML9" s="333"/>
      <c r="TMM9" s="348"/>
      <c r="TMN9" s="345"/>
      <c r="TMO9" s="347"/>
      <c r="TMP9" s="340"/>
      <c r="TMQ9" s="339"/>
      <c r="TMS9" s="259"/>
      <c r="TMT9" s="267"/>
      <c r="TMU9" s="267"/>
      <c r="TMV9" s="269"/>
      <c r="TMW9" s="330"/>
      <c r="TMX9" s="344"/>
      <c r="TMY9" s="347"/>
      <c r="TMZ9" s="347"/>
      <c r="TNA9" s="333"/>
      <c r="TNB9" s="348"/>
      <c r="TNC9" s="345"/>
      <c r="TND9" s="347"/>
      <c r="TNE9" s="340"/>
      <c r="TNF9" s="339"/>
      <c r="TNH9" s="259"/>
      <c r="TNI9" s="267"/>
      <c r="TNJ9" s="267"/>
      <c r="TNK9" s="269"/>
      <c r="TNL9" s="330"/>
      <c r="TNM9" s="344"/>
      <c r="TNN9" s="347"/>
      <c r="TNO9" s="347"/>
      <c r="TNP9" s="333"/>
      <c r="TNQ9" s="348"/>
      <c r="TNR9" s="345"/>
      <c r="TNS9" s="347"/>
      <c r="TNT9" s="340"/>
      <c r="TNU9" s="339"/>
      <c r="TNW9" s="259"/>
      <c r="TNX9" s="267"/>
      <c r="TNY9" s="267"/>
      <c r="TNZ9" s="269"/>
      <c r="TOA9" s="330"/>
      <c r="TOB9" s="344"/>
      <c r="TOC9" s="347"/>
      <c r="TOD9" s="347"/>
      <c r="TOE9" s="333"/>
      <c r="TOF9" s="348"/>
      <c r="TOG9" s="345"/>
      <c r="TOH9" s="347"/>
      <c r="TOI9" s="340"/>
      <c r="TOJ9" s="339"/>
      <c r="TOL9" s="259"/>
      <c r="TOM9" s="267"/>
      <c r="TON9" s="267"/>
      <c r="TOO9" s="269"/>
      <c r="TOP9" s="330"/>
      <c r="TOQ9" s="344"/>
      <c r="TOR9" s="347"/>
      <c r="TOS9" s="347"/>
      <c r="TOT9" s="333"/>
      <c r="TOU9" s="348"/>
      <c r="TOV9" s="345"/>
      <c r="TOW9" s="347"/>
      <c r="TOX9" s="340"/>
      <c r="TOY9" s="339"/>
      <c r="TPA9" s="259"/>
      <c r="TPB9" s="267"/>
      <c r="TPC9" s="267"/>
      <c r="TPD9" s="269"/>
      <c r="TPE9" s="330"/>
      <c r="TPF9" s="344"/>
      <c r="TPG9" s="347"/>
      <c r="TPH9" s="347"/>
      <c r="TPI9" s="333"/>
      <c r="TPJ9" s="348"/>
      <c r="TPK9" s="345"/>
      <c r="TPL9" s="347"/>
      <c r="TPM9" s="340"/>
      <c r="TPN9" s="339"/>
      <c r="TPP9" s="259"/>
      <c r="TPQ9" s="267"/>
      <c r="TPR9" s="267"/>
      <c r="TPS9" s="269"/>
      <c r="TPT9" s="330"/>
      <c r="TPU9" s="344"/>
      <c r="TPV9" s="347"/>
      <c r="TPW9" s="347"/>
      <c r="TPX9" s="333"/>
      <c r="TPY9" s="348"/>
      <c r="TPZ9" s="345"/>
      <c r="TQA9" s="347"/>
      <c r="TQB9" s="340"/>
      <c r="TQC9" s="339"/>
      <c r="TQE9" s="259"/>
      <c r="TQF9" s="267"/>
      <c r="TQG9" s="267"/>
      <c r="TQH9" s="269"/>
      <c r="TQI9" s="330"/>
      <c r="TQJ9" s="344"/>
      <c r="TQK9" s="347"/>
      <c r="TQL9" s="347"/>
      <c r="TQM9" s="333"/>
      <c r="TQN9" s="348"/>
      <c r="TQO9" s="345"/>
      <c r="TQP9" s="347"/>
      <c r="TQQ9" s="340"/>
      <c r="TQR9" s="339"/>
      <c r="TQT9" s="259"/>
      <c r="TQU9" s="267"/>
      <c r="TQV9" s="267"/>
      <c r="TQW9" s="269"/>
      <c r="TQX9" s="330"/>
      <c r="TQY9" s="344"/>
      <c r="TQZ9" s="347"/>
      <c r="TRA9" s="347"/>
      <c r="TRB9" s="333"/>
      <c r="TRC9" s="348"/>
      <c r="TRD9" s="345"/>
      <c r="TRE9" s="347"/>
      <c r="TRF9" s="340"/>
      <c r="TRG9" s="339"/>
      <c r="TRI9" s="259"/>
      <c r="TRJ9" s="267"/>
      <c r="TRK9" s="267"/>
      <c r="TRL9" s="269"/>
      <c r="TRM9" s="330"/>
      <c r="TRN9" s="344"/>
      <c r="TRO9" s="347"/>
      <c r="TRP9" s="347"/>
      <c r="TRQ9" s="333"/>
      <c r="TRR9" s="348"/>
      <c r="TRS9" s="345"/>
      <c r="TRT9" s="347"/>
      <c r="TRU9" s="340"/>
      <c r="TRV9" s="339"/>
      <c r="TRX9" s="259"/>
      <c r="TRY9" s="267"/>
      <c r="TRZ9" s="267"/>
      <c r="TSA9" s="269"/>
      <c r="TSB9" s="330"/>
      <c r="TSC9" s="344"/>
      <c r="TSD9" s="347"/>
      <c r="TSE9" s="347"/>
      <c r="TSF9" s="333"/>
      <c r="TSG9" s="348"/>
      <c r="TSH9" s="345"/>
      <c r="TSI9" s="347"/>
      <c r="TSJ9" s="340"/>
      <c r="TSK9" s="339"/>
      <c r="TSM9" s="259"/>
      <c r="TSN9" s="267"/>
      <c r="TSO9" s="267"/>
      <c r="TSP9" s="269"/>
      <c r="TSQ9" s="330"/>
      <c r="TSR9" s="344"/>
      <c r="TSS9" s="347"/>
      <c r="TST9" s="347"/>
      <c r="TSU9" s="333"/>
      <c r="TSV9" s="348"/>
      <c r="TSW9" s="345"/>
      <c r="TSX9" s="347"/>
      <c r="TSY9" s="340"/>
      <c r="TSZ9" s="339"/>
      <c r="TTB9" s="259"/>
      <c r="TTC9" s="267"/>
      <c r="TTD9" s="267"/>
      <c r="TTE9" s="269"/>
      <c r="TTF9" s="330"/>
      <c r="TTG9" s="344"/>
      <c r="TTH9" s="347"/>
      <c r="TTI9" s="347"/>
      <c r="TTJ9" s="333"/>
      <c r="TTK9" s="348"/>
      <c r="TTL9" s="345"/>
      <c r="TTM9" s="347"/>
      <c r="TTN9" s="340"/>
      <c r="TTO9" s="339"/>
      <c r="TTQ9" s="259"/>
      <c r="TTR9" s="267"/>
      <c r="TTS9" s="267"/>
      <c r="TTT9" s="269"/>
      <c r="TTU9" s="330"/>
      <c r="TTV9" s="344"/>
      <c r="TTW9" s="347"/>
      <c r="TTX9" s="347"/>
      <c r="TTY9" s="333"/>
      <c r="TTZ9" s="348"/>
      <c r="TUA9" s="345"/>
      <c r="TUB9" s="347"/>
      <c r="TUC9" s="340"/>
      <c r="TUD9" s="339"/>
      <c r="TUF9" s="259"/>
      <c r="TUG9" s="267"/>
      <c r="TUH9" s="267"/>
      <c r="TUI9" s="269"/>
      <c r="TUJ9" s="330"/>
      <c r="TUK9" s="344"/>
      <c r="TUL9" s="347"/>
      <c r="TUM9" s="347"/>
      <c r="TUN9" s="333"/>
      <c r="TUO9" s="348"/>
      <c r="TUP9" s="345"/>
      <c r="TUQ9" s="347"/>
      <c r="TUR9" s="340"/>
      <c r="TUS9" s="339"/>
      <c r="TUU9" s="259"/>
      <c r="TUV9" s="267"/>
      <c r="TUW9" s="267"/>
      <c r="TUX9" s="269"/>
      <c r="TUY9" s="330"/>
      <c r="TUZ9" s="344"/>
      <c r="TVA9" s="347"/>
      <c r="TVB9" s="347"/>
      <c r="TVC9" s="333"/>
      <c r="TVD9" s="348"/>
      <c r="TVE9" s="345"/>
      <c r="TVF9" s="347"/>
      <c r="TVG9" s="340"/>
      <c r="TVH9" s="339"/>
      <c r="TVJ9" s="259"/>
      <c r="TVK9" s="267"/>
      <c r="TVL9" s="267"/>
      <c r="TVM9" s="269"/>
      <c r="TVN9" s="330"/>
      <c r="TVO9" s="344"/>
      <c r="TVP9" s="347"/>
      <c r="TVQ9" s="347"/>
      <c r="TVR9" s="333"/>
      <c r="TVS9" s="348"/>
      <c r="TVT9" s="345"/>
      <c r="TVU9" s="347"/>
      <c r="TVV9" s="340"/>
      <c r="TVW9" s="339"/>
      <c r="TVY9" s="259"/>
      <c r="TVZ9" s="267"/>
      <c r="TWA9" s="267"/>
      <c r="TWB9" s="269"/>
      <c r="TWC9" s="330"/>
      <c r="TWD9" s="344"/>
      <c r="TWE9" s="347"/>
      <c r="TWF9" s="347"/>
      <c r="TWG9" s="333"/>
      <c r="TWH9" s="348"/>
      <c r="TWI9" s="345"/>
      <c r="TWJ9" s="347"/>
      <c r="TWK9" s="340"/>
      <c r="TWL9" s="339"/>
      <c r="TWN9" s="259"/>
      <c r="TWO9" s="267"/>
      <c r="TWP9" s="267"/>
      <c r="TWQ9" s="269"/>
      <c r="TWR9" s="330"/>
      <c r="TWS9" s="344"/>
      <c r="TWT9" s="347"/>
      <c r="TWU9" s="347"/>
      <c r="TWV9" s="333"/>
      <c r="TWW9" s="348"/>
      <c r="TWX9" s="345"/>
      <c r="TWY9" s="347"/>
      <c r="TWZ9" s="340"/>
      <c r="TXA9" s="339"/>
      <c r="TXC9" s="259"/>
      <c r="TXD9" s="267"/>
      <c r="TXE9" s="267"/>
      <c r="TXF9" s="269"/>
      <c r="TXG9" s="330"/>
      <c r="TXH9" s="344"/>
      <c r="TXI9" s="347"/>
      <c r="TXJ9" s="347"/>
      <c r="TXK9" s="333"/>
      <c r="TXL9" s="348"/>
      <c r="TXM9" s="345"/>
      <c r="TXN9" s="347"/>
      <c r="TXO9" s="340"/>
      <c r="TXP9" s="339"/>
      <c r="TXR9" s="259"/>
      <c r="TXS9" s="267"/>
      <c r="TXT9" s="267"/>
      <c r="TXU9" s="269"/>
      <c r="TXV9" s="330"/>
      <c r="TXW9" s="344"/>
      <c r="TXX9" s="347"/>
      <c r="TXY9" s="347"/>
      <c r="TXZ9" s="333"/>
      <c r="TYA9" s="348"/>
      <c r="TYB9" s="345"/>
      <c r="TYC9" s="347"/>
      <c r="TYD9" s="340"/>
      <c r="TYE9" s="339"/>
      <c r="TYG9" s="259"/>
      <c r="TYH9" s="267"/>
      <c r="TYI9" s="267"/>
      <c r="TYJ9" s="269"/>
      <c r="TYK9" s="330"/>
      <c r="TYL9" s="344"/>
      <c r="TYM9" s="347"/>
      <c r="TYN9" s="347"/>
      <c r="TYO9" s="333"/>
      <c r="TYP9" s="348"/>
      <c r="TYQ9" s="345"/>
      <c r="TYR9" s="347"/>
      <c r="TYS9" s="340"/>
      <c r="TYT9" s="339"/>
      <c r="TYV9" s="259"/>
      <c r="TYW9" s="267"/>
      <c r="TYX9" s="267"/>
      <c r="TYY9" s="269"/>
      <c r="TYZ9" s="330"/>
      <c r="TZA9" s="344"/>
      <c r="TZB9" s="347"/>
      <c r="TZC9" s="347"/>
      <c r="TZD9" s="333"/>
      <c r="TZE9" s="348"/>
      <c r="TZF9" s="345"/>
      <c r="TZG9" s="347"/>
      <c r="TZH9" s="340"/>
      <c r="TZI9" s="339"/>
      <c r="TZK9" s="259"/>
      <c r="TZL9" s="267"/>
      <c r="TZM9" s="267"/>
      <c r="TZN9" s="269"/>
      <c r="TZO9" s="330"/>
      <c r="TZP9" s="344"/>
      <c r="TZQ9" s="347"/>
      <c r="TZR9" s="347"/>
      <c r="TZS9" s="333"/>
      <c r="TZT9" s="348"/>
      <c r="TZU9" s="345"/>
      <c r="TZV9" s="347"/>
      <c r="TZW9" s="340"/>
      <c r="TZX9" s="339"/>
      <c r="TZZ9" s="259"/>
      <c r="UAA9" s="267"/>
      <c r="UAB9" s="267"/>
      <c r="UAC9" s="269"/>
      <c r="UAD9" s="330"/>
      <c r="UAE9" s="344"/>
      <c r="UAF9" s="347"/>
      <c r="UAG9" s="347"/>
      <c r="UAH9" s="333"/>
      <c r="UAI9" s="348"/>
      <c r="UAJ9" s="345"/>
      <c r="UAK9" s="347"/>
      <c r="UAL9" s="340"/>
      <c r="UAM9" s="339"/>
      <c r="UAO9" s="259"/>
      <c r="UAP9" s="267"/>
      <c r="UAQ9" s="267"/>
      <c r="UAR9" s="269"/>
      <c r="UAS9" s="330"/>
      <c r="UAT9" s="344"/>
      <c r="UAU9" s="347"/>
      <c r="UAV9" s="347"/>
      <c r="UAW9" s="333"/>
      <c r="UAX9" s="348"/>
      <c r="UAY9" s="345"/>
      <c r="UAZ9" s="347"/>
      <c r="UBA9" s="340"/>
      <c r="UBB9" s="339"/>
      <c r="UBD9" s="259"/>
      <c r="UBE9" s="267"/>
      <c r="UBF9" s="267"/>
      <c r="UBG9" s="269"/>
      <c r="UBH9" s="330"/>
      <c r="UBI9" s="344"/>
      <c r="UBJ9" s="347"/>
      <c r="UBK9" s="347"/>
      <c r="UBL9" s="333"/>
      <c r="UBM9" s="348"/>
      <c r="UBN9" s="345"/>
      <c r="UBO9" s="347"/>
      <c r="UBP9" s="340"/>
      <c r="UBQ9" s="339"/>
      <c r="UBS9" s="259"/>
      <c r="UBT9" s="267"/>
      <c r="UBU9" s="267"/>
      <c r="UBV9" s="269"/>
      <c r="UBW9" s="330"/>
      <c r="UBX9" s="344"/>
      <c r="UBY9" s="347"/>
      <c r="UBZ9" s="347"/>
      <c r="UCA9" s="333"/>
      <c r="UCB9" s="348"/>
      <c r="UCC9" s="345"/>
      <c r="UCD9" s="347"/>
      <c r="UCE9" s="340"/>
      <c r="UCF9" s="339"/>
      <c r="UCH9" s="259"/>
      <c r="UCI9" s="267"/>
      <c r="UCJ9" s="267"/>
      <c r="UCK9" s="269"/>
      <c r="UCL9" s="330"/>
      <c r="UCM9" s="344"/>
      <c r="UCN9" s="347"/>
      <c r="UCO9" s="347"/>
      <c r="UCP9" s="333"/>
      <c r="UCQ9" s="348"/>
      <c r="UCR9" s="345"/>
      <c r="UCS9" s="347"/>
      <c r="UCT9" s="340"/>
      <c r="UCU9" s="339"/>
      <c r="UCW9" s="259"/>
      <c r="UCX9" s="267"/>
      <c r="UCY9" s="267"/>
      <c r="UCZ9" s="269"/>
      <c r="UDA9" s="330"/>
      <c r="UDB9" s="344"/>
      <c r="UDC9" s="347"/>
      <c r="UDD9" s="347"/>
      <c r="UDE9" s="333"/>
      <c r="UDF9" s="348"/>
      <c r="UDG9" s="345"/>
      <c r="UDH9" s="347"/>
      <c r="UDI9" s="340"/>
      <c r="UDJ9" s="339"/>
      <c r="UDL9" s="259"/>
      <c r="UDM9" s="267"/>
      <c r="UDN9" s="267"/>
      <c r="UDO9" s="269"/>
      <c r="UDP9" s="330"/>
      <c r="UDQ9" s="344"/>
      <c r="UDR9" s="347"/>
      <c r="UDS9" s="347"/>
      <c r="UDT9" s="333"/>
      <c r="UDU9" s="348"/>
      <c r="UDV9" s="345"/>
      <c r="UDW9" s="347"/>
      <c r="UDX9" s="340"/>
      <c r="UDY9" s="339"/>
      <c r="UEA9" s="259"/>
      <c r="UEB9" s="267"/>
      <c r="UEC9" s="267"/>
      <c r="UED9" s="269"/>
      <c r="UEE9" s="330"/>
      <c r="UEF9" s="344"/>
      <c r="UEG9" s="347"/>
      <c r="UEH9" s="347"/>
      <c r="UEI9" s="333"/>
      <c r="UEJ9" s="348"/>
      <c r="UEK9" s="345"/>
      <c r="UEL9" s="347"/>
      <c r="UEM9" s="340"/>
      <c r="UEN9" s="339"/>
      <c r="UEP9" s="259"/>
      <c r="UEQ9" s="267"/>
      <c r="UER9" s="267"/>
      <c r="UES9" s="269"/>
      <c r="UET9" s="330"/>
      <c r="UEU9" s="344"/>
      <c r="UEV9" s="347"/>
      <c r="UEW9" s="347"/>
      <c r="UEX9" s="333"/>
      <c r="UEY9" s="348"/>
      <c r="UEZ9" s="345"/>
      <c r="UFA9" s="347"/>
      <c r="UFB9" s="340"/>
      <c r="UFC9" s="339"/>
      <c r="UFE9" s="259"/>
      <c r="UFF9" s="267"/>
      <c r="UFG9" s="267"/>
      <c r="UFH9" s="269"/>
      <c r="UFI9" s="330"/>
      <c r="UFJ9" s="344"/>
      <c r="UFK9" s="347"/>
      <c r="UFL9" s="347"/>
      <c r="UFM9" s="333"/>
      <c r="UFN9" s="348"/>
      <c r="UFO9" s="345"/>
      <c r="UFP9" s="347"/>
      <c r="UFQ9" s="340"/>
      <c r="UFR9" s="339"/>
      <c r="UFT9" s="259"/>
      <c r="UFU9" s="267"/>
      <c r="UFV9" s="267"/>
      <c r="UFW9" s="269"/>
      <c r="UFX9" s="330"/>
      <c r="UFY9" s="344"/>
      <c r="UFZ9" s="347"/>
      <c r="UGA9" s="347"/>
      <c r="UGB9" s="333"/>
      <c r="UGC9" s="348"/>
      <c r="UGD9" s="345"/>
      <c r="UGE9" s="347"/>
      <c r="UGF9" s="340"/>
      <c r="UGG9" s="339"/>
      <c r="UGI9" s="259"/>
      <c r="UGJ9" s="267"/>
      <c r="UGK9" s="267"/>
      <c r="UGL9" s="269"/>
      <c r="UGM9" s="330"/>
      <c r="UGN9" s="344"/>
      <c r="UGO9" s="347"/>
      <c r="UGP9" s="347"/>
      <c r="UGQ9" s="333"/>
      <c r="UGR9" s="348"/>
      <c r="UGS9" s="345"/>
      <c r="UGT9" s="347"/>
      <c r="UGU9" s="340"/>
      <c r="UGV9" s="339"/>
      <c r="UGX9" s="259"/>
      <c r="UGY9" s="267"/>
      <c r="UGZ9" s="267"/>
      <c r="UHA9" s="269"/>
      <c r="UHB9" s="330"/>
      <c r="UHC9" s="344"/>
      <c r="UHD9" s="347"/>
      <c r="UHE9" s="347"/>
      <c r="UHF9" s="333"/>
      <c r="UHG9" s="348"/>
      <c r="UHH9" s="345"/>
      <c r="UHI9" s="347"/>
      <c r="UHJ9" s="340"/>
      <c r="UHK9" s="339"/>
      <c r="UHM9" s="259"/>
      <c r="UHN9" s="267"/>
      <c r="UHO9" s="267"/>
      <c r="UHP9" s="269"/>
      <c r="UHQ9" s="330"/>
      <c r="UHR9" s="344"/>
      <c r="UHS9" s="347"/>
      <c r="UHT9" s="347"/>
      <c r="UHU9" s="333"/>
      <c r="UHV9" s="348"/>
      <c r="UHW9" s="345"/>
      <c r="UHX9" s="347"/>
      <c r="UHY9" s="340"/>
      <c r="UHZ9" s="339"/>
      <c r="UIB9" s="259"/>
      <c r="UIC9" s="267"/>
      <c r="UID9" s="267"/>
      <c r="UIE9" s="269"/>
      <c r="UIF9" s="330"/>
      <c r="UIG9" s="344"/>
      <c r="UIH9" s="347"/>
      <c r="UII9" s="347"/>
      <c r="UIJ9" s="333"/>
      <c r="UIK9" s="348"/>
      <c r="UIL9" s="345"/>
      <c r="UIM9" s="347"/>
      <c r="UIN9" s="340"/>
      <c r="UIO9" s="339"/>
      <c r="UIQ9" s="259"/>
      <c r="UIR9" s="267"/>
      <c r="UIS9" s="267"/>
      <c r="UIT9" s="269"/>
      <c r="UIU9" s="330"/>
      <c r="UIV9" s="344"/>
      <c r="UIW9" s="347"/>
      <c r="UIX9" s="347"/>
      <c r="UIY9" s="333"/>
      <c r="UIZ9" s="348"/>
      <c r="UJA9" s="345"/>
      <c r="UJB9" s="347"/>
      <c r="UJC9" s="340"/>
      <c r="UJD9" s="339"/>
      <c r="UJF9" s="259"/>
      <c r="UJG9" s="267"/>
      <c r="UJH9" s="267"/>
      <c r="UJI9" s="269"/>
      <c r="UJJ9" s="330"/>
      <c r="UJK9" s="344"/>
      <c r="UJL9" s="347"/>
      <c r="UJM9" s="347"/>
      <c r="UJN9" s="333"/>
      <c r="UJO9" s="348"/>
      <c r="UJP9" s="345"/>
      <c r="UJQ9" s="347"/>
      <c r="UJR9" s="340"/>
      <c r="UJS9" s="339"/>
      <c r="UJU9" s="259"/>
      <c r="UJV9" s="267"/>
      <c r="UJW9" s="267"/>
      <c r="UJX9" s="269"/>
      <c r="UJY9" s="330"/>
      <c r="UJZ9" s="344"/>
      <c r="UKA9" s="347"/>
      <c r="UKB9" s="347"/>
      <c r="UKC9" s="333"/>
      <c r="UKD9" s="348"/>
      <c r="UKE9" s="345"/>
      <c r="UKF9" s="347"/>
      <c r="UKG9" s="340"/>
      <c r="UKH9" s="339"/>
      <c r="UKJ9" s="259"/>
      <c r="UKK9" s="267"/>
      <c r="UKL9" s="267"/>
      <c r="UKM9" s="269"/>
      <c r="UKN9" s="330"/>
      <c r="UKO9" s="344"/>
      <c r="UKP9" s="347"/>
      <c r="UKQ9" s="347"/>
      <c r="UKR9" s="333"/>
      <c r="UKS9" s="348"/>
      <c r="UKT9" s="345"/>
      <c r="UKU9" s="347"/>
      <c r="UKV9" s="340"/>
      <c r="UKW9" s="339"/>
      <c r="UKY9" s="259"/>
      <c r="UKZ9" s="267"/>
      <c r="ULA9" s="267"/>
      <c r="ULB9" s="269"/>
      <c r="ULC9" s="330"/>
      <c r="ULD9" s="344"/>
      <c r="ULE9" s="347"/>
      <c r="ULF9" s="347"/>
      <c r="ULG9" s="333"/>
      <c r="ULH9" s="348"/>
      <c r="ULI9" s="345"/>
      <c r="ULJ9" s="347"/>
      <c r="ULK9" s="340"/>
      <c r="ULL9" s="339"/>
      <c r="ULN9" s="259"/>
      <c r="ULO9" s="267"/>
      <c r="ULP9" s="267"/>
      <c r="ULQ9" s="269"/>
      <c r="ULR9" s="330"/>
      <c r="ULS9" s="344"/>
      <c r="ULT9" s="347"/>
      <c r="ULU9" s="347"/>
      <c r="ULV9" s="333"/>
      <c r="ULW9" s="348"/>
      <c r="ULX9" s="345"/>
      <c r="ULY9" s="347"/>
      <c r="ULZ9" s="340"/>
      <c r="UMA9" s="339"/>
      <c r="UMC9" s="259"/>
      <c r="UMD9" s="267"/>
      <c r="UME9" s="267"/>
      <c r="UMF9" s="269"/>
      <c r="UMG9" s="330"/>
      <c r="UMH9" s="344"/>
      <c r="UMI9" s="347"/>
      <c r="UMJ9" s="347"/>
      <c r="UMK9" s="333"/>
      <c r="UML9" s="348"/>
      <c r="UMM9" s="345"/>
      <c r="UMN9" s="347"/>
      <c r="UMO9" s="340"/>
      <c r="UMP9" s="339"/>
      <c r="UMR9" s="259"/>
      <c r="UMS9" s="267"/>
      <c r="UMT9" s="267"/>
      <c r="UMU9" s="269"/>
      <c r="UMV9" s="330"/>
      <c r="UMW9" s="344"/>
      <c r="UMX9" s="347"/>
      <c r="UMY9" s="347"/>
      <c r="UMZ9" s="333"/>
      <c r="UNA9" s="348"/>
      <c r="UNB9" s="345"/>
      <c r="UNC9" s="347"/>
      <c r="UND9" s="340"/>
      <c r="UNE9" s="339"/>
      <c r="UNG9" s="259"/>
      <c r="UNH9" s="267"/>
      <c r="UNI9" s="267"/>
      <c r="UNJ9" s="269"/>
      <c r="UNK9" s="330"/>
      <c r="UNL9" s="344"/>
      <c r="UNM9" s="347"/>
      <c r="UNN9" s="347"/>
      <c r="UNO9" s="333"/>
      <c r="UNP9" s="348"/>
      <c r="UNQ9" s="345"/>
      <c r="UNR9" s="347"/>
      <c r="UNS9" s="340"/>
      <c r="UNT9" s="339"/>
      <c r="UNV9" s="259"/>
      <c r="UNW9" s="267"/>
      <c r="UNX9" s="267"/>
      <c r="UNY9" s="269"/>
      <c r="UNZ9" s="330"/>
      <c r="UOA9" s="344"/>
      <c r="UOB9" s="347"/>
      <c r="UOC9" s="347"/>
      <c r="UOD9" s="333"/>
      <c r="UOE9" s="348"/>
      <c r="UOF9" s="345"/>
      <c r="UOG9" s="347"/>
      <c r="UOH9" s="340"/>
      <c r="UOI9" s="339"/>
      <c r="UOK9" s="259"/>
      <c r="UOL9" s="267"/>
      <c r="UOM9" s="267"/>
      <c r="UON9" s="269"/>
      <c r="UOO9" s="330"/>
      <c r="UOP9" s="344"/>
      <c r="UOQ9" s="347"/>
      <c r="UOR9" s="347"/>
      <c r="UOS9" s="333"/>
      <c r="UOT9" s="348"/>
      <c r="UOU9" s="345"/>
      <c r="UOV9" s="347"/>
      <c r="UOW9" s="340"/>
      <c r="UOX9" s="339"/>
      <c r="UOZ9" s="259"/>
      <c r="UPA9" s="267"/>
      <c r="UPB9" s="267"/>
      <c r="UPC9" s="269"/>
      <c r="UPD9" s="330"/>
      <c r="UPE9" s="344"/>
      <c r="UPF9" s="347"/>
      <c r="UPG9" s="347"/>
      <c r="UPH9" s="333"/>
      <c r="UPI9" s="348"/>
      <c r="UPJ9" s="345"/>
      <c r="UPK9" s="347"/>
      <c r="UPL9" s="340"/>
      <c r="UPM9" s="339"/>
      <c r="UPO9" s="259"/>
      <c r="UPP9" s="267"/>
      <c r="UPQ9" s="267"/>
      <c r="UPR9" s="269"/>
      <c r="UPS9" s="330"/>
      <c r="UPT9" s="344"/>
      <c r="UPU9" s="347"/>
      <c r="UPV9" s="347"/>
      <c r="UPW9" s="333"/>
      <c r="UPX9" s="348"/>
      <c r="UPY9" s="345"/>
      <c r="UPZ9" s="347"/>
      <c r="UQA9" s="340"/>
      <c r="UQB9" s="339"/>
      <c r="UQD9" s="259"/>
      <c r="UQE9" s="267"/>
      <c r="UQF9" s="267"/>
      <c r="UQG9" s="269"/>
      <c r="UQH9" s="330"/>
      <c r="UQI9" s="344"/>
      <c r="UQJ9" s="347"/>
      <c r="UQK9" s="347"/>
      <c r="UQL9" s="333"/>
      <c r="UQM9" s="348"/>
      <c r="UQN9" s="345"/>
      <c r="UQO9" s="347"/>
      <c r="UQP9" s="340"/>
      <c r="UQQ9" s="339"/>
      <c r="UQS9" s="259"/>
      <c r="UQT9" s="267"/>
      <c r="UQU9" s="267"/>
      <c r="UQV9" s="269"/>
      <c r="UQW9" s="330"/>
      <c r="UQX9" s="344"/>
      <c r="UQY9" s="347"/>
      <c r="UQZ9" s="347"/>
      <c r="URA9" s="333"/>
      <c r="URB9" s="348"/>
      <c r="URC9" s="345"/>
      <c r="URD9" s="347"/>
      <c r="URE9" s="340"/>
      <c r="URF9" s="339"/>
      <c r="URH9" s="259"/>
      <c r="URI9" s="267"/>
      <c r="URJ9" s="267"/>
      <c r="URK9" s="269"/>
      <c r="URL9" s="330"/>
      <c r="URM9" s="344"/>
      <c r="URN9" s="347"/>
      <c r="URO9" s="347"/>
      <c r="URP9" s="333"/>
      <c r="URQ9" s="348"/>
      <c r="URR9" s="345"/>
      <c r="URS9" s="347"/>
      <c r="URT9" s="340"/>
      <c r="URU9" s="339"/>
      <c r="URW9" s="259"/>
      <c r="URX9" s="267"/>
      <c r="URY9" s="267"/>
      <c r="URZ9" s="269"/>
      <c r="USA9" s="330"/>
      <c r="USB9" s="344"/>
      <c r="USC9" s="347"/>
      <c r="USD9" s="347"/>
      <c r="USE9" s="333"/>
      <c r="USF9" s="348"/>
      <c r="USG9" s="345"/>
      <c r="USH9" s="347"/>
      <c r="USI9" s="340"/>
      <c r="USJ9" s="339"/>
      <c r="USL9" s="259"/>
      <c r="USM9" s="267"/>
      <c r="USN9" s="267"/>
      <c r="USO9" s="269"/>
      <c r="USP9" s="330"/>
      <c r="USQ9" s="344"/>
      <c r="USR9" s="347"/>
      <c r="USS9" s="347"/>
      <c r="UST9" s="333"/>
      <c r="USU9" s="348"/>
      <c r="USV9" s="345"/>
      <c r="USW9" s="347"/>
      <c r="USX9" s="340"/>
      <c r="USY9" s="339"/>
      <c r="UTA9" s="259"/>
      <c r="UTB9" s="267"/>
      <c r="UTC9" s="267"/>
      <c r="UTD9" s="269"/>
      <c r="UTE9" s="330"/>
      <c r="UTF9" s="344"/>
      <c r="UTG9" s="347"/>
      <c r="UTH9" s="347"/>
      <c r="UTI9" s="333"/>
      <c r="UTJ9" s="348"/>
      <c r="UTK9" s="345"/>
      <c r="UTL9" s="347"/>
      <c r="UTM9" s="340"/>
      <c r="UTN9" s="339"/>
      <c r="UTP9" s="259"/>
      <c r="UTQ9" s="267"/>
      <c r="UTR9" s="267"/>
      <c r="UTS9" s="269"/>
      <c r="UTT9" s="330"/>
      <c r="UTU9" s="344"/>
      <c r="UTV9" s="347"/>
      <c r="UTW9" s="347"/>
      <c r="UTX9" s="333"/>
      <c r="UTY9" s="348"/>
      <c r="UTZ9" s="345"/>
      <c r="UUA9" s="347"/>
      <c r="UUB9" s="340"/>
      <c r="UUC9" s="339"/>
      <c r="UUE9" s="259"/>
      <c r="UUF9" s="267"/>
      <c r="UUG9" s="267"/>
      <c r="UUH9" s="269"/>
      <c r="UUI9" s="330"/>
      <c r="UUJ9" s="344"/>
      <c r="UUK9" s="347"/>
      <c r="UUL9" s="347"/>
      <c r="UUM9" s="333"/>
      <c r="UUN9" s="348"/>
      <c r="UUO9" s="345"/>
      <c r="UUP9" s="347"/>
      <c r="UUQ9" s="340"/>
      <c r="UUR9" s="339"/>
      <c r="UUT9" s="259"/>
      <c r="UUU9" s="267"/>
      <c r="UUV9" s="267"/>
      <c r="UUW9" s="269"/>
      <c r="UUX9" s="330"/>
      <c r="UUY9" s="344"/>
      <c r="UUZ9" s="347"/>
      <c r="UVA9" s="347"/>
      <c r="UVB9" s="333"/>
      <c r="UVC9" s="348"/>
      <c r="UVD9" s="345"/>
      <c r="UVE9" s="347"/>
      <c r="UVF9" s="340"/>
      <c r="UVG9" s="339"/>
      <c r="UVI9" s="259"/>
      <c r="UVJ9" s="267"/>
      <c r="UVK9" s="267"/>
      <c r="UVL9" s="269"/>
      <c r="UVM9" s="330"/>
      <c r="UVN9" s="344"/>
      <c r="UVO9" s="347"/>
      <c r="UVP9" s="347"/>
      <c r="UVQ9" s="333"/>
      <c r="UVR9" s="348"/>
      <c r="UVS9" s="345"/>
      <c r="UVT9" s="347"/>
      <c r="UVU9" s="340"/>
      <c r="UVV9" s="339"/>
      <c r="UVX9" s="259"/>
      <c r="UVY9" s="267"/>
      <c r="UVZ9" s="267"/>
      <c r="UWA9" s="269"/>
      <c r="UWB9" s="330"/>
      <c r="UWC9" s="344"/>
      <c r="UWD9" s="347"/>
      <c r="UWE9" s="347"/>
      <c r="UWF9" s="333"/>
      <c r="UWG9" s="348"/>
      <c r="UWH9" s="345"/>
      <c r="UWI9" s="347"/>
      <c r="UWJ9" s="340"/>
      <c r="UWK9" s="339"/>
      <c r="UWM9" s="259"/>
      <c r="UWN9" s="267"/>
      <c r="UWO9" s="267"/>
      <c r="UWP9" s="269"/>
      <c r="UWQ9" s="330"/>
      <c r="UWR9" s="344"/>
      <c r="UWS9" s="347"/>
      <c r="UWT9" s="347"/>
      <c r="UWU9" s="333"/>
      <c r="UWV9" s="348"/>
      <c r="UWW9" s="345"/>
      <c r="UWX9" s="347"/>
      <c r="UWY9" s="340"/>
      <c r="UWZ9" s="339"/>
      <c r="UXB9" s="259"/>
      <c r="UXC9" s="267"/>
      <c r="UXD9" s="267"/>
      <c r="UXE9" s="269"/>
      <c r="UXF9" s="330"/>
      <c r="UXG9" s="344"/>
      <c r="UXH9" s="347"/>
      <c r="UXI9" s="347"/>
      <c r="UXJ9" s="333"/>
      <c r="UXK9" s="348"/>
      <c r="UXL9" s="345"/>
      <c r="UXM9" s="347"/>
      <c r="UXN9" s="340"/>
      <c r="UXO9" s="339"/>
      <c r="UXQ9" s="259"/>
      <c r="UXR9" s="267"/>
      <c r="UXS9" s="267"/>
      <c r="UXT9" s="269"/>
      <c r="UXU9" s="330"/>
      <c r="UXV9" s="344"/>
      <c r="UXW9" s="347"/>
      <c r="UXX9" s="347"/>
      <c r="UXY9" s="333"/>
      <c r="UXZ9" s="348"/>
      <c r="UYA9" s="345"/>
      <c r="UYB9" s="347"/>
      <c r="UYC9" s="340"/>
      <c r="UYD9" s="339"/>
      <c r="UYF9" s="259"/>
      <c r="UYG9" s="267"/>
      <c r="UYH9" s="267"/>
      <c r="UYI9" s="269"/>
      <c r="UYJ9" s="330"/>
      <c r="UYK9" s="344"/>
      <c r="UYL9" s="347"/>
      <c r="UYM9" s="347"/>
      <c r="UYN9" s="333"/>
      <c r="UYO9" s="348"/>
      <c r="UYP9" s="345"/>
      <c r="UYQ9" s="347"/>
      <c r="UYR9" s="340"/>
      <c r="UYS9" s="339"/>
      <c r="UYU9" s="259"/>
      <c r="UYV9" s="267"/>
      <c r="UYW9" s="267"/>
      <c r="UYX9" s="269"/>
      <c r="UYY9" s="330"/>
      <c r="UYZ9" s="344"/>
      <c r="UZA9" s="347"/>
      <c r="UZB9" s="347"/>
      <c r="UZC9" s="333"/>
      <c r="UZD9" s="348"/>
      <c r="UZE9" s="345"/>
      <c r="UZF9" s="347"/>
      <c r="UZG9" s="340"/>
      <c r="UZH9" s="339"/>
      <c r="UZJ9" s="259"/>
      <c r="UZK9" s="267"/>
      <c r="UZL9" s="267"/>
      <c r="UZM9" s="269"/>
      <c r="UZN9" s="330"/>
      <c r="UZO9" s="344"/>
      <c r="UZP9" s="347"/>
      <c r="UZQ9" s="347"/>
      <c r="UZR9" s="333"/>
      <c r="UZS9" s="348"/>
      <c r="UZT9" s="345"/>
      <c r="UZU9" s="347"/>
      <c r="UZV9" s="340"/>
      <c r="UZW9" s="339"/>
      <c r="UZY9" s="259"/>
      <c r="UZZ9" s="267"/>
      <c r="VAA9" s="267"/>
      <c r="VAB9" s="269"/>
      <c r="VAC9" s="330"/>
      <c r="VAD9" s="344"/>
      <c r="VAE9" s="347"/>
      <c r="VAF9" s="347"/>
      <c r="VAG9" s="333"/>
      <c r="VAH9" s="348"/>
      <c r="VAI9" s="345"/>
      <c r="VAJ9" s="347"/>
      <c r="VAK9" s="340"/>
      <c r="VAL9" s="339"/>
      <c r="VAN9" s="259"/>
      <c r="VAO9" s="267"/>
      <c r="VAP9" s="267"/>
      <c r="VAQ9" s="269"/>
      <c r="VAR9" s="330"/>
      <c r="VAS9" s="344"/>
      <c r="VAT9" s="347"/>
      <c r="VAU9" s="347"/>
      <c r="VAV9" s="333"/>
      <c r="VAW9" s="348"/>
      <c r="VAX9" s="345"/>
      <c r="VAY9" s="347"/>
      <c r="VAZ9" s="340"/>
      <c r="VBA9" s="339"/>
      <c r="VBC9" s="259"/>
      <c r="VBD9" s="267"/>
      <c r="VBE9" s="267"/>
      <c r="VBF9" s="269"/>
      <c r="VBG9" s="330"/>
      <c r="VBH9" s="344"/>
      <c r="VBI9" s="347"/>
      <c r="VBJ9" s="347"/>
      <c r="VBK9" s="333"/>
      <c r="VBL9" s="348"/>
      <c r="VBM9" s="345"/>
      <c r="VBN9" s="347"/>
      <c r="VBO9" s="340"/>
      <c r="VBP9" s="339"/>
      <c r="VBR9" s="259"/>
      <c r="VBS9" s="267"/>
      <c r="VBT9" s="267"/>
      <c r="VBU9" s="269"/>
      <c r="VBV9" s="330"/>
      <c r="VBW9" s="344"/>
      <c r="VBX9" s="347"/>
      <c r="VBY9" s="347"/>
      <c r="VBZ9" s="333"/>
      <c r="VCA9" s="348"/>
      <c r="VCB9" s="345"/>
      <c r="VCC9" s="347"/>
      <c r="VCD9" s="340"/>
      <c r="VCE9" s="339"/>
      <c r="VCG9" s="259"/>
      <c r="VCH9" s="267"/>
      <c r="VCI9" s="267"/>
      <c r="VCJ9" s="269"/>
      <c r="VCK9" s="330"/>
      <c r="VCL9" s="344"/>
      <c r="VCM9" s="347"/>
      <c r="VCN9" s="347"/>
      <c r="VCO9" s="333"/>
      <c r="VCP9" s="348"/>
      <c r="VCQ9" s="345"/>
      <c r="VCR9" s="347"/>
      <c r="VCS9" s="340"/>
      <c r="VCT9" s="339"/>
      <c r="VCV9" s="259"/>
      <c r="VCW9" s="267"/>
      <c r="VCX9" s="267"/>
      <c r="VCY9" s="269"/>
      <c r="VCZ9" s="330"/>
      <c r="VDA9" s="344"/>
      <c r="VDB9" s="347"/>
      <c r="VDC9" s="347"/>
      <c r="VDD9" s="333"/>
      <c r="VDE9" s="348"/>
      <c r="VDF9" s="345"/>
      <c r="VDG9" s="347"/>
      <c r="VDH9" s="340"/>
      <c r="VDI9" s="339"/>
      <c r="VDK9" s="259"/>
      <c r="VDL9" s="267"/>
      <c r="VDM9" s="267"/>
      <c r="VDN9" s="269"/>
      <c r="VDO9" s="330"/>
      <c r="VDP9" s="344"/>
      <c r="VDQ9" s="347"/>
      <c r="VDR9" s="347"/>
      <c r="VDS9" s="333"/>
      <c r="VDT9" s="348"/>
      <c r="VDU9" s="345"/>
      <c r="VDV9" s="347"/>
      <c r="VDW9" s="340"/>
      <c r="VDX9" s="339"/>
      <c r="VDZ9" s="259"/>
      <c r="VEA9" s="267"/>
      <c r="VEB9" s="267"/>
      <c r="VEC9" s="269"/>
      <c r="VED9" s="330"/>
      <c r="VEE9" s="344"/>
      <c r="VEF9" s="347"/>
      <c r="VEG9" s="347"/>
      <c r="VEH9" s="333"/>
      <c r="VEI9" s="348"/>
      <c r="VEJ9" s="345"/>
      <c r="VEK9" s="347"/>
      <c r="VEL9" s="340"/>
      <c r="VEM9" s="339"/>
      <c r="VEO9" s="259"/>
      <c r="VEP9" s="267"/>
      <c r="VEQ9" s="267"/>
      <c r="VER9" s="269"/>
      <c r="VES9" s="330"/>
      <c r="VET9" s="344"/>
      <c r="VEU9" s="347"/>
      <c r="VEV9" s="347"/>
      <c r="VEW9" s="333"/>
      <c r="VEX9" s="348"/>
      <c r="VEY9" s="345"/>
      <c r="VEZ9" s="347"/>
      <c r="VFA9" s="340"/>
      <c r="VFB9" s="339"/>
      <c r="VFD9" s="259"/>
      <c r="VFE9" s="267"/>
      <c r="VFF9" s="267"/>
      <c r="VFG9" s="269"/>
      <c r="VFH9" s="330"/>
      <c r="VFI9" s="344"/>
      <c r="VFJ9" s="347"/>
      <c r="VFK9" s="347"/>
      <c r="VFL9" s="333"/>
      <c r="VFM9" s="348"/>
      <c r="VFN9" s="345"/>
      <c r="VFO9" s="347"/>
      <c r="VFP9" s="340"/>
      <c r="VFQ9" s="339"/>
      <c r="VFS9" s="259"/>
      <c r="VFT9" s="267"/>
      <c r="VFU9" s="267"/>
      <c r="VFV9" s="269"/>
      <c r="VFW9" s="330"/>
      <c r="VFX9" s="344"/>
      <c r="VFY9" s="347"/>
      <c r="VFZ9" s="347"/>
      <c r="VGA9" s="333"/>
      <c r="VGB9" s="348"/>
      <c r="VGC9" s="345"/>
      <c r="VGD9" s="347"/>
      <c r="VGE9" s="340"/>
      <c r="VGF9" s="339"/>
      <c r="VGH9" s="259"/>
      <c r="VGI9" s="267"/>
      <c r="VGJ9" s="267"/>
      <c r="VGK9" s="269"/>
      <c r="VGL9" s="330"/>
      <c r="VGM9" s="344"/>
      <c r="VGN9" s="347"/>
      <c r="VGO9" s="347"/>
      <c r="VGP9" s="333"/>
      <c r="VGQ9" s="348"/>
      <c r="VGR9" s="345"/>
      <c r="VGS9" s="347"/>
      <c r="VGT9" s="340"/>
      <c r="VGU9" s="339"/>
      <c r="VGW9" s="259"/>
      <c r="VGX9" s="267"/>
      <c r="VGY9" s="267"/>
      <c r="VGZ9" s="269"/>
      <c r="VHA9" s="330"/>
      <c r="VHB9" s="344"/>
      <c r="VHC9" s="347"/>
      <c r="VHD9" s="347"/>
      <c r="VHE9" s="333"/>
      <c r="VHF9" s="348"/>
      <c r="VHG9" s="345"/>
      <c r="VHH9" s="347"/>
      <c r="VHI9" s="340"/>
      <c r="VHJ9" s="339"/>
      <c r="VHL9" s="259"/>
      <c r="VHM9" s="267"/>
      <c r="VHN9" s="267"/>
      <c r="VHO9" s="269"/>
      <c r="VHP9" s="330"/>
      <c r="VHQ9" s="344"/>
      <c r="VHR9" s="347"/>
      <c r="VHS9" s="347"/>
      <c r="VHT9" s="333"/>
      <c r="VHU9" s="348"/>
      <c r="VHV9" s="345"/>
      <c r="VHW9" s="347"/>
      <c r="VHX9" s="340"/>
      <c r="VHY9" s="339"/>
      <c r="VIA9" s="259"/>
      <c r="VIB9" s="267"/>
      <c r="VIC9" s="267"/>
      <c r="VID9" s="269"/>
      <c r="VIE9" s="330"/>
      <c r="VIF9" s="344"/>
      <c r="VIG9" s="347"/>
      <c r="VIH9" s="347"/>
      <c r="VII9" s="333"/>
      <c r="VIJ9" s="348"/>
      <c r="VIK9" s="345"/>
      <c r="VIL9" s="347"/>
      <c r="VIM9" s="340"/>
      <c r="VIN9" s="339"/>
      <c r="VIP9" s="259"/>
      <c r="VIQ9" s="267"/>
      <c r="VIR9" s="267"/>
      <c r="VIS9" s="269"/>
      <c r="VIT9" s="330"/>
      <c r="VIU9" s="344"/>
      <c r="VIV9" s="347"/>
      <c r="VIW9" s="347"/>
      <c r="VIX9" s="333"/>
      <c r="VIY9" s="348"/>
      <c r="VIZ9" s="345"/>
      <c r="VJA9" s="347"/>
      <c r="VJB9" s="340"/>
      <c r="VJC9" s="339"/>
      <c r="VJE9" s="259"/>
      <c r="VJF9" s="267"/>
      <c r="VJG9" s="267"/>
      <c r="VJH9" s="269"/>
      <c r="VJI9" s="330"/>
      <c r="VJJ9" s="344"/>
      <c r="VJK9" s="347"/>
      <c r="VJL9" s="347"/>
      <c r="VJM9" s="333"/>
      <c r="VJN9" s="348"/>
      <c r="VJO9" s="345"/>
      <c r="VJP9" s="347"/>
      <c r="VJQ9" s="340"/>
      <c r="VJR9" s="339"/>
      <c r="VJT9" s="259"/>
      <c r="VJU9" s="267"/>
      <c r="VJV9" s="267"/>
      <c r="VJW9" s="269"/>
      <c r="VJX9" s="330"/>
      <c r="VJY9" s="344"/>
      <c r="VJZ9" s="347"/>
      <c r="VKA9" s="347"/>
      <c r="VKB9" s="333"/>
      <c r="VKC9" s="348"/>
      <c r="VKD9" s="345"/>
      <c r="VKE9" s="347"/>
      <c r="VKF9" s="340"/>
      <c r="VKG9" s="339"/>
      <c r="VKI9" s="259"/>
      <c r="VKJ9" s="267"/>
      <c r="VKK9" s="267"/>
      <c r="VKL9" s="269"/>
      <c r="VKM9" s="330"/>
      <c r="VKN9" s="344"/>
      <c r="VKO9" s="347"/>
      <c r="VKP9" s="347"/>
      <c r="VKQ9" s="333"/>
      <c r="VKR9" s="348"/>
      <c r="VKS9" s="345"/>
      <c r="VKT9" s="347"/>
      <c r="VKU9" s="340"/>
      <c r="VKV9" s="339"/>
      <c r="VKX9" s="259"/>
      <c r="VKY9" s="267"/>
      <c r="VKZ9" s="267"/>
      <c r="VLA9" s="269"/>
      <c r="VLB9" s="330"/>
      <c r="VLC9" s="344"/>
      <c r="VLD9" s="347"/>
      <c r="VLE9" s="347"/>
      <c r="VLF9" s="333"/>
      <c r="VLG9" s="348"/>
      <c r="VLH9" s="345"/>
      <c r="VLI9" s="347"/>
      <c r="VLJ9" s="340"/>
      <c r="VLK9" s="339"/>
      <c r="VLM9" s="259"/>
      <c r="VLN9" s="267"/>
      <c r="VLO9" s="267"/>
      <c r="VLP9" s="269"/>
      <c r="VLQ9" s="330"/>
      <c r="VLR9" s="344"/>
      <c r="VLS9" s="347"/>
      <c r="VLT9" s="347"/>
      <c r="VLU9" s="333"/>
      <c r="VLV9" s="348"/>
      <c r="VLW9" s="345"/>
      <c r="VLX9" s="347"/>
      <c r="VLY9" s="340"/>
      <c r="VLZ9" s="339"/>
      <c r="VMB9" s="259"/>
      <c r="VMC9" s="267"/>
      <c r="VMD9" s="267"/>
      <c r="VME9" s="269"/>
      <c r="VMF9" s="330"/>
      <c r="VMG9" s="344"/>
      <c r="VMH9" s="347"/>
      <c r="VMI9" s="347"/>
      <c r="VMJ9" s="333"/>
      <c r="VMK9" s="348"/>
      <c r="VML9" s="345"/>
      <c r="VMM9" s="347"/>
      <c r="VMN9" s="340"/>
      <c r="VMO9" s="339"/>
      <c r="VMQ9" s="259"/>
      <c r="VMR9" s="267"/>
      <c r="VMS9" s="267"/>
      <c r="VMT9" s="269"/>
      <c r="VMU9" s="330"/>
      <c r="VMV9" s="344"/>
      <c r="VMW9" s="347"/>
      <c r="VMX9" s="347"/>
      <c r="VMY9" s="333"/>
      <c r="VMZ9" s="348"/>
      <c r="VNA9" s="345"/>
      <c r="VNB9" s="347"/>
      <c r="VNC9" s="340"/>
      <c r="VND9" s="339"/>
      <c r="VNF9" s="259"/>
      <c r="VNG9" s="267"/>
      <c r="VNH9" s="267"/>
      <c r="VNI9" s="269"/>
      <c r="VNJ9" s="330"/>
      <c r="VNK9" s="344"/>
      <c r="VNL9" s="347"/>
      <c r="VNM9" s="347"/>
      <c r="VNN9" s="333"/>
      <c r="VNO9" s="348"/>
      <c r="VNP9" s="345"/>
      <c r="VNQ9" s="347"/>
      <c r="VNR9" s="340"/>
      <c r="VNS9" s="339"/>
      <c r="VNU9" s="259"/>
      <c r="VNV9" s="267"/>
      <c r="VNW9" s="267"/>
      <c r="VNX9" s="269"/>
      <c r="VNY9" s="330"/>
      <c r="VNZ9" s="344"/>
      <c r="VOA9" s="347"/>
      <c r="VOB9" s="347"/>
      <c r="VOC9" s="333"/>
      <c r="VOD9" s="348"/>
      <c r="VOE9" s="345"/>
      <c r="VOF9" s="347"/>
      <c r="VOG9" s="340"/>
      <c r="VOH9" s="339"/>
      <c r="VOJ9" s="259"/>
      <c r="VOK9" s="267"/>
      <c r="VOL9" s="267"/>
      <c r="VOM9" s="269"/>
      <c r="VON9" s="330"/>
      <c r="VOO9" s="344"/>
      <c r="VOP9" s="347"/>
      <c r="VOQ9" s="347"/>
      <c r="VOR9" s="333"/>
      <c r="VOS9" s="348"/>
      <c r="VOT9" s="345"/>
      <c r="VOU9" s="347"/>
      <c r="VOV9" s="340"/>
      <c r="VOW9" s="339"/>
      <c r="VOY9" s="259"/>
      <c r="VOZ9" s="267"/>
      <c r="VPA9" s="267"/>
      <c r="VPB9" s="269"/>
      <c r="VPC9" s="330"/>
      <c r="VPD9" s="344"/>
      <c r="VPE9" s="347"/>
      <c r="VPF9" s="347"/>
      <c r="VPG9" s="333"/>
      <c r="VPH9" s="348"/>
      <c r="VPI9" s="345"/>
      <c r="VPJ9" s="347"/>
      <c r="VPK9" s="340"/>
      <c r="VPL9" s="339"/>
      <c r="VPN9" s="259"/>
      <c r="VPO9" s="267"/>
      <c r="VPP9" s="267"/>
      <c r="VPQ9" s="269"/>
      <c r="VPR9" s="330"/>
      <c r="VPS9" s="344"/>
      <c r="VPT9" s="347"/>
      <c r="VPU9" s="347"/>
      <c r="VPV9" s="333"/>
      <c r="VPW9" s="348"/>
      <c r="VPX9" s="345"/>
      <c r="VPY9" s="347"/>
      <c r="VPZ9" s="340"/>
      <c r="VQA9" s="339"/>
      <c r="VQC9" s="259"/>
      <c r="VQD9" s="267"/>
      <c r="VQE9" s="267"/>
      <c r="VQF9" s="269"/>
      <c r="VQG9" s="330"/>
      <c r="VQH9" s="344"/>
      <c r="VQI9" s="347"/>
      <c r="VQJ9" s="347"/>
      <c r="VQK9" s="333"/>
      <c r="VQL9" s="348"/>
      <c r="VQM9" s="345"/>
      <c r="VQN9" s="347"/>
      <c r="VQO9" s="340"/>
      <c r="VQP9" s="339"/>
      <c r="VQR9" s="259"/>
      <c r="VQS9" s="267"/>
      <c r="VQT9" s="267"/>
      <c r="VQU9" s="269"/>
      <c r="VQV9" s="330"/>
      <c r="VQW9" s="344"/>
      <c r="VQX9" s="347"/>
      <c r="VQY9" s="347"/>
      <c r="VQZ9" s="333"/>
      <c r="VRA9" s="348"/>
      <c r="VRB9" s="345"/>
      <c r="VRC9" s="347"/>
      <c r="VRD9" s="340"/>
      <c r="VRE9" s="339"/>
      <c r="VRG9" s="259"/>
      <c r="VRH9" s="267"/>
      <c r="VRI9" s="267"/>
      <c r="VRJ9" s="269"/>
      <c r="VRK9" s="330"/>
      <c r="VRL9" s="344"/>
      <c r="VRM9" s="347"/>
      <c r="VRN9" s="347"/>
      <c r="VRO9" s="333"/>
      <c r="VRP9" s="348"/>
      <c r="VRQ9" s="345"/>
      <c r="VRR9" s="347"/>
      <c r="VRS9" s="340"/>
      <c r="VRT9" s="339"/>
      <c r="VRV9" s="259"/>
      <c r="VRW9" s="267"/>
      <c r="VRX9" s="267"/>
      <c r="VRY9" s="269"/>
      <c r="VRZ9" s="330"/>
      <c r="VSA9" s="344"/>
      <c r="VSB9" s="347"/>
      <c r="VSC9" s="347"/>
      <c r="VSD9" s="333"/>
      <c r="VSE9" s="348"/>
      <c r="VSF9" s="345"/>
      <c r="VSG9" s="347"/>
      <c r="VSH9" s="340"/>
      <c r="VSI9" s="339"/>
      <c r="VSK9" s="259"/>
      <c r="VSL9" s="267"/>
      <c r="VSM9" s="267"/>
      <c r="VSN9" s="269"/>
      <c r="VSO9" s="330"/>
      <c r="VSP9" s="344"/>
      <c r="VSQ9" s="347"/>
      <c r="VSR9" s="347"/>
      <c r="VSS9" s="333"/>
      <c r="VST9" s="348"/>
      <c r="VSU9" s="345"/>
      <c r="VSV9" s="347"/>
      <c r="VSW9" s="340"/>
      <c r="VSX9" s="339"/>
      <c r="VSZ9" s="259"/>
      <c r="VTA9" s="267"/>
      <c r="VTB9" s="267"/>
      <c r="VTC9" s="269"/>
      <c r="VTD9" s="330"/>
      <c r="VTE9" s="344"/>
      <c r="VTF9" s="347"/>
      <c r="VTG9" s="347"/>
      <c r="VTH9" s="333"/>
      <c r="VTI9" s="348"/>
      <c r="VTJ9" s="345"/>
      <c r="VTK9" s="347"/>
      <c r="VTL9" s="340"/>
      <c r="VTM9" s="339"/>
      <c r="VTO9" s="259"/>
      <c r="VTP9" s="267"/>
      <c r="VTQ9" s="267"/>
      <c r="VTR9" s="269"/>
      <c r="VTS9" s="330"/>
      <c r="VTT9" s="344"/>
      <c r="VTU9" s="347"/>
      <c r="VTV9" s="347"/>
      <c r="VTW9" s="333"/>
      <c r="VTX9" s="348"/>
      <c r="VTY9" s="345"/>
      <c r="VTZ9" s="347"/>
      <c r="VUA9" s="340"/>
      <c r="VUB9" s="339"/>
      <c r="VUD9" s="259"/>
      <c r="VUE9" s="267"/>
      <c r="VUF9" s="267"/>
      <c r="VUG9" s="269"/>
      <c r="VUH9" s="330"/>
      <c r="VUI9" s="344"/>
      <c r="VUJ9" s="347"/>
      <c r="VUK9" s="347"/>
      <c r="VUL9" s="333"/>
      <c r="VUM9" s="348"/>
      <c r="VUN9" s="345"/>
      <c r="VUO9" s="347"/>
      <c r="VUP9" s="340"/>
      <c r="VUQ9" s="339"/>
      <c r="VUS9" s="259"/>
      <c r="VUT9" s="267"/>
      <c r="VUU9" s="267"/>
      <c r="VUV9" s="269"/>
      <c r="VUW9" s="330"/>
      <c r="VUX9" s="344"/>
      <c r="VUY9" s="347"/>
      <c r="VUZ9" s="347"/>
      <c r="VVA9" s="333"/>
      <c r="VVB9" s="348"/>
      <c r="VVC9" s="345"/>
      <c r="VVD9" s="347"/>
      <c r="VVE9" s="340"/>
      <c r="VVF9" s="339"/>
      <c r="VVH9" s="259"/>
      <c r="VVI9" s="267"/>
      <c r="VVJ9" s="267"/>
      <c r="VVK9" s="269"/>
      <c r="VVL9" s="330"/>
      <c r="VVM9" s="344"/>
      <c r="VVN9" s="347"/>
      <c r="VVO9" s="347"/>
      <c r="VVP9" s="333"/>
      <c r="VVQ9" s="348"/>
      <c r="VVR9" s="345"/>
      <c r="VVS9" s="347"/>
      <c r="VVT9" s="340"/>
      <c r="VVU9" s="339"/>
      <c r="VVW9" s="259"/>
      <c r="VVX9" s="267"/>
      <c r="VVY9" s="267"/>
      <c r="VVZ9" s="269"/>
      <c r="VWA9" s="330"/>
      <c r="VWB9" s="344"/>
      <c r="VWC9" s="347"/>
      <c r="VWD9" s="347"/>
      <c r="VWE9" s="333"/>
      <c r="VWF9" s="348"/>
      <c r="VWG9" s="345"/>
      <c r="VWH9" s="347"/>
      <c r="VWI9" s="340"/>
      <c r="VWJ9" s="339"/>
      <c r="VWL9" s="259"/>
      <c r="VWM9" s="267"/>
      <c r="VWN9" s="267"/>
      <c r="VWO9" s="269"/>
      <c r="VWP9" s="330"/>
      <c r="VWQ9" s="344"/>
      <c r="VWR9" s="347"/>
      <c r="VWS9" s="347"/>
      <c r="VWT9" s="333"/>
      <c r="VWU9" s="348"/>
      <c r="VWV9" s="345"/>
      <c r="VWW9" s="347"/>
      <c r="VWX9" s="340"/>
      <c r="VWY9" s="339"/>
      <c r="VXA9" s="259"/>
      <c r="VXB9" s="267"/>
      <c r="VXC9" s="267"/>
      <c r="VXD9" s="269"/>
      <c r="VXE9" s="330"/>
      <c r="VXF9" s="344"/>
      <c r="VXG9" s="347"/>
      <c r="VXH9" s="347"/>
      <c r="VXI9" s="333"/>
      <c r="VXJ9" s="348"/>
      <c r="VXK9" s="345"/>
      <c r="VXL9" s="347"/>
      <c r="VXM9" s="340"/>
      <c r="VXN9" s="339"/>
      <c r="VXP9" s="259"/>
      <c r="VXQ9" s="267"/>
      <c r="VXR9" s="267"/>
      <c r="VXS9" s="269"/>
      <c r="VXT9" s="330"/>
      <c r="VXU9" s="344"/>
      <c r="VXV9" s="347"/>
      <c r="VXW9" s="347"/>
      <c r="VXX9" s="333"/>
      <c r="VXY9" s="348"/>
      <c r="VXZ9" s="345"/>
      <c r="VYA9" s="347"/>
      <c r="VYB9" s="340"/>
      <c r="VYC9" s="339"/>
      <c r="VYE9" s="259"/>
      <c r="VYF9" s="267"/>
      <c r="VYG9" s="267"/>
      <c r="VYH9" s="269"/>
      <c r="VYI9" s="330"/>
      <c r="VYJ9" s="344"/>
      <c r="VYK9" s="347"/>
      <c r="VYL9" s="347"/>
      <c r="VYM9" s="333"/>
      <c r="VYN9" s="348"/>
      <c r="VYO9" s="345"/>
      <c r="VYP9" s="347"/>
      <c r="VYQ9" s="340"/>
      <c r="VYR9" s="339"/>
      <c r="VYT9" s="259"/>
      <c r="VYU9" s="267"/>
      <c r="VYV9" s="267"/>
      <c r="VYW9" s="269"/>
      <c r="VYX9" s="330"/>
      <c r="VYY9" s="344"/>
      <c r="VYZ9" s="347"/>
      <c r="VZA9" s="347"/>
      <c r="VZB9" s="333"/>
      <c r="VZC9" s="348"/>
      <c r="VZD9" s="345"/>
      <c r="VZE9" s="347"/>
      <c r="VZF9" s="340"/>
      <c r="VZG9" s="339"/>
      <c r="VZI9" s="259"/>
      <c r="VZJ9" s="267"/>
      <c r="VZK9" s="267"/>
      <c r="VZL9" s="269"/>
      <c r="VZM9" s="330"/>
      <c r="VZN9" s="344"/>
      <c r="VZO9" s="347"/>
      <c r="VZP9" s="347"/>
      <c r="VZQ9" s="333"/>
      <c r="VZR9" s="348"/>
      <c r="VZS9" s="345"/>
      <c r="VZT9" s="347"/>
      <c r="VZU9" s="340"/>
      <c r="VZV9" s="339"/>
      <c r="VZX9" s="259"/>
      <c r="VZY9" s="267"/>
      <c r="VZZ9" s="267"/>
      <c r="WAA9" s="269"/>
      <c r="WAB9" s="330"/>
      <c r="WAC9" s="344"/>
      <c r="WAD9" s="347"/>
      <c r="WAE9" s="347"/>
      <c r="WAF9" s="333"/>
      <c r="WAG9" s="348"/>
      <c r="WAH9" s="345"/>
      <c r="WAI9" s="347"/>
      <c r="WAJ9" s="340"/>
      <c r="WAK9" s="339"/>
      <c r="WAM9" s="259"/>
      <c r="WAN9" s="267"/>
      <c r="WAO9" s="267"/>
      <c r="WAP9" s="269"/>
      <c r="WAQ9" s="330"/>
      <c r="WAR9" s="344"/>
      <c r="WAS9" s="347"/>
      <c r="WAT9" s="347"/>
      <c r="WAU9" s="333"/>
      <c r="WAV9" s="348"/>
      <c r="WAW9" s="345"/>
      <c r="WAX9" s="347"/>
      <c r="WAY9" s="340"/>
      <c r="WAZ9" s="339"/>
      <c r="WBB9" s="259"/>
      <c r="WBC9" s="267"/>
      <c r="WBD9" s="267"/>
      <c r="WBE9" s="269"/>
      <c r="WBF9" s="330"/>
      <c r="WBG9" s="344"/>
      <c r="WBH9" s="347"/>
      <c r="WBI9" s="347"/>
      <c r="WBJ9" s="333"/>
      <c r="WBK9" s="348"/>
      <c r="WBL9" s="345"/>
      <c r="WBM9" s="347"/>
      <c r="WBN9" s="340"/>
      <c r="WBO9" s="339"/>
      <c r="WBQ9" s="259"/>
      <c r="WBR9" s="267"/>
      <c r="WBS9" s="267"/>
      <c r="WBT9" s="269"/>
      <c r="WBU9" s="330"/>
      <c r="WBV9" s="344"/>
      <c r="WBW9" s="347"/>
      <c r="WBX9" s="347"/>
      <c r="WBY9" s="333"/>
      <c r="WBZ9" s="348"/>
      <c r="WCA9" s="345"/>
      <c r="WCB9" s="347"/>
      <c r="WCC9" s="340"/>
      <c r="WCD9" s="339"/>
      <c r="WCF9" s="259"/>
      <c r="WCG9" s="267"/>
      <c r="WCH9" s="267"/>
      <c r="WCI9" s="269"/>
      <c r="WCJ9" s="330"/>
      <c r="WCK9" s="344"/>
      <c r="WCL9" s="347"/>
      <c r="WCM9" s="347"/>
      <c r="WCN9" s="333"/>
      <c r="WCO9" s="348"/>
      <c r="WCP9" s="345"/>
      <c r="WCQ9" s="347"/>
      <c r="WCR9" s="340"/>
      <c r="WCS9" s="339"/>
      <c r="WCU9" s="259"/>
      <c r="WCV9" s="267"/>
      <c r="WCW9" s="267"/>
      <c r="WCX9" s="269"/>
      <c r="WCY9" s="330"/>
      <c r="WCZ9" s="344"/>
      <c r="WDA9" s="347"/>
      <c r="WDB9" s="347"/>
      <c r="WDC9" s="333"/>
      <c r="WDD9" s="348"/>
      <c r="WDE9" s="345"/>
      <c r="WDF9" s="347"/>
      <c r="WDG9" s="340"/>
      <c r="WDH9" s="339"/>
      <c r="WDJ9" s="259"/>
      <c r="WDK9" s="267"/>
      <c r="WDL9" s="267"/>
      <c r="WDM9" s="269"/>
      <c r="WDN9" s="330"/>
      <c r="WDO9" s="344"/>
      <c r="WDP9" s="347"/>
      <c r="WDQ9" s="347"/>
      <c r="WDR9" s="333"/>
      <c r="WDS9" s="348"/>
      <c r="WDT9" s="345"/>
      <c r="WDU9" s="347"/>
      <c r="WDV9" s="340"/>
      <c r="WDW9" s="339"/>
      <c r="WDY9" s="259"/>
      <c r="WDZ9" s="267"/>
      <c r="WEA9" s="267"/>
      <c r="WEB9" s="269"/>
      <c r="WEC9" s="330"/>
      <c r="WED9" s="344"/>
      <c r="WEE9" s="347"/>
      <c r="WEF9" s="347"/>
      <c r="WEG9" s="333"/>
      <c r="WEH9" s="348"/>
      <c r="WEI9" s="345"/>
      <c r="WEJ9" s="347"/>
      <c r="WEK9" s="340"/>
      <c r="WEL9" s="339"/>
      <c r="WEN9" s="259"/>
      <c r="WEO9" s="267"/>
      <c r="WEP9" s="267"/>
      <c r="WEQ9" s="269"/>
      <c r="WER9" s="330"/>
      <c r="WES9" s="344"/>
      <c r="WET9" s="347"/>
      <c r="WEU9" s="347"/>
      <c r="WEV9" s="333"/>
      <c r="WEW9" s="348"/>
      <c r="WEX9" s="345"/>
      <c r="WEY9" s="347"/>
      <c r="WEZ9" s="340"/>
      <c r="WFA9" s="339"/>
      <c r="WFC9" s="259"/>
      <c r="WFD9" s="267"/>
      <c r="WFE9" s="267"/>
      <c r="WFF9" s="269"/>
      <c r="WFG9" s="330"/>
      <c r="WFH9" s="344"/>
      <c r="WFI9" s="347"/>
      <c r="WFJ9" s="347"/>
      <c r="WFK9" s="333"/>
      <c r="WFL9" s="348"/>
      <c r="WFM9" s="345"/>
      <c r="WFN9" s="347"/>
      <c r="WFO9" s="340"/>
      <c r="WFP9" s="339"/>
      <c r="WFR9" s="259"/>
      <c r="WFS9" s="267"/>
      <c r="WFT9" s="267"/>
      <c r="WFU9" s="269"/>
      <c r="WFV9" s="330"/>
      <c r="WFW9" s="344"/>
      <c r="WFX9" s="347"/>
      <c r="WFY9" s="347"/>
      <c r="WFZ9" s="333"/>
      <c r="WGA9" s="348"/>
      <c r="WGB9" s="345"/>
      <c r="WGC9" s="347"/>
      <c r="WGD9" s="340"/>
      <c r="WGE9" s="339"/>
      <c r="WGG9" s="259"/>
      <c r="WGH9" s="267"/>
      <c r="WGI9" s="267"/>
      <c r="WGJ9" s="269"/>
      <c r="WGK9" s="330"/>
      <c r="WGL9" s="344"/>
      <c r="WGM9" s="347"/>
      <c r="WGN9" s="347"/>
      <c r="WGO9" s="333"/>
      <c r="WGP9" s="348"/>
      <c r="WGQ9" s="345"/>
      <c r="WGR9" s="347"/>
      <c r="WGS9" s="340"/>
      <c r="WGT9" s="339"/>
      <c r="WGV9" s="259"/>
      <c r="WGW9" s="267"/>
      <c r="WGX9" s="267"/>
      <c r="WGY9" s="269"/>
      <c r="WGZ9" s="330"/>
      <c r="WHA9" s="344"/>
      <c r="WHB9" s="347"/>
      <c r="WHC9" s="347"/>
      <c r="WHD9" s="333"/>
      <c r="WHE9" s="348"/>
      <c r="WHF9" s="345"/>
      <c r="WHG9" s="347"/>
      <c r="WHH9" s="340"/>
      <c r="WHI9" s="339"/>
      <c r="WHK9" s="259"/>
      <c r="WHL9" s="267"/>
      <c r="WHM9" s="267"/>
      <c r="WHN9" s="269"/>
      <c r="WHO9" s="330"/>
      <c r="WHP9" s="344"/>
      <c r="WHQ9" s="347"/>
      <c r="WHR9" s="347"/>
      <c r="WHS9" s="333"/>
      <c r="WHT9" s="348"/>
      <c r="WHU9" s="345"/>
      <c r="WHV9" s="347"/>
      <c r="WHW9" s="340"/>
      <c r="WHX9" s="339"/>
      <c r="WHZ9" s="259"/>
      <c r="WIA9" s="267"/>
      <c r="WIB9" s="267"/>
      <c r="WIC9" s="269"/>
      <c r="WID9" s="330"/>
      <c r="WIE9" s="344"/>
      <c r="WIF9" s="347"/>
      <c r="WIG9" s="347"/>
      <c r="WIH9" s="333"/>
      <c r="WII9" s="348"/>
      <c r="WIJ9" s="345"/>
      <c r="WIK9" s="347"/>
      <c r="WIL9" s="340"/>
      <c r="WIM9" s="339"/>
      <c r="WIO9" s="259"/>
      <c r="WIP9" s="267"/>
      <c r="WIQ9" s="267"/>
      <c r="WIR9" s="269"/>
      <c r="WIS9" s="330"/>
      <c r="WIT9" s="344"/>
      <c r="WIU9" s="347"/>
      <c r="WIV9" s="347"/>
      <c r="WIW9" s="333"/>
      <c r="WIX9" s="348"/>
      <c r="WIY9" s="345"/>
      <c r="WIZ9" s="347"/>
      <c r="WJA9" s="340"/>
      <c r="WJB9" s="339"/>
      <c r="WJD9" s="259"/>
      <c r="WJE9" s="267"/>
      <c r="WJF9" s="267"/>
      <c r="WJG9" s="269"/>
      <c r="WJH9" s="330"/>
      <c r="WJI9" s="344"/>
      <c r="WJJ9" s="347"/>
      <c r="WJK9" s="347"/>
      <c r="WJL9" s="333"/>
      <c r="WJM9" s="348"/>
      <c r="WJN9" s="345"/>
      <c r="WJO9" s="347"/>
      <c r="WJP9" s="340"/>
      <c r="WJQ9" s="339"/>
      <c r="WJS9" s="259"/>
      <c r="WJT9" s="267"/>
      <c r="WJU9" s="267"/>
      <c r="WJV9" s="269"/>
      <c r="WJW9" s="330"/>
      <c r="WJX9" s="344"/>
      <c r="WJY9" s="347"/>
      <c r="WJZ9" s="347"/>
      <c r="WKA9" s="333"/>
      <c r="WKB9" s="348"/>
      <c r="WKC9" s="345"/>
      <c r="WKD9" s="347"/>
      <c r="WKE9" s="340"/>
      <c r="WKF9" s="339"/>
      <c r="WKH9" s="259"/>
      <c r="WKI9" s="267"/>
      <c r="WKJ9" s="267"/>
      <c r="WKK9" s="269"/>
      <c r="WKL9" s="330"/>
      <c r="WKM9" s="344"/>
      <c r="WKN9" s="347"/>
      <c r="WKO9" s="347"/>
      <c r="WKP9" s="333"/>
      <c r="WKQ9" s="348"/>
      <c r="WKR9" s="345"/>
      <c r="WKS9" s="347"/>
      <c r="WKT9" s="340"/>
      <c r="WKU9" s="339"/>
      <c r="WKW9" s="259"/>
      <c r="WKX9" s="267"/>
      <c r="WKY9" s="267"/>
      <c r="WKZ9" s="269"/>
      <c r="WLA9" s="330"/>
      <c r="WLB9" s="344"/>
      <c r="WLC9" s="347"/>
      <c r="WLD9" s="347"/>
      <c r="WLE9" s="333"/>
      <c r="WLF9" s="348"/>
      <c r="WLG9" s="345"/>
      <c r="WLH9" s="347"/>
      <c r="WLI9" s="340"/>
      <c r="WLJ9" s="339"/>
      <c r="WLL9" s="259"/>
      <c r="WLM9" s="267"/>
      <c r="WLN9" s="267"/>
      <c r="WLO9" s="269"/>
      <c r="WLP9" s="330"/>
      <c r="WLQ9" s="344"/>
      <c r="WLR9" s="347"/>
      <c r="WLS9" s="347"/>
      <c r="WLT9" s="333"/>
      <c r="WLU9" s="348"/>
      <c r="WLV9" s="345"/>
      <c r="WLW9" s="347"/>
      <c r="WLX9" s="340"/>
      <c r="WLY9" s="339"/>
      <c r="WMA9" s="259"/>
      <c r="WMB9" s="267"/>
      <c r="WMC9" s="267"/>
      <c r="WMD9" s="269"/>
      <c r="WME9" s="330"/>
      <c r="WMF9" s="344"/>
      <c r="WMG9" s="347"/>
      <c r="WMH9" s="347"/>
      <c r="WMI9" s="333"/>
      <c r="WMJ9" s="348"/>
      <c r="WMK9" s="345"/>
      <c r="WML9" s="347"/>
      <c r="WMM9" s="340"/>
      <c r="WMN9" s="339"/>
      <c r="WMP9" s="259"/>
      <c r="WMQ9" s="267"/>
      <c r="WMR9" s="267"/>
      <c r="WMS9" s="269"/>
      <c r="WMT9" s="330"/>
      <c r="WMU9" s="344"/>
      <c r="WMV9" s="347"/>
      <c r="WMW9" s="347"/>
      <c r="WMX9" s="333"/>
      <c r="WMY9" s="348"/>
      <c r="WMZ9" s="345"/>
      <c r="WNA9" s="347"/>
      <c r="WNB9" s="340"/>
      <c r="WNC9" s="339"/>
      <c r="WNE9" s="259"/>
      <c r="WNF9" s="267"/>
      <c r="WNG9" s="267"/>
      <c r="WNH9" s="269"/>
      <c r="WNI9" s="330"/>
      <c r="WNJ9" s="344"/>
      <c r="WNK9" s="347"/>
      <c r="WNL9" s="347"/>
      <c r="WNM9" s="333"/>
      <c r="WNN9" s="348"/>
      <c r="WNO9" s="345"/>
      <c r="WNP9" s="347"/>
      <c r="WNQ9" s="340"/>
      <c r="WNR9" s="339"/>
      <c r="WNT9" s="259"/>
      <c r="WNU9" s="267"/>
      <c r="WNV9" s="267"/>
      <c r="WNW9" s="269"/>
      <c r="WNX9" s="330"/>
      <c r="WNY9" s="344"/>
      <c r="WNZ9" s="347"/>
      <c r="WOA9" s="347"/>
      <c r="WOB9" s="333"/>
      <c r="WOC9" s="348"/>
      <c r="WOD9" s="345"/>
      <c r="WOE9" s="347"/>
      <c r="WOF9" s="340"/>
      <c r="WOG9" s="339"/>
      <c r="WOI9" s="259"/>
      <c r="WOJ9" s="267"/>
      <c r="WOK9" s="267"/>
      <c r="WOL9" s="269"/>
      <c r="WOM9" s="330"/>
      <c r="WON9" s="344"/>
      <c r="WOO9" s="347"/>
      <c r="WOP9" s="347"/>
      <c r="WOQ9" s="333"/>
      <c r="WOR9" s="348"/>
      <c r="WOS9" s="345"/>
      <c r="WOT9" s="347"/>
      <c r="WOU9" s="340"/>
      <c r="WOV9" s="339"/>
      <c r="WOX9" s="259"/>
      <c r="WOY9" s="267"/>
      <c r="WOZ9" s="267"/>
      <c r="WPA9" s="269"/>
      <c r="WPB9" s="330"/>
      <c r="WPC9" s="344"/>
      <c r="WPD9" s="347"/>
      <c r="WPE9" s="347"/>
      <c r="WPF9" s="333"/>
      <c r="WPG9" s="348"/>
      <c r="WPH9" s="345"/>
      <c r="WPI9" s="347"/>
      <c r="WPJ9" s="340"/>
      <c r="WPK9" s="339"/>
      <c r="WPM9" s="259"/>
      <c r="WPN9" s="267"/>
      <c r="WPO9" s="267"/>
      <c r="WPP9" s="269"/>
      <c r="WPQ9" s="330"/>
      <c r="WPR9" s="344"/>
      <c r="WPS9" s="347"/>
      <c r="WPT9" s="347"/>
      <c r="WPU9" s="333"/>
      <c r="WPV9" s="348"/>
      <c r="WPW9" s="345"/>
      <c r="WPX9" s="347"/>
      <c r="WPY9" s="340"/>
      <c r="WPZ9" s="339"/>
      <c r="WQB9" s="259"/>
      <c r="WQC9" s="267"/>
      <c r="WQD9" s="267"/>
      <c r="WQE9" s="269"/>
      <c r="WQF9" s="330"/>
      <c r="WQG9" s="344"/>
      <c r="WQH9" s="347"/>
      <c r="WQI9" s="347"/>
      <c r="WQJ9" s="333"/>
      <c r="WQK9" s="348"/>
      <c r="WQL9" s="345"/>
      <c r="WQM9" s="347"/>
      <c r="WQN9" s="340"/>
      <c r="WQO9" s="339"/>
      <c r="WQQ9" s="259"/>
      <c r="WQR9" s="267"/>
      <c r="WQS9" s="267"/>
      <c r="WQT9" s="269"/>
      <c r="WQU9" s="330"/>
      <c r="WQV9" s="344"/>
      <c r="WQW9" s="347"/>
      <c r="WQX9" s="347"/>
      <c r="WQY9" s="333"/>
      <c r="WQZ9" s="348"/>
      <c r="WRA9" s="345"/>
      <c r="WRB9" s="347"/>
      <c r="WRC9" s="340"/>
      <c r="WRD9" s="339"/>
      <c r="WRF9" s="259"/>
      <c r="WRG9" s="267"/>
      <c r="WRH9" s="267"/>
      <c r="WRI9" s="269"/>
      <c r="WRJ9" s="330"/>
      <c r="WRK9" s="344"/>
      <c r="WRL9" s="347"/>
      <c r="WRM9" s="347"/>
      <c r="WRN9" s="333"/>
      <c r="WRO9" s="348"/>
      <c r="WRP9" s="345"/>
      <c r="WRQ9" s="347"/>
      <c r="WRR9" s="340"/>
      <c r="WRS9" s="339"/>
      <c r="WRU9" s="259"/>
      <c r="WRV9" s="267"/>
      <c r="WRW9" s="267"/>
      <c r="WRX9" s="269"/>
      <c r="WRY9" s="330"/>
      <c r="WRZ9" s="344"/>
      <c r="WSA9" s="347"/>
      <c r="WSB9" s="347"/>
      <c r="WSC9" s="333"/>
      <c r="WSD9" s="348"/>
      <c r="WSE9" s="345"/>
      <c r="WSF9" s="347"/>
      <c r="WSG9" s="340"/>
      <c r="WSH9" s="339"/>
      <c r="WSJ9" s="259"/>
      <c r="WSK9" s="267"/>
      <c r="WSL9" s="267"/>
      <c r="WSM9" s="269"/>
      <c r="WSN9" s="330"/>
      <c r="WSO9" s="344"/>
      <c r="WSP9" s="347"/>
      <c r="WSQ9" s="347"/>
      <c r="WSR9" s="333"/>
      <c r="WSS9" s="348"/>
      <c r="WST9" s="345"/>
      <c r="WSU9" s="347"/>
      <c r="WSV9" s="340"/>
      <c r="WSW9" s="339"/>
      <c r="WSY9" s="259"/>
      <c r="WSZ9" s="267"/>
      <c r="WTA9" s="267"/>
      <c r="WTB9" s="269"/>
      <c r="WTC9" s="330"/>
      <c r="WTD9" s="344"/>
      <c r="WTE9" s="347"/>
      <c r="WTF9" s="347"/>
      <c r="WTG9" s="333"/>
      <c r="WTH9" s="348"/>
      <c r="WTI9" s="345"/>
      <c r="WTJ9" s="347"/>
      <c r="WTK9" s="340"/>
      <c r="WTL9" s="339"/>
      <c r="WTN9" s="259"/>
      <c r="WTO9" s="267"/>
      <c r="WTP9" s="267"/>
      <c r="WTQ9" s="269"/>
      <c r="WTR9" s="330"/>
      <c r="WTS9" s="344"/>
      <c r="WTT9" s="347"/>
      <c r="WTU9" s="347"/>
      <c r="WTV9" s="333"/>
      <c r="WTW9" s="348"/>
      <c r="WTX9" s="345"/>
      <c r="WTY9" s="347"/>
      <c r="WTZ9" s="340"/>
      <c r="WUA9" s="339"/>
      <c r="WUC9" s="259"/>
      <c r="WUD9" s="267"/>
      <c r="WUE9" s="267"/>
      <c r="WUF9" s="269"/>
      <c r="WUG9" s="330"/>
      <c r="WUH9" s="344"/>
      <c r="WUI9" s="347"/>
      <c r="WUJ9" s="347"/>
      <c r="WUK9" s="333"/>
      <c r="WUL9" s="348"/>
      <c r="WUM9" s="345"/>
      <c r="WUN9" s="347"/>
      <c r="WUO9" s="340"/>
      <c r="WUP9" s="339"/>
      <c r="WUR9" s="259"/>
      <c r="WUS9" s="267"/>
      <c r="WUT9" s="267"/>
      <c r="WUU9" s="269"/>
      <c r="WUV9" s="330"/>
      <c r="WUW9" s="344"/>
      <c r="WUX9" s="347"/>
      <c r="WUY9" s="347"/>
      <c r="WUZ9" s="333"/>
      <c r="WVA9" s="348"/>
      <c r="WVB9" s="345"/>
      <c r="WVC9" s="347"/>
      <c r="WVD9" s="340"/>
      <c r="WVE9" s="339"/>
      <c r="WVG9" s="259"/>
      <c r="WVH9" s="267"/>
      <c r="WVI9" s="267"/>
      <c r="WVJ9" s="269"/>
      <c r="WVK9" s="330"/>
      <c r="WVL9" s="344"/>
      <c r="WVM9" s="347"/>
      <c r="WVN9" s="347"/>
      <c r="WVO9" s="333"/>
      <c r="WVP9" s="348"/>
      <c r="WVQ9" s="345"/>
      <c r="WVR9" s="347"/>
      <c r="WVS9" s="340"/>
      <c r="WVT9" s="339"/>
      <c r="WVV9" s="259"/>
      <c r="WVW9" s="267"/>
      <c r="WVX9" s="267"/>
      <c r="WVY9" s="269"/>
      <c r="WVZ9" s="330"/>
      <c r="WWA9" s="344"/>
      <c r="WWB9" s="347"/>
      <c r="WWC9" s="347"/>
      <c r="WWD9" s="333"/>
      <c r="WWE9" s="348"/>
      <c r="WWF9" s="345"/>
      <c r="WWG9" s="347"/>
      <c r="WWH9" s="340"/>
      <c r="WWI9" s="339"/>
      <c r="WWK9" s="259"/>
      <c r="WWL9" s="267"/>
      <c r="WWM9" s="267"/>
      <c r="WWN9" s="269"/>
      <c r="WWO9" s="330"/>
      <c r="WWP9" s="344"/>
      <c r="WWQ9" s="347"/>
      <c r="WWR9" s="347"/>
      <c r="WWS9" s="333"/>
      <c r="WWT9" s="348"/>
      <c r="WWU9" s="345"/>
      <c r="WWV9" s="347"/>
      <c r="WWW9" s="340"/>
      <c r="WWX9" s="339"/>
      <c r="WWZ9" s="259"/>
      <c r="WXA9" s="267"/>
      <c r="WXB9" s="267"/>
      <c r="WXC9" s="269"/>
      <c r="WXD9" s="330"/>
      <c r="WXE9" s="344"/>
      <c r="WXF9" s="347"/>
      <c r="WXG9" s="347"/>
      <c r="WXH9" s="333"/>
      <c r="WXI9" s="348"/>
      <c r="WXJ9" s="345"/>
      <c r="WXK9" s="347"/>
      <c r="WXL9" s="340"/>
      <c r="WXM9" s="339"/>
      <c r="WXO9" s="259"/>
      <c r="WXP9" s="267"/>
      <c r="WXQ9" s="267"/>
      <c r="WXR9" s="269"/>
      <c r="WXS9" s="330"/>
      <c r="WXT9" s="344"/>
      <c r="WXU9" s="347"/>
      <c r="WXV9" s="347"/>
      <c r="WXW9" s="333"/>
      <c r="WXX9" s="348"/>
      <c r="WXY9" s="345"/>
      <c r="WXZ9" s="347"/>
      <c r="WYA9" s="340"/>
      <c r="WYB9" s="339"/>
      <c r="WYD9" s="259"/>
      <c r="WYE9" s="267"/>
      <c r="WYF9" s="267"/>
      <c r="WYG9" s="269"/>
      <c r="WYH9" s="330"/>
      <c r="WYI9" s="344"/>
      <c r="WYJ9" s="347"/>
      <c r="WYK9" s="347"/>
      <c r="WYL9" s="333"/>
      <c r="WYM9" s="348"/>
      <c r="WYN9" s="345"/>
      <c r="WYO9" s="347"/>
      <c r="WYP9" s="340"/>
      <c r="WYQ9" s="339"/>
      <c r="WYS9" s="259"/>
      <c r="WYT9" s="267"/>
      <c r="WYU9" s="267"/>
      <c r="WYV9" s="269"/>
      <c r="WYW9" s="330"/>
      <c r="WYX9" s="344"/>
      <c r="WYY9" s="347"/>
      <c r="WYZ9" s="347"/>
      <c r="WZA9" s="333"/>
      <c r="WZB9" s="348"/>
      <c r="WZC9" s="345"/>
      <c r="WZD9" s="347"/>
      <c r="WZE9" s="340"/>
      <c r="WZF9" s="339"/>
      <c r="WZH9" s="259"/>
      <c r="WZI9" s="267"/>
      <c r="WZJ9" s="267"/>
      <c r="WZK9" s="269"/>
      <c r="WZL9" s="330"/>
      <c r="WZM9" s="344"/>
      <c r="WZN9" s="347"/>
      <c r="WZO9" s="347"/>
      <c r="WZP9" s="333"/>
      <c r="WZQ9" s="348"/>
      <c r="WZR9" s="345"/>
      <c r="WZS9" s="347"/>
      <c r="WZT9" s="340"/>
      <c r="WZU9" s="339"/>
      <c r="WZW9" s="259"/>
      <c r="WZX9" s="267"/>
      <c r="WZY9" s="267"/>
      <c r="WZZ9" s="269"/>
      <c r="XAA9" s="330"/>
      <c r="XAB9" s="344"/>
      <c r="XAC9" s="347"/>
      <c r="XAD9" s="347"/>
      <c r="XAE9" s="333"/>
      <c r="XAF9" s="348"/>
      <c r="XAG9" s="345"/>
      <c r="XAH9" s="347"/>
      <c r="XAI9" s="340"/>
      <c r="XAJ9" s="339"/>
      <c r="XAL9" s="259"/>
      <c r="XAM9" s="267"/>
      <c r="XAN9" s="267"/>
      <c r="XAO9" s="269"/>
      <c r="XAP9" s="330"/>
      <c r="XAQ9" s="344"/>
      <c r="XAR9" s="347"/>
      <c r="XAS9" s="347"/>
      <c r="XAT9" s="333"/>
      <c r="XAU9" s="348"/>
      <c r="XAV9" s="345"/>
      <c r="XAW9" s="347"/>
      <c r="XAX9" s="340"/>
      <c r="XAY9" s="339"/>
      <c r="XBA9" s="259"/>
      <c r="XBB9" s="267"/>
      <c r="XBC9" s="267"/>
      <c r="XBD9" s="269"/>
      <c r="XBE9" s="330"/>
      <c r="XBF9" s="344"/>
      <c r="XBG9" s="347"/>
      <c r="XBH9" s="347"/>
      <c r="XBI9" s="333"/>
      <c r="XBJ9" s="348"/>
      <c r="XBK9" s="345"/>
      <c r="XBL9" s="347"/>
      <c r="XBM9" s="340"/>
      <c r="XBN9" s="339"/>
      <c r="XBP9" s="259"/>
      <c r="XBQ9" s="267"/>
      <c r="XBR9" s="267"/>
      <c r="XBS9" s="269"/>
      <c r="XBT9" s="330"/>
      <c r="XBU9" s="344"/>
      <c r="XBV9" s="347"/>
      <c r="XBW9" s="347"/>
      <c r="XBX9" s="333"/>
      <c r="XBY9" s="348"/>
      <c r="XBZ9" s="345"/>
      <c r="XCA9" s="347"/>
      <c r="XCB9" s="340"/>
      <c r="XCC9" s="339"/>
      <c r="XCE9" s="259"/>
      <c r="XCF9" s="267"/>
      <c r="XCG9" s="267"/>
      <c r="XCH9" s="269"/>
      <c r="XCI9" s="330"/>
      <c r="XCJ9" s="344"/>
      <c r="XCK9" s="347"/>
      <c r="XCL9" s="347"/>
      <c r="XCM9" s="333"/>
      <c r="XCN9" s="348"/>
      <c r="XCO9" s="345"/>
      <c r="XCP9" s="347"/>
      <c r="XCQ9" s="340"/>
      <c r="XCR9" s="339"/>
      <c r="XCT9" s="259"/>
      <c r="XCU9" s="267"/>
      <c r="XCV9" s="267"/>
      <c r="XCW9" s="269"/>
      <c r="XCX9" s="330"/>
      <c r="XCY9" s="344"/>
      <c r="XCZ9" s="347"/>
      <c r="XDA9" s="347"/>
      <c r="XDB9" s="333"/>
      <c r="XDC9" s="348"/>
      <c r="XDD9" s="345"/>
      <c r="XDE9" s="347"/>
      <c r="XDF9" s="340"/>
      <c r="XDG9" s="339"/>
      <c r="XDI9" s="259"/>
      <c r="XDJ9" s="267"/>
      <c r="XDK9" s="267"/>
      <c r="XDL9" s="269"/>
      <c r="XDM9" s="330"/>
      <c r="XDN9" s="344"/>
      <c r="XDO9" s="347"/>
      <c r="XDP9" s="347"/>
      <c r="XDQ9" s="333"/>
      <c r="XDR9" s="348"/>
      <c r="XDS9" s="345"/>
      <c r="XDT9" s="347"/>
      <c r="XDU9" s="340"/>
      <c r="XDV9" s="339"/>
      <c r="XDX9" s="259"/>
      <c r="XDY9" s="267"/>
      <c r="XDZ9" s="267"/>
      <c r="XEA9" s="269"/>
      <c r="XEB9" s="330"/>
      <c r="XEC9" s="344"/>
      <c r="XED9" s="347"/>
      <c r="XEE9" s="347"/>
      <c r="XEF9" s="333"/>
      <c r="XEG9" s="348"/>
      <c r="XEH9" s="345"/>
      <c r="XEI9" s="347"/>
      <c r="XEJ9" s="340"/>
      <c r="XEK9" s="339"/>
      <c r="XEM9" s="259"/>
      <c r="XEN9" s="267"/>
      <c r="XEO9" s="267"/>
      <c r="XEP9" s="269"/>
      <c r="XEQ9" s="330"/>
      <c r="XER9" s="344"/>
      <c r="XES9" s="347"/>
      <c r="XET9" s="347"/>
      <c r="XEU9" s="333"/>
      <c r="XEV9" s="348"/>
      <c r="XEW9" s="345"/>
      <c r="XEX9" s="347"/>
      <c r="XEY9" s="340"/>
      <c r="XEZ9" s="339"/>
      <c r="XFB9" s="259"/>
      <c r="XFC9" s="267"/>
      <c r="XFD9" s="267"/>
    </row>
    <row r="10" spans="1:16384" x14ac:dyDescent="0.2">
      <c r="B10" s="258" t="s">
        <v>517</v>
      </c>
      <c r="F10" s="337"/>
      <c r="G10" s="337"/>
      <c r="K10" s="337"/>
      <c r="L10" s="349">
        <f>SUM(L4:L9)</f>
        <v>14011377.6</v>
      </c>
      <c r="M10" s="350">
        <f>SUM(M4:M9)</f>
        <v>15020196.787200002</v>
      </c>
      <c r="N10" s="349">
        <f>SUM(N4:N9)</f>
        <v>16056590.365516802</v>
      </c>
      <c r="O10" s="349">
        <f>SUM(O4:O9)</f>
        <v>45088164.75271681</v>
      </c>
      <c r="U10" s="127"/>
      <c r="V10" s="127"/>
      <c r="Z10" s="127"/>
      <c r="AA10" s="349"/>
      <c r="AB10" s="367"/>
      <c r="AC10" s="349"/>
      <c r="AD10" s="349"/>
      <c r="AJ10" s="337"/>
      <c r="AK10" s="337"/>
      <c r="AO10" s="337"/>
      <c r="AP10" s="349"/>
      <c r="AQ10" s="350"/>
      <c r="AR10" s="349"/>
      <c r="AS10" s="349"/>
      <c r="AY10" s="337"/>
      <c r="AZ10" s="337"/>
      <c r="BD10" s="337"/>
      <c r="BE10" s="349"/>
      <c r="BF10" s="350"/>
      <c r="BG10" s="349"/>
      <c r="BH10" s="349"/>
      <c r="BN10" s="337"/>
      <c r="BO10" s="337"/>
      <c r="BS10" s="337"/>
      <c r="BT10" s="349"/>
      <c r="BU10" s="350"/>
      <c r="BV10" s="349"/>
      <c r="BW10" s="349"/>
      <c r="CC10" s="337"/>
      <c r="CD10" s="337"/>
      <c r="CH10" s="337"/>
      <c r="CI10" s="349"/>
      <c r="CJ10" s="350"/>
      <c r="CK10" s="349"/>
      <c r="CL10" s="349"/>
      <c r="CR10" s="337"/>
      <c r="CS10" s="337"/>
      <c r="CW10" s="337"/>
      <c r="CX10" s="349"/>
      <c r="CY10" s="350"/>
      <c r="CZ10" s="349"/>
      <c r="DA10" s="349"/>
      <c r="DG10" s="337"/>
      <c r="DH10" s="337"/>
      <c r="DL10" s="337"/>
      <c r="DM10" s="349"/>
      <c r="DN10" s="350"/>
      <c r="DO10" s="349"/>
      <c r="DP10" s="349"/>
      <c r="DV10" s="337"/>
      <c r="DW10" s="337"/>
      <c r="EA10" s="337"/>
      <c r="EB10" s="349"/>
      <c r="EC10" s="350"/>
      <c r="ED10" s="349"/>
      <c r="EE10" s="349"/>
      <c r="EK10" s="337"/>
      <c r="EL10" s="337"/>
      <c r="EP10" s="337"/>
      <c r="EQ10" s="349"/>
      <c r="ER10" s="350"/>
      <c r="ES10" s="349"/>
      <c r="ET10" s="349"/>
      <c r="EZ10" s="337"/>
      <c r="FA10" s="337"/>
      <c r="FE10" s="337"/>
      <c r="FF10" s="349"/>
      <c r="FG10" s="350"/>
      <c r="FH10" s="349"/>
      <c r="FI10" s="349"/>
      <c r="FO10" s="337"/>
      <c r="FP10" s="337"/>
      <c r="FT10" s="337"/>
      <c r="FU10" s="349"/>
      <c r="FV10" s="350"/>
      <c r="FW10" s="349"/>
      <c r="FX10" s="349"/>
      <c r="GD10" s="337"/>
      <c r="GE10" s="337"/>
      <c r="GI10" s="337"/>
      <c r="GJ10" s="349"/>
      <c r="GK10" s="350"/>
      <c r="GL10" s="349"/>
      <c r="GM10" s="349"/>
      <c r="GS10" s="337"/>
      <c r="GT10" s="337"/>
      <c r="GX10" s="337"/>
      <c r="GY10" s="349"/>
      <c r="GZ10" s="350"/>
      <c r="HA10" s="349"/>
      <c r="HB10" s="349"/>
      <c r="HH10" s="337"/>
      <c r="HI10" s="337"/>
      <c r="HM10" s="337"/>
      <c r="HN10" s="349"/>
      <c r="HO10" s="350"/>
      <c r="HP10" s="349"/>
      <c r="HQ10" s="349"/>
      <c r="HW10" s="337"/>
      <c r="HX10" s="337"/>
      <c r="IB10" s="337"/>
      <c r="IC10" s="349"/>
      <c r="ID10" s="350"/>
      <c r="IE10" s="349"/>
      <c r="IF10" s="349"/>
      <c r="IL10" s="337"/>
      <c r="IM10" s="337"/>
      <c r="IQ10" s="337"/>
      <c r="IR10" s="349"/>
      <c r="IS10" s="350"/>
      <c r="IT10" s="349"/>
      <c r="IU10" s="349"/>
      <c r="JA10" s="337"/>
      <c r="JB10" s="337"/>
      <c r="JF10" s="337"/>
      <c r="JG10" s="349"/>
      <c r="JH10" s="350"/>
      <c r="JI10" s="349"/>
      <c r="JJ10" s="349"/>
      <c r="JP10" s="337"/>
      <c r="JQ10" s="337"/>
      <c r="JU10" s="337"/>
      <c r="JV10" s="349"/>
      <c r="JW10" s="350"/>
      <c r="JX10" s="349"/>
      <c r="JY10" s="349"/>
      <c r="KE10" s="337"/>
      <c r="KF10" s="337"/>
      <c r="KJ10" s="337"/>
      <c r="KK10" s="349"/>
      <c r="KL10" s="350"/>
      <c r="KM10" s="349"/>
      <c r="KN10" s="349"/>
      <c r="KT10" s="337"/>
      <c r="KU10" s="337"/>
      <c r="KY10" s="337"/>
      <c r="KZ10" s="349"/>
      <c r="LA10" s="350"/>
      <c r="LB10" s="349"/>
      <c r="LC10" s="349"/>
      <c r="LI10" s="337"/>
      <c r="LJ10" s="337"/>
      <c r="LN10" s="337"/>
      <c r="LO10" s="349"/>
      <c r="LP10" s="350"/>
      <c r="LQ10" s="349"/>
      <c r="LR10" s="349"/>
      <c r="LX10" s="337"/>
      <c r="LY10" s="337"/>
      <c r="MC10" s="337"/>
      <c r="MD10" s="349"/>
      <c r="ME10" s="350"/>
      <c r="MF10" s="349"/>
      <c r="MG10" s="349"/>
      <c r="MM10" s="337"/>
      <c r="MN10" s="337"/>
      <c r="MR10" s="337"/>
      <c r="MS10" s="349"/>
      <c r="MT10" s="350"/>
      <c r="MU10" s="349"/>
      <c r="MV10" s="349"/>
      <c r="NB10" s="337"/>
      <c r="NC10" s="337"/>
      <c r="NG10" s="337"/>
      <c r="NH10" s="349"/>
      <c r="NI10" s="350"/>
      <c r="NJ10" s="349"/>
      <c r="NK10" s="349"/>
      <c r="NQ10" s="337"/>
      <c r="NR10" s="337"/>
      <c r="NV10" s="337"/>
      <c r="NW10" s="349"/>
      <c r="NX10" s="350"/>
      <c r="NY10" s="349"/>
      <c r="NZ10" s="349"/>
      <c r="OF10" s="337"/>
      <c r="OG10" s="337"/>
      <c r="OK10" s="337"/>
      <c r="OL10" s="349"/>
      <c r="OM10" s="350"/>
      <c r="ON10" s="349"/>
      <c r="OO10" s="349"/>
      <c r="OU10" s="337"/>
      <c r="OV10" s="337"/>
      <c r="OZ10" s="337"/>
      <c r="PA10" s="349"/>
      <c r="PB10" s="350"/>
      <c r="PC10" s="349"/>
      <c r="PD10" s="349"/>
      <c r="PJ10" s="337"/>
      <c r="PK10" s="337"/>
      <c r="PO10" s="337"/>
      <c r="PP10" s="349"/>
      <c r="PQ10" s="350"/>
      <c r="PR10" s="349"/>
      <c r="PS10" s="349"/>
      <c r="PY10" s="337"/>
      <c r="PZ10" s="337"/>
      <c r="QD10" s="337"/>
      <c r="QE10" s="349"/>
      <c r="QF10" s="350"/>
      <c r="QG10" s="349"/>
      <c r="QH10" s="349"/>
      <c r="QN10" s="337"/>
      <c r="QO10" s="337"/>
      <c r="QS10" s="337"/>
      <c r="QT10" s="349"/>
      <c r="QU10" s="350"/>
      <c r="QV10" s="349"/>
      <c r="QW10" s="349"/>
      <c r="RC10" s="337"/>
      <c r="RD10" s="337"/>
      <c r="RH10" s="337"/>
      <c r="RI10" s="349"/>
      <c r="RJ10" s="350"/>
      <c r="RK10" s="349"/>
      <c r="RL10" s="349"/>
      <c r="RR10" s="337"/>
      <c r="RS10" s="337"/>
      <c r="RW10" s="337"/>
      <c r="RX10" s="349"/>
      <c r="RY10" s="350"/>
      <c r="RZ10" s="349"/>
      <c r="SA10" s="349"/>
      <c r="SG10" s="337"/>
      <c r="SH10" s="337"/>
      <c r="SL10" s="337"/>
      <c r="SM10" s="349"/>
      <c r="SN10" s="350"/>
      <c r="SO10" s="349"/>
      <c r="SP10" s="349"/>
      <c r="SV10" s="337"/>
      <c r="SW10" s="337"/>
      <c r="TA10" s="337"/>
      <c r="TB10" s="349"/>
      <c r="TC10" s="350"/>
      <c r="TD10" s="349"/>
      <c r="TE10" s="349"/>
      <c r="TK10" s="337"/>
      <c r="TL10" s="337"/>
      <c r="TP10" s="337"/>
      <c r="TQ10" s="349"/>
      <c r="TR10" s="350"/>
      <c r="TS10" s="349"/>
      <c r="TT10" s="349"/>
      <c r="TZ10" s="337"/>
      <c r="UA10" s="337"/>
      <c r="UE10" s="337"/>
      <c r="UF10" s="349"/>
      <c r="UG10" s="350"/>
      <c r="UH10" s="349"/>
      <c r="UI10" s="349"/>
      <c r="UO10" s="337"/>
      <c r="UP10" s="337"/>
      <c r="UT10" s="337"/>
      <c r="UU10" s="349"/>
      <c r="UV10" s="350"/>
      <c r="UW10" s="349"/>
      <c r="UX10" s="349"/>
      <c r="VD10" s="337"/>
      <c r="VE10" s="337"/>
      <c r="VI10" s="337"/>
      <c r="VJ10" s="349"/>
      <c r="VK10" s="350"/>
      <c r="VL10" s="349"/>
      <c r="VM10" s="349"/>
      <c r="VS10" s="337"/>
      <c r="VT10" s="337"/>
      <c r="VX10" s="337"/>
      <c r="VY10" s="349"/>
      <c r="VZ10" s="350"/>
      <c r="WA10" s="349"/>
      <c r="WB10" s="349"/>
      <c r="WH10" s="337"/>
      <c r="WI10" s="337"/>
      <c r="WM10" s="337"/>
      <c r="WN10" s="349"/>
      <c r="WO10" s="350"/>
      <c r="WP10" s="349"/>
      <c r="WQ10" s="349"/>
      <c r="WW10" s="337"/>
      <c r="WX10" s="337"/>
      <c r="XB10" s="337"/>
      <c r="XC10" s="349"/>
      <c r="XD10" s="350"/>
      <c r="XE10" s="349"/>
      <c r="XF10" s="349"/>
      <c r="XL10" s="337"/>
      <c r="XM10" s="337"/>
      <c r="XQ10" s="337"/>
      <c r="XR10" s="349"/>
      <c r="XS10" s="350"/>
      <c r="XT10" s="349"/>
      <c r="XU10" s="349"/>
      <c r="YA10" s="337"/>
      <c r="YB10" s="337"/>
      <c r="YF10" s="337"/>
      <c r="YG10" s="349"/>
      <c r="YH10" s="350"/>
      <c r="YI10" s="349"/>
      <c r="YJ10" s="349"/>
      <c r="YP10" s="337"/>
      <c r="YQ10" s="337"/>
      <c r="YU10" s="337"/>
      <c r="YV10" s="349"/>
      <c r="YW10" s="350"/>
      <c r="YX10" s="349"/>
      <c r="YY10" s="349"/>
      <c r="ZE10" s="337"/>
      <c r="ZF10" s="337"/>
      <c r="ZJ10" s="337"/>
      <c r="ZK10" s="349"/>
      <c r="ZL10" s="350"/>
      <c r="ZM10" s="349"/>
      <c r="ZN10" s="349"/>
      <c r="ZT10" s="337"/>
      <c r="ZU10" s="337"/>
      <c r="ZY10" s="337"/>
      <c r="ZZ10" s="349"/>
      <c r="AAA10" s="350"/>
      <c r="AAB10" s="349"/>
      <c r="AAC10" s="349"/>
      <c r="AAI10" s="337"/>
      <c r="AAJ10" s="337"/>
      <c r="AAN10" s="337"/>
      <c r="AAO10" s="349"/>
      <c r="AAP10" s="350"/>
      <c r="AAQ10" s="349"/>
      <c r="AAR10" s="349"/>
      <c r="AAX10" s="337"/>
      <c r="AAY10" s="337"/>
      <c r="ABC10" s="337"/>
      <c r="ABD10" s="349"/>
      <c r="ABE10" s="350"/>
      <c r="ABF10" s="349"/>
      <c r="ABG10" s="349"/>
      <c r="ABM10" s="337"/>
      <c r="ABN10" s="337"/>
      <c r="ABR10" s="337"/>
      <c r="ABS10" s="349"/>
      <c r="ABT10" s="350"/>
      <c r="ABU10" s="349"/>
      <c r="ABV10" s="349"/>
      <c r="ACB10" s="337"/>
      <c r="ACC10" s="337"/>
      <c r="ACG10" s="337"/>
      <c r="ACH10" s="349"/>
      <c r="ACI10" s="350"/>
      <c r="ACJ10" s="349"/>
      <c r="ACK10" s="349"/>
      <c r="ACQ10" s="337"/>
      <c r="ACR10" s="337"/>
      <c r="ACV10" s="337"/>
      <c r="ACW10" s="349"/>
      <c r="ACX10" s="350"/>
      <c r="ACY10" s="349"/>
      <c r="ACZ10" s="349"/>
      <c r="ADF10" s="337"/>
      <c r="ADG10" s="337"/>
      <c r="ADK10" s="337"/>
      <c r="ADL10" s="349"/>
      <c r="ADM10" s="350"/>
      <c r="ADN10" s="349"/>
      <c r="ADO10" s="349"/>
      <c r="ADU10" s="337"/>
      <c r="ADV10" s="337"/>
      <c r="ADZ10" s="337"/>
      <c r="AEA10" s="349"/>
      <c r="AEB10" s="350"/>
      <c r="AEC10" s="349"/>
      <c r="AED10" s="349"/>
      <c r="AEJ10" s="337"/>
      <c r="AEK10" s="337"/>
      <c r="AEO10" s="337"/>
      <c r="AEP10" s="349"/>
      <c r="AEQ10" s="350"/>
      <c r="AER10" s="349"/>
      <c r="AES10" s="349"/>
      <c r="AEY10" s="337"/>
      <c r="AEZ10" s="337"/>
      <c r="AFD10" s="337"/>
      <c r="AFE10" s="349"/>
      <c r="AFF10" s="350"/>
      <c r="AFG10" s="349"/>
      <c r="AFH10" s="349"/>
      <c r="AFN10" s="337"/>
      <c r="AFO10" s="337"/>
      <c r="AFS10" s="337"/>
      <c r="AFT10" s="349"/>
      <c r="AFU10" s="350"/>
      <c r="AFV10" s="349"/>
      <c r="AFW10" s="349"/>
      <c r="AGC10" s="337"/>
      <c r="AGD10" s="337"/>
      <c r="AGH10" s="337"/>
      <c r="AGI10" s="349"/>
      <c r="AGJ10" s="350"/>
      <c r="AGK10" s="349"/>
      <c r="AGL10" s="349"/>
      <c r="AGR10" s="337"/>
      <c r="AGS10" s="337"/>
      <c r="AGW10" s="337"/>
      <c r="AGX10" s="349"/>
      <c r="AGY10" s="350"/>
      <c r="AGZ10" s="349"/>
      <c r="AHA10" s="349"/>
      <c r="AHG10" s="337"/>
      <c r="AHH10" s="337"/>
      <c r="AHL10" s="337"/>
      <c r="AHM10" s="349"/>
      <c r="AHN10" s="350"/>
      <c r="AHO10" s="349"/>
      <c r="AHP10" s="349"/>
      <c r="AHV10" s="337"/>
      <c r="AHW10" s="337"/>
      <c r="AIA10" s="337"/>
      <c r="AIB10" s="349"/>
      <c r="AIC10" s="350"/>
      <c r="AID10" s="349"/>
      <c r="AIE10" s="349"/>
      <c r="AIK10" s="337"/>
      <c r="AIL10" s="337"/>
      <c r="AIP10" s="337"/>
      <c r="AIQ10" s="349"/>
      <c r="AIR10" s="350"/>
      <c r="AIS10" s="349"/>
      <c r="AIT10" s="349"/>
      <c r="AIZ10" s="337"/>
      <c r="AJA10" s="337"/>
      <c r="AJE10" s="337"/>
      <c r="AJF10" s="349"/>
      <c r="AJG10" s="350"/>
      <c r="AJH10" s="349"/>
      <c r="AJI10" s="349"/>
      <c r="AJO10" s="337"/>
      <c r="AJP10" s="337"/>
      <c r="AJT10" s="337"/>
      <c r="AJU10" s="349"/>
      <c r="AJV10" s="350"/>
      <c r="AJW10" s="349"/>
      <c r="AJX10" s="349"/>
      <c r="AKD10" s="337"/>
      <c r="AKE10" s="337"/>
      <c r="AKI10" s="337"/>
      <c r="AKJ10" s="349"/>
      <c r="AKK10" s="350"/>
      <c r="AKL10" s="349"/>
      <c r="AKM10" s="349"/>
      <c r="AKS10" s="337"/>
      <c r="AKT10" s="337"/>
      <c r="AKX10" s="337"/>
      <c r="AKY10" s="349"/>
      <c r="AKZ10" s="350"/>
      <c r="ALA10" s="349"/>
      <c r="ALB10" s="349"/>
      <c r="ALH10" s="337"/>
      <c r="ALI10" s="337"/>
      <c r="ALM10" s="337"/>
      <c r="ALN10" s="349"/>
      <c r="ALO10" s="350"/>
      <c r="ALP10" s="349"/>
      <c r="ALQ10" s="349"/>
      <c r="ALW10" s="337"/>
      <c r="ALX10" s="337"/>
      <c r="AMB10" s="337"/>
      <c r="AMC10" s="349"/>
      <c r="AMD10" s="350"/>
      <c r="AME10" s="349"/>
      <c r="AMF10" s="349"/>
      <c r="AML10" s="337"/>
      <c r="AMM10" s="337"/>
      <c r="AMQ10" s="337"/>
      <c r="AMR10" s="349"/>
      <c r="AMS10" s="350"/>
      <c r="AMT10" s="349"/>
      <c r="AMU10" s="349"/>
      <c r="ANA10" s="337"/>
      <c r="ANB10" s="337"/>
      <c r="ANF10" s="337"/>
      <c r="ANG10" s="349"/>
      <c r="ANH10" s="350"/>
      <c r="ANI10" s="349"/>
      <c r="ANJ10" s="349"/>
      <c r="ANP10" s="337"/>
      <c r="ANQ10" s="337"/>
      <c r="ANU10" s="337"/>
      <c r="ANV10" s="349"/>
      <c r="ANW10" s="350"/>
      <c r="ANX10" s="349"/>
      <c r="ANY10" s="349"/>
      <c r="AOE10" s="337"/>
      <c r="AOF10" s="337"/>
      <c r="AOJ10" s="337"/>
      <c r="AOK10" s="349"/>
      <c r="AOL10" s="350"/>
      <c r="AOM10" s="349"/>
      <c r="AON10" s="349"/>
      <c r="AOT10" s="337"/>
      <c r="AOU10" s="337"/>
      <c r="AOY10" s="337"/>
      <c r="AOZ10" s="349"/>
      <c r="APA10" s="350"/>
      <c r="APB10" s="349"/>
      <c r="APC10" s="349"/>
      <c r="API10" s="337"/>
      <c r="APJ10" s="337"/>
      <c r="APN10" s="337"/>
      <c r="APO10" s="349"/>
      <c r="APP10" s="350"/>
      <c r="APQ10" s="349"/>
      <c r="APR10" s="349"/>
      <c r="APX10" s="337"/>
      <c r="APY10" s="337"/>
      <c r="AQC10" s="337"/>
      <c r="AQD10" s="349"/>
      <c r="AQE10" s="350"/>
      <c r="AQF10" s="349"/>
      <c r="AQG10" s="349"/>
      <c r="AQM10" s="337"/>
      <c r="AQN10" s="337"/>
      <c r="AQR10" s="337"/>
      <c r="AQS10" s="349"/>
      <c r="AQT10" s="350"/>
      <c r="AQU10" s="349"/>
      <c r="AQV10" s="349"/>
      <c r="ARB10" s="337"/>
      <c r="ARC10" s="337"/>
      <c r="ARG10" s="337"/>
      <c r="ARH10" s="349"/>
      <c r="ARI10" s="350"/>
      <c r="ARJ10" s="349"/>
      <c r="ARK10" s="349"/>
      <c r="ARQ10" s="337"/>
      <c r="ARR10" s="337"/>
      <c r="ARV10" s="337"/>
      <c r="ARW10" s="349"/>
      <c r="ARX10" s="350"/>
      <c r="ARY10" s="349"/>
      <c r="ARZ10" s="349"/>
      <c r="ASF10" s="337"/>
      <c r="ASG10" s="337"/>
      <c r="ASK10" s="337"/>
      <c r="ASL10" s="349"/>
      <c r="ASM10" s="350"/>
      <c r="ASN10" s="349"/>
      <c r="ASO10" s="349"/>
      <c r="ASU10" s="337"/>
      <c r="ASV10" s="337"/>
      <c r="ASZ10" s="337"/>
      <c r="ATA10" s="349"/>
      <c r="ATB10" s="350"/>
      <c r="ATC10" s="349"/>
      <c r="ATD10" s="349"/>
      <c r="ATJ10" s="337"/>
      <c r="ATK10" s="337"/>
      <c r="ATO10" s="337"/>
      <c r="ATP10" s="349"/>
      <c r="ATQ10" s="350"/>
      <c r="ATR10" s="349"/>
      <c r="ATS10" s="349"/>
      <c r="ATY10" s="337"/>
      <c r="ATZ10" s="337"/>
      <c r="AUD10" s="337"/>
      <c r="AUE10" s="349"/>
      <c r="AUF10" s="350"/>
      <c r="AUG10" s="349"/>
      <c r="AUH10" s="349"/>
      <c r="AUN10" s="337"/>
      <c r="AUO10" s="337"/>
      <c r="AUS10" s="337"/>
      <c r="AUT10" s="349"/>
      <c r="AUU10" s="350"/>
      <c r="AUV10" s="349"/>
      <c r="AUW10" s="349"/>
      <c r="AVC10" s="337"/>
      <c r="AVD10" s="337"/>
      <c r="AVH10" s="337"/>
      <c r="AVI10" s="349"/>
      <c r="AVJ10" s="350"/>
      <c r="AVK10" s="349"/>
      <c r="AVL10" s="349"/>
      <c r="AVR10" s="337"/>
      <c r="AVS10" s="337"/>
      <c r="AVW10" s="337"/>
      <c r="AVX10" s="349"/>
      <c r="AVY10" s="350"/>
      <c r="AVZ10" s="349"/>
      <c r="AWA10" s="349"/>
      <c r="AWG10" s="337"/>
      <c r="AWH10" s="337"/>
      <c r="AWL10" s="337"/>
      <c r="AWM10" s="349"/>
      <c r="AWN10" s="350"/>
      <c r="AWO10" s="349"/>
      <c r="AWP10" s="349"/>
      <c r="AWV10" s="337"/>
      <c r="AWW10" s="337"/>
      <c r="AXA10" s="337"/>
      <c r="AXB10" s="349"/>
      <c r="AXC10" s="350"/>
      <c r="AXD10" s="349"/>
      <c r="AXE10" s="349"/>
      <c r="AXK10" s="337"/>
      <c r="AXL10" s="337"/>
      <c r="AXP10" s="337"/>
      <c r="AXQ10" s="349"/>
      <c r="AXR10" s="350"/>
      <c r="AXS10" s="349"/>
      <c r="AXT10" s="349"/>
      <c r="AXZ10" s="337"/>
      <c r="AYA10" s="337"/>
      <c r="AYE10" s="337"/>
      <c r="AYF10" s="349"/>
      <c r="AYG10" s="350"/>
      <c r="AYH10" s="349"/>
      <c r="AYI10" s="349"/>
      <c r="AYO10" s="337"/>
      <c r="AYP10" s="337"/>
      <c r="AYT10" s="337"/>
      <c r="AYU10" s="349"/>
      <c r="AYV10" s="350"/>
      <c r="AYW10" s="349"/>
      <c r="AYX10" s="349"/>
      <c r="AZD10" s="337"/>
      <c r="AZE10" s="337"/>
      <c r="AZI10" s="337"/>
      <c r="AZJ10" s="349"/>
      <c r="AZK10" s="350"/>
      <c r="AZL10" s="349"/>
      <c r="AZM10" s="349"/>
      <c r="AZS10" s="337"/>
      <c r="AZT10" s="337"/>
      <c r="AZX10" s="337"/>
      <c r="AZY10" s="349"/>
      <c r="AZZ10" s="350"/>
      <c r="BAA10" s="349"/>
      <c r="BAB10" s="349"/>
      <c r="BAH10" s="337"/>
      <c r="BAI10" s="337"/>
      <c r="BAM10" s="337"/>
      <c r="BAN10" s="349"/>
      <c r="BAO10" s="350"/>
      <c r="BAP10" s="349"/>
      <c r="BAQ10" s="349"/>
      <c r="BAW10" s="337"/>
      <c r="BAX10" s="337"/>
      <c r="BBB10" s="337"/>
      <c r="BBC10" s="349"/>
      <c r="BBD10" s="350"/>
      <c r="BBE10" s="349"/>
      <c r="BBF10" s="349"/>
      <c r="BBL10" s="337"/>
      <c r="BBM10" s="337"/>
      <c r="BBQ10" s="337"/>
      <c r="BBR10" s="349"/>
      <c r="BBS10" s="350"/>
      <c r="BBT10" s="349"/>
      <c r="BBU10" s="349"/>
      <c r="BCA10" s="337"/>
      <c r="BCB10" s="337"/>
      <c r="BCF10" s="337"/>
      <c r="BCG10" s="349"/>
      <c r="BCH10" s="350"/>
      <c r="BCI10" s="349"/>
      <c r="BCJ10" s="349"/>
      <c r="BCP10" s="337"/>
      <c r="BCQ10" s="337"/>
      <c r="BCU10" s="337"/>
      <c r="BCV10" s="349"/>
      <c r="BCW10" s="350"/>
      <c r="BCX10" s="349"/>
      <c r="BCY10" s="349"/>
      <c r="BDE10" s="337"/>
      <c r="BDF10" s="337"/>
      <c r="BDJ10" s="337"/>
      <c r="BDK10" s="349"/>
      <c r="BDL10" s="350"/>
      <c r="BDM10" s="349"/>
      <c r="BDN10" s="349"/>
      <c r="BDT10" s="337"/>
      <c r="BDU10" s="337"/>
      <c r="BDY10" s="337"/>
      <c r="BDZ10" s="349"/>
      <c r="BEA10" s="350"/>
      <c r="BEB10" s="349"/>
      <c r="BEC10" s="349"/>
      <c r="BEI10" s="337"/>
      <c r="BEJ10" s="337"/>
      <c r="BEN10" s="337"/>
      <c r="BEO10" s="349"/>
      <c r="BEP10" s="350"/>
      <c r="BEQ10" s="349"/>
      <c r="BER10" s="349"/>
      <c r="BEX10" s="337"/>
      <c r="BEY10" s="337"/>
      <c r="BFC10" s="337"/>
      <c r="BFD10" s="349"/>
      <c r="BFE10" s="350"/>
      <c r="BFF10" s="349"/>
      <c r="BFG10" s="349"/>
      <c r="BFM10" s="337"/>
      <c r="BFN10" s="337"/>
      <c r="BFR10" s="337"/>
      <c r="BFS10" s="349"/>
      <c r="BFT10" s="350"/>
      <c r="BFU10" s="349"/>
      <c r="BFV10" s="349"/>
      <c r="BGB10" s="337"/>
      <c r="BGC10" s="337"/>
      <c r="BGG10" s="337"/>
      <c r="BGH10" s="349"/>
      <c r="BGI10" s="350"/>
      <c r="BGJ10" s="349"/>
      <c r="BGK10" s="349"/>
      <c r="BGQ10" s="337"/>
      <c r="BGR10" s="337"/>
      <c r="BGV10" s="337"/>
      <c r="BGW10" s="349"/>
      <c r="BGX10" s="350"/>
      <c r="BGY10" s="349"/>
      <c r="BGZ10" s="349"/>
      <c r="BHF10" s="337"/>
      <c r="BHG10" s="337"/>
      <c r="BHK10" s="337"/>
      <c r="BHL10" s="349"/>
      <c r="BHM10" s="350"/>
      <c r="BHN10" s="349"/>
      <c r="BHO10" s="349"/>
      <c r="BHU10" s="337"/>
      <c r="BHV10" s="337"/>
      <c r="BHZ10" s="337"/>
      <c r="BIA10" s="349"/>
      <c r="BIB10" s="350"/>
      <c r="BIC10" s="349"/>
      <c r="BID10" s="349"/>
      <c r="BIJ10" s="337"/>
      <c r="BIK10" s="337"/>
      <c r="BIO10" s="337"/>
      <c r="BIP10" s="349"/>
      <c r="BIQ10" s="350"/>
      <c r="BIR10" s="349"/>
      <c r="BIS10" s="349"/>
      <c r="BIY10" s="337"/>
      <c r="BIZ10" s="337"/>
      <c r="BJD10" s="337"/>
      <c r="BJE10" s="349"/>
      <c r="BJF10" s="350"/>
      <c r="BJG10" s="349"/>
      <c r="BJH10" s="349"/>
      <c r="BJN10" s="337"/>
      <c r="BJO10" s="337"/>
      <c r="BJS10" s="337"/>
      <c r="BJT10" s="349"/>
      <c r="BJU10" s="350"/>
      <c r="BJV10" s="349"/>
      <c r="BJW10" s="349"/>
      <c r="BKC10" s="337"/>
      <c r="BKD10" s="337"/>
      <c r="BKH10" s="337"/>
      <c r="BKI10" s="349"/>
      <c r="BKJ10" s="350"/>
      <c r="BKK10" s="349"/>
      <c r="BKL10" s="349"/>
      <c r="BKR10" s="337"/>
      <c r="BKS10" s="337"/>
      <c r="BKW10" s="337"/>
      <c r="BKX10" s="349"/>
      <c r="BKY10" s="350"/>
      <c r="BKZ10" s="349"/>
      <c r="BLA10" s="349"/>
      <c r="BLG10" s="337"/>
      <c r="BLH10" s="337"/>
      <c r="BLL10" s="337"/>
      <c r="BLM10" s="349"/>
      <c r="BLN10" s="350"/>
      <c r="BLO10" s="349"/>
      <c r="BLP10" s="349"/>
      <c r="BLV10" s="337"/>
      <c r="BLW10" s="337"/>
      <c r="BMA10" s="337"/>
      <c r="BMB10" s="349"/>
      <c r="BMC10" s="350"/>
      <c r="BMD10" s="349"/>
      <c r="BME10" s="349"/>
      <c r="BMK10" s="337"/>
      <c r="BML10" s="337"/>
      <c r="BMP10" s="337"/>
      <c r="BMQ10" s="349"/>
      <c r="BMR10" s="350"/>
      <c r="BMS10" s="349"/>
      <c r="BMT10" s="349"/>
      <c r="BMZ10" s="337"/>
      <c r="BNA10" s="337"/>
      <c r="BNE10" s="337"/>
      <c r="BNF10" s="349"/>
      <c r="BNG10" s="350"/>
      <c r="BNH10" s="349"/>
      <c r="BNI10" s="349"/>
      <c r="BNO10" s="337"/>
      <c r="BNP10" s="337"/>
      <c r="BNT10" s="337"/>
      <c r="BNU10" s="349"/>
      <c r="BNV10" s="350"/>
      <c r="BNW10" s="349"/>
      <c r="BNX10" s="349"/>
      <c r="BOD10" s="337"/>
      <c r="BOE10" s="337"/>
      <c r="BOI10" s="337"/>
      <c r="BOJ10" s="349"/>
      <c r="BOK10" s="350"/>
      <c r="BOL10" s="349"/>
      <c r="BOM10" s="349"/>
      <c r="BOS10" s="337"/>
      <c r="BOT10" s="337"/>
      <c r="BOX10" s="337"/>
      <c r="BOY10" s="349"/>
      <c r="BOZ10" s="350"/>
      <c r="BPA10" s="349"/>
      <c r="BPB10" s="349"/>
      <c r="BPH10" s="337"/>
      <c r="BPI10" s="337"/>
      <c r="BPM10" s="337"/>
      <c r="BPN10" s="349"/>
      <c r="BPO10" s="350"/>
      <c r="BPP10" s="349"/>
      <c r="BPQ10" s="349"/>
      <c r="BPW10" s="337"/>
      <c r="BPX10" s="337"/>
      <c r="BQB10" s="337"/>
      <c r="BQC10" s="349"/>
      <c r="BQD10" s="350"/>
      <c r="BQE10" s="349"/>
      <c r="BQF10" s="349"/>
      <c r="BQL10" s="337"/>
      <c r="BQM10" s="337"/>
      <c r="BQQ10" s="337"/>
      <c r="BQR10" s="349"/>
      <c r="BQS10" s="350"/>
      <c r="BQT10" s="349"/>
      <c r="BQU10" s="349"/>
      <c r="BRA10" s="337"/>
      <c r="BRB10" s="337"/>
      <c r="BRF10" s="337"/>
      <c r="BRG10" s="349"/>
      <c r="BRH10" s="350"/>
      <c r="BRI10" s="349"/>
      <c r="BRJ10" s="349"/>
      <c r="BRP10" s="337"/>
      <c r="BRQ10" s="337"/>
      <c r="BRU10" s="337"/>
      <c r="BRV10" s="349"/>
      <c r="BRW10" s="350"/>
      <c r="BRX10" s="349"/>
      <c r="BRY10" s="349"/>
      <c r="BSE10" s="337"/>
      <c r="BSF10" s="337"/>
      <c r="BSJ10" s="337"/>
      <c r="BSK10" s="349"/>
      <c r="BSL10" s="350"/>
      <c r="BSM10" s="349"/>
      <c r="BSN10" s="349"/>
      <c r="BST10" s="337"/>
      <c r="BSU10" s="337"/>
      <c r="BSY10" s="337"/>
      <c r="BSZ10" s="349"/>
      <c r="BTA10" s="350"/>
      <c r="BTB10" s="349"/>
      <c r="BTC10" s="349"/>
      <c r="BTI10" s="337"/>
      <c r="BTJ10" s="337"/>
      <c r="BTN10" s="337"/>
      <c r="BTO10" s="349"/>
      <c r="BTP10" s="350"/>
      <c r="BTQ10" s="349"/>
      <c r="BTR10" s="349"/>
      <c r="BTX10" s="337"/>
      <c r="BTY10" s="337"/>
      <c r="BUC10" s="337"/>
      <c r="BUD10" s="349"/>
      <c r="BUE10" s="350"/>
      <c r="BUF10" s="349"/>
      <c r="BUG10" s="349"/>
      <c r="BUM10" s="337"/>
      <c r="BUN10" s="337"/>
      <c r="BUR10" s="337"/>
      <c r="BUS10" s="349"/>
      <c r="BUT10" s="350"/>
      <c r="BUU10" s="349"/>
      <c r="BUV10" s="349"/>
      <c r="BVB10" s="337"/>
      <c r="BVC10" s="337"/>
      <c r="BVG10" s="337"/>
      <c r="BVH10" s="349"/>
      <c r="BVI10" s="350"/>
      <c r="BVJ10" s="349"/>
      <c r="BVK10" s="349"/>
      <c r="BVQ10" s="337"/>
      <c r="BVR10" s="337"/>
      <c r="BVV10" s="337"/>
      <c r="BVW10" s="349"/>
      <c r="BVX10" s="350"/>
      <c r="BVY10" s="349"/>
      <c r="BVZ10" s="349"/>
      <c r="BWF10" s="337"/>
      <c r="BWG10" s="337"/>
      <c r="BWK10" s="337"/>
      <c r="BWL10" s="349"/>
      <c r="BWM10" s="350"/>
      <c r="BWN10" s="349"/>
      <c r="BWO10" s="349"/>
      <c r="BWU10" s="337"/>
      <c r="BWV10" s="337"/>
      <c r="BWZ10" s="337"/>
      <c r="BXA10" s="349"/>
      <c r="BXB10" s="350"/>
      <c r="BXC10" s="349"/>
      <c r="BXD10" s="349"/>
      <c r="BXJ10" s="337"/>
      <c r="BXK10" s="337"/>
      <c r="BXO10" s="337"/>
      <c r="BXP10" s="349"/>
      <c r="BXQ10" s="350"/>
      <c r="BXR10" s="349"/>
      <c r="BXS10" s="349"/>
      <c r="BXY10" s="337"/>
      <c r="BXZ10" s="337"/>
      <c r="BYD10" s="337"/>
      <c r="BYE10" s="349"/>
      <c r="BYF10" s="350"/>
      <c r="BYG10" s="349"/>
      <c r="BYH10" s="349"/>
      <c r="BYN10" s="337"/>
      <c r="BYO10" s="337"/>
      <c r="BYS10" s="337"/>
      <c r="BYT10" s="349"/>
      <c r="BYU10" s="350"/>
      <c r="BYV10" s="349"/>
      <c r="BYW10" s="349"/>
      <c r="BZC10" s="337"/>
      <c r="BZD10" s="337"/>
      <c r="BZH10" s="337"/>
      <c r="BZI10" s="349"/>
      <c r="BZJ10" s="350"/>
      <c r="BZK10" s="349"/>
      <c r="BZL10" s="349"/>
      <c r="BZR10" s="337"/>
      <c r="BZS10" s="337"/>
      <c r="BZW10" s="337"/>
      <c r="BZX10" s="349"/>
      <c r="BZY10" s="350"/>
      <c r="BZZ10" s="349"/>
      <c r="CAA10" s="349"/>
      <c r="CAG10" s="337"/>
      <c r="CAH10" s="337"/>
      <c r="CAL10" s="337"/>
      <c r="CAM10" s="349"/>
      <c r="CAN10" s="350"/>
      <c r="CAO10" s="349"/>
      <c r="CAP10" s="349"/>
      <c r="CAV10" s="337"/>
      <c r="CAW10" s="337"/>
      <c r="CBA10" s="337"/>
      <c r="CBB10" s="349"/>
      <c r="CBC10" s="350"/>
      <c r="CBD10" s="349"/>
      <c r="CBE10" s="349"/>
      <c r="CBK10" s="337"/>
      <c r="CBL10" s="337"/>
      <c r="CBP10" s="337"/>
      <c r="CBQ10" s="349"/>
      <c r="CBR10" s="350"/>
      <c r="CBS10" s="349"/>
      <c r="CBT10" s="349"/>
      <c r="CBZ10" s="337"/>
      <c r="CCA10" s="337"/>
      <c r="CCE10" s="337"/>
      <c r="CCF10" s="349"/>
      <c r="CCG10" s="350"/>
      <c r="CCH10" s="349"/>
      <c r="CCI10" s="349"/>
      <c r="CCO10" s="337"/>
      <c r="CCP10" s="337"/>
      <c r="CCT10" s="337"/>
      <c r="CCU10" s="349"/>
      <c r="CCV10" s="350"/>
      <c r="CCW10" s="349"/>
      <c r="CCX10" s="349"/>
      <c r="CDD10" s="337"/>
      <c r="CDE10" s="337"/>
      <c r="CDI10" s="337"/>
      <c r="CDJ10" s="349"/>
      <c r="CDK10" s="350"/>
      <c r="CDL10" s="349"/>
      <c r="CDM10" s="349"/>
      <c r="CDS10" s="337"/>
      <c r="CDT10" s="337"/>
      <c r="CDX10" s="337"/>
      <c r="CDY10" s="349"/>
      <c r="CDZ10" s="350"/>
      <c r="CEA10" s="349"/>
      <c r="CEB10" s="349"/>
      <c r="CEH10" s="337"/>
      <c r="CEI10" s="337"/>
      <c r="CEM10" s="337"/>
      <c r="CEN10" s="349"/>
      <c r="CEO10" s="350"/>
      <c r="CEP10" s="349"/>
      <c r="CEQ10" s="349"/>
      <c r="CEW10" s="337"/>
      <c r="CEX10" s="337"/>
      <c r="CFB10" s="337"/>
      <c r="CFC10" s="349"/>
      <c r="CFD10" s="350"/>
      <c r="CFE10" s="349"/>
      <c r="CFF10" s="349"/>
      <c r="CFL10" s="337"/>
      <c r="CFM10" s="337"/>
      <c r="CFQ10" s="337"/>
      <c r="CFR10" s="349"/>
      <c r="CFS10" s="350"/>
      <c r="CFT10" s="349"/>
      <c r="CFU10" s="349"/>
      <c r="CGA10" s="337"/>
      <c r="CGB10" s="337"/>
      <c r="CGF10" s="337"/>
      <c r="CGG10" s="349"/>
      <c r="CGH10" s="350"/>
      <c r="CGI10" s="349"/>
      <c r="CGJ10" s="349"/>
      <c r="CGP10" s="337"/>
      <c r="CGQ10" s="337"/>
      <c r="CGU10" s="337"/>
      <c r="CGV10" s="349"/>
      <c r="CGW10" s="350"/>
      <c r="CGX10" s="349"/>
      <c r="CGY10" s="349"/>
      <c r="CHE10" s="337"/>
      <c r="CHF10" s="337"/>
      <c r="CHJ10" s="337"/>
      <c r="CHK10" s="349"/>
      <c r="CHL10" s="350"/>
      <c r="CHM10" s="349"/>
      <c r="CHN10" s="349"/>
      <c r="CHT10" s="337"/>
      <c r="CHU10" s="337"/>
      <c r="CHY10" s="337"/>
      <c r="CHZ10" s="349"/>
      <c r="CIA10" s="350"/>
      <c r="CIB10" s="349"/>
      <c r="CIC10" s="349"/>
      <c r="CII10" s="337"/>
      <c r="CIJ10" s="337"/>
      <c r="CIN10" s="337"/>
      <c r="CIO10" s="349"/>
      <c r="CIP10" s="350"/>
      <c r="CIQ10" s="349"/>
      <c r="CIR10" s="349"/>
      <c r="CIX10" s="337"/>
      <c r="CIY10" s="337"/>
      <c r="CJC10" s="337"/>
      <c r="CJD10" s="349"/>
      <c r="CJE10" s="350"/>
      <c r="CJF10" s="349"/>
      <c r="CJG10" s="349"/>
      <c r="CJM10" s="337"/>
      <c r="CJN10" s="337"/>
      <c r="CJR10" s="337"/>
      <c r="CJS10" s="349"/>
      <c r="CJT10" s="350"/>
      <c r="CJU10" s="349"/>
      <c r="CJV10" s="349"/>
      <c r="CKB10" s="337"/>
      <c r="CKC10" s="337"/>
      <c r="CKG10" s="337"/>
      <c r="CKH10" s="349"/>
      <c r="CKI10" s="350"/>
      <c r="CKJ10" s="349"/>
      <c r="CKK10" s="349"/>
      <c r="CKQ10" s="337"/>
      <c r="CKR10" s="337"/>
      <c r="CKV10" s="337"/>
      <c r="CKW10" s="349"/>
      <c r="CKX10" s="350"/>
      <c r="CKY10" s="349"/>
      <c r="CKZ10" s="349"/>
      <c r="CLF10" s="337"/>
      <c r="CLG10" s="337"/>
      <c r="CLK10" s="337"/>
      <c r="CLL10" s="349"/>
      <c r="CLM10" s="350"/>
      <c r="CLN10" s="349"/>
      <c r="CLO10" s="349"/>
      <c r="CLU10" s="337"/>
      <c r="CLV10" s="337"/>
      <c r="CLZ10" s="337"/>
      <c r="CMA10" s="349"/>
      <c r="CMB10" s="350"/>
      <c r="CMC10" s="349"/>
      <c r="CMD10" s="349"/>
      <c r="CMJ10" s="337"/>
      <c r="CMK10" s="337"/>
      <c r="CMO10" s="337"/>
      <c r="CMP10" s="349"/>
      <c r="CMQ10" s="350"/>
      <c r="CMR10" s="349"/>
      <c r="CMS10" s="349"/>
      <c r="CMY10" s="337"/>
      <c r="CMZ10" s="337"/>
      <c r="CND10" s="337"/>
      <c r="CNE10" s="349"/>
      <c r="CNF10" s="350"/>
      <c r="CNG10" s="349"/>
      <c r="CNH10" s="349"/>
      <c r="CNN10" s="337"/>
      <c r="CNO10" s="337"/>
      <c r="CNS10" s="337"/>
      <c r="CNT10" s="349"/>
      <c r="CNU10" s="350"/>
      <c r="CNV10" s="349"/>
      <c r="CNW10" s="349"/>
      <c r="COC10" s="337"/>
      <c r="COD10" s="337"/>
      <c r="COH10" s="337"/>
      <c r="COI10" s="349"/>
      <c r="COJ10" s="350"/>
      <c r="COK10" s="349"/>
      <c r="COL10" s="349"/>
      <c r="COR10" s="337"/>
      <c r="COS10" s="337"/>
      <c r="COW10" s="337"/>
      <c r="COX10" s="349"/>
      <c r="COY10" s="350"/>
      <c r="COZ10" s="349"/>
      <c r="CPA10" s="349"/>
      <c r="CPG10" s="337"/>
      <c r="CPH10" s="337"/>
      <c r="CPL10" s="337"/>
      <c r="CPM10" s="349"/>
      <c r="CPN10" s="350"/>
      <c r="CPO10" s="349"/>
      <c r="CPP10" s="349"/>
      <c r="CPV10" s="337"/>
      <c r="CPW10" s="337"/>
      <c r="CQA10" s="337"/>
      <c r="CQB10" s="349"/>
      <c r="CQC10" s="350"/>
      <c r="CQD10" s="349"/>
      <c r="CQE10" s="349"/>
      <c r="CQK10" s="337"/>
      <c r="CQL10" s="337"/>
      <c r="CQP10" s="337"/>
      <c r="CQQ10" s="349"/>
      <c r="CQR10" s="350"/>
      <c r="CQS10" s="349"/>
      <c r="CQT10" s="349"/>
      <c r="CQZ10" s="337"/>
      <c r="CRA10" s="337"/>
      <c r="CRE10" s="337"/>
      <c r="CRF10" s="349"/>
      <c r="CRG10" s="350"/>
      <c r="CRH10" s="349"/>
      <c r="CRI10" s="349"/>
      <c r="CRO10" s="337"/>
      <c r="CRP10" s="337"/>
      <c r="CRT10" s="337"/>
      <c r="CRU10" s="349"/>
      <c r="CRV10" s="350"/>
      <c r="CRW10" s="349"/>
      <c r="CRX10" s="349"/>
      <c r="CSD10" s="337"/>
      <c r="CSE10" s="337"/>
      <c r="CSI10" s="337"/>
      <c r="CSJ10" s="349"/>
      <c r="CSK10" s="350"/>
      <c r="CSL10" s="349"/>
      <c r="CSM10" s="349"/>
      <c r="CSS10" s="337"/>
      <c r="CST10" s="337"/>
      <c r="CSX10" s="337"/>
      <c r="CSY10" s="349"/>
      <c r="CSZ10" s="350"/>
      <c r="CTA10" s="349"/>
      <c r="CTB10" s="349"/>
      <c r="CTH10" s="337"/>
      <c r="CTI10" s="337"/>
      <c r="CTM10" s="337"/>
      <c r="CTN10" s="349"/>
      <c r="CTO10" s="350"/>
      <c r="CTP10" s="349"/>
      <c r="CTQ10" s="349"/>
      <c r="CTW10" s="337"/>
      <c r="CTX10" s="337"/>
      <c r="CUB10" s="337"/>
      <c r="CUC10" s="349"/>
      <c r="CUD10" s="350"/>
      <c r="CUE10" s="349"/>
      <c r="CUF10" s="349"/>
      <c r="CUL10" s="337"/>
      <c r="CUM10" s="337"/>
      <c r="CUQ10" s="337"/>
      <c r="CUR10" s="349"/>
      <c r="CUS10" s="350"/>
      <c r="CUT10" s="349"/>
      <c r="CUU10" s="349"/>
      <c r="CVA10" s="337"/>
      <c r="CVB10" s="337"/>
      <c r="CVF10" s="337"/>
      <c r="CVG10" s="349"/>
      <c r="CVH10" s="350"/>
      <c r="CVI10" s="349"/>
      <c r="CVJ10" s="349"/>
      <c r="CVP10" s="337"/>
      <c r="CVQ10" s="337"/>
      <c r="CVU10" s="337"/>
      <c r="CVV10" s="349"/>
      <c r="CVW10" s="350"/>
      <c r="CVX10" s="349"/>
      <c r="CVY10" s="349"/>
      <c r="CWE10" s="337"/>
      <c r="CWF10" s="337"/>
      <c r="CWJ10" s="337"/>
      <c r="CWK10" s="349"/>
      <c r="CWL10" s="350"/>
      <c r="CWM10" s="349"/>
      <c r="CWN10" s="349"/>
      <c r="CWT10" s="337"/>
      <c r="CWU10" s="337"/>
      <c r="CWY10" s="337"/>
      <c r="CWZ10" s="349"/>
      <c r="CXA10" s="350"/>
      <c r="CXB10" s="349"/>
      <c r="CXC10" s="349"/>
      <c r="CXI10" s="337"/>
      <c r="CXJ10" s="337"/>
      <c r="CXN10" s="337"/>
      <c r="CXO10" s="349"/>
      <c r="CXP10" s="350"/>
      <c r="CXQ10" s="349"/>
      <c r="CXR10" s="349"/>
      <c r="CXX10" s="337"/>
      <c r="CXY10" s="337"/>
      <c r="CYC10" s="337"/>
      <c r="CYD10" s="349"/>
      <c r="CYE10" s="350"/>
      <c r="CYF10" s="349"/>
      <c r="CYG10" s="349"/>
      <c r="CYM10" s="337"/>
      <c r="CYN10" s="337"/>
      <c r="CYR10" s="337"/>
      <c r="CYS10" s="349"/>
      <c r="CYT10" s="350"/>
      <c r="CYU10" s="349"/>
      <c r="CYV10" s="349"/>
      <c r="CZB10" s="337"/>
      <c r="CZC10" s="337"/>
      <c r="CZG10" s="337"/>
      <c r="CZH10" s="349"/>
      <c r="CZI10" s="350"/>
      <c r="CZJ10" s="349"/>
      <c r="CZK10" s="349"/>
      <c r="CZQ10" s="337"/>
      <c r="CZR10" s="337"/>
      <c r="CZV10" s="337"/>
      <c r="CZW10" s="349"/>
      <c r="CZX10" s="350"/>
      <c r="CZY10" s="349"/>
      <c r="CZZ10" s="349"/>
      <c r="DAF10" s="337"/>
      <c r="DAG10" s="337"/>
      <c r="DAK10" s="337"/>
      <c r="DAL10" s="349"/>
      <c r="DAM10" s="350"/>
      <c r="DAN10" s="349"/>
      <c r="DAO10" s="349"/>
      <c r="DAU10" s="337"/>
      <c r="DAV10" s="337"/>
      <c r="DAZ10" s="337"/>
      <c r="DBA10" s="349"/>
      <c r="DBB10" s="350"/>
      <c r="DBC10" s="349"/>
      <c r="DBD10" s="349"/>
      <c r="DBJ10" s="337"/>
      <c r="DBK10" s="337"/>
      <c r="DBO10" s="337"/>
      <c r="DBP10" s="349"/>
      <c r="DBQ10" s="350"/>
      <c r="DBR10" s="349"/>
      <c r="DBS10" s="349"/>
      <c r="DBY10" s="337"/>
      <c r="DBZ10" s="337"/>
      <c r="DCD10" s="337"/>
      <c r="DCE10" s="349"/>
      <c r="DCF10" s="350"/>
      <c r="DCG10" s="349"/>
      <c r="DCH10" s="349"/>
      <c r="DCN10" s="337"/>
      <c r="DCO10" s="337"/>
      <c r="DCS10" s="337"/>
      <c r="DCT10" s="349"/>
      <c r="DCU10" s="350"/>
      <c r="DCV10" s="349"/>
      <c r="DCW10" s="349"/>
      <c r="DDC10" s="337"/>
      <c r="DDD10" s="337"/>
      <c r="DDH10" s="337"/>
      <c r="DDI10" s="349"/>
      <c r="DDJ10" s="350"/>
      <c r="DDK10" s="349"/>
      <c r="DDL10" s="349"/>
      <c r="DDR10" s="337"/>
      <c r="DDS10" s="337"/>
      <c r="DDW10" s="337"/>
      <c r="DDX10" s="349"/>
      <c r="DDY10" s="350"/>
      <c r="DDZ10" s="349"/>
      <c r="DEA10" s="349"/>
      <c r="DEG10" s="337"/>
      <c r="DEH10" s="337"/>
      <c r="DEL10" s="337"/>
      <c r="DEM10" s="349"/>
      <c r="DEN10" s="350"/>
      <c r="DEO10" s="349"/>
      <c r="DEP10" s="349"/>
      <c r="DEV10" s="337"/>
      <c r="DEW10" s="337"/>
      <c r="DFA10" s="337"/>
      <c r="DFB10" s="349"/>
      <c r="DFC10" s="350"/>
      <c r="DFD10" s="349"/>
      <c r="DFE10" s="349"/>
      <c r="DFK10" s="337"/>
      <c r="DFL10" s="337"/>
      <c r="DFP10" s="337"/>
      <c r="DFQ10" s="349"/>
      <c r="DFR10" s="350"/>
      <c r="DFS10" s="349"/>
      <c r="DFT10" s="349"/>
      <c r="DFZ10" s="337"/>
      <c r="DGA10" s="337"/>
      <c r="DGE10" s="337"/>
      <c r="DGF10" s="349"/>
      <c r="DGG10" s="350"/>
      <c r="DGH10" s="349"/>
      <c r="DGI10" s="349"/>
      <c r="DGO10" s="337"/>
      <c r="DGP10" s="337"/>
      <c r="DGT10" s="337"/>
      <c r="DGU10" s="349"/>
      <c r="DGV10" s="350"/>
      <c r="DGW10" s="349"/>
      <c r="DGX10" s="349"/>
      <c r="DHD10" s="337"/>
      <c r="DHE10" s="337"/>
      <c r="DHI10" s="337"/>
      <c r="DHJ10" s="349"/>
      <c r="DHK10" s="350"/>
      <c r="DHL10" s="349"/>
      <c r="DHM10" s="349"/>
      <c r="DHS10" s="337"/>
      <c r="DHT10" s="337"/>
      <c r="DHX10" s="337"/>
      <c r="DHY10" s="349"/>
      <c r="DHZ10" s="350"/>
      <c r="DIA10" s="349"/>
      <c r="DIB10" s="349"/>
      <c r="DIH10" s="337"/>
      <c r="DII10" s="337"/>
      <c r="DIM10" s="337"/>
      <c r="DIN10" s="349"/>
      <c r="DIO10" s="350"/>
      <c r="DIP10" s="349"/>
      <c r="DIQ10" s="349"/>
      <c r="DIW10" s="337"/>
      <c r="DIX10" s="337"/>
      <c r="DJB10" s="337"/>
      <c r="DJC10" s="349"/>
      <c r="DJD10" s="350"/>
      <c r="DJE10" s="349"/>
      <c r="DJF10" s="349"/>
      <c r="DJL10" s="337"/>
      <c r="DJM10" s="337"/>
      <c r="DJQ10" s="337"/>
      <c r="DJR10" s="349"/>
      <c r="DJS10" s="350"/>
      <c r="DJT10" s="349"/>
      <c r="DJU10" s="349"/>
      <c r="DKA10" s="337"/>
      <c r="DKB10" s="337"/>
      <c r="DKF10" s="337"/>
      <c r="DKG10" s="349"/>
      <c r="DKH10" s="350"/>
      <c r="DKI10" s="349"/>
      <c r="DKJ10" s="349"/>
      <c r="DKP10" s="337"/>
      <c r="DKQ10" s="337"/>
      <c r="DKU10" s="337"/>
      <c r="DKV10" s="349"/>
      <c r="DKW10" s="350"/>
      <c r="DKX10" s="349"/>
      <c r="DKY10" s="349"/>
      <c r="DLE10" s="337"/>
      <c r="DLF10" s="337"/>
      <c r="DLJ10" s="337"/>
      <c r="DLK10" s="349"/>
      <c r="DLL10" s="350"/>
      <c r="DLM10" s="349"/>
      <c r="DLN10" s="349"/>
      <c r="DLT10" s="337"/>
      <c r="DLU10" s="337"/>
      <c r="DLY10" s="337"/>
      <c r="DLZ10" s="349"/>
      <c r="DMA10" s="350"/>
      <c r="DMB10" s="349"/>
      <c r="DMC10" s="349"/>
      <c r="DMI10" s="337"/>
      <c r="DMJ10" s="337"/>
      <c r="DMN10" s="337"/>
      <c r="DMO10" s="349"/>
      <c r="DMP10" s="350"/>
      <c r="DMQ10" s="349"/>
      <c r="DMR10" s="349"/>
      <c r="DMX10" s="337"/>
      <c r="DMY10" s="337"/>
      <c r="DNC10" s="337"/>
      <c r="DND10" s="349"/>
      <c r="DNE10" s="350"/>
      <c r="DNF10" s="349"/>
      <c r="DNG10" s="349"/>
      <c r="DNM10" s="337"/>
      <c r="DNN10" s="337"/>
      <c r="DNR10" s="337"/>
      <c r="DNS10" s="349"/>
      <c r="DNT10" s="350"/>
      <c r="DNU10" s="349"/>
      <c r="DNV10" s="349"/>
      <c r="DOB10" s="337"/>
      <c r="DOC10" s="337"/>
      <c r="DOG10" s="337"/>
      <c r="DOH10" s="349"/>
      <c r="DOI10" s="350"/>
      <c r="DOJ10" s="349"/>
      <c r="DOK10" s="349"/>
      <c r="DOQ10" s="337"/>
      <c r="DOR10" s="337"/>
      <c r="DOV10" s="337"/>
      <c r="DOW10" s="349"/>
      <c r="DOX10" s="350"/>
      <c r="DOY10" s="349"/>
      <c r="DOZ10" s="349"/>
      <c r="DPF10" s="337"/>
      <c r="DPG10" s="337"/>
      <c r="DPK10" s="337"/>
      <c r="DPL10" s="349"/>
      <c r="DPM10" s="350"/>
      <c r="DPN10" s="349"/>
      <c r="DPO10" s="349"/>
      <c r="DPU10" s="337"/>
      <c r="DPV10" s="337"/>
      <c r="DPZ10" s="337"/>
      <c r="DQA10" s="349"/>
      <c r="DQB10" s="350"/>
      <c r="DQC10" s="349"/>
      <c r="DQD10" s="349"/>
      <c r="DQJ10" s="337"/>
      <c r="DQK10" s="337"/>
      <c r="DQO10" s="337"/>
      <c r="DQP10" s="349"/>
      <c r="DQQ10" s="350"/>
      <c r="DQR10" s="349"/>
      <c r="DQS10" s="349"/>
      <c r="DQY10" s="337"/>
      <c r="DQZ10" s="337"/>
      <c r="DRD10" s="337"/>
      <c r="DRE10" s="349"/>
      <c r="DRF10" s="350"/>
      <c r="DRG10" s="349"/>
      <c r="DRH10" s="349"/>
      <c r="DRN10" s="337"/>
      <c r="DRO10" s="337"/>
      <c r="DRS10" s="337"/>
      <c r="DRT10" s="349"/>
      <c r="DRU10" s="350"/>
      <c r="DRV10" s="349"/>
      <c r="DRW10" s="349"/>
      <c r="DSC10" s="337"/>
      <c r="DSD10" s="337"/>
      <c r="DSH10" s="337"/>
      <c r="DSI10" s="349"/>
      <c r="DSJ10" s="350"/>
      <c r="DSK10" s="349"/>
      <c r="DSL10" s="349"/>
      <c r="DSR10" s="337"/>
      <c r="DSS10" s="337"/>
      <c r="DSW10" s="337"/>
      <c r="DSX10" s="349"/>
      <c r="DSY10" s="350"/>
      <c r="DSZ10" s="349"/>
      <c r="DTA10" s="349"/>
      <c r="DTG10" s="337"/>
      <c r="DTH10" s="337"/>
      <c r="DTL10" s="337"/>
      <c r="DTM10" s="349"/>
      <c r="DTN10" s="350"/>
      <c r="DTO10" s="349"/>
      <c r="DTP10" s="349"/>
      <c r="DTV10" s="337"/>
      <c r="DTW10" s="337"/>
      <c r="DUA10" s="337"/>
      <c r="DUB10" s="349"/>
      <c r="DUC10" s="350"/>
      <c r="DUD10" s="349"/>
      <c r="DUE10" s="349"/>
      <c r="DUK10" s="337"/>
      <c r="DUL10" s="337"/>
      <c r="DUP10" s="337"/>
      <c r="DUQ10" s="349"/>
      <c r="DUR10" s="350"/>
      <c r="DUS10" s="349"/>
      <c r="DUT10" s="349"/>
      <c r="DUZ10" s="337"/>
      <c r="DVA10" s="337"/>
      <c r="DVE10" s="337"/>
      <c r="DVF10" s="349"/>
      <c r="DVG10" s="350"/>
      <c r="DVH10" s="349"/>
      <c r="DVI10" s="349"/>
      <c r="DVO10" s="337"/>
      <c r="DVP10" s="337"/>
      <c r="DVT10" s="337"/>
      <c r="DVU10" s="349"/>
      <c r="DVV10" s="350"/>
      <c r="DVW10" s="349"/>
      <c r="DVX10" s="349"/>
      <c r="DWD10" s="337"/>
      <c r="DWE10" s="337"/>
      <c r="DWI10" s="337"/>
      <c r="DWJ10" s="349"/>
      <c r="DWK10" s="350"/>
      <c r="DWL10" s="349"/>
      <c r="DWM10" s="349"/>
      <c r="DWS10" s="337"/>
      <c r="DWT10" s="337"/>
      <c r="DWX10" s="337"/>
      <c r="DWY10" s="349"/>
      <c r="DWZ10" s="350"/>
      <c r="DXA10" s="349"/>
      <c r="DXB10" s="349"/>
      <c r="DXH10" s="337"/>
      <c r="DXI10" s="337"/>
      <c r="DXM10" s="337"/>
      <c r="DXN10" s="349"/>
      <c r="DXO10" s="350"/>
      <c r="DXP10" s="349"/>
      <c r="DXQ10" s="349"/>
      <c r="DXW10" s="337"/>
      <c r="DXX10" s="337"/>
      <c r="DYB10" s="337"/>
      <c r="DYC10" s="349"/>
      <c r="DYD10" s="350"/>
      <c r="DYE10" s="349"/>
      <c r="DYF10" s="349"/>
      <c r="DYL10" s="337"/>
      <c r="DYM10" s="337"/>
      <c r="DYQ10" s="337"/>
      <c r="DYR10" s="349"/>
      <c r="DYS10" s="350"/>
      <c r="DYT10" s="349"/>
      <c r="DYU10" s="349"/>
      <c r="DZA10" s="337"/>
      <c r="DZB10" s="337"/>
      <c r="DZF10" s="337"/>
      <c r="DZG10" s="349"/>
      <c r="DZH10" s="350"/>
      <c r="DZI10" s="349"/>
      <c r="DZJ10" s="349"/>
      <c r="DZP10" s="337"/>
      <c r="DZQ10" s="337"/>
      <c r="DZU10" s="337"/>
      <c r="DZV10" s="349"/>
      <c r="DZW10" s="350"/>
      <c r="DZX10" s="349"/>
      <c r="DZY10" s="349"/>
      <c r="EAE10" s="337"/>
      <c r="EAF10" s="337"/>
      <c r="EAJ10" s="337"/>
      <c r="EAK10" s="349"/>
      <c r="EAL10" s="350"/>
      <c r="EAM10" s="349"/>
      <c r="EAN10" s="349"/>
      <c r="EAT10" s="337"/>
      <c r="EAU10" s="337"/>
      <c r="EAY10" s="337"/>
      <c r="EAZ10" s="349"/>
      <c r="EBA10" s="350"/>
      <c r="EBB10" s="349"/>
      <c r="EBC10" s="349"/>
      <c r="EBI10" s="337"/>
      <c r="EBJ10" s="337"/>
      <c r="EBN10" s="337"/>
      <c r="EBO10" s="349"/>
      <c r="EBP10" s="350"/>
      <c r="EBQ10" s="349"/>
      <c r="EBR10" s="349"/>
      <c r="EBX10" s="337"/>
      <c r="EBY10" s="337"/>
      <c r="ECC10" s="337"/>
      <c r="ECD10" s="349"/>
      <c r="ECE10" s="350"/>
      <c r="ECF10" s="349"/>
      <c r="ECG10" s="349"/>
      <c r="ECM10" s="337"/>
      <c r="ECN10" s="337"/>
      <c r="ECR10" s="337"/>
      <c r="ECS10" s="349"/>
      <c r="ECT10" s="350"/>
      <c r="ECU10" s="349"/>
      <c r="ECV10" s="349"/>
      <c r="EDB10" s="337"/>
      <c r="EDC10" s="337"/>
      <c r="EDG10" s="337"/>
      <c r="EDH10" s="349"/>
      <c r="EDI10" s="350"/>
      <c r="EDJ10" s="349"/>
      <c r="EDK10" s="349"/>
      <c r="EDQ10" s="337"/>
      <c r="EDR10" s="337"/>
      <c r="EDV10" s="337"/>
      <c r="EDW10" s="349"/>
      <c r="EDX10" s="350"/>
      <c r="EDY10" s="349"/>
      <c r="EDZ10" s="349"/>
      <c r="EEF10" s="337"/>
      <c r="EEG10" s="337"/>
      <c r="EEK10" s="337"/>
      <c r="EEL10" s="349"/>
      <c r="EEM10" s="350"/>
      <c r="EEN10" s="349"/>
      <c r="EEO10" s="349"/>
      <c r="EEU10" s="337"/>
      <c r="EEV10" s="337"/>
      <c r="EEZ10" s="337"/>
      <c r="EFA10" s="349"/>
      <c r="EFB10" s="350"/>
      <c r="EFC10" s="349"/>
      <c r="EFD10" s="349"/>
      <c r="EFJ10" s="337"/>
      <c r="EFK10" s="337"/>
      <c r="EFO10" s="337"/>
      <c r="EFP10" s="349"/>
      <c r="EFQ10" s="350"/>
      <c r="EFR10" s="349"/>
      <c r="EFS10" s="349"/>
      <c r="EFY10" s="337"/>
      <c r="EFZ10" s="337"/>
      <c r="EGD10" s="337"/>
      <c r="EGE10" s="349"/>
      <c r="EGF10" s="350"/>
      <c r="EGG10" s="349"/>
      <c r="EGH10" s="349"/>
      <c r="EGN10" s="337"/>
      <c r="EGO10" s="337"/>
      <c r="EGS10" s="337"/>
      <c r="EGT10" s="349"/>
      <c r="EGU10" s="350"/>
      <c r="EGV10" s="349"/>
      <c r="EGW10" s="349"/>
      <c r="EHC10" s="337"/>
      <c r="EHD10" s="337"/>
      <c r="EHH10" s="337"/>
      <c r="EHI10" s="349"/>
      <c r="EHJ10" s="350"/>
      <c r="EHK10" s="349"/>
      <c r="EHL10" s="349"/>
      <c r="EHR10" s="337"/>
      <c r="EHS10" s="337"/>
      <c r="EHW10" s="337"/>
      <c r="EHX10" s="349"/>
      <c r="EHY10" s="350"/>
      <c r="EHZ10" s="349"/>
      <c r="EIA10" s="349"/>
      <c r="EIG10" s="337"/>
      <c r="EIH10" s="337"/>
      <c r="EIL10" s="337"/>
      <c r="EIM10" s="349"/>
      <c r="EIN10" s="350"/>
      <c r="EIO10" s="349"/>
      <c r="EIP10" s="349"/>
      <c r="EIV10" s="337"/>
      <c r="EIW10" s="337"/>
      <c r="EJA10" s="337"/>
      <c r="EJB10" s="349"/>
      <c r="EJC10" s="350"/>
      <c r="EJD10" s="349"/>
      <c r="EJE10" s="349"/>
      <c r="EJK10" s="337"/>
      <c r="EJL10" s="337"/>
      <c r="EJP10" s="337"/>
      <c r="EJQ10" s="349"/>
      <c r="EJR10" s="350"/>
      <c r="EJS10" s="349"/>
      <c r="EJT10" s="349"/>
      <c r="EJZ10" s="337"/>
      <c r="EKA10" s="337"/>
      <c r="EKE10" s="337"/>
      <c r="EKF10" s="349"/>
      <c r="EKG10" s="350"/>
      <c r="EKH10" s="349"/>
      <c r="EKI10" s="349"/>
      <c r="EKO10" s="337"/>
      <c r="EKP10" s="337"/>
      <c r="EKT10" s="337"/>
      <c r="EKU10" s="349"/>
      <c r="EKV10" s="350"/>
      <c r="EKW10" s="349"/>
      <c r="EKX10" s="349"/>
      <c r="ELD10" s="337"/>
      <c r="ELE10" s="337"/>
      <c r="ELI10" s="337"/>
      <c r="ELJ10" s="349"/>
      <c r="ELK10" s="350"/>
      <c r="ELL10" s="349"/>
      <c r="ELM10" s="349"/>
      <c r="ELS10" s="337"/>
      <c r="ELT10" s="337"/>
      <c r="ELX10" s="337"/>
      <c r="ELY10" s="349"/>
      <c r="ELZ10" s="350"/>
      <c r="EMA10" s="349"/>
      <c r="EMB10" s="349"/>
      <c r="EMH10" s="337"/>
      <c r="EMI10" s="337"/>
      <c r="EMM10" s="337"/>
      <c r="EMN10" s="349"/>
      <c r="EMO10" s="350"/>
      <c r="EMP10" s="349"/>
      <c r="EMQ10" s="349"/>
      <c r="EMW10" s="337"/>
      <c r="EMX10" s="337"/>
      <c r="ENB10" s="337"/>
      <c r="ENC10" s="349"/>
      <c r="END10" s="350"/>
      <c r="ENE10" s="349"/>
      <c r="ENF10" s="349"/>
      <c r="ENL10" s="337"/>
      <c r="ENM10" s="337"/>
      <c r="ENQ10" s="337"/>
      <c r="ENR10" s="349"/>
      <c r="ENS10" s="350"/>
      <c r="ENT10" s="349"/>
      <c r="ENU10" s="349"/>
      <c r="EOA10" s="337"/>
      <c r="EOB10" s="337"/>
      <c r="EOF10" s="337"/>
      <c r="EOG10" s="349"/>
      <c r="EOH10" s="350"/>
      <c r="EOI10" s="349"/>
      <c r="EOJ10" s="349"/>
      <c r="EOP10" s="337"/>
      <c r="EOQ10" s="337"/>
      <c r="EOU10" s="337"/>
      <c r="EOV10" s="349"/>
      <c r="EOW10" s="350"/>
      <c r="EOX10" s="349"/>
      <c r="EOY10" s="349"/>
      <c r="EPE10" s="337"/>
      <c r="EPF10" s="337"/>
      <c r="EPJ10" s="337"/>
      <c r="EPK10" s="349"/>
      <c r="EPL10" s="350"/>
      <c r="EPM10" s="349"/>
      <c r="EPN10" s="349"/>
      <c r="EPT10" s="337"/>
      <c r="EPU10" s="337"/>
      <c r="EPY10" s="337"/>
      <c r="EPZ10" s="349"/>
      <c r="EQA10" s="350"/>
      <c r="EQB10" s="349"/>
      <c r="EQC10" s="349"/>
      <c r="EQI10" s="337"/>
      <c r="EQJ10" s="337"/>
      <c r="EQN10" s="337"/>
      <c r="EQO10" s="349"/>
      <c r="EQP10" s="350"/>
      <c r="EQQ10" s="349"/>
      <c r="EQR10" s="349"/>
      <c r="EQX10" s="337"/>
      <c r="EQY10" s="337"/>
      <c r="ERC10" s="337"/>
      <c r="ERD10" s="349"/>
      <c r="ERE10" s="350"/>
      <c r="ERF10" s="349"/>
      <c r="ERG10" s="349"/>
      <c r="ERM10" s="337"/>
      <c r="ERN10" s="337"/>
      <c r="ERR10" s="337"/>
      <c r="ERS10" s="349"/>
      <c r="ERT10" s="350"/>
      <c r="ERU10" s="349"/>
      <c r="ERV10" s="349"/>
      <c r="ESB10" s="337"/>
      <c r="ESC10" s="337"/>
      <c r="ESG10" s="337"/>
      <c r="ESH10" s="349"/>
      <c r="ESI10" s="350"/>
      <c r="ESJ10" s="349"/>
      <c r="ESK10" s="349"/>
      <c r="ESQ10" s="337"/>
      <c r="ESR10" s="337"/>
      <c r="ESV10" s="337"/>
      <c r="ESW10" s="349"/>
      <c r="ESX10" s="350"/>
      <c r="ESY10" s="349"/>
      <c r="ESZ10" s="349"/>
      <c r="ETF10" s="337"/>
      <c r="ETG10" s="337"/>
      <c r="ETK10" s="337"/>
      <c r="ETL10" s="349"/>
      <c r="ETM10" s="350"/>
      <c r="ETN10" s="349"/>
      <c r="ETO10" s="349"/>
      <c r="ETU10" s="337"/>
      <c r="ETV10" s="337"/>
      <c r="ETZ10" s="337"/>
      <c r="EUA10" s="349"/>
      <c r="EUB10" s="350"/>
      <c r="EUC10" s="349"/>
      <c r="EUD10" s="349"/>
      <c r="EUJ10" s="337"/>
      <c r="EUK10" s="337"/>
      <c r="EUO10" s="337"/>
      <c r="EUP10" s="349"/>
      <c r="EUQ10" s="350"/>
      <c r="EUR10" s="349"/>
      <c r="EUS10" s="349"/>
      <c r="EUY10" s="337"/>
      <c r="EUZ10" s="337"/>
      <c r="EVD10" s="337"/>
      <c r="EVE10" s="349"/>
      <c r="EVF10" s="350"/>
      <c r="EVG10" s="349"/>
      <c r="EVH10" s="349"/>
      <c r="EVN10" s="337"/>
      <c r="EVO10" s="337"/>
      <c r="EVS10" s="337"/>
      <c r="EVT10" s="349"/>
      <c r="EVU10" s="350"/>
      <c r="EVV10" s="349"/>
      <c r="EVW10" s="349"/>
      <c r="EWC10" s="337"/>
      <c r="EWD10" s="337"/>
      <c r="EWH10" s="337"/>
      <c r="EWI10" s="349"/>
      <c r="EWJ10" s="350"/>
      <c r="EWK10" s="349"/>
      <c r="EWL10" s="349"/>
      <c r="EWR10" s="337"/>
      <c r="EWS10" s="337"/>
      <c r="EWW10" s="337"/>
      <c r="EWX10" s="349"/>
      <c r="EWY10" s="350"/>
      <c r="EWZ10" s="349"/>
      <c r="EXA10" s="349"/>
      <c r="EXG10" s="337"/>
      <c r="EXH10" s="337"/>
      <c r="EXL10" s="337"/>
      <c r="EXM10" s="349"/>
      <c r="EXN10" s="350"/>
      <c r="EXO10" s="349"/>
      <c r="EXP10" s="349"/>
      <c r="EXV10" s="337"/>
      <c r="EXW10" s="337"/>
      <c r="EYA10" s="337"/>
      <c r="EYB10" s="349"/>
      <c r="EYC10" s="350"/>
      <c r="EYD10" s="349"/>
      <c r="EYE10" s="349"/>
      <c r="EYK10" s="337"/>
      <c r="EYL10" s="337"/>
      <c r="EYP10" s="337"/>
      <c r="EYQ10" s="349"/>
      <c r="EYR10" s="350"/>
      <c r="EYS10" s="349"/>
      <c r="EYT10" s="349"/>
      <c r="EYZ10" s="337"/>
      <c r="EZA10" s="337"/>
      <c r="EZE10" s="337"/>
      <c r="EZF10" s="349"/>
      <c r="EZG10" s="350"/>
      <c r="EZH10" s="349"/>
      <c r="EZI10" s="349"/>
      <c r="EZO10" s="337"/>
      <c r="EZP10" s="337"/>
      <c r="EZT10" s="337"/>
      <c r="EZU10" s="349"/>
      <c r="EZV10" s="350"/>
      <c r="EZW10" s="349"/>
      <c r="EZX10" s="349"/>
      <c r="FAD10" s="337"/>
      <c r="FAE10" s="337"/>
      <c r="FAI10" s="337"/>
      <c r="FAJ10" s="349"/>
      <c r="FAK10" s="350"/>
      <c r="FAL10" s="349"/>
      <c r="FAM10" s="349"/>
      <c r="FAS10" s="337"/>
      <c r="FAT10" s="337"/>
      <c r="FAX10" s="337"/>
      <c r="FAY10" s="349"/>
      <c r="FAZ10" s="350"/>
      <c r="FBA10" s="349"/>
      <c r="FBB10" s="349"/>
      <c r="FBH10" s="337"/>
      <c r="FBI10" s="337"/>
      <c r="FBM10" s="337"/>
      <c r="FBN10" s="349"/>
      <c r="FBO10" s="350"/>
      <c r="FBP10" s="349"/>
      <c r="FBQ10" s="349"/>
      <c r="FBW10" s="337"/>
      <c r="FBX10" s="337"/>
      <c r="FCB10" s="337"/>
      <c r="FCC10" s="349"/>
      <c r="FCD10" s="350"/>
      <c r="FCE10" s="349"/>
      <c r="FCF10" s="349"/>
      <c r="FCL10" s="337"/>
      <c r="FCM10" s="337"/>
      <c r="FCQ10" s="337"/>
      <c r="FCR10" s="349"/>
      <c r="FCS10" s="350"/>
      <c r="FCT10" s="349"/>
      <c r="FCU10" s="349"/>
      <c r="FDA10" s="337"/>
      <c r="FDB10" s="337"/>
      <c r="FDF10" s="337"/>
      <c r="FDG10" s="349"/>
      <c r="FDH10" s="350"/>
      <c r="FDI10" s="349"/>
      <c r="FDJ10" s="349"/>
      <c r="FDP10" s="337"/>
      <c r="FDQ10" s="337"/>
      <c r="FDU10" s="337"/>
      <c r="FDV10" s="349"/>
      <c r="FDW10" s="350"/>
      <c r="FDX10" s="349"/>
      <c r="FDY10" s="349"/>
      <c r="FEE10" s="337"/>
      <c r="FEF10" s="337"/>
      <c r="FEJ10" s="337"/>
      <c r="FEK10" s="349"/>
      <c r="FEL10" s="350"/>
      <c r="FEM10" s="349"/>
      <c r="FEN10" s="349"/>
      <c r="FET10" s="337"/>
      <c r="FEU10" s="337"/>
      <c r="FEY10" s="337"/>
      <c r="FEZ10" s="349"/>
      <c r="FFA10" s="350"/>
      <c r="FFB10" s="349"/>
      <c r="FFC10" s="349"/>
      <c r="FFI10" s="337"/>
      <c r="FFJ10" s="337"/>
      <c r="FFN10" s="337"/>
      <c r="FFO10" s="349"/>
      <c r="FFP10" s="350"/>
      <c r="FFQ10" s="349"/>
      <c r="FFR10" s="349"/>
      <c r="FFX10" s="337"/>
      <c r="FFY10" s="337"/>
      <c r="FGC10" s="337"/>
      <c r="FGD10" s="349"/>
      <c r="FGE10" s="350"/>
      <c r="FGF10" s="349"/>
      <c r="FGG10" s="349"/>
      <c r="FGM10" s="337"/>
      <c r="FGN10" s="337"/>
      <c r="FGR10" s="337"/>
      <c r="FGS10" s="349"/>
      <c r="FGT10" s="350"/>
      <c r="FGU10" s="349"/>
      <c r="FGV10" s="349"/>
      <c r="FHB10" s="337"/>
      <c r="FHC10" s="337"/>
      <c r="FHG10" s="337"/>
      <c r="FHH10" s="349"/>
      <c r="FHI10" s="350"/>
      <c r="FHJ10" s="349"/>
      <c r="FHK10" s="349"/>
      <c r="FHQ10" s="337"/>
      <c r="FHR10" s="337"/>
      <c r="FHV10" s="337"/>
      <c r="FHW10" s="349"/>
      <c r="FHX10" s="350"/>
      <c r="FHY10" s="349"/>
      <c r="FHZ10" s="349"/>
      <c r="FIF10" s="337"/>
      <c r="FIG10" s="337"/>
      <c r="FIK10" s="337"/>
      <c r="FIL10" s="349"/>
      <c r="FIM10" s="350"/>
      <c r="FIN10" s="349"/>
      <c r="FIO10" s="349"/>
      <c r="FIU10" s="337"/>
      <c r="FIV10" s="337"/>
      <c r="FIZ10" s="337"/>
      <c r="FJA10" s="349"/>
      <c r="FJB10" s="350"/>
      <c r="FJC10" s="349"/>
      <c r="FJD10" s="349"/>
      <c r="FJJ10" s="337"/>
      <c r="FJK10" s="337"/>
      <c r="FJO10" s="337"/>
      <c r="FJP10" s="349"/>
      <c r="FJQ10" s="350"/>
      <c r="FJR10" s="349"/>
      <c r="FJS10" s="349"/>
      <c r="FJY10" s="337"/>
      <c r="FJZ10" s="337"/>
      <c r="FKD10" s="337"/>
      <c r="FKE10" s="349"/>
      <c r="FKF10" s="350"/>
      <c r="FKG10" s="349"/>
      <c r="FKH10" s="349"/>
      <c r="FKN10" s="337"/>
      <c r="FKO10" s="337"/>
      <c r="FKS10" s="337"/>
      <c r="FKT10" s="349"/>
      <c r="FKU10" s="350"/>
      <c r="FKV10" s="349"/>
      <c r="FKW10" s="349"/>
      <c r="FLC10" s="337"/>
      <c r="FLD10" s="337"/>
      <c r="FLH10" s="337"/>
      <c r="FLI10" s="349"/>
      <c r="FLJ10" s="350"/>
      <c r="FLK10" s="349"/>
      <c r="FLL10" s="349"/>
      <c r="FLR10" s="337"/>
      <c r="FLS10" s="337"/>
      <c r="FLW10" s="337"/>
      <c r="FLX10" s="349"/>
      <c r="FLY10" s="350"/>
      <c r="FLZ10" s="349"/>
      <c r="FMA10" s="349"/>
      <c r="FMG10" s="337"/>
      <c r="FMH10" s="337"/>
      <c r="FML10" s="337"/>
      <c r="FMM10" s="349"/>
      <c r="FMN10" s="350"/>
      <c r="FMO10" s="349"/>
      <c r="FMP10" s="349"/>
      <c r="FMV10" s="337"/>
      <c r="FMW10" s="337"/>
      <c r="FNA10" s="337"/>
      <c r="FNB10" s="349"/>
      <c r="FNC10" s="350"/>
      <c r="FND10" s="349"/>
      <c r="FNE10" s="349"/>
      <c r="FNK10" s="337"/>
      <c r="FNL10" s="337"/>
      <c r="FNP10" s="337"/>
      <c r="FNQ10" s="349"/>
      <c r="FNR10" s="350"/>
      <c r="FNS10" s="349"/>
      <c r="FNT10" s="349"/>
      <c r="FNZ10" s="337"/>
      <c r="FOA10" s="337"/>
      <c r="FOE10" s="337"/>
      <c r="FOF10" s="349"/>
      <c r="FOG10" s="350"/>
      <c r="FOH10" s="349"/>
      <c r="FOI10" s="349"/>
      <c r="FOO10" s="337"/>
      <c r="FOP10" s="337"/>
      <c r="FOT10" s="337"/>
      <c r="FOU10" s="349"/>
      <c r="FOV10" s="350"/>
      <c r="FOW10" s="349"/>
      <c r="FOX10" s="349"/>
      <c r="FPD10" s="337"/>
      <c r="FPE10" s="337"/>
      <c r="FPI10" s="337"/>
      <c r="FPJ10" s="349"/>
      <c r="FPK10" s="350"/>
      <c r="FPL10" s="349"/>
      <c r="FPM10" s="349"/>
      <c r="FPS10" s="337"/>
      <c r="FPT10" s="337"/>
      <c r="FPX10" s="337"/>
      <c r="FPY10" s="349"/>
      <c r="FPZ10" s="350"/>
      <c r="FQA10" s="349"/>
      <c r="FQB10" s="349"/>
      <c r="FQH10" s="337"/>
      <c r="FQI10" s="337"/>
      <c r="FQM10" s="337"/>
      <c r="FQN10" s="349"/>
      <c r="FQO10" s="350"/>
      <c r="FQP10" s="349"/>
      <c r="FQQ10" s="349"/>
      <c r="FQW10" s="337"/>
      <c r="FQX10" s="337"/>
      <c r="FRB10" s="337"/>
      <c r="FRC10" s="349"/>
      <c r="FRD10" s="350"/>
      <c r="FRE10" s="349"/>
      <c r="FRF10" s="349"/>
      <c r="FRL10" s="337"/>
      <c r="FRM10" s="337"/>
      <c r="FRQ10" s="337"/>
      <c r="FRR10" s="349"/>
      <c r="FRS10" s="350"/>
      <c r="FRT10" s="349"/>
      <c r="FRU10" s="349"/>
      <c r="FSA10" s="337"/>
      <c r="FSB10" s="337"/>
      <c r="FSF10" s="337"/>
      <c r="FSG10" s="349"/>
      <c r="FSH10" s="350"/>
      <c r="FSI10" s="349"/>
      <c r="FSJ10" s="349"/>
      <c r="FSP10" s="337"/>
      <c r="FSQ10" s="337"/>
      <c r="FSU10" s="337"/>
      <c r="FSV10" s="349"/>
      <c r="FSW10" s="350"/>
      <c r="FSX10" s="349"/>
      <c r="FSY10" s="349"/>
      <c r="FTE10" s="337"/>
      <c r="FTF10" s="337"/>
      <c r="FTJ10" s="337"/>
      <c r="FTK10" s="349"/>
      <c r="FTL10" s="350"/>
      <c r="FTM10" s="349"/>
      <c r="FTN10" s="349"/>
      <c r="FTT10" s="337"/>
      <c r="FTU10" s="337"/>
      <c r="FTY10" s="337"/>
      <c r="FTZ10" s="349"/>
      <c r="FUA10" s="350"/>
      <c r="FUB10" s="349"/>
      <c r="FUC10" s="349"/>
      <c r="FUI10" s="337"/>
      <c r="FUJ10" s="337"/>
      <c r="FUN10" s="337"/>
      <c r="FUO10" s="349"/>
      <c r="FUP10" s="350"/>
      <c r="FUQ10" s="349"/>
      <c r="FUR10" s="349"/>
      <c r="FUX10" s="337"/>
      <c r="FUY10" s="337"/>
      <c r="FVC10" s="337"/>
      <c r="FVD10" s="349"/>
      <c r="FVE10" s="350"/>
      <c r="FVF10" s="349"/>
      <c r="FVG10" s="349"/>
      <c r="FVM10" s="337"/>
      <c r="FVN10" s="337"/>
      <c r="FVR10" s="337"/>
      <c r="FVS10" s="349"/>
      <c r="FVT10" s="350"/>
      <c r="FVU10" s="349"/>
      <c r="FVV10" s="349"/>
      <c r="FWB10" s="337"/>
      <c r="FWC10" s="337"/>
      <c r="FWG10" s="337"/>
      <c r="FWH10" s="349"/>
      <c r="FWI10" s="350"/>
      <c r="FWJ10" s="349"/>
      <c r="FWK10" s="349"/>
      <c r="FWQ10" s="337"/>
      <c r="FWR10" s="337"/>
      <c r="FWV10" s="337"/>
      <c r="FWW10" s="349"/>
      <c r="FWX10" s="350"/>
      <c r="FWY10" s="349"/>
      <c r="FWZ10" s="349"/>
      <c r="FXF10" s="337"/>
      <c r="FXG10" s="337"/>
      <c r="FXK10" s="337"/>
      <c r="FXL10" s="349"/>
      <c r="FXM10" s="350"/>
      <c r="FXN10" s="349"/>
      <c r="FXO10" s="349"/>
      <c r="FXU10" s="337"/>
      <c r="FXV10" s="337"/>
      <c r="FXZ10" s="337"/>
      <c r="FYA10" s="349"/>
      <c r="FYB10" s="350"/>
      <c r="FYC10" s="349"/>
      <c r="FYD10" s="349"/>
      <c r="FYJ10" s="337"/>
      <c r="FYK10" s="337"/>
      <c r="FYO10" s="337"/>
      <c r="FYP10" s="349"/>
      <c r="FYQ10" s="350"/>
      <c r="FYR10" s="349"/>
      <c r="FYS10" s="349"/>
      <c r="FYY10" s="337"/>
      <c r="FYZ10" s="337"/>
      <c r="FZD10" s="337"/>
      <c r="FZE10" s="349"/>
      <c r="FZF10" s="350"/>
      <c r="FZG10" s="349"/>
      <c r="FZH10" s="349"/>
      <c r="FZN10" s="337"/>
      <c r="FZO10" s="337"/>
      <c r="FZS10" s="337"/>
      <c r="FZT10" s="349"/>
      <c r="FZU10" s="350"/>
      <c r="FZV10" s="349"/>
      <c r="FZW10" s="349"/>
      <c r="GAC10" s="337"/>
      <c r="GAD10" s="337"/>
      <c r="GAH10" s="337"/>
      <c r="GAI10" s="349"/>
      <c r="GAJ10" s="350"/>
      <c r="GAK10" s="349"/>
      <c r="GAL10" s="349"/>
      <c r="GAR10" s="337"/>
      <c r="GAS10" s="337"/>
      <c r="GAW10" s="337"/>
      <c r="GAX10" s="349"/>
      <c r="GAY10" s="350"/>
      <c r="GAZ10" s="349"/>
      <c r="GBA10" s="349"/>
      <c r="GBG10" s="337"/>
      <c r="GBH10" s="337"/>
      <c r="GBL10" s="337"/>
      <c r="GBM10" s="349"/>
      <c r="GBN10" s="350"/>
      <c r="GBO10" s="349"/>
      <c r="GBP10" s="349"/>
      <c r="GBV10" s="337"/>
      <c r="GBW10" s="337"/>
      <c r="GCA10" s="337"/>
      <c r="GCB10" s="349"/>
      <c r="GCC10" s="350"/>
      <c r="GCD10" s="349"/>
      <c r="GCE10" s="349"/>
      <c r="GCK10" s="337"/>
      <c r="GCL10" s="337"/>
      <c r="GCP10" s="337"/>
      <c r="GCQ10" s="349"/>
      <c r="GCR10" s="350"/>
      <c r="GCS10" s="349"/>
      <c r="GCT10" s="349"/>
      <c r="GCZ10" s="337"/>
      <c r="GDA10" s="337"/>
      <c r="GDE10" s="337"/>
      <c r="GDF10" s="349"/>
      <c r="GDG10" s="350"/>
      <c r="GDH10" s="349"/>
      <c r="GDI10" s="349"/>
      <c r="GDO10" s="337"/>
      <c r="GDP10" s="337"/>
      <c r="GDT10" s="337"/>
      <c r="GDU10" s="349"/>
      <c r="GDV10" s="350"/>
      <c r="GDW10" s="349"/>
      <c r="GDX10" s="349"/>
      <c r="GED10" s="337"/>
      <c r="GEE10" s="337"/>
      <c r="GEI10" s="337"/>
      <c r="GEJ10" s="349"/>
      <c r="GEK10" s="350"/>
      <c r="GEL10" s="349"/>
      <c r="GEM10" s="349"/>
      <c r="GES10" s="337"/>
      <c r="GET10" s="337"/>
      <c r="GEX10" s="337"/>
      <c r="GEY10" s="349"/>
      <c r="GEZ10" s="350"/>
      <c r="GFA10" s="349"/>
      <c r="GFB10" s="349"/>
      <c r="GFH10" s="337"/>
      <c r="GFI10" s="337"/>
      <c r="GFM10" s="337"/>
      <c r="GFN10" s="349"/>
      <c r="GFO10" s="350"/>
      <c r="GFP10" s="349"/>
      <c r="GFQ10" s="349"/>
      <c r="GFW10" s="337"/>
      <c r="GFX10" s="337"/>
      <c r="GGB10" s="337"/>
      <c r="GGC10" s="349"/>
      <c r="GGD10" s="350"/>
      <c r="GGE10" s="349"/>
      <c r="GGF10" s="349"/>
      <c r="GGL10" s="337"/>
      <c r="GGM10" s="337"/>
      <c r="GGQ10" s="337"/>
      <c r="GGR10" s="349"/>
      <c r="GGS10" s="350"/>
      <c r="GGT10" s="349"/>
      <c r="GGU10" s="349"/>
      <c r="GHA10" s="337"/>
      <c r="GHB10" s="337"/>
      <c r="GHF10" s="337"/>
      <c r="GHG10" s="349"/>
      <c r="GHH10" s="350"/>
      <c r="GHI10" s="349"/>
      <c r="GHJ10" s="349"/>
      <c r="GHP10" s="337"/>
      <c r="GHQ10" s="337"/>
      <c r="GHU10" s="337"/>
      <c r="GHV10" s="349"/>
      <c r="GHW10" s="350"/>
      <c r="GHX10" s="349"/>
      <c r="GHY10" s="349"/>
      <c r="GIE10" s="337"/>
      <c r="GIF10" s="337"/>
      <c r="GIJ10" s="337"/>
      <c r="GIK10" s="349"/>
      <c r="GIL10" s="350"/>
      <c r="GIM10" s="349"/>
      <c r="GIN10" s="349"/>
      <c r="GIT10" s="337"/>
      <c r="GIU10" s="337"/>
      <c r="GIY10" s="337"/>
      <c r="GIZ10" s="349"/>
      <c r="GJA10" s="350"/>
      <c r="GJB10" s="349"/>
      <c r="GJC10" s="349"/>
      <c r="GJI10" s="337"/>
      <c r="GJJ10" s="337"/>
      <c r="GJN10" s="337"/>
      <c r="GJO10" s="349"/>
      <c r="GJP10" s="350"/>
      <c r="GJQ10" s="349"/>
      <c r="GJR10" s="349"/>
      <c r="GJX10" s="337"/>
      <c r="GJY10" s="337"/>
      <c r="GKC10" s="337"/>
      <c r="GKD10" s="349"/>
      <c r="GKE10" s="350"/>
      <c r="GKF10" s="349"/>
      <c r="GKG10" s="349"/>
      <c r="GKM10" s="337"/>
      <c r="GKN10" s="337"/>
      <c r="GKR10" s="337"/>
      <c r="GKS10" s="349"/>
      <c r="GKT10" s="350"/>
      <c r="GKU10" s="349"/>
      <c r="GKV10" s="349"/>
      <c r="GLB10" s="337"/>
      <c r="GLC10" s="337"/>
      <c r="GLG10" s="337"/>
      <c r="GLH10" s="349"/>
      <c r="GLI10" s="350"/>
      <c r="GLJ10" s="349"/>
      <c r="GLK10" s="349"/>
      <c r="GLQ10" s="337"/>
      <c r="GLR10" s="337"/>
      <c r="GLV10" s="337"/>
      <c r="GLW10" s="349"/>
      <c r="GLX10" s="350"/>
      <c r="GLY10" s="349"/>
      <c r="GLZ10" s="349"/>
      <c r="GMF10" s="337"/>
      <c r="GMG10" s="337"/>
      <c r="GMK10" s="337"/>
      <c r="GML10" s="349"/>
      <c r="GMM10" s="350"/>
      <c r="GMN10" s="349"/>
      <c r="GMO10" s="349"/>
      <c r="GMU10" s="337"/>
      <c r="GMV10" s="337"/>
      <c r="GMZ10" s="337"/>
      <c r="GNA10" s="349"/>
      <c r="GNB10" s="350"/>
      <c r="GNC10" s="349"/>
      <c r="GND10" s="349"/>
      <c r="GNJ10" s="337"/>
      <c r="GNK10" s="337"/>
      <c r="GNO10" s="337"/>
      <c r="GNP10" s="349"/>
      <c r="GNQ10" s="350"/>
      <c r="GNR10" s="349"/>
      <c r="GNS10" s="349"/>
      <c r="GNY10" s="337"/>
      <c r="GNZ10" s="337"/>
      <c r="GOD10" s="337"/>
      <c r="GOE10" s="349"/>
      <c r="GOF10" s="350"/>
      <c r="GOG10" s="349"/>
      <c r="GOH10" s="349"/>
      <c r="GON10" s="337"/>
      <c r="GOO10" s="337"/>
      <c r="GOS10" s="337"/>
      <c r="GOT10" s="349"/>
      <c r="GOU10" s="350"/>
      <c r="GOV10" s="349"/>
      <c r="GOW10" s="349"/>
      <c r="GPC10" s="337"/>
      <c r="GPD10" s="337"/>
      <c r="GPH10" s="337"/>
      <c r="GPI10" s="349"/>
      <c r="GPJ10" s="350"/>
      <c r="GPK10" s="349"/>
      <c r="GPL10" s="349"/>
      <c r="GPR10" s="337"/>
      <c r="GPS10" s="337"/>
      <c r="GPW10" s="337"/>
      <c r="GPX10" s="349"/>
      <c r="GPY10" s="350"/>
      <c r="GPZ10" s="349"/>
      <c r="GQA10" s="349"/>
      <c r="GQG10" s="337"/>
      <c r="GQH10" s="337"/>
      <c r="GQL10" s="337"/>
      <c r="GQM10" s="349"/>
      <c r="GQN10" s="350"/>
      <c r="GQO10" s="349"/>
      <c r="GQP10" s="349"/>
      <c r="GQV10" s="337"/>
      <c r="GQW10" s="337"/>
      <c r="GRA10" s="337"/>
      <c r="GRB10" s="349"/>
      <c r="GRC10" s="350"/>
      <c r="GRD10" s="349"/>
      <c r="GRE10" s="349"/>
      <c r="GRK10" s="337"/>
      <c r="GRL10" s="337"/>
      <c r="GRP10" s="337"/>
      <c r="GRQ10" s="349"/>
      <c r="GRR10" s="350"/>
      <c r="GRS10" s="349"/>
      <c r="GRT10" s="349"/>
      <c r="GRZ10" s="337"/>
      <c r="GSA10" s="337"/>
      <c r="GSE10" s="337"/>
      <c r="GSF10" s="349"/>
      <c r="GSG10" s="350"/>
      <c r="GSH10" s="349"/>
      <c r="GSI10" s="349"/>
      <c r="GSO10" s="337"/>
      <c r="GSP10" s="337"/>
      <c r="GST10" s="337"/>
      <c r="GSU10" s="349"/>
      <c r="GSV10" s="350"/>
      <c r="GSW10" s="349"/>
      <c r="GSX10" s="349"/>
      <c r="GTD10" s="337"/>
      <c r="GTE10" s="337"/>
      <c r="GTI10" s="337"/>
      <c r="GTJ10" s="349"/>
      <c r="GTK10" s="350"/>
      <c r="GTL10" s="349"/>
      <c r="GTM10" s="349"/>
      <c r="GTS10" s="337"/>
      <c r="GTT10" s="337"/>
      <c r="GTX10" s="337"/>
      <c r="GTY10" s="349"/>
      <c r="GTZ10" s="350"/>
      <c r="GUA10" s="349"/>
      <c r="GUB10" s="349"/>
      <c r="GUH10" s="337"/>
      <c r="GUI10" s="337"/>
      <c r="GUM10" s="337"/>
      <c r="GUN10" s="349"/>
      <c r="GUO10" s="350"/>
      <c r="GUP10" s="349"/>
      <c r="GUQ10" s="349"/>
      <c r="GUW10" s="337"/>
      <c r="GUX10" s="337"/>
      <c r="GVB10" s="337"/>
      <c r="GVC10" s="349"/>
      <c r="GVD10" s="350"/>
      <c r="GVE10" s="349"/>
      <c r="GVF10" s="349"/>
      <c r="GVL10" s="337"/>
      <c r="GVM10" s="337"/>
      <c r="GVQ10" s="337"/>
      <c r="GVR10" s="349"/>
      <c r="GVS10" s="350"/>
      <c r="GVT10" s="349"/>
      <c r="GVU10" s="349"/>
      <c r="GWA10" s="337"/>
      <c r="GWB10" s="337"/>
      <c r="GWF10" s="337"/>
      <c r="GWG10" s="349"/>
      <c r="GWH10" s="350"/>
      <c r="GWI10" s="349"/>
      <c r="GWJ10" s="349"/>
      <c r="GWP10" s="337"/>
      <c r="GWQ10" s="337"/>
      <c r="GWU10" s="337"/>
      <c r="GWV10" s="349"/>
      <c r="GWW10" s="350"/>
      <c r="GWX10" s="349"/>
      <c r="GWY10" s="349"/>
      <c r="GXE10" s="337"/>
      <c r="GXF10" s="337"/>
      <c r="GXJ10" s="337"/>
      <c r="GXK10" s="349"/>
      <c r="GXL10" s="350"/>
      <c r="GXM10" s="349"/>
      <c r="GXN10" s="349"/>
      <c r="GXT10" s="337"/>
      <c r="GXU10" s="337"/>
      <c r="GXY10" s="337"/>
      <c r="GXZ10" s="349"/>
      <c r="GYA10" s="350"/>
      <c r="GYB10" s="349"/>
      <c r="GYC10" s="349"/>
      <c r="GYI10" s="337"/>
      <c r="GYJ10" s="337"/>
      <c r="GYN10" s="337"/>
      <c r="GYO10" s="349"/>
      <c r="GYP10" s="350"/>
      <c r="GYQ10" s="349"/>
      <c r="GYR10" s="349"/>
      <c r="GYX10" s="337"/>
      <c r="GYY10" s="337"/>
      <c r="GZC10" s="337"/>
      <c r="GZD10" s="349"/>
      <c r="GZE10" s="350"/>
      <c r="GZF10" s="349"/>
      <c r="GZG10" s="349"/>
      <c r="GZM10" s="337"/>
      <c r="GZN10" s="337"/>
      <c r="GZR10" s="337"/>
      <c r="GZS10" s="349"/>
      <c r="GZT10" s="350"/>
      <c r="GZU10" s="349"/>
      <c r="GZV10" s="349"/>
      <c r="HAB10" s="337"/>
      <c r="HAC10" s="337"/>
      <c r="HAG10" s="337"/>
      <c r="HAH10" s="349"/>
      <c r="HAI10" s="350"/>
      <c r="HAJ10" s="349"/>
      <c r="HAK10" s="349"/>
      <c r="HAQ10" s="337"/>
      <c r="HAR10" s="337"/>
      <c r="HAV10" s="337"/>
      <c r="HAW10" s="349"/>
      <c r="HAX10" s="350"/>
      <c r="HAY10" s="349"/>
      <c r="HAZ10" s="349"/>
      <c r="HBF10" s="337"/>
      <c r="HBG10" s="337"/>
      <c r="HBK10" s="337"/>
      <c r="HBL10" s="349"/>
      <c r="HBM10" s="350"/>
      <c r="HBN10" s="349"/>
      <c r="HBO10" s="349"/>
      <c r="HBU10" s="337"/>
      <c r="HBV10" s="337"/>
      <c r="HBZ10" s="337"/>
      <c r="HCA10" s="349"/>
      <c r="HCB10" s="350"/>
      <c r="HCC10" s="349"/>
      <c r="HCD10" s="349"/>
      <c r="HCJ10" s="337"/>
      <c r="HCK10" s="337"/>
      <c r="HCO10" s="337"/>
      <c r="HCP10" s="349"/>
      <c r="HCQ10" s="350"/>
      <c r="HCR10" s="349"/>
      <c r="HCS10" s="349"/>
      <c r="HCY10" s="337"/>
      <c r="HCZ10" s="337"/>
      <c r="HDD10" s="337"/>
      <c r="HDE10" s="349"/>
      <c r="HDF10" s="350"/>
      <c r="HDG10" s="349"/>
      <c r="HDH10" s="349"/>
      <c r="HDN10" s="337"/>
      <c r="HDO10" s="337"/>
      <c r="HDS10" s="337"/>
      <c r="HDT10" s="349"/>
      <c r="HDU10" s="350"/>
      <c r="HDV10" s="349"/>
      <c r="HDW10" s="349"/>
      <c r="HEC10" s="337"/>
      <c r="HED10" s="337"/>
      <c r="HEH10" s="337"/>
      <c r="HEI10" s="349"/>
      <c r="HEJ10" s="350"/>
      <c r="HEK10" s="349"/>
      <c r="HEL10" s="349"/>
      <c r="HER10" s="337"/>
      <c r="HES10" s="337"/>
      <c r="HEW10" s="337"/>
      <c r="HEX10" s="349"/>
      <c r="HEY10" s="350"/>
      <c r="HEZ10" s="349"/>
      <c r="HFA10" s="349"/>
      <c r="HFG10" s="337"/>
      <c r="HFH10" s="337"/>
      <c r="HFL10" s="337"/>
      <c r="HFM10" s="349"/>
      <c r="HFN10" s="350"/>
      <c r="HFO10" s="349"/>
      <c r="HFP10" s="349"/>
      <c r="HFV10" s="337"/>
      <c r="HFW10" s="337"/>
      <c r="HGA10" s="337"/>
      <c r="HGB10" s="349"/>
      <c r="HGC10" s="350"/>
      <c r="HGD10" s="349"/>
      <c r="HGE10" s="349"/>
      <c r="HGK10" s="337"/>
      <c r="HGL10" s="337"/>
      <c r="HGP10" s="337"/>
      <c r="HGQ10" s="349"/>
      <c r="HGR10" s="350"/>
      <c r="HGS10" s="349"/>
      <c r="HGT10" s="349"/>
      <c r="HGZ10" s="337"/>
      <c r="HHA10" s="337"/>
      <c r="HHE10" s="337"/>
      <c r="HHF10" s="349"/>
      <c r="HHG10" s="350"/>
      <c r="HHH10" s="349"/>
      <c r="HHI10" s="349"/>
      <c r="HHO10" s="337"/>
      <c r="HHP10" s="337"/>
      <c r="HHT10" s="337"/>
      <c r="HHU10" s="349"/>
      <c r="HHV10" s="350"/>
      <c r="HHW10" s="349"/>
      <c r="HHX10" s="349"/>
      <c r="HID10" s="337"/>
      <c r="HIE10" s="337"/>
      <c r="HII10" s="337"/>
      <c r="HIJ10" s="349"/>
      <c r="HIK10" s="350"/>
      <c r="HIL10" s="349"/>
      <c r="HIM10" s="349"/>
      <c r="HIS10" s="337"/>
      <c r="HIT10" s="337"/>
      <c r="HIX10" s="337"/>
      <c r="HIY10" s="349"/>
      <c r="HIZ10" s="350"/>
      <c r="HJA10" s="349"/>
      <c r="HJB10" s="349"/>
      <c r="HJH10" s="337"/>
      <c r="HJI10" s="337"/>
      <c r="HJM10" s="337"/>
      <c r="HJN10" s="349"/>
      <c r="HJO10" s="350"/>
      <c r="HJP10" s="349"/>
      <c r="HJQ10" s="349"/>
      <c r="HJW10" s="337"/>
      <c r="HJX10" s="337"/>
      <c r="HKB10" s="337"/>
      <c r="HKC10" s="349"/>
      <c r="HKD10" s="350"/>
      <c r="HKE10" s="349"/>
      <c r="HKF10" s="349"/>
      <c r="HKL10" s="337"/>
      <c r="HKM10" s="337"/>
      <c r="HKQ10" s="337"/>
      <c r="HKR10" s="349"/>
      <c r="HKS10" s="350"/>
      <c r="HKT10" s="349"/>
      <c r="HKU10" s="349"/>
      <c r="HLA10" s="337"/>
      <c r="HLB10" s="337"/>
      <c r="HLF10" s="337"/>
      <c r="HLG10" s="349"/>
      <c r="HLH10" s="350"/>
      <c r="HLI10" s="349"/>
      <c r="HLJ10" s="349"/>
      <c r="HLP10" s="337"/>
      <c r="HLQ10" s="337"/>
      <c r="HLU10" s="337"/>
      <c r="HLV10" s="349"/>
      <c r="HLW10" s="350"/>
      <c r="HLX10" s="349"/>
      <c r="HLY10" s="349"/>
      <c r="HME10" s="337"/>
      <c r="HMF10" s="337"/>
      <c r="HMJ10" s="337"/>
      <c r="HMK10" s="349"/>
      <c r="HML10" s="350"/>
      <c r="HMM10" s="349"/>
      <c r="HMN10" s="349"/>
      <c r="HMT10" s="337"/>
      <c r="HMU10" s="337"/>
      <c r="HMY10" s="337"/>
      <c r="HMZ10" s="349"/>
      <c r="HNA10" s="350"/>
      <c r="HNB10" s="349"/>
      <c r="HNC10" s="349"/>
      <c r="HNI10" s="337"/>
      <c r="HNJ10" s="337"/>
      <c r="HNN10" s="337"/>
      <c r="HNO10" s="349"/>
      <c r="HNP10" s="350"/>
      <c r="HNQ10" s="349"/>
      <c r="HNR10" s="349"/>
      <c r="HNX10" s="337"/>
      <c r="HNY10" s="337"/>
      <c r="HOC10" s="337"/>
      <c r="HOD10" s="349"/>
      <c r="HOE10" s="350"/>
      <c r="HOF10" s="349"/>
      <c r="HOG10" s="349"/>
      <c r="HOM10" s="337"/>
      <c r="HON10" s="337"/>
      <c r="HOR10" s="337"/>
      <c r="HOS10" s="349"/>
      <c r="HOT10" s="350"/>
      <c r="HOU10" s="349"/>
      <c r="HOV10" s="349"/>
      <c r="HPB10" s="337"/>
      <c r="HPC10" s="337"/>
      <c r="HPG10" s="337"/>
      <c r="HPH10" s="349"/>
      <c r="HPI10" s="350"/>
      <c r="HPJ10" s="349"/>
      <c r="HPK10" s="349"/>
      <c r="HPQ10" s="337"/>
      <c r="HPR10" s="337"/>
      <c r="HPV10" s="337"/>
      <c r="HPW10" s="349"/>
      <c r="HPX10" s="350"/>
      <c r="HPY10" s="349"/>
      <c r="HPZ10" s="349"/>
      <c r="HQF10" s="337"/>
      <c r="HQG10" s="337"/>
      <c r="HQK10" s="337"/>
      <c r="HQL10" s="349"/>
      <c r="HQM10" s="350"/>
      <c r="HQN10" s="349"/>
      <c r="HQO10" s="349"/>
      <c r="HQU10" s="337"/>
      <c r="HQV10" s="337"/>
      <c r="HQZ10" s="337"/>
      <c r="HRA10" s="349"/>
      <c r="HRB10" s="350"/>
      <c r="HRC10" s="349"/>
      <c r="HRD10" s="349"/>
      <c r="HRJ10" s="337"/>
      <c r="HRK10" s="337"/>
      <c r="HRO10" s="337"/>
      <c r="HRP10" s="349"/>
      <c r="HRQ10" s="350"/>
      <c r="HRR10" s="349"/>
      <c r="HRS10" s="349"/>
      <c r="HRY10" s="337"/>
      <c r="HRZ10" s="337"/>
      <c r="HSD10" s="337"/>
      <c r="HSE10" s="349"/>
      <c r="HSF10" s="350"/>
      <c r="HSG10" s="349"/>
      <c r="HSH10" s="349"/>
      <c r="HSN10" s="337"/>
      <c r="HSO10" s="337"/>
      <c r="HSS10" s="337"/>
      <c r="HST10" s="349"/>
      <c r="HSU10" s="350"/>
      <c r="HSV10" s="349"/>
      <c r="HSW10" s="349"/>
      <c r="HTC10" s="337"/>
      <c r="HTD10" s="337"/>
      <c r="HTH10" s="337"/>
      <c r="HTI10" s="349"/>
      <c r="HTJ10" s="350"/>
      <c r="HTK10" s="349"/>
      <c r="HTL10" s="349"/>
      <c r="HTR10" s="337"/>
      <c r="HTS10" s="337"/>
      <c r="HTW10" s="337"/>
      <c r="HTX10" s="349"/>
      <c r="HTY10" s="350"/>
      <c r="HTZ10" s="349"/>
      <c r="HUA10" s="349"/>
      <c r="HUG10" s="337"/>
      <c r="HUH10" s="337"/>
      <c r="HUL10" s="337"/>
      <c r="HUM10" s="349"/>
      <c r="HUN10" s="350"/>
      <c r="HUO10" s="349"/>
      <c r="HUP10" s="349"/>
      <c r="HUV10" s="337"/>
      <c r="HUW10" s="337"/>
      <c r="HVA10" s="337"/>
      <c r="HVB10" s="349"/>
      <c r="HVC10" s="350"/>
      <c r="HVD10" s="349"/>
      <c r="HVE10" s="349"/>
      <c r="HVK10" s="337"/>
      <c r="HVL10" s="337"/>
      <c r="HVP10" s="337"/>
      <c r="HVQ10" s="349"/>
      <c r="HVR10" s="350"/>
      <c r="HVS10" s="349"/>
      <c r="HVT10" s="349"/>
      <c r="HVZ10" s="337"/>
      <c r="HWA10" s="337"/>
      <c r="HWE10" s="337"/>
      <c r="HWF10" s="349"/>
      <c r="HWG10" s="350"/>
      <c r="HWH10" s="349"/>
      <c r="HWI10" s="349"/>
      <c r="HWO10" s="337"/>
      <c r="HWP10" s="337"/>
      <c r="HWT10" s="337"/>
      <c r="HWU10" s="349"/>
      <c r="HWV10" s="350"/>
      <c r="HWW10" s="349"/>
      <c r="HWX10" s="349"/>
      <c r="HXD10" s="337"/>
      <c r="HXE10" s="337"/>
      <c r="HXI10" s="337"/>
      <c r="HXJ10" s="349"/>
      <c r="HXK10" s="350"/>
      <c r="HXL10" s="349"/>
      <c r="HXM10" s="349"/>
      <c r="HXS10" s="337"/>
      <c r="HXT10" s="337"/>
      <c r="HXX10" s="337"/>
      <c r="HXY10" s="349"/>
      <c r="HXZ10" s="350"/>
      <c r="HYA10" s="349"/>
      <c r="HYB10" s="349"/>
      <c r="HYH10" s="337"/>
      <c r="HYI10" s="337"/>
      <c r="HYM10" s="337"/>
      <c r="HYN10" s="349"/>
      <c r="HYO10" s="350"/>
      <c r="HYP10" s="349"/>
      <c r="HYQ10" s="349"/>
      <c r="HYW10" s="337"/>
      <c r="HYX10" s="337"/>
      <c r="HZB10" s="337"/>
      <c r="HZC10" s="349"/>
      <c r="HZD10" s="350"/>
      <c r="HZE10" s="349"/>
      <c r="HZF10" s="349"/>
      <c r="HZL10" s="337"/>
      <c r="HZM10" s="337"/>
      <c r="HZQ10" s="337"/>
      <c r="HZR10" s="349"/>
      <c r="HZS10" s="350"/>
      <c r="HZT10" s="349"/>
      <c r="HZU10" s="349"/>
      <c r="IAA10" s="337"/>
      <c r="IAB10" s="337"/>
      <c r="IAF10" s="337"/>
      <c r="IAG10" s="349"/>
      <c r="IAH10" s="350"/>
      <c r="IAI10" s="349"/>
      <c r="IAJ10" s="349"/>
      <c r="IAP10" s="337"/>
      <c r="IAQ10" s="337"/>
      <c r="IAU10" s="337"/>
      <c r="IAV10" s="349"/>
      <c r="IAW10" s="350"/>
      <c r="IAX10" s="349"/>
      <c r="IAY10" s="349"/>
      <c r="IBE10" s="337"/>
      <c r="IBF10" s="337"/>
      <c r="IBJ10" s="337"/>
      <c r="IBK10" s="349"/>
      <c r="IBL10" s="350"/>
      <c r="IBM10" s="349"/>
      <c r="IBN10" s="349"/>
      <c r="IBT10" s="337"/>
      <c r="IBU10" s="337"/>
      <c r="IBY10" s="337"/>
      <c r="IBZ10" s="349"/>
      <c r="ICA10" s="350"/>
      <c r="ICB10" s="349"/>
      <c r="ICC10" s="349"/>
      <c r="ICI10" s="337"/>
      <c r="ICJ10" s="337"/>
      <c r="ICN10" s="337"/>
      <c r="ICO10" s="349"/>
      <c r="ICP10" s="350"/>
      <c r="ICQ10" s="349"/>
      <c r="ICR10" s="349"/>
      <c r="ICX10" s="337"/>
      <c r="ICY10" s="337"/>
      <c r="IDC10" s="337"/>
      <c r="IDD10" s="349"/>
      <c r="IDE10" s="350"/>
      <c r="IDF10" s="349"/>
      <c r="IDG10" s="349"/>
      <c r="IDM10" s="337"/>
      <c r="IDN10" s="337"/>
      <c r="IDR10" s="337"/>
      <c r="IDS10" s="349"/>
      <c r="IDT10" s="350"/>
      <c r="IDU10" s="349"/>
      <c r="IDV10" s="349"/>
      <c r="IEB10" s="337"/>
      <c r="IEC10" s="337"/>
      <c r="IEG10" s="337"/>
      <c r="IEH10" s="349"/>
      <c r="IEI10" s="350"/>
      <c r="IEJ10" s="349"/>
      <c r="IEK10" s="349"/>
      <c r="IEQ10" s="337"/>
      <c r="IER10" s="337"/>
      <c r="IEV10" s="337"/>
      <c r="IEW10" s="349"/>
      <c r="IEX10" s="350"/>
      <c r="IEY10" s="349"/>
      <c r="IEZ10" s="349"/>
      <c r="IFF10" s="337"/>
      <c r="IFG10" s="337"/>
      <c r="IFK10" s="337"/>
      <c r="IFL10" s="349"/>
      <c r="IFM10" s="350"/>
      <c r="IFN10" s="349"/>
      <c r="IFO10" s="349"/>
      <c r="IFU10" s="337"/>
      <c r="IFV10" s="337"/>
      <c r="IFZ10" s="337"/>
      <c r="IGA10" s="349"/>
      <c r="IGB10" s="350"/>
      <c r="IGC10" s="349"/>
      <c r="IGD10" s="349"/>
      <c r="IGJ10" s="337"/>
      <c r="IGK10" s="337"/>
      <c r="IGO10" s="337"/>
      <c r="IGP10" s="349"/>
      <c r="IGQ10" s="350"/>
      <c r="IGR10" s="349"/>
      <c r="IGS10" s="349"/>
      <c r="IGY10" s="337"/>
      <c r="IGZ10" s="337"/>
      <c r="IHD10" s="337"/>
      <c r="IHE10" s="349"/>
      <c r="IHF10" s="350"/>
      <c r="IHG10" s="349"/>
      <c r="IHH10" s="349"/>
      <c r="IHN10" s="337"/>
      <c r="IHO10" s="337"/>
      <c r="IHS10" s="337"/>
      <c r="IHT10" s="349"/>
      <c r="IHU10" s="350"/>
      <c r="IHV10" s="349"/>
      <c r="IHW10" s="349"/>
      <c r="IIC10" s="337"/>
      <c r="IID10" s="337"/>
      <c r="IIH10" s="337"/>
      <c r="III10" s="349"/>
      <c r="IIJ10" s="350"/>
      <c r="IIK10" s="349"/>
      <c r="IIL10" s="349"/>
      <c r="IIR10" s="337"/>
      <c r="IIS10" s="337"/>
      <c r="IIW10" s="337"/>
      <c r="IIX10" s="349"/>
      <c r="IIY10" s="350"/>
      <c r="IIZ10" s="349"/>
      <c r="IJA10" s="349"/>
      <c r="IJG10" s="337"/>
      <c r="IJH10" s="337"/>
      <c r="IJL10" s="337"/>
      <c r="IJM10" s="349"/>
      <c r="IJN10" s="350"/>
      <c r="IJO10" s="349"/>
      <c r="IJP10" s="349"/>
      <c r="IJV10" s="337"/>
      <c r="IJW10" s="337"/>
      <c r="IKA10" s="337"/>
      <c r="IKB10" s="349"/>
      <c r="IKC10" s="350"/>
      <c r="IKD10" s="349"/>
      <c r="IKE10" s="349"/>
      <c r="IKK10" s="337"/>
      <c r="IKL10" s="337"/>
      <c r="IKP10" s="337"/>
      <c r="IKQ10" s="349"/>
      <c r="IKR10" s="350"/>
      <c r="IKS10" s="349"/>
      <c r="IKT10" s="349"/>
      <c r="IKZ10" s="337"/>
      <c r="ILA10" s="337"/>
      <c r="ILE10" s="337"/>
      <c r="ILF10" s="349"/>
      <c r="ILG10" s="350"/>
      <c r="ILH10" s="349"/>
      <c r="ILI10" s="349"/>
      <c r="ILO10" s="337"/>
      <c r="ILP10" s="337"/>
      <c r="ILT10" s="337"/>
      <c r="ILU10" s="349"/>
      <c r="ILV10" s="350"/>
      <c r="ILW10" s="349"/>
      <c r="ILX10" s="349"/>
      <c r="IMD10" s="337"/>
      <c r="IME10" s="337"/>
      <c r="IMI10" s="337"/>
      <c r="IMJ10" s="349"/>
      <c r="IMK10" s="350"/>
      <c r="IML10" s="349"/>
      <c r="IMM10" s="349"/>
      <c r="IMS10" s="337"/>
      <c r="IMT10" s="337"/>
      <c r="IMX10" s="337"/>
      <c r="IMY10" s="349"/>
      <c r="IMZ10" s="350"/>
      <c r="INA10" s="349"/>
      <c r="INB10" s="349"/>
      <c r="INH10" s="337"/>
      <c r="INI10" s="337"/>
      <c r="INM10" s="337"/>
      <c r="INN10" s="349"/>
      <c r="INO10" s="350"/>
      <c r="INP10" s="349"/>
      <c r="INQ10" s="349"/>
      <c r="INW10" s="337"/>
      <c r="INX10" s="337"/>
      <c r="IOB10" s="337"/>
      <c r="IOC10" s="349"/>
      <c r="IOD10" s="350"/>
      <c r="IOE10" s="349"/>
      <c r="IOF10" s="349"/>
      <c r="IOL10" s="337"/>
      <c r="IOM10" s="337"/>
      <c r="IOQ10" s="337"/>
      <c r="IOR10" s="349"/>
      <c r="IOS10" s="350"/>
      <c r="IOT10" s="349"/>
      <c r="IOU10" s="349"/>
      <c r="IPA10" s="337"/>
      <c r="IPB10" s="337"/>
      <c r="IPF10" s="337"/>
      <c r="IPG10" s="349"/>
      <c r="IPH10" s="350"/>
      <c r="IPI10" s="349"/>
      <c r="IPJ10" s="349"/>
      <c r="IPP10" s="337"/>
      <c r="IPQ10" s="337"/>
      <c r="IPU10" s="337"/>
      <c r="IPV10" s="349"/>
      <c r="IPW10" s="350"/>
      <c r="IPX10" s="349"/>
      <c r="IPY10" s="349"/>
      <c r="IQE10" s="337"/>
      <c r="IQF10" s="337"/>
      <c r="IQJ10" s="337"/>
      <c r="IQK10" s="349"/>
      <c r="IQL10" s="350"/>
      <c r="IQM10" s="349"/>
      <c r="IQN10" s="349"/>
      <c r="IQT10" s="337"/>
      <c r="IQU10" s="337"/>
      <c r="IQY10" s="337"/>
      <c r="IQZ10" s="349"/>
      <c r="IRA10" s="350"/>
      <c r="IRB10" s="349"/>
      <c r="IRC10" s="349"/>
      <c r="IRI10" s="337"/>
      <c r="IRJ10" s="337"/>
      <c r="IRN10" s="337"/>
      <c r="IRO10" s="349"/>
      <c r="IRP10" s="350"/>
      <c r="IRQ10" s="349"/>
      <c r="IRR10" s="349"/>
      <c r="IRX10" s="337"/>
      <c r="IRY10" s="337"/>
      <c r="ISC10" s="337"/>
      <c r="ISD10" s="349"/>
      <c r="ISE10" s="350"/>
      <c r="ISF10" s="349"/>
      <c r="ISG10" s="349"/>
      <c r="ISM10" s="337"/>
      <c r="ISN10" s="337"/>
      <c r="ISR10" s="337"/>
      <c r="ISS10" s="349"/>
      <c r="IST10" s="350"/>
      <c r="ISU10" s="349"/>
      <c r="ISV10" s="349"/>
      <c r="ITB10" s="337"/>
      <c r="ITC10" s="337"/>
      <c r="ITG10" s="337"/>
      <c r="ITH10" s="349"/>
      <c r="ITI10" s="350"/>
      <c r="ITJ10" s="349"/>
      <c r="ITK10" s="349"/>
      <c r="ITQ10" s="337"/>
      <c r="ITR10" s="337"/>
      <c r="ITV10" s="337"/>
      <c r="ITW10" s="349"/>
      <c r="ITX10" s="350"/>
      <c r="ITY10" s="349"/>
      <c r="ITZ10" s="349"/>
      <c r="IUF10" s="337"/>
      <c r="IUG10" s="337"/>
      <c r="IUK10" s="337"/>
      <c r="IUL10" s="349"/>
      <c r="IUM10" s="350"/>
      <c r="IUN10" s="349"/>
      <c r="IUO10" s="349"/>
      <c r="IUU10" s="337"/>
      <c r="IUV10" s="337"/>
      <c r="IUZ10" s="337"/>
      <c r="IVA10" s="349"/>
      <c r="IVB10" s="350"/>
      <c r="IVC10" s="349"/>
      <c r="IVD10" s="349"/>
      <c r="IVJ10" s="337"/>
      <c r="IVK10" s="337"/>
      <c r="IVO10" s="337"/>
      <c r="IVP10" s="349"/>
      <c r="IVQ10" s="350"/>
      <c r="IVR10" s="349"/>
      <c r="IVS10" s="349"/>
      <c r="IVY10" s="337"/>
      <c r="IVZ10" s="337"/>
      <c r="IWD10" s="337"/>
      <c r="IWE10" s="349"/>
      <c r="IWF10" s="350"/>
      <c r="IWG10" s="349"/>
      <c r="IWH10" s="349"/>
      <c r="IWN10" s="337"/>
      <c r="IWO10" s="337"/>
      <c r="IWS10" s="337"/>
      <c r="IWT10" s="349"/>
      <c r="IWU10" s="350"/>
      <c r="IWV10" s="349"/>
      <c r="IWW10" s="349"/>
      <c r="IXC10" s="337"/>
      <c r="IXD10" s="337"/>
      <c r="IXH10" s="337"/>
      <c r="IXI10" s="349"/>
      <c r="IXJ10" s="350"/>
      <c r="IXK10" s="349"/>
      <c r="IXL10" s="349"/>
      <c r="IXR10" s="337"/>
      <c r="IXS10" s="337"/>
      <c r="IXW10" s="337"/>
      <c r="IXX10" s="349"/>
      <c r="IXY10" s="350"/>
      <c r="IXZ10" s="349"/>
      <c r="IYA10" s="349"/>
      <c r="IYG10" s="337"/>
      <c r="IYH10" s="337"/>
      <c r="IYL10" s="337"/>
      <c r="IYM10" s="349"/>
      <c r="IYN10" s="350"/>
      <c r="IYO10" s="349"/>
      <c r="IYP10" s="349"/>
      <c r="IYV10" s="337"/>
      <c r="IYW10" s="337"/>
      <c r="IZA10" s="337"/>
      <c r="IZB10" s="349"/>
      <c r="IZC10" s="350"/>
      <c r="IZD10" s="349"/>
      <c r="IZE10" s="349"/>
      <c r="IZK10" s="337"/>
      <c r="IZL10" s="337"/>
      <c r="IZP10" s="337"/>
      <c r="IZQ10" s="349"/>
      <c r="IZR10" s="350"/>
      <c r="IZS10" s="349"/>
      <c r="IZT10" s="349"/>
      <c r="IZZ10" s="337"/>
      <c r="JAA10" s="337"/>
      <c r="JAE10" s="337"/>
      <c r="JAF10" s="349"/>
      <c r="JAG10" s="350"/>
      <c r="JAH10" s="349"/>
      <c r="JAI10" s="349"/>
      <c r="JAO10" s="337"/>
      <c r="JAP10" s="337"/>
      <c r="JAT10" s="337"/>
      <c r="JAU10" s="349"/>
      <c r="JAV10" s="350"/>
      <c r="JAW10" s="349"/>
      <c r="JAX10" s="349"/>
      <c r="JBD10" s="337"/>
      <c r="JBE10" s="337"/>
      <c r="JBI10" s="337"/>
      <c r="JBJ10" s="349"/>
      <c r="JBK10" s="350"/>
      <c r="JBL10" s="349"/>
      <c r="JBM10" s="349"/>
      <c r="JBS10" s="337"/>
      <c r="JBT10" s="337"/>
      <c r="JBX10" s="337"/>
      <c r="JBY10" s="349"/>
      <c r="JBZ10" s="350"/>
      <c r="JCA10" s="349"/>
      <c r="JCB10" s="349"/>
      <c r="JCH10" s="337"/>
      <c r="JCI10" s="337"/>
      <c r="JCM10" s="337"/>
      <c r="JCN10" s="349"/>
      <c r="JCO10" s="350"/>
      <c r="JCP10" s="349"/>
      <c r="JCQ10" s="349"/>
      <c r="JCW10" s="337"/>
      <c r="JCX10" s="337"/>
      <c r="JDB10" s="337"/>
      <c r="JDC10" s="349"/>
      <c r="JDD10" s="350"/>
      <c r="JDE10" s="349"/>
      <c r="JDF10" s="349"/>
      <c r="JDL10" s="337"/>
      <c r="JDM10" s="337"/>
      <c r="JDQ10" s="337"/>
      <c r="JDR10" s="349"/>
      <c r="JDS10" s="350"/>
      <c r="JDT10" s="349"/>
      <c r="JDU10" s="349"/>
      <c r="JEA10" s="337"/>
      <c r="JEB10" s="337"/>
      <c r="JEF10" s="337"/>
      <c r="JEG10" s="349"/>
      <c r="JEH10" s="350"/>
      <c r="JEI10" s="349"/>
      <c r="JEJ10" s="349"/>
      <c r="JEP10" s="337"/>
      <c r="JEQ10" s="337"/>
      <c r="JEU10" s="337"/>
      <c r="JEV10" s="349"/>
      <c r="JEW10" s="350"/>
      <c r="JEX10" s="349"/>
      <c r="JEY10" s="349"/>
      <c r="JFE10" s="337"/>
      <c r="JFF10" s="337"/>
      <c r="JFJ10" s="337"/>
      <c r="JFK10" s="349"/>
      <c r="JFL10" s="350"/>
      <c r="JFM10" s="349"/>
      <c r="JFN10" s="349"/>
      <c r="JFT10" s="337"/>
      <c r="JFU10" s="337"/>
      <c r="JFY10" s="337"/>
      <c r="JFZ10" s="349"/>
      <c r="JGA10" s="350"/>
      <c r="JGB10" s="349"/>
      <c r="JGC10" s="349"/>
      <c r="JGI10" s="337"/>
      <c r="JGJ10" s="337"/>
      <c r="JGN10" s="337"/>
      <c r="JGO10" s="349"/>
      <c r="JGP10" s="350"/>
      <c r="JGQ10" s="349"/>
      <c r="JGR10" s="349"/>
      <c r="JGX10" s="337"/>
      <c r="JGY10" s="337"/>
      <c r="JHC10" s="337"/>
      <c r="JHD10" s="349"/>
      <c r="JHE10" s="350"/>
      <c r="JHF10" s="349"/>
      <c r="JHG10" s="349"/>
      <c r="JHM10" s="337"/>
      <c r="JHN10" s="337"/>
      <c r="JHR10" s="337"/>
      <c r="JHS10" s="349"/>
      <c r="JHT10" s="350"/>
      <c r="JHU10" s="349"/>
      <c r="JHV10" s="349"/>
      <c r="JIB10" s="337"/>
      <c r="JIC10" s="337"/>
      <c r="JIG10" s="337"/>
      <c r="JIH10" s="349"/>
      <c r="JII10" s="350"/>
      <c r="JIJ10" s="349"/>
      <c r="JIK10" s="349"/>
      <c r="JIQ10" s="337"/>
      <c r="JIR10" s="337"/>
      <c r="JIV10" s="337"/>
      <c r="JIW10" s="349"/>
      <c r="JIX10" s="350"/>
      <c r="JIY10" s="349"/>
      <c r="JIZ10" s="349"/>
      <c r="JJF10" s="337"/>
      <c r="JJG10" s="337"/>
      <c r="JJK10" s="337"/>
      <c r="JJL10" s="349"/>
      <c r="JJM10" s="350"/>
      <c r="JJN10" s="349"/>
      <c r="JJO10" s="349"/>
      <c r="JJU10" s="337"/>
      <c r="JJV10" s="337"/>
      <c r="JJZ10" s="337"/>
      <c r="JKA10" s="349"/>
      <c r="JKB10" s="350"/>
      <c r="JKC10" s="349"/>
      <c r="JKD10" s="349"/>
      <c r="JKJ10" s="337"/>
      <c r="JKK10" s="337"/>
      <c r="JKO10" s="337"/>
      <c r="JKP10" s="349"/>
      <c r="JKQ10" s="350"/>
      <c r="JKR10" s="349"/>
      <c r="JKS10" s="349"/>
      <c r="JKY10" s="337"/>
      <c r="JKZ10" s="337"/>
      <c r="JLD10" s="337"/>
      <c r="JLE10" s="349"/>
      <c r="JLF10" s="350"/>
      <c r="JLG10" s="349"/>
      <c r="JLH10" s="349"/>
      <c r="JLN10" s="337"/>
      <c r="JLO10" s="337"/>
      <c r="JLS10" s="337"/>
      <c r="JLT10" s="349"/>
      <c r="JLU10" s="350"/>
      <c r="JLV10" s="349"/>
      <c r="JLW10" s="349"/>
      <c r="JMC10" s="337"/>
      <c r="JMD10" s="337"/>
      <c r="JMH10" s="337"/>
      <c r="JMI10" s="349"/>
      <c r="JMJ10" s="350"/>
      <c r="JMK10" s="349"/>
      <c r="JML10" s="349"/>
      <c r="JMR10" s="337"/>
      <c r="JMS10" s="337"/>
      <c r="JMW10" s="337"/>
      <c r="JMX10" s="349"/>
      <c r="JMY10" s="350"/>
      <c r="JMZ10" s="349"/>
      <c r="JNA10" s="349"/>
      <c r="JNG10" s="337"/>
      <c r="JNH10" s="337"/>
      <c r="JNL10" s="337"/>
      <c r="JNM10" s="349"/>
      <c r="JNN10" s="350"/>
      <c r="JNO10" s="349"/>
      <c r="JNP10" s="349"/>
      <c r="JNV10" s="337"/>
      <c r="JNW10" s="337"/>
      <c r="JOA10" s="337"/>
      <c r="JOB10" s="349"/>
      <c r="JOC10" s="350"/>
      <c r="JOD10" s="349"/>
      <c r="JOE10" s="349"/>
      <c r="JOK10" s="337"/>
      <c r="JOL10" s="337"/>
      <c r="JOP10" s="337"/>
      <c r="JOQ10" s="349"/>
      <c r="JOR10" s="350"/>
      <c r="JOS10" s="349"/>
      <c r="JOT10" s="349"/>
      <c r="JOZ10" s="337"/>
      <c r="JPA10" s="337"/>
      <c r="JPE10" s="337"/>
      <c r="JPF10" s="349"/>
      <c r="JPG10" s="350"/>
      <c r="JPH10" s="349"/>
      <c r="JPI10" s="349"/>
      <c r="JPO10" s="337"/>
      <c r="JPP10" s="337"/>
      <c r="JPT10" s="337"/>
      <c r="JPU10" s="349"/>
      <c r="JPV10" s="350"/>
      <c r="JPW10" s="349"/>
      <c r="JPX10" s="349"/>
      <c r="JQD10" s="337"/>
      <c r="JQE10" s="337"/>
      <c r="JQI10" s="337"/>
      <c r="JQJ10" s="349"/>
      <c r="JQK10" s="350"/>
      <c r="JQL10" s="349"/>
      <c r="JQM10" s="349"/>
      <c r="JQS10" s="337"/>
      <c r="JQT10" s="337"/>
      <c r="JQX10" s="337"/>
      <c r="JQY10" s="349"/>
      <c r="JQZ10" s="350"/>
      <c r="JRA10" s="349"/>
      <c r="JRB10" s="349"/>
      <c r="JRH10" s="337"/>
      <c r="JRI10" s="337"/>
      <c r="JRM10" s="337"/>
      <c r="JRN10" s="349"/>
      <c r="JRO10" s="350"/>
      <c r="JRP10" s="349"/>
      <c r="JRQ10" s="349"/>
      <c r="JRW10" s="337"/>
      <c r="JRX10" s="337"/>
      <c r="JSB10" s="337"/>
      <c r="JSC10" s="349"/>
      <c r="JSD10" s="350"/>
      <c r="JSE10" s="349"/>
      <c r="JSF10" s="349"/>
      <c r="JSL10" s="337"/>
      <c r="JSM10" s="337"/>
      <c r="JSQ10" s="337"/>
      <c r="JSR10" s="349"/>
      <c r="JSS10" s="350"/>
      <c r="JST10" s="349"/>
      <c r="JSU10" s="349"/>
      <c r="JTA10" s="337"/>
      <c r="JTB10" s="337"/>
      <c r="JTF10" s="337"/>
      <c r="JTG10" s="349"/>
      <c r="JTH10" s="350"/>
      <c r="JTI10" s="349"/>
      <c r="JTJ10" s="349"/>
      <c r="JTP10" s="337"/>
      <c r="JTQ10" s="337"/>
      <c r="JTU10" s="337"/>
      <c r="JTV10" s="349"/>
      <c r="JTW10" s="350"/>
      <c r="JTX10" s="349"/>
      <c r="JTY10" s="349"/>
      <c r="JUE10" s="337"/>
      <c r="JUF10" s="337"/>
      <c r="JUJ10" s="337"/>
      <c r="JUK10" s="349"/>
      <c r="JUL10" s="350"/>
      <c r="JUM10" s="349"/>
      <c r="JUN10" s="349"/>
      <c r="JUT10" s="337"/>
      <c r="JUU10" s="337"/>
      <c r="JUY10" s="337"/>
      <c r="JUZ10" s="349"/>
      <c r="JVA10" s="350"/>
      <c r="JVB10" s="349"/>
      <c r="JVC10" s="349"/>
      <c r="JVI10" s="337"/>
      <c r="JVJ10" s="337"/>
      <c r="JVN10" s="337"/>
      <c r="JVO10" s="349"/>
      <c r="JVP10" s="350"/>
      <c r="JVQ10" s="349"/>
      <c r="JVR10" s="349"/>
      <c r="JVX10" s="337"/>
      <c r="JVY10" s="337"/>
      <c r="JWC10" s="337"/>
      <c r="JWD10" s="349"/>
      <c r="JWE10" s="350"/>
      <c r="JWF10" s="349"/>
      <c r="JWG10" s="349"/>
      <c r="JWM10" s="337"/>
      <c r="JWN10" s="337"/>
      <c r="JWR10" s="337"/>
      <c r="JWS10" s="349"/>
      <c r="JWT10" s="350"/>
      <c r="JWU10" s="349"/>
      <c r="JWV10" s="349"/>
      <c r="JXB10" s="337"/>
      <c r="JXC10" s="337"/>
      <c r="JXG10" s="337"/>
      <c r="JXH10" s="349"/>
      <c r="JXI10" s="350"/>
      <c r="JXJ10" s="349"/>
      <c r="JXK10" s="349"/>
      <c r="JXQ10" s="337"/>
      <c r="JXR10" s="337"/>
      <c r="JXV10" s="337"/>
      <c r="JXW10" s="349"/>
      <c r="JXX10" s="350"/>
      <c r="JXY10" s="349"/>
      <c r="JXZ10" s="349"/>
      <c r="JYF10" s="337"/>
      <c r="JYG10" s="337"/>
      <c r="JYK10" s="337"/>
      <c r="JYL10" s="349"/>
      <c r="JYM10" s="350"/>
      <c r="JYN10" s="349"/>
      <c r="JYO10" s="349"/>
      <c r="JYU10" s="337"/>
      <c r="JYV10" s="337"/>
      <c r="JYZ10" s="337"/>
      <c r="JZA10" s="349"/>
      <c r="JZB10" s="350"/>
      <c r="JZC10" s="349"/>
      <c r="JZD10" s="349"/>
      <c r="JZJ10" s="337"/>
      <c r="JZK10" s="337"/>
      <c r="JZO10" s="337"/>
      <c r="JZP10" s="349"/>
      <c r="JZQ10" s="350"/>
      <c r="JZR10" s="349"/>
      <c r="JZS10" s="349"/>
      <c r="JZY10" s="337"/>
      <c r="JZZ10" s="337"/>
      <c r="KAD10" s="337"/>
      <c r="KAE10" s="349"/>
      <c r="KAF10" s="350"/>
      <c r="KAG10" s="349"/>
      <c r="KAH10" s="349"/>
      <c r="KAN10" s="337"/>
      <c r="KAO10" s="337"/>
      <c r="KAS10" s="337"/>
      <c r="KAT10" s="349"/>
      <c r="KAU10" s="350"/>
      <c r="KAV10" s="349"/>
      <c r="KAW10" s="349"/>
      <c r="KBC10" s="337"/>
      <c r="KBD10" s="337"/>
      <c r="KBH10" s="337"/>
      <c r="KBI10" s="349"/>
      <c r="KBJ10" s="350"/>
      <c r="KBK10" s="349"/>
      <c r="KBL10" s="349"/>
      <c r="KBR10" s="337"/>
      <c r="KBS10" s="337"/>
      <c r="KBW10" s="337"/>
      <c r="KBX10" s="349"/>
      <c r="KBY10" s="350"/>
      <c r="KBZ10" s="349"/>
      <c r="KCA10" s="349"/>
      <c r="KCG10" s="337"/>
      <c r="KCH10" s="337"/>
      <c r="KCL10" s="337"/>
      <c r="KCM10" s="349"/>
      <c r="KCN10" s="350"/>
      <c r="KCO10" s="349"/>
      <c r="KCP10" s="349"/>
      <c r="KCV10" s="337"/>
      <c r="KCW10" s="337"/>
      <c r="KDA10" s="337"/>
      <c r="KDB10" s="349"/>
      <c r="KDC10" s="350"/>
      <c r="KDD10" s="349"/>
      <c r="KDE10" s="349"/>
      <c r="KDK10" s="337"/>
      <c r="KDL10" s="337"/>
      <c r="KDP10" s="337"/>
      <c r="KDQ10" s="349"/>
      <c r="KDR10" s="350"/>
      <c r="KDS10" s="349"/>
      <c r="KDT10" s="349"/>
      <c r="KDZ10" s="337"/>
      <c r="KEA10" s="337"/>
      <c r="KEE10" s="337"/>
      <c r="KEF10" s="349"/>
      <c r="KEG10" s="350"/>
      <c r="KEH10" s="349"/>
      <c r="KEI10" s="349"/>
      <c r="KEO10" s="337"/>
      <c r="KEP10" s="337"/>
      <c r="KET10" s="337"/>
      <c r="KEU10" s="349"/>
      <c r="KEV10" s="350"/>
      <c r="KEW10" s="349"/>
      <c r="KEX10" s="349"/>
      <c r="KFD10" s="337"/>
      <c r="KFE10" s="337"/>
      <c r="KFI10" s="337"/>
      <c r="KFJ10" s="349"/>
      <c r="KFK10" s="350"/>
      <c r="KFL10" s="349"/>
      <c r="KFM10" s="349"/>
      <c r="KFS10" s="337"/>
      <c r="KFT10" s="337"/>
      <c r="KFX10" s="337"/>
      <c r="KFY10" s="349"/>
      <c r="KFZ10" s="350"/>
      <c r="KGA10" s="349"/>
      <c r="KGB10" s="349"/>
      <c r="KGH10" s="337"/>
      <c r="KGI10" s="337"/>
      <c r="KGM10" s="337"/>
      <c r="KGN10" s="349"/>
      <c r="KGO10" s="350"/>
      <c r="KGP10" s="349"/>
      <c r="KGQ10" s="349"/>
      <c r="KGW10" s="337"/>
      <c r="KGX10" s="337"/>
      <c r="KHB10" s="337"/>
      <c r="KHC10" s="349"/>
      <c r="KHD10" s="350"/>
      <c r="KHE10" s="349"/>
      <c r="KHF10" s="349"/>
      <c r="KHL10" s="337"/>
      <c r="KHM10" s="337"/>
      <c r="KHQ10" s="337"/>
      <c r="KHR10" s="349"/>
      <c r="KHS10" s="350"/>
      <c r="KHT10" s="349"/>
      <c r="KHU10" s="349"/>
      <c r="KIA10" s="337"/>
      <c r="KIB10" s="337"/>
      <c r="KIF10" s="337"/>
      <c r="KIG10" s="349"/>
      <c r="KIH10" s="350"/>
      <c r="KII10" s="349"/>
      <c r="KIJ10" s="349"/>
      <c r="KIP10" s="337"/>
      <c r="KIQ10" s="337"/>
      <c r="KIU10" s="337"/>
      <c r="KIV10" s="349"/>
      <c r="KIW10" s="350"/>
      <c r="KIX10" s="349"/>
      <c r="KIY10" s="349"/>
      <c r="KJE10" s="337"/>
      <c r="KJF10" s="337"/>
      <c r="KJJ10" s="337"/>
      <c r="KJK10" s="349"/>
      <c r="KJL10" s="350"/>
      <c r="KJM10" s="349"/>
      <c r="KJN10" s="349"/>
      <c r="KJT10" s="337"/>
      <c r="KJU10" s="337"/>
      <c r="KJY10" s="337"/>
      <c r="KJZ10" s="349"/>
      <c r="KKA10" s="350"/>
      <c r="KKB10" s="349"/>
      <c r="KKC10" s="349"/>
      <c r="KKI10" s="337"/>
      <c r="KKJ10" s="337"/>
      <c r="KKN10" s="337"/>
      <c r="KKO10" s="349"/>
      <c r="KKP10" s="350"/>
      <c r="KKQ10" s="349"/>
      <c r="KKR10" s="349"/>
      <c r="KKX10" s="337"/>
      <c r="KKY10" s="337"/>
      <c r="KLC10" s="337"/>
      <c r="KLD10" s="349"/>
      <c r="KLE10" s="350"/>
      <c r="KLF10" s="349"/>
      <c r="KLG10" s="349"/>
      <c r="KLM10" s="337"/>
      <c r="KLN10" s="337"/>
      <c r="KLR10" s="337"/>
      <c r="KLS10" s="349"/>
      <c r="KLT10" s="350"/>
      <c r="KLU10" s="349"/>
      <c r="KLV10" s="349"/>
      <c r="KMB10" s="337"/>
      <c r="KMC10" s="337"/>
      <c r="KMG10" s="337"/>
      <c r="KMH10" s="349"/>
      <c r="KMI10" s="350"/>
      <c r="KMJ10" s="349"/>
      <c r="KMK10" s="349"/>
      <c r="KMQ10" s="337"/>
      <c r="KMR10" s="337"/>
      <c r="KMV10" s="337"/>
      <c r="KMW10" s="349"/>
      <c r="KMX10" s="350"/>
      <c r="KMY10" s="349"/>
      <c r="KMZ10" s="349"/>
      <c r="KNF10" s="337"/>
      <c r="KNG10" s="337"/>
      <c r="KNK10" s="337"/>
      <c r="KNL10" s="349"/>
      <c r="KNM10" s="350"/>
      <c r="KNN10" s="349"/>
      <c r="KNO10" s="349"/>
      <c r="KNU10" s="337"/>
      <c r="KNV10" s="337"/>
      <c r="KNZ10" s="337"/>
      <c r="KOA10" s="349"/>
      <c r="KOB10" s="350"/>
      <c r="KOC10" s="349"/>
      <c r="KOD10" s="349"/>
      <c r="KOJ10" s="337"/>
      <c r="KOK10" s="337"/>
      <c r="KOO10" s="337"/>
      <c r="KOP10" s="349"/>
      <c r="KOQ10" s="350"/>
      <c r="KOR10" s="349"/>
      <c r="KOS10" s="349"/>
      <c r="KOY10" s="337"/>
      <c r="KOZ10" s="337"/>
      <c r="KPD10" s="337"/>
      <c r="KPE10" s="349"/>
      <c r="KPF10" s="350"/>
      <c r="KPG10" s="349"/>
      <c r="KPH10" s="349"/>
      <c r="KPN10" s="337"/>
      <c r="KPO10" s="337"/>
      <c r="KPS10" s="337"/>
      <c r="KPT10" s="349"/>
      <c r="KPU10" s="350"/>
      <c r="KPV10" s="349"/>
      <c r="KPW10" s="349"/>
      <c r="KQC10" s="337"/>
      <c r="KQD10" s="337"/>
      <c r="KQH10" s="337"/>
      <c r="KQI10" s="349"/>
      <c r="KQJ10" s="350"/>
      <c r="KQK10" s="349"/>
      <c r="KQL10" s="349"/>
      <c r="KQR10" s="337"/>
      <c r="KQS10" s="337"/>
      <c r="KQW10" s="337"/>
      <c r="KQX10" s="349"/>
      <c r="KQY10" s="350"/>
      <c r="KQZ10" s="349"/>
      <c r="KRA10" s="349"/>
      <c r="KRG10" s="337"/>
      <c r="KRH10" s="337"/>
      <c r="KRL10" s="337"/>
      <c r="KRM10" s="349"/>
      <c r="KRN10" s="350"/>
      <c r="KRO10" s="349"/>
      <c r="KRP10" s="349"/>
      <c r="KRV10" s="337"/>
      <c r="KRW10" s="337"/>
      <c r="KSA10" s="337"/>
      <c r="KSB10" s="349"/>
      <c r="KSC10" s="350"/>
      <c r="KSD10" s="349"/>
      <c r="KSE10" s="349"/>
      <c r="KSK10" s="337"/>
      <c r="KSL10" s="337"/>
      <c r="KSP10" s="337"/>
      <c r="KSQ10" s="349"/>
      <c r="KSR10" s="350"/>
      <c r="KSS10" s="349"/>
      <c r="KST10" s="349"/>
      <c r="KSZ10" s="337"/>
      <c r="KTA10" s="337"/>
      <c r="KTE10" s="337"/>
      <c r="KTF10" s="349"/>
      <c r="KTG10" s="350"/>
      <c r="KTH10" s="349"/>
      <c r="KTI10" s="349"/>
      <c r="KTO10" s="337"/>
      <c r="KTP10" s="337"/>
      <c r="KTT10" s="337"/>
      <c r="KTU10" s="349"/>
      <c r="KTV10" s="350"/>
      <c r="KTW10" s="349"/>
      <c r="KTX10" s="349"/>
      <c r="KUD10" s="337"/>
      <c r="KUE10" s="337"/>
      <c r="KUI10" s="337"/>
      <c r="KUJ10" s="349"/>
      <c r="KUK10" s="350"/>
      <c r="KUL10" s="349"/>
      <c r="KUM10" s="349"/>
      <c r="KUS10" s="337"/>
      <c r="KUT10" s="337"/>
      <c r="KUX10" s="337"/>
      <c r="KUY10" s="349"/>
      <c r="KUZ10" s="350"/>
      <c r="KVA10" s="349"/>
      <c r="KVB10" s="349"/>
      <c r="KVH10" s="337"/>
      <c r="KVI10" s="337"/>
      <c r="KVM10" s="337"/>
      <c r="KVN10" s="349"/>
      <c r="KVO10" s="350"/>
      <c r="KVP10" s="349"/>
      <c r="KVQ10" s="349"/>
      <c r="KVW10" s="337"/>
      <c r="KVX10" s="337"/>
      <c r="KWB10" s="337"/>
      <c r="KWC10" s="349"/>
      <c r="KWD10" s="350"/>
      <c r="KWE10" s="349"/>
      <c r="KWF10" s="349"/>
      <c r="KWL10" s="337"/>
      <c r="KWM10" s="337"/>
      <c r="KWQ10" s="337"/>
      <c r="KWR10" s="349"/>
      <c r="KWS10" s="350"/>
      <c r="KWT10" s="349"/>
      <c r="KWU10" s="349"/>
      <c r="KXA10" s="337"/>
      <c r="KXB10" s="337"/>
      <c r="KXF10" s="337"/>
      <c r="KXG10" s="349"/>
      <c r="KXH10" s="350"/>
      <c r="KXI10" s="349"/>
      <c r="KXJ10" s="349"/>
      <c r="KXP10" s="337"/>
      <c r="KXQ10" s="337"/>
      <c r="KXU10" s="337"/>
      <c r="KXV10" s="349"/>
      <c r="KXW10" s="350"/>
      <c r="KXX10" s="349"/>
      <c r="KXY10" s="349"/>
      <c r="KYE10" s="337"/>
      <c r="KYF10" s="337"/>
      <c r="KYJ10" s="337"/>
      <c r="KYK10" s="349"/>
      <c r="KYL10" s="350"/>
      <c r="KYM10" s="349"/>
      <c r="KYN10" s="349"/>
      <c r="KYT10" s="337"/>
      <c r="KYU10" s="337"/>
      <c r="KYY10" s="337"/>
      <c r="KYZ10" s="349"/>
      <c r="KZA10" s="350"/>
      <c r="KZB10" s="349"/>
      <c r="KZC10" s="349"/>
      <c r="KZI10" s="337"/>
      <c r="KZJ10" s="337"/>
      <c r="KZN10" s="337"/>
      <c r="KZO10" s="349"/>
      <c r="KZP10" s="350"/>
      <c r="KZQ10" s="349"/>
      <c r="KZR10" s="349"/>
      <c r="KZX10" s="337"/>
      <c r="KZY10" s="337"/>
      <c r="LAC10" s="337"/>
      <c r="LAD10" s="349"/>
      <c r="LAE10" s="350"/>
      <c r="LAF10" s="349"/>
      <c r="LAG10" s="349"/>
      <c r="LAM10" s="337"/>
      <c r="LAN10" s="337"/>
      <c r="LAR10" s="337"/>
      <c r="LAS10" s="349"/>
      <c r="LAT10" s="350"/>
      <c r="LAU10" s="349"/>
      <c r="LAV10" s="349"/>
      <c r="LBB10" s="337"/>
      <c r="LBC10" s="337"/>
      <c r="LBG10" s="337"/>
      <c r="LBH10" s="349"/>
      <c r="LBI10" s="350"/>
      <c r="LBJ10" s="349"/>
      <c r="LBK10" s="349"/>
      <c r="LBQ10" s="337"/>
      <c r="LBR10" s="337"/>
      <c r="LBV10" s="337"/>
      <c r="LBW10" s="349"/>
      <c r="LBX10" s="350"/>
      <c r="LBY10" s="349"/>
      <c r="LBZ10" s="349"/>
      <c r="LCF10" s="337"/>
      <c r="LCG10" s="337"/>
      <c r="LCK10" s="337"/>
      <c r="LCL10" s="349"/>
      <c r="LCM10" s="350"/>
      <c r="LCN10" s="349"/>
      <c r="LCO10" s="349"/>
      <c r="LCU10" s="337"/>
      <c r="LCV10" s="337"/>
      <c r="LCZ10" s="337"/>
      <c r="LDA10" s="349"/>
      <c r="LDB10" s="350"/>
      <c r="LDC10" s="349"/>
      <c r="LDD10" s="349"/>
      <c r="LDJ10" s="337"/>
      <c r="LDK10" s="337"/>
      <c r="LDO10" s="337"/>
      <c r="LDP10" s="349"/>
      <c r="LDQ10" s="350"/>
      <c r="LDR10" s="349"/>
      <c r="LDS10" s="349"/>
      <c r="LDY10" s="337"/>
      <c r="LDZ10" s="337"/>
      <c r="LED10" s="337"/>
      <c r="LEE10" s="349"/>
      <c r="LEF10" s="350"/>
      <c r="LEG10" s="349"/>
      <c r="LEH10" s="349"/>
      <c r="LEN10" s="337"/>
      <c r="LEO10" s="337"/>
      <c r="LES10" s="337"/>
      <c r="LET10" s="349"/>
      <c r="LEU10" s="350"/>
      <c r="LEV10" s="349"/>
      <c r="LEW10" s="349"/>
      <c r="LFC10" s="337"/>
      <c r="LFD10" s="337"/>
      <c r="LFH10" s="337"/>
      <c r="LFI10" s="349"/>
      <c r="LFJ10" s="350"/>
      <c r="LFK10" s="349"/>
      <c r="LFL10" s="349"/>
      <c r="LFR10" s="337"/>
      <c r="LFS10" s="337"/>
      <c r="LFW10" s="337"/>
      <c r="LFX10" s="349"/>
      <c r="LFY10" s="350"/>
      <c r="LFZ10" s="349"/>
      <c r="LGA10" s="349"/>
      <c r="LGG10" s="337"/>
      <c r="LGH10" s="337"/>
      <c r="LGL10" s="337"/>
      <c r="LGM10" s="349"/>
      <c r="LGN10" s="350"/>
      <c r="LGO10" s="349"/>
      <c r="LGP10" s="349"/>
      <c r="LGV10" s="337"/>
      <c r="LGW10" s="337"/>
      <c r="LHA10" s="337"/>
      <c r="LHB10" s="349"/>
      <c r="LHC10" s="350"/>
      <c r="LHD10" s="349"/>
      <c r="LHE10" s="349"/>
      <c r="LHK10" s="337"/>
      <c r="LHL10" s="337"/>
      <c r="LHP10" s="337"/>
      <c r="LHQ10" s="349"/>
      <c r="LHR10" s="350"/>
      <c r="LHS10" s="349"/>
      <c r="LHT10" s="349"/>
      <c r="LHZ10" s="337"/>
      <c r="LIA10" s="337"/>
      <c r="LIE10" s="337"/>
      <c r="LIF10" s="349"/>
      <c r="LIG10" s="350"/>
      <c r="LIH10" s="349"/>
      <c r="LII10" s="349"/>
      <c r="LIO10" s="337"/>
      <c r="LIP10" s="337"/>
      <c r="LIT10" s="337"/>
      <c r="LIU10" s="349"/>
      <c r="LIV10" s="350"/>
      <c r="LIW10" s="349"/>
      <c r="LIX10" s="349"/>
      <c r="LJD10" s="337"/>
      <c r="LJE10" s="337"/>
      <c r="LJI10" s="337"/>
      <c r="LJJ10" s="349"/>
      <c r="LJK10" s="350"/>
      <c r="LJL10" s="349"/>
      <c r="LJM10" s="349"/>
      <c r="LJS10" s="337"/>
      <c r="LJT10" s="337"/>
      <c r="LJX10" s="337"/>
      <c r="LJY10" s="349"/>
      <c r="LJZ10" s="350"/>
      <c r="LKA10" s="349"/>
      <c r="LKB10" s="349"/>
      <c r="LKH10" s="337"/>
      <c r="LKI10" s="337"/>
      <c r="LKM10" s="337"/>
      <c r="LKN10" s="349"/>
      <c r="LKO10" s="350"/>
      <c r="LKP10" s="349"/>
      <c r="LKQ10" s="349"/>
      <c r="LKW10" s="337"/>
      <c r="LKX10" s="337"/>
      <c r="LLB10" s="337"/>
      <c r="LLC10" s="349"/>
      <c r="LLD10" s="350"/>
      <c r="LLE10" s="349"/>
      <c r="LLF10" s="349"/>
      <c r="LLL10" s="337"/>
      <c r="LLM10" s="337"/>
      <c r="LLQ10" s="337"/>
      <c r="LLR10" s="349"/>
      <c r="LLS10" s="350"/>
      <c r="LLT10" s="349"/>
      <c r="LLU10" s="349"/>
      <c r="LMA10" s="337"/>
      <c r="LMB10" s="337"/>
      <c r="LMF10" s="337"/>
      <c r="LMG10" s="349"/>
      <c r="LMH10" s="350"/>
      <c r="LMI10" s="349"/>
      <c r="LMJ10" s="349"/>
      <c r="LMP10" s="337"/>
      <c r="LMQ10" s="337"/>
      <c r="LMU10" s="337"/>
      <c r="LMV10" s="349"/>
      <c r="LMW10" s="350"/>
      <c r="LMX10" s="349"/>
      <c r="LMY10" s="349"/>
      <c r="LNE10" s="337"/>
      <c r="LNF10" s="337"/>
      <c r="LNJ10" s="337"/>
      <c r="LNK10" s="349"/>
      <c r="LNL10" s="350"/>
      <c r="LNM10" s="349"/>
      <c r="LNN10" s="349"/>
      <c r="LNT10" s="337"/>
      <c r="LNU10" s="337"/>
      <c r="LNY10" s="337"/>
      <c r="LNZ10" s="349"/>
      <c r="LOA10" s="350"/>
      <c r="LOB10" s="349"/>
      <c r="LOC10" s="349"/>
      <c r="LOI10" s="337"/>
      <c r="LOJ10" s="337"/>
      <c r="LON10" s="337"/>
      <c r="LOO10" s="349"/>
      <c r="LOP10" s="350"/>
      <c r="LOQ10" s="349"/>
      <c r="LOR10" s="349"/>
      <c r="LOX10" s="337"/>
      <c r="LOY10" s="337"/>
      <c r="LPC10" s="337"/>
      <c r="LPD10" s="349"/>
      <c r="LPE10" s="350"/>
      <c r="LPF10" s="349"/>
      <c r="LPG10" s="349"/>
      <c r="LPM10" s="337"/>
      <c r="LPN10" s="337"/>
      <c r="LPR10" s="337"/>
      <c r="LPS10" s="349"/>
      <c r="LPT10" s="350"/>
      <c r="LPU10" s="349"/>
      <c r="LPV10" s="349"/>
      <c r="LQB10" s="337"/>
      <c r="LQC10" s="337"/>
      <c r="LQG10" s="337"/>
      <c r="LQH10" s="349"/>
      <c r="LQI10" s="350"/>
      <c r="LQJ10" s="349"/>
      <c r="LQK10" s="349"/>
      <c r="LQQ10" s="337"/>
      <c r="LQR10" s="337"/>
      <c r="LQV10" s="337"/>
      <c r="LQW10" s="349"/>
      <c r="LQX10" s="350"/>
      <c r="LQY10" s="349"/>
      <c r="LQZ10" s="349"/>
      <c r="LRF10" s="337"/>
      <c r="LRG10" s="337"/>
      <c r="LRK10" s="337"/>
      <c r="LRL10" s="349"/>
      <c r="LRM10" s="350"/>
      <c r="LRN10" s="349"/>
      <c r="LRO10" s="349"/>
      <c r="LRU10" s="337"/>
      <c r="LRV10" s="337"/>
      <c r="LRZ10" s="337"/>
      <c r="LSA10" s="349"/>
      <c r="LSB10" s="350"/>
      <c r="LSC10" s="349"/>
      <c r="LSD10" s="349"/>
      <c r="LSJ10" s="337"/>
      <c r="LSK10" s="337"/>
      <c r="LSO10" s="337"/>
      <c r="LSP10" s="349"/>
      <c r="LSQ10" s="350"/>
      <c r="LSR10" s="349"/>
      <c r="LSS10" s="349"/>
      <c r="LSY10" s="337"/>
      <c r="LSZ10" s="337"/>
      <c r="LTD10" s="337"/>
      <c r="LTE10" s="349"/>
      <c r="LTF10" s="350"/>
      <c r="LTG10" s="349"/>
      <c r="LTH10" s="349"/>
      <c r="LTN10" s="337"/>
      <c r="LTO10" s="337"/>
      <c r="LTS10" s="337"/>
      <c r="LTT10" s="349"/>
      <c r="LTU10" s="350"/>
      <c r="LTV10" s="349"/>
      <c r="LTW10" s="349"/>
      <c r="LUC10" s="337"/>
      <c r="LUD10" s="337"/>
      <c r="LUH10" s="337"/>
      <c r="LUI10" s="349"/>
      <c r="LUJ10" s="350"/>
      <c r="LUK10" s="349"/>
      <c r="LUL10" s="349"/>
      <c r="LUR10" s="337"/>
      <c r="LUS10" s="337"/>
      <c r="LUW10" s="337"/>
      <c r="LUX10" s="349"/>
      <c r="LUY10" s="350"/>
      <c r="LUZ10" s="349"/>
      <c r="LVA10" s="349"/>
      <c r="LVG10" s="337"/>
      <c r="LVH10" s="337"/>
      <c r="LVL10" s="337"/>
      <c r="LVM10" s="349"/>
      <c r="LVN10" s="350"/>
      <c r="LVO10" s="349"/>
      <c r="LVP10" s="349"/>
      <c r="LVV10" s="337"/>
      <c r="LVW10" s="337"/>
      <c r="LWA10" s="337"/>
      <c r="LWB10" s="349"/>
      <c r="LWC10" s="350"/>
      <c r="LWD10" s="349"/>
      <c r="LWE10" s="349"/>
      <c r="LWK10" s="337"/>
      <c r="LWL10" s="337"/>
      <c r="LWP10" s="337"/>
      <c r="LWQ10" s="349"/>
      <c r="LWR10" s="350"/>
      <c r="LWS10" s="349"/>
      <c r="LWT10" s="349"/>
      <c r="LWZ10" s="337"/>
      <c r="LXA10" s="337"/>
      <c r="LXE10" s="337"/>
      <c r="LXF10" s="349"/>
      <c r="LXG10" s="350"/>
      <c r="LXH10" s="349"/>
      <c r="LXI10" s="349"/>
      <c r="LXO10" s="337"/>
      <c r="LXP10" s="337"/>
      <c r="LXT10" s="337"/>
      <c r="LXU10" s="349"/>
      <c r="LXV10" s="350"/>
      <c r="LXW10" s="349"/>
      <c r="LXX10" s="349"/>
      <c r="LYD10" s="337"/>
      <c r="LYE10" s="337"/>
      <c r="LYI10" s="337"/>
      <c r="LYJ10" s="349"/>
      <c r="LYK10" s="350"/>
      <c r="LYL10" s="349"/>
      <c r="LYM10" s="349"/>
      <c r="LYS10" s="337"/>
      <c r="LYT10" s="337"/>
      <c r="LYX10" s="337"/>
      <c r="LYY10" s="349"/>
      <c r="LYZ10" s="350"/>
      <c r="LZA10" s="349"/>
      <c r="LZB10" s="349"/>
      <c r="LZH10" s="337"/>
      <c r="LZI10" s="337"/>
      <c r="LZM10" s="337"/>
      <c r="LZN10" s="349"/>
      <c r="LZO10" s="350"/>
      <c r="LZP10" s="349"/>
      <c r="LZQ10" s="349"/>
      <c r="LZW10" s="337"/>
      <c r="LZX10" s="337"/>
      <c r="MAB10" s="337"/>
      <c r="MAC10" s="349"/>
      <c r="MAD10" s="350"/>
      <c r="MAE10" s="349"/>
      <c r="MAF10" s="349"/>
      <c r="MAL10" s="337"/>
      <c r="MAM10" s="337"/>
      <c r="MAQ10" s="337"/>
      <c r="MAR10" s="349"/>
      <c r="MAS10" s="350"/>
      <c r="MAT10" s="349"/>
      <c r="MAU10" s="349"/>
      <c r="MBA10" s="337"/>
      <c r="MBB10" s="337"/>
      <c r="MBF10" s="337"/>
      <c r="MBG10" s="349"/>
      <c r="MBH10" s="350"/>
      <c r="MBI10" s="349"/>
      <c r="MBJ10" s="349"/>
      <c r="MBP10" s="337"/>
      <c r="MBQ10" s="337"/>
      <c r="MBU10" s="337"/>
      <c r="MBV10" s="349"/>
      <c r="MBW10" s="350"/>
      <c r="MBX10" s="349"/>
      <c r="MBY10" s="349"/>
      <c r="MCE10" s="337"/>
      <c r="MCF10" s="337"/>
      <c r="MCJ10" s="337"/>
      <c r="MCK10" s="349"/>
      <c r="MCL10" s="350"/>
      <c r="MCM10" s="349"/>
      <c r="MCN10" s="349"/>
      <c r="MCT10" s="337"/>
      <c r="MCU10" s="337"/>
      <c r="MCY10" s="337"/>
      <c r="MCZ10" s="349"/>
      <c r="MDA10" s="350"/>
      <c r="MDB10" s="349"/>
      <c r="MDC10" s="349"/>
      <c r="MDI10" s="337"/>
      <c r="MDJ10" s="337"/>
      <c r="MDN10" s="337"/>
      <c r="MDO10" s="349"/>
      <c r="MDP10" s="350"/>
      <c r="MDQ10" s="349"/>
      <c r="MDR10" s="349"/>
      <c r="MDX10" s="337"/>
      <c r="MDY10" s="337"/>
      <c r="MEC10" s="337"/>
      <c r="MED10" s="349"/>
      <c r="MEE10" s="350"/>
      <c r="MEF10" s="349"/>
      <c r="MEG10" s="349"/>
      <c r="MEM10" s="337"/>
      <c r="MEN10" s="337"/>
      <c r="MER10" s="337"/>
      <c r="MES10" s="349"/>
      <c r="MET10" s="350"/>
      <c r="MEU10" s="349"/>
      <c r="MEV10" s="349"/>
      <c r="MFB10" s="337"/>
      <c r="MFC10" s="337"/>
      <c r="MFG10" s="337"/>
      <c r="MFH10" s="349"/>
      <c r="MFI10" s="350"/>
      <c r="MFJ10" s="349"/>
      <c r="MFK10" s="349"/>
      <c r="MFQ10" s="337"/>
      <c r="MFR10" s="337"/>
      <c r="MFV10" s="337"/>
      <c r="MFW10" s="349"/>
      <c r="MFX10" s="350"/>
      <c r="MFY10" s="349"/>
      <c r="MFZ10" s="349"/>
      <c r="MGF10" s="337"/>
      <c r="MGG10" s="337"/>
      <c r="MGK10" s="337"/>
      <c r="MGL10" s="349"/>
      <c r="MGM10" s="350"/>
      <c r="MGN10" s="349"/>
      <c r="MGO10" s="349"/>
      <c r="MGU10" s="337"/>
      <c r="MGV10" s="337"/>
      <c r="MGZ10" s="337"/>
      <c r="MHA10" s="349"/>
      <c r="MHB10" s="350"/>
      <c r="MHC10" s="349"/>
      <c r="MHD10" s="349"/>
      <c r="MHJ10" s="337"/>
      <c r="MHK10" s="337"/>
      <c r="MHO10" s="337"/>
      <c r="MHP10" s="349"/>
      <c r="MHQ10" s="350"/>
      <c r="MHR10" s="349"/>
      <c r="MHS10" s="349"/>
      <c r="MHY10" s="337"/>
      <c r="MHZ10" s="337"/>
      <c r="MID10" s="337"/>
      <c r="MIE10" s="349"/>
      <c r="MIF10" s="350"/>
      <c r="MIG10" s="349"/>
      <c r="MIH10" s="349"/>
      <c r="MIN10" s="337"/>
      <c r="MIO10" s="337"/>
      <c r="MIS10" s="337"/>
      <c r="MIT10" s="349"/>
      <c r="MIU10" s="350"/>
      <c r="MIV10" s="349"/>
      <c r="MIW10" s="349"/>
      <c r="MJC10" s="337"/>
      <c r="MJD10" s="337"/>
      <c r="MJH10" s="337"/>
      <c r="MJI10" s="349"/>
      <c r="MJJ10" s="350"/>
      <c r="MJK10" s="349"/>
      <c r="MJL10" s="349"/>
      <c r="MJR10" s="337"/>
      <c r="MJS10" s="337"/>
      <c r="MJW10" s="337"/>
      <c r="MJX10" s="349"/>
      <c r="MJY10" s="350"/>
      <c r="MJZ10" s="349"/>
      <c r="MKA10" s="349"/>
      <c r="MKG10" s="337"/>
      <c r="MKH10" s="337"/>
      <c r="MKL10" s="337"/>
      <c r="MKM10" s="349"/>
      <c r="MKN10" s="350"/>
      <c r="MKO10" s="349"/>
      <c r="MKP10" s="349"/>
      <c r="MKV10" s="337"/>
      <c r="MKW10" s="337"/>
      <c r="MLA10" s="337"/>
      <c r="MLB10" s="349"/>
      <c r="MLC10" s="350"/>
      <c r="MLD10" s="349"/>
      <c r="MLE10" s="349"/>
      <c r="MLK10" s="337"/>
      <c r="MLL10" s="337"/>
      <c r="MLP10" s="337"/>
      <c r="MLQ10" s="349"/>
      <c r="MLR10" s="350"/>
      <c r="MLS10" s="349"/>
      <c r="MLT10" s="349"/>
      <c r="MLZ10" s="337"/>
      <c r="MMA10" s="337"/>
      <c r="MME10" s="337"/>
      <c r="MMF10" s="349"/>
      <c r="MMG10" s="350"/>
      <c r="MMH10" s="349"/>
      <c r="MMI10" s="349"/>
      <c r="MMO10" s="337"/>
      <c r="MMP10" s="337"/>
      <c r="MMT10" s="337"/>
      <c r="MMU10" s="349"/>
      <c r="MMV10" s="350"/>
      <c r="MMW10" s="349"/>
      <c r="MMX10" s="349"/>
      <c r="MND10" s="337"/>
      <c r="MNE10" s="337"/>
      <c r="MNI10" s="337"/>
      <c r="MNJ10" s="349"/>
      <c r="MNK10" s="350"/>
      <c r="MNL10" s="349"/>
      <c r="MNM10" s="349"/>
      <c r="MNS10" s="337"/>
      <c r="MNT10" s="337"/>
      <c r="MNX10" s="337"/>
      <c r="MNY10" s="349"/>
      <c r="MNZ10" s="350"/>
      <c r="MOA10" s="349"/>
      <c r="MOB10" s="349"/>
      <c r="MOH10" s="337"/>
      <c r="MOI10" s="337"/>
      <c r="MOM10" s="337"/>
      <c r="MON10" s="349"/>
      <c r="MOO10" s="350"/>
      <c r="MOP10" s="349"/>
      <c r="MOQ10" s="349"/>
      <c r="MOW10" s="337"/>
      <c r="MOX10" s="337"/>
      <c r="MPB10" s="337"/>
      <c r="MPC10" s="349"/>
      <c r="MPD10" s="350"/>
      <c r="MPE10" s="349"/>
      <c r="MPF10" s="349"/>
      <c r="MPL10" s="337"/>
      <c r="MPM10" s="337"/>
      <c r="MPQ10" s="337"/>
      <c r="MPR10" s="349"/>
      <c r="MPS10" s="350"/>
      <c r="MPT10" s="349"/>
      <c r="MPU10" s="349"/>
      <c r="MQA10" s="337"/>
      <c r="MQB10" s="337"/>
      <c r="MQF10" s="337"/>
      <c r="MQG10" s="349"/>
      <c r="MQH10" s="350"/>
      <c r="MQI10" s="349"/>
      <c r="MQJ10" s="349"/>
      <c r="MQP10" s="337"/>
      <c r="MQQ10" s="337"/>
      <c r="MQU10" s="337"/>
      <c r="MQV10" s="349"/>
      <c r="MQW10" s="350"/>
      <c r="MQX10" s="349"/>
      <c r="MQY10" s="349"/>
      <c r="MRE10" s="337"/>
      <c r="MRF10" s="337"/>
      <c r="MRJ10" s="337"/>
      <c r="MRK10" s="349"/>
      <c r="MRL10" s="350"/>
      <c r="MRM10" s="349"/>
      <c r="MRN10" s="349"/>
      <c r="MRT10" s="337"/>
      <c r="MRU10" s="337"/>
      <c r="MRY10" s="337"/>
      <c r="MRZ10" s="349"/>
      <c r="MSA10" s="350"/>
      <c r="MSB10" s="349"/>
      <c r="MSC10" s="349"/>
      <c r="MSI10" s="337"/>
      <c r="MSJ10" s="337"/>
      <c r="MSN10" s="337"/>
      <c r="MSO10" s="349"/>
      <c r="MSP10" s="350"/>
      <c r="MSQ10" s="349"/>
      <c r="MSR10" s="349"/>
      <c r="MSX10" s="337"/>
      <c r="MSY10" s="337"/>
      <c r="MTC10" s="337"/>
      <c r="MTD10" s="349"/>
      <c r="MTE10" s="350"/>
      <c r="MTF10" s="349"/>
      <c r="MTG10" s="349"/>
      <c r="MTM10" s="337"/>
      <c r="MTN10" s="337"/>
      <c r="MTR10" s="337"/>
      <c r="MTS10" s="349"/>
      <c r="MTT10" s="350"/>
      <c r="MTU10" s="349"/>
      <c r="MTV10" s="349"/>
      <c r="MUB10" s="337"/>
      <c r="MUC10" s="337"/>
      <c r="MUG10" s="337"/>
      <c r="MUH10" s="349"/>
      <c r="MUI10" s="350"/>
      <c r="MUJ10" s="349"/>
      <c r="MUK10" s="349"/>
      <c r="MUQ10" s="337"/>
      <c r="MUR10" s="337"/>
      <c r="MUV10" s="337"/>
      <c r="MUW10" s="349"/>
      <c r="MUX10" s="350"/>
      <c r="MUY10" s="349"/>
      <c r="MUZ10" s="349"/>
      <c r="MVF10" s="337"/>
      <c r="MVG10" s="337"/>
      <c r="MVK10" s="337"/>
      <c r="MVL10" s="349"/>
      <c r="MVM10" s="350"/>
      <c r="MVN10" s="349"/>
      <c r="MVO10" s="349"/>
      <c r="MVU10" s="337"/>
      <c r="MVV10" s="337"/>
      <c r="MVZ10" s="337"/>
      <c r="MWA10" s="349"/>
      <c r="MWB10" s="350"/>
      <c r="MWC10" s="349"/>
      <c r="MWD10" s="349"/>
      <c r="MWJ10" s="337"/>
      <c r="MWK10" s="337"/>
      <c r="MWO10" s="337"/>
      <c r="MWP10" s="349"/>
      <c r="MWQ10" s="350"/>
      <c r="MWR10" s="349"/>
      <c r="MWS10" s="349"/>
      <c r="MWY10" s="337"/>
      <c r="MWZ10" s="337"/>
      <c r="MXD10" s="337"/>
      <c r="MXE10" s="349"/>
      <c r="MXF10" s="350"/>
      <c r="MXG10" s="349"/>
      <c r="MXH10" s="349"/>
      <c r="MXN10" s="337"/>
      <c r="MXO10" s="337"/>
      <c r="MXS10" s="337"/>
      <c r="MXT10" s="349"/>
      <c r="MXU10" s="350"/>
      <c r="MXV10" s="349"/>
      <c r="MXW10" s="349"/>
      <c r="MYC10" s="337"/>
      <c r="MYD10" s="337"/>
      <c r="MYH10" s="337"/>
      <c r="MYI10" s="349"/>
      <c r="MYJ10" s="350"/>
      <c r="MYK10" s="349"/>
      <c r="MYL10" s="349"/>
      <c r="MYR10" s="337"/>
      <c r="MYS10" s="337"/>
      <c r="MYW10" s="337"/>
      <c r="MYX10" s="349"/>
      <c r="MYY10" s="350"/>
      <c r="MYZ10" s="349"/>
      <c r="MZA10" s="349"/>
      <c r="MZG10" s="337"/>
      <c r="MZH10" s="337"/>
      <c r="MZL10" s="337"/>
      <c r="MZM10" s="349"/>
      <c r="MZN10" s="350"/>
      <c r="MZO10" s="349"/>
      <c r="MZP10" s="349"/>
      <c r="MZV10" s="337"/>
      <c r="MZW10" s="337"/>
      <c r="NAA10" s="337"/>
      <c r="NAB10" s="349"/>
      <c r="NAC10" s="350"/>
      <c r="NAD10" s="349"/>
      <c r="NAE10" s="349"/>
      <c r="NAK10" s="337"/>
      <c r="NAL10" s="337"/>
      <c r="NAP10" s="337"/>
      <c r="NAQ10" s="349"/>
      <c r="NAR10" s="350"/>
      <c r="NAS10" s="349"/>
      <c r="NAT10" s="349"/>
      <c r="NAZ10" s="337"/>
      <c r="NBA10" s="337"/>
      <c r="NBE10" s="337"/>
      <c r="NBF10" s="349"/>
      <c r="NBG10" s="350"/>
      <c r="NBH10" s="349"/>
      <c r="NBI10" s="349"/>
      <c r="NBO10" s="337"/>
      <c r="NBP10" s="337"/>
      <c r="NBT10" s="337"/>
      <c r="NBU10" s="349"/>
      <c r="NBV10" s="350"/>
      <c r="NBW10" s="349"/>
      <c r="NBX10" s="349"/>
      <c r="NCD10" s="337"/>
      <c r="NCE10" s="337"/>
      <c r="NCI10" s="337"/>
      <c r="NCJ10" s="349"/>
      <c r="NCK10" s="350"/>
      <c r="NCL10" s="349"/>
      <c r="NCM10" s="349"/>
      <c r="NCS10" s="337"/>
      <c r="NCT10" s="337"/>
      <c r="NCX10" s="337"/>
      <c r="NCY10" s="349"/>
      <c r="NCZ10" s="350"/>
      <c r="NDA10" s="349"/>
      <c r="NDB10" s="349"/>
      <c r="NDH10" s="337"/>
      <c r="NDI10" s="337"/>
      <c r="NDM10" s="337"/>
      <c r="NDN10" s="349"/>
      <c r="NDO10" s="350"/>
      <c r="NDP10" s="349"/>
      <c r="NDQ10" s="349"/>
      <c r="NDW10" s="337"/>
      <c r="NDX10" s="337"/>
      <c r="NEB10" s="337"/>
      <c r="NEC10" s="349"/>
      <c r="NED10" s="350"/>
      <c r="NEE10" s="349"/>
      <c r="NEF10" s="349"/>
      <c r="NEL10" s="337"/>
      <c r="NEM10" s="337"/>
      <c r="NEQ10" s="337"/>
      <c r="NER10" s="349"/>
      <c r="NES10" s="350"/>
      <c r="NET10" s="349"/>
      <c r="NEU10" s="349"/>
      <c r="NFA10" s="337"/>
      <c r="NFB10" s="337"/>
      <c r="NFF10" s="337"/>
      <c r="NFG10" s="349"/>
      <c r="NFH10" s="350"/>
      <c r="NFI10" s="349"/>
      <c r="NFJ10" s="349"/>
      <c r="NFP10" s="337"/>
      <c r="NFQ10" s="337"/>
      <c r="NFU10" s="337"/>
      <c r="NFV10" s="349"/>
      <c r="NFW10" s="350"/>
      <c r="NFX10" s="349"/>
      <c r="NFY10" s="349"/>
      <c r="NGE10" s="337"/>
      <c r="NGF10" s="337"/>
      <c r="NGJ10" s="337"/>
      <c r="NGK10" s="349"/>
      <c r="NGL10" s="350"/>
      <c r="NGM10" s="349"/>
      <c r="NGN10" s="349"/>
      <c r="NGT10" s="337"/>
      <c r="NGU10" s="337"/>
      <c r="NGY10" s="337"/>
      <c r="NGZ10" s="349"/>
      <c r="NHA10" s="350"/>
      <c r="NHB10" s="349"/>
      <c r="NHC10" s="349"/>
      <c r="NHI10" s="337"/>
      <c r="NHJ10" s="337"/>
      <c r="NHN10" s="337"/>
      <c r="NHO10" s="349"/>
      <c r="NHP10" s="350"/>
      <c r="NHQ10" s="349"/>
      <c r="NHR10" s="349"/>
      <c r="NHX10" s="337"/>
      <c r="NHY10" s="337"/>
      <c r="NIC10" s="337"/>
      <c r="NID10" s="349"/>
      <c r="NIE10" s="350"/>
      <c r="NIF10" s="349"/>
      <c r="NIG10" s="349"/>
      <c r="NIM10" s="337"/>
      <c r="NIN10" s="337"/>
      <c r="NIR10" s="337"/>
      <c r="NIS10" s="349"/>
      <c r="NIT10" s="350"/>
      <c r="NIU10" s="349"/>
      <c r="NIV10" s="349"/>
      <c r="NJB10" s="337"/>
      <c r="NJC10" s="337"/>
      <c r="NJG10" s="337"/>
      <c r="NJH10" s="349"/>
      <c r="NJI10" s="350"/>
      <c r="NJJ10" s="349"/>
      <c r="NJK10" s="349"/>
      <c r="NJQ10" s="337"/>
      <c r="NJR10" s="337"/>
      <c r="NJV10" s="337"/>
      <c r="NJW10" s="349"/>
      <c r="NJX10" s="350"/>
      <c r="NJY10" s="349"/>
      <c r="NJZ10" s="349"/>
      <c r="NKF10" s="337"/>
      <c r="NKG10" s="337"/>
      <c r="NKK10" s="337"/>
      <c r="NKL10" s="349"/>
      <c r="NKM10" s="350"/>
      <c r="NKN10" s="349"/>
      <c r="NKO10" s="349"/>
      <c r="NKU10" s="337"/>
      <c r="NKV10" s="337"/>
      <c r="NKZ10" s="337"/>
      <c r="NLA10" s="349"/>
      <c r="NLB10" s="350"/>
      <c r="NLC10" s="349"/>
      <c r="NLD10" s="349"/>
      <c r="NLJ10" s="337"/>
      <c r="NLK10" s="337"/>
      <c r="NLO10" s="337"/>
      <c r="NLP10" s="349"/>
      <c r="NLQ10" s="350"/>
      <c r="NLR10" s="349"/>
      <c r="NLS10" s="349"/>
      <c r="NLY10" s="337"/>
      <c r="NLZ10" s="337"/>
      <c r="NMD10" s="337"/>
      <c r="NME10" s="349"/>
      <c r="NMF10" s="350"/>
      <c r="NMG10" s="349"/>
      <c r="NMH10" s="349"/>
      <c r="NMN10" s="337"/>
      <c r="NMO10" s="337"/>
      <c r="NMS10" s="337"/>
      <c r="NMT10" s="349"/>
      <c r="NMU10" s="350"/>
      <c r="NMV10" s="349"/>
      <c r="NMW10" s="349"/>
      <c r="NNC10" s="337"/>
      <c r="NND10" s="337"/>
      <c r="NNH10" s="337"/>
      <c r="NNI10" s="349"/>
      <c r="NNJ10" s="350"/>
      <c r="NNK10" s="349"/>
      <c r="NNL10" s="349"/>
      <c r="NNR10" s="337"/>
      <c r="NNS10" s="337"/>
      <c r="NNW10" s="337"/>
      <c r="NNX10" s="349"/>
      <c r="NNY10" s="350"/>
      <c r="NNZ10" s="349"/>
      <c r="NOA10" s="349"/>
      <c r="NOG10" s="337"/>
      <c r="NOH10" s="337"/>
      <c r="NOL10" s="337"/>
      <c r="NOM10" s="349"/>
      <c r="NON10" s="350"/>
      <c r="NOO10" s="349"/>
      <c r="NOP10" s="349"/>
      <c r="NOV10" s="337"/>
      <c r="NOW10" s="337"/>
      <c r="NPA10" s="337"/>
      <c r="NPB10" s="349"/>
      <c r="NPC10" s="350"/>
      <c r="NPD10" s="349"/>
      <c r="NPE10" s="349"/>
      <c r="NPK10" s="337"/>
      <c r="NPL10" s="337"/>
      <c r="NPP10" s="337"/>
      <c r="NPQ10" s="349"/>
      <c r="NPR10" s="350"/>
      <c r="NPS10" s="349"/>
      <c r="NPT10" s="349"/>
      <c r="NPZ10" s="337"/>
      <c r="NQA10" s="337"/>
      <c r="NQE10" s="337"/>
      <c r="NQF10" s="349"/>
      <c r="NQG10" s="350"/>
      <c r="NQH10" s="349"/>
      <c r="NQI10" s="349"/>
      <c r="NQO10" s="337"/>
      <c r="NQP10" s="337"/>
      <c r="NQT10" s="337"/>
      <c r="NQU10" s="349"/>
      <c r="NQV10" s="350"/>
      <c r="NQW10" s="349"/>
      <c r="NQX10" s="349"/>
      <c r="NRD10" s="337"/>
      <c r="NRE10" s="337"/>
      <c r="NRI10" s="337"/>
      <c r="NRJ10" s="349"/>
      <c r="NRK10" s="350"/>
      <c r="NRL10" s="349"/>
      <c r="NRM10" s="349"/>
      <c r="NRS10" s="337"/>
      <c r="NRT10" s="337"/>
      <c r="NRX10" s="337"/>
      <c r="NRY10" s="349"/>
      <c r="NRZ10" s="350"/>
      <c r="NSA10" s="349"/>
      <c r="NSB10" s="349"/>
      <c r="NSH10" s="337"/>
      <c r="NSI10" s="337"/>
      <c r="NSM10" s="337"/>
      <c r="NSN10" s="349"/>
      <c r="NSO10" s="350"/>
      <c r="NSP10" s="349"/>
      <c r="NSQ10" s="349"/>
      <c r="NSW10" s="337"/>
      <c r="NSX10" s="337"/>
      <c r="NTB10" s="337"/>
      <c r="NTC10" s="349"/>
      <c r="NTD10" s="350"/>
      <c r="NTE10" s="349"/>
      <c r="NTF10" s="349"/>
      <c r="NTL10" s="337"/>
      <c r="NTM10" s="337"/>
      <c r="NTQ10" s="337"/>
      <c r="NTR10" s="349"/>
      <c r="NTS10" s="350"/>
      <c r="NTT10" s="349"/>
      <c r="NTU10" s="349"/>
      <c r="NUA10" s="337"/>
      <c r="NUB10" s="337"/>
      <c r="NUF10" s="337"/>
      <c r="NUG10" s="349"/>
      <c r="NUH10" s="350"/>
      <c r="NUI10" s="349"/>
      <c r="NUJ10" s="349"/>
      <c r="NUP10" s="337"/>
      <c r="NUQ10" s="337"/>
      <c r="NUU10" s="337"/>
      <c r="NUV10" s="349"/>
      <c r="NUW10" s="350"/>
      <c r="NUX10" s="349"/>
      <c r="NUY10" s="349"/>
      <c r="NVE10" s="337"/>
      <c r="NVF10" s="337"/>
      <c r="NVJ10" s="337"/>
      <c r="NVK10" s="349"/>
      <c r="NVL10" s="350"/>
      <c r="NVM10" s="349"/>
      <c r="NVN10" s="349"/>
      <c r="NVT10" s="337"/>
      <c r="NVU10" s="337"/>
      <c r="NVY10" s="337"/>
      <c r="NVZ10" s="349"/>
      <c r="NWA10" s="350"/>
      <c r="NWB10" s="349"/>
      <c r="NWC10" s="349"/>
      <c r="NWI10" s="337"/>
      <c r="NWJ10" s="337"/>
      <c r="NWN10" s="337"/>
      <c r="NWO10" s="349"/>
      <c r="NWP10" s="350"/>
      <c r="NWQ10" s="349"/>
      <c r="NWR10" s="349"/>
      <c r="NWX10" s="337"/>
      <c r="NWY10" s="337"/>
      <c r="NXC10" s="337"/>
      <c r="NXD10" s="349"/>
      <c r="NXE10" s="350"/>
      <c r="NXF10" s="349"/>
      <c r="NXG10" s="349"/>
      <c r="NXM10" s="337"/>
      <c r="NXN10" s="337"/>
      <c r="NXR10" s="337"/>
      <c r="NXS10" s="349"/>
      <c r="NXT10" s="350"/>
      <c r="NXU10" s="349"/>
      <c r="NXV10" s="349"/>
      <c r="NYB10" s="337"/>
      <c r="NYC10" s="337"/>
      <c r="NYG10" s="337"/>
      <c r="NYH10" s="349"/>
      <c r="NYI10" s="350"/>
      <c r="NYJ10" s="349"/>
      <c r="NYK10" s="349"/>
      <c r="NYQ10" s="337"/>
      <c r="NYR10" s="337"/>
      <c r="NYV10" s="337"/>
      <c r="NYW10" s="349"/>
      <c r="NYX10" s="350"/>
      <c r="NYY10" s="349"/>
      <c r="NYZ10" s="349"/>
      <c r="NZF10" s="337"/>
      <c r="NZG10" s="337"/>
      <c r="NZK10" s="337"/>
      <c r="NZL10" s="349"/>
      <c r="NZM10" s="350"/>
      <c r="NZN10" s="349"/>
      <c r="NZO10" s="349"/>
      <c r="NZU10" s="337"/>
      <c r="NZV10" s="337"/>
      <c r="NZZ10" s="337"/>
      <c r="OAA10" s="349"/>
      <c r="OAB10" s="350"/>
      <c r="OAC10" s="349"/>
      <c r="OAD10" s="349"/>
      <c r="OAJ10" s="337"/>
      <c r="OAK10" s="337"/>
      <c r="OAO10" s="337"/>
      <c r="OAP10" s="349"/>
      <c r="OAQ10" s="350"/>
      <c r="OAR10" s="349"/>
      <c r="OAS10" s="349"/>
      <c r="OAY10" s="337"/>
      <c r="OAZ10" s="337"/>
      <c r="OBD10" s="337"/>
      <c r="OBE10" s="349"/>
      <c r="OBF10" s="350"/>
      <c r="OBG10" s="349"/>
      <c r="OBH10" s="349"/>
      <c r="OBN10" s="337"/>
      <c r="OBO10" s="337"/>
      <c r="OBS10" s="337"/>
      <c r="OBT10" s="349"/>
      <c r="OBU10" s="350"/>
      <c r="OBV10" s="349"/>
      <c r="OBW10" s="349"/>
      <c r="OCC10" s="337"/>
      <c r="OCD10" s="337"/>
      <c r="OCH10" s="337"/>
      <c r="OCI10" s="349"/>
      <c r="OCJ10" s="350"/>
      <c r="OCK10" s="349"/>
      <c r="OCL10" s="349"/>
      <c r="OCR10" s="337"/>
      <c r="OCS10" s="337"/>
      <c r="OCW10" s="337"/>
      <c r="OCX10" s="349"/>
      <c r="OCY10" s="350"/>
      <c r="OCZ10" s="349"/>
      <c r="ODA10" s="349"/>
      <c r="ODG10" s="337"/>
      <c r="ODH10" s="337"/>
      <c r="ODL10" s="337"/>
      <c r="ODM10" s="349"/>
      <c r="ODN10" s="350"/>
      <c r="ODO10" s="349"/>
      <c r="ODP10" s="349"/>
      <c r="ODV10" s="337"/>
      <c r="ODW10" s="337"/>
      <c r="OEA10" s="337"/>
      <c r="OEB10" s="349"/>
      <c r="OEC10" s="350"/>
      <c r="OED10" s="349"/>
      <c r="OEE10" s="349"/>
      <c r="OEK10" s="337"/>
      <c r="OEL10" s="337"/>
      <c r="OEP10" s="337"/>
      <c r="OEQ10" s="349"/>
      <c r="OER10" s="350"/>
      <c r="OES10" s="349"/>
      <c r="OET10" s="349"/>
      <c r="OEZ10" s="337"/>
      <c r="OFA10" s="337"/>
      <c r="OFE10" s="337"/>
      <c r="OFF10" s="349"/>
      <c r="OFG10" s="350"/>
      <c r="OFH10" s="349"/>
      <c r="OFI10" s="349"/>
      <c r="OFO10" s="337"/>
      <c r="OFP10" s="337"/>
      <c r="OFT10" s="337"/>
      <c r="OFU10" s="349"/>
      <c r="OFV10" s="350"/>
      <c r="OFW10" s="349"/>
      <c r="OFX10" s="349"/>
      <c r="OGD10" s="337"/>
      <c r="OGE10" s="337"/>
      <c r="OGI10" s="337"/>
      <c r="OGJ10" s="349"/>
      <c r="OGK10" s="350"/>
      <c r="OGL10" s="349"/>
      <c r="OGM10" s="349"/>
      <c r="OGS10" s="337"/>
      <c r="OGT10" s="337"/>
      <c r="OGX10" s="337"/>
      <c r="OGY10" s="349"/>
      <c r="OGZ10" s="350"/>
      <c r="OHA10" s="349"/>
      <c r="OHB10" s="349"/>
      <c r="OHH10" s="337"/>
      <c r="OHI10" s="337"/>
      <c r="OHM10" s="337"/>
      <c r="OHN10" s="349"/>
      <c r="OHO10" s="350"/>
      <c r="OHP10" s="349"/>
      <c r="OHQ10" s="349"/>
      <c r="OHW10" s="337"/>
      <c r="OHX10" s="337"/>
      <c r="OIB10" s="337"/>
      <c r="OIC10" s="349"/>
      <c r="OID10" s="350"/>
      <c r="OIE10" s="349"/>
      <c r="OIF10" s="349"/>
      <c r="OIL10" s="337"/>
      <c r="OIM10" s="337"/>
      <c r="OIQ10" s="337"/>
      <c r="OIR10" s="349"/>
      <c r="OIS10" s="350"/>
      <c r="OIT10" s="349"/>
      <c r="OIU10" s="349"/>
      <c r="OJA10" s="337"/>
      <c r="OJB10" s="337"/>
      <c r="OJF10" s="337"/>
      <c r="OJG10" s="349"/>
      <c r="OJH10" s="350"/>
      <c r="OJI10" s="349"/>
      <c r="OJJ10" s="349"/>
      <c r="OJP10" s="337"/>
      <c r="OJQ10" s="337"/>
      <c r="OJU10" s="337"/>
      <c r="OJV10" s="349"/>
      <c r="OJW10" s="350"/>
      <c r="OJX10" s="349"/>
      <c r="OJY10" s="349"/>
      <c r="OKE10" s="337"/>
      <c r="OKF10" s="337"/>
      <c r="OKJ10" s="337"/>
      <c r="OKK10" s="349"/>
      <c r="OKL10" s="350"/>
      <c r="OKM10" s="349"/>
      <c r="OKN10" s="349"/>
      <c r="OKT10" s="337"/>
      <c r="OKU10" s="337"/>
      <c r="OKY10" s="337"/>
      <c r="OKZ10" s="349"/>
      <c r="OLA10" s="350"/>
      <c r="OLB10" s="349"/>
      <c r="OLC10" s="349"/>
      <c r="OLI10" s="337"/>
      <c r="OLJ10" s="337"/>
      <c r="OLN10" s="337"/>
      <c r="OLO10" s="349"/>
      <c r="OLP10" s="350"/>
      <c r="OLQ10" s="349"/>
      <c r="OLR10" s="349"/>
      <c r="OLX10" s="337"/>
      <c r="OLY10" s="337"/>
      <c r="OMC10" s="337"/>
      <c r="OMD10" s="349"/>
      <c r="OME10" s="350"/>
      <c r="OMF10" s="349"/>
      <c r="OMG10" s="349"/>
      <c r="OMM10" s="337"/>
      <c r="OMN10" s="337"/>
      <c r="OMR10" s="337"/>
      <c r="OMS10" s="349"/>
      <c r="OMT10" s="350"/>
      <c r="OMU10" s="349"/>
      <c r="OMV10" s="349"/>
      <c r="ONB10" s="337"/>
      <c r="ONC10" s="337"/>
      <c r="ONG10" s="337"/>
      <c r="ONH10" s="349"/>
      <c r="ONI10" s="350"/>
      <c r="ONJ10" s="349"/>
      <c r="ONK10" s="349"/>
      <c r="ONQ10" s="337"/>
      <c r="ONR10" s="337"/>
      <c r="ONV10" s="337"/>
      <c r="ONW10" s="349"/>
      <c r="ONX10" s="350"/>
      <c r="ONY10" s="349"/>
      <c r="ONZ10" s="349"/>
      <c r="OOF10" s="337"/>
      <c r="OOG10" s="337"/>
      <c r="OOK10" s="337"/>
      <c r="OOL10" s="349"/>
      <c r="OOM10" s="350"/>
      <c r="OON10" s="349"/>
      <c r="OOO10" s="349"/>
      <c r="OOU10" s="337"/>
      <c r="OOV10" s="337"/>
      <c r="OOZ10" s="337"/>
      <c r="OPA10" s="349"/>
      <c r="OPB10" s="350"/>
      <c r="OPC10" s="349"/>
      <c r="OPD10" s="349"/>
      <c r="OPJ10" s="337"/>
      <c r="OPK10" s="337"/>
      <c r="OPO10" s="337"/>
      <c r="OPP10" s="349"/>
      <c r="OPQ10" s="350"/>
      <c r="OPR10" s="349"/>
      <c r="OPS10" s="349"/>
      <c r="OPY10" s="337"/>
      <c r="OPZ10" s="337"/>
      <c r="OQD10" s="337"/>
      <c r="OQE10" s="349"/>
      <c r="OQF10" s="350"/>
      <c r="OQG10" s="349"/>
      <c r="OQH10" s="349"/>
      <c r="OQN10" s="337"/>
      <c r="OQO10" s="337"/>
      <c r="OQS10" s="337"/>
      <c r="OQT10" s="349"/>
      <c r="OQU10" s="350"/>
      <c r="OQV10" s="349"/>
      <c r="OQW10" s="349"/>
      <c r="ORC10" s="337"/>
      <c r="ORD10" s="337"/>
      <c r="ORH10" s="337"/>
      <c r="ORI10" s="349"/>
      <c r="ORJ10" s="350"/>
      <c r="ORK10" s="349"/>
      <c r="ORL10" s="349"/>
      <c r="ORR10" s="337"/>
      <c r="ORS10" s="337"/>
      <c r="ORW10" s="337"/>
      <c r="ORX10" s="349"/>
      <c r="ORY10" s="350"/>
      <c r="ORZ10" s="349"/>
      <c r="OSA10" s="349"/>
      <c r="OSG10" s="337"/>
      <c r="OSH10" s="337"/>
      <c r="OSL10" s="337"/>
      <c r="OSM10" s="349"/>
      <c r="OSN10" s="350"/>
      <c r="OSO10" s="349"/>
      <c r="OSP10" s="349"/>
      <c r="OSV10" s="337"/>
      <c r="OSW10" s="337"/>
      <c r="OTA10" s="337"/>
      <c r="OTB10" s="349"/>
      <c r="OTC10" s="350"/>
      <c r="OTD10" s="349"/>
      <c r="OTE10" s="349"/>
      <c r="OTK10" s="337"/>
      <c r="OTL10" s="337"/>
      <c r="OTP10" s="337"/>
      <c r="OTQ10" s="349"/>
      <c r="OTR10" s="350"/>
      <c r="OTS10" s="349"/>
      <c r="OTT10" s="349"/>
      <c r="OTZ10" s="337"/>
      <c r="OUA10" s="337"/>
      <c r="OUE10" s="337"/>
      <c r="OUF10" s="349"/>
      <c r="OUG10" s="350"/>
      <c r="OUH10" s="349"/>
      <c r="OUI10" s="349"/>
      <c r="OUO10" s="337"/>
      <c r="OUP10" s="337"/>
      <c r="OUT10" s="337"/>
      <c r="OUU10" s="349"/>
      <c r="OUV10" s="350"/>
      <c r="OUW10" s="349"/>
      <c r="OUX10" s="349"/>
      <c r="OVD10" s="337"/>
      <c r="OVE10" s="337"/>
      <c r="OVI10" s="337"/>
      <c r="OVJ10" s="349"/>
      <c r="OVK10" s="350"/>
      <c r="OVL10" s="349"/>
      <c r="OVM10" s="349"/>
      <c r="OVS10" s="337"/>
      <c r="OVT10" s="337"/>
      <c r="OVX10" s="337"/>
      <c r="OVY10" s="349"/>
      <c r="OVZ10" s="350"/>
      <c r="OWA10" s="349"/>
      <c r="OWB10" s="349"/>
      <c r="OWH10" s="337"/>
      <c r="OWI10" s="337"/>
      <c r="OWM10" s="337"/>
      <c r="OWN10" s="349"/>
      <c r="OWO10" s="350"/>
      <c r="OWP10" s="349"/>
      <c r="OWQ10" s="349"/>
      <c r="OWW10" s="337"/>
      <c r="OWX10" s="337"/>
      <c r="OXB10" s="337"/>
      <c r="OXC10" s="349"/>
      <c r="OXD10" s="350"/>
      <c r="OXE10" s="349"/>
      <c r="OXF10" s="349"/>
      <c r="OXL10" s="337"/>
      <c r="OXM10" s="337"/>
      <c r="OXQ10" s="337"/>
      <c r="OXR10" s="349"/>
      <c r="OXS10" s="350"/>
      <c r="OXT10" s="349"/>
      <c r="OXU10" s="349"/>
      <c r="OYA10" s="337"/>
      <c r="OYB10" s="337"/>
      <c r="OYF10" s="337"/>
      <c r="OYG10" s="349"/>
      <c r="OYH10" s="350"/>
      <c r="OYI10" s="349"/>
      <c r="OYJ10" s="349"/>
      <c r="OYP10" s="337"/>
      <c r="OYQ10" s="337"/>
      <c r="OYU10" s="337"/>
      <c r="OYV10" s="349"/>
      <c r="OYW10" s="350"/>
      <c r="OYX10" s="349"/>
      <c r="OYY10" s="349"/>
      <c r="OZE10" s="337"/>
      <c r="OZF10" s="337"/>
      <c r="OZJ10" s="337"/>
      <c r="OZK10" s="349"/>
      <c r="OZL10" s="350"/>
      <c r="OZM10" s="349"/>
      <c r="OZN10" s="349"/>
      <c r="OZT10" s="337"/>
      <c r="OZU10" s="337"/>
      <c r="OZY10" s="337"/>
      <c r="OZZ10" s="349"/>
      <c r="PAA10" s="350"/>
      <c r="PAB10" s="349"/>
      <c r="PAC10" s="349"/>
      <c r="PAI10" s="337"/>
      <c r="PAJ10" s="337"/>
      <c r="PAN10" s="337"/>
      <c r="PAO10" s="349"/>
      <c r="PAP10" s="350"/>
      <c r="PAQ10" s="349"/>
      <c r="PAR10" s="349"/>
      <c r="PAX10" s="337"/>
      <c r="PAY10" s="337"/>
      <c r="PBC10" s="337"/>
      <c r="PBD10" s="349"/>
      <c r="PBE10" s="350"/>
      <c r="PBF10" s="349"/>
      <c r="PBG10" s="349"/>
      <c r="PBM10" s="337"/>
      <c r="PBN10" s="337"/>
      <c r="PBR10" s="337"/>
      <c r="PBS10" s="349"/>
      <c r="PBT10" s="350"/>
      <c r="PBU10" s="349"/>
      <c r="PBV10" s="349"/>
      <c r="PCB10" s="337"/>
      <c r="PCC10" s="337"/>
      <c r="PCG10" s="337"/>
      <c r="PCH10" s="349"/>
      <c r="PCI10" s="350"/>
      <c r="PCJ10" s="349"/>
      <c r="PCK10" s="349"/>
      <c r="PCQ10" s="337"/>
      <c r="PCR10" s="337"/>
      <c r="PCV10" s="337"/>
      <c r="PCW10" s="349"/>
      <c r="PCX10" s="350"/>
      <c r="PCY10" s="349"/>
      <c r="PCZ10" s="349"/>
      <c r="PDF10" s="337"/>
      <c r="PDG10" s="337"/>
      <c r="PDK10" s="337"/>
      <c r="PDL10" s="349"/>
      <c r="PDM10" s="350"/>
      <c r="PDN10" s="349"/>
      <c r="PDO10" s="349"/>
      <c r="PDU10" s="337"/>
      <c r="PDV10" s="337"/>
      <c r="PDZ10" s="337"/>
      <c r="PEA10" s="349"/>
      <c r="PEB10" s="350"/>
      <c r="PEC10" s="349"/>
      <c r="PED10" s="349"/>
      <c r="PEJ10" s="337"/>
      <c r="PEK10" s="337"/>
      <c r="PEO10" s="337"/>
      <c r="PEP10" s="349"/>
      <c r="PEQ10" s="350"/>
      <c r="PER10" s="349"/>
      <c r="PES10" s="349"/>
      <c r="PEY10" s="337"/>
      <c r="PEZ10" s="337"/>
      <c r="PFD10" s="337"/>
      <c r="PFE10" s="349"/>
      <c r="PFF10" s="350"/>
      <c r="PFG10" s="349"/>
      <c r="PFH10" s="349"/>
      <c r="PFN10" s="337"/>
      <c r="PFO10" s="337"/>
      <c r="PFS10" s="337"/>
      <c r="PFT10" s="349"/>
      <c r="PFU10" s="350"/>
      <c r="PFV10" s="349"/>
      <c r="PFW10" s="349"/>
      <c r="PGC10" s="337"/>
      <c r="PGD10" s="337"/>
      <c r="PGH10" s="337"/>
      <c r="PGI10" s="349"/>
      <c r="PGJ10" s="350"/>
      <c r="PGK10" s="349"/>
      <c r="PGL10" s="349"/>
      <c r="PGR10" s="337"/>
      <c r="PGS10" s="337"/>
      <c r="PGW10" s="337"/>
      <c r="PGX10" s="349"/>
      <c r="PGY10" s="350"/>
      <c r="PGZ10" s="349"/>
      <c r="PHA10" s="349"/>
      <c r="PHG10" s="337"/>
      <c r="PHH10" s="337"/>
      <c r="PHL10" s="337"/>
      <c r="PHM10" s="349"/>
      <c r="PHN10" s="350"/>
      <c r="PHO10" s="349"/>
      <c r="PHP10" s="349"/>
      <c r="PHV10" s="337"/>
      <c r="PHW10" s="337"/>
      <c r="PIA10" s="337"/>
      <c r="PIB10" s="349"/>
      <c r="PIC10" s="350"/>
      <c r="PID10" s="349"/>
      <c r="PIE10" s="349"/>
      <c r="PIK10" s="337"/>
      <c r="PIL10" s="337"/>
      <c r="PIP10" s="337"/>
      <c r="PIQ10" s="349"/>
      <c r="PIR10" s="350"/>
      <c r="PIS10" s="349"/>
      <c r="PIT10" s="349"/>
      <c r="PIZ10" s="337"/>
      <c r="PJA10" s="337"/>
      <c r="PJE10" s="337"/>
      <c r="PJF10" s="349"/>
      <c r="PJG10" s="350"/>
      <c r="PJH10" s="349"/>
      <c r="PJI10" s="349"/>
      <c r="PJO10" s="337"/>
      <c r="PJP10" s="337"/>
      <c r="PJT10" s="337"/>
      <c r="PJU10" s="349"/>
      <c r="PJV10" s="350"/>
      <c r="PJW10" s="349"/>
      <c r="PJX10" s="349"/>
      <c r="PKD10" s="337"/>
      <c r="PKE10" s="337"/>
      <c r="PKI10" s="337"/>
      <c r="PKJ10" s="349"/>
      <c r="PKK10" s="350"/>
      <c r="PKL10" s="349"/>
      <c r="PKM10" s="349"/>
      <c r="PKS10" s="337"/>
      <c r="PKT10" s="337"/>
      <c r="PKX10" s="337"/>
      <c r="PKY10" s="349"/>
      <c r="PKZ10" s="350"/>
      <c r="PLA10" s="349"/>
      <c r="PLB10" s="349"/>
      <c r="PLH10" s="337"/>
      <c r="PLI10" s="337"/>
      <c r="PLM10" s="337"/>
      <c r="PLN10" s="349"/>
      <c r="PLO10" s="350"/>
      <c r="PLP10" s="349"/>
      <c r="PLQ10" s="349"/>
      <c r="PLW10" s="337"/>
      <c r="PLX10" s="337"/>
      <c r="PMB10" s="337"/>
      <c r="PMC10" s="349"/>
      <c r="PMD10" s="350"/>
      <c r="PME10" s="349"/>
      <c r="PMF10" s="349"/>
      <c r="PML10" s="337"/>
      <c r="PMM10" s="337"/>
      <c r="PMQ10" s="337"/>
      <c r="PMR10" s="349"/>
      <c r="PMS10" s="350"/>
      <c r="PMT10" s="349"/>
      <c r="PMU10" s="349"/>
      <c r="PNA10" s="337"/>
      <c r="PNB10" s="337"/>
      <c r="PNF10" s="337"/>
      <c r="PNG10" s="349"/>
      <c r="PNH10" s="350"/>
      <c r="PNI10" s="349"/>
      <c r="PNJ10" s="349"/>
      <c r="PNP10" s="337"/>
      <c r="PNQ10" s="337"/>
      <c r="PNU10" s="337"/>
      <c r="PNV10" s="349"/>
      <c r="PNW10" s="350"/>
      <c r="PNX10" s="349"/>
      <c r="PNY10" s="349"/>
      <c r="POE10" s="337"/>
      <c r="POF10" s="337"/>
      <c r="POJ10" s="337"/>
      <c r="POK10" s="349"/>
      <c r="POL10" s="350"/>
      <c r="POM10" s="349"/>
      <c r="PON10" s="349"/>
      <c r="POT10" s="337"/>
      <c r="POU10" s="337"/>
      <c r="POY10" s="337"/>
      <c r="POZ10" s="349"/>
      <c r="PPA10" s="350"/>
      <c r="PPB10" s="349"/>
      <c r="PPC10" s="349"/>
      <c r="PPI10" s="337"/>
      <c r="PPJ10" s="337"/>
      <c r="PPN10" s="337"/>
      <c r="PPO10" s="349"/>
      <c r="PPP10" s="350"/>
      <c r="PPQ10" s="349"/>
      <c r="PPR10" s="349"/>
      <c r="PPX10" s="337"/>
      <c r="PPY10" s="337"/>
      <c r="PQC10" s="337"/>
      <c r="PQD10" s="349"/>
      <c r="PQE10" s="350"/>
      <c r="PQF10" s="349"/>
      <c r="PQG10" s="349"/>
      <c r="PQM10" s="337"/>
      <c r="PQN10" s="337"/>
      <c r="PQR10" s="337"/>
      <c r="PQS10" s="349"/>
      <c r="PQT10" s="350"/>
      <c r="PQU10" s="349"/>
      <c r="PQV10" s="349"/>
      <c r="PRB10" s="337"/>
      <c r="PRC10" s="337"/>
      <c r="PRG10" s="337"/>
      <c r="PRH10" s="349"/>
      <c r="PRI10" s="350"/>
      <c r="PRJ10" s="349"/>
      <c r="PRK10" s="349"/>
      <c r="PRQ10" s="337"/>
      <c r="PRR10" s="337"/>
      <c r="PRV10" s="337"/>
      <c r="PRW10" s="349"/>
      <c r="PRX10" s="350"/>
      <c r="PRY10" s="349"/>
      <c r="PRZ10" s="349"/>
      <c r="PSF10" s="337"/>
      <c r="PSG10" s="337"/>
      <c r="PSK10" s="337"/>
      <c r="PSL10" s="349"/>
      <c r="PSM10" s="350"/>
      <c r="PSN10" s="349"/>
      <c r="PSO10" s="349"/>
      <c r="PSU10" s="337"/>
      <c r="PSV10" s="337"/>
      <c r="PSZ10" s="337"/>
      <c r="PTA10" s="349"/>
      <c r="PTB10" s="350"/>
      <c r="PTC10" s="349"/>
      <c r="PTD10" s="349"/>
      <c r="PTJ10" s="337"/>
      <c r="PTK10" s="337"/>
      <c r="PTO10" s="337"/>
      <c r="PTP10" s="349"/>
      <c r="PTQ10" s="350"/>
      <c r="PTR10" s="349"/>
      <c r="PTS10" s="349"/>
      <c r="PTY10" s="337"/>
      <c r="PTZ10" s="337"/>
      <c r="PUD10" s="337"/>
      <c r="PUE10" s="349"/>
      <c r="PUF10" s="350"/>
      <c r="PUG10" s="349"/>
      <c r="PUH10" s="349"/>
      <c r="PUN10" s="337"/>
      <c r="PUO10" s="337"/>
      <c r="PUS10" s="337"/>
      <c r="PUT10" s="349"/>
      <c r="PUU10" s="350"/>
      <c r="PUV10" s="349"/>
      <c r="PUW10" s="349"/>
      <c r="PVC10" s="337"/>
      <c r="PVD10" s="337"/>
      <c r="PVH10" s="337"/>
      <c r="PVI10" s="349"/>
      <c r="PVJ10" s="350"/>
      <c r="PVK10" s="349"/>
      <c r="PVL10" s="349"/>
      <c r="PVR10" s="337"/>
      <c r="PVS10" s="337"/>
      <c r="PVW10" s="337"/>
      <c r="PVX10" s="349"/>
      <c r="PVY10" s="350"/>
      <c r="PVZ10" s="349"/>
      <c r="PWA10" s="349"/>
      <c r="PWG10" s="337"/>
      <c r="PWH10" s="337"/>
      <c r="PWL10" s="337"/>
      <c r="PWM10" s="349"/>
      <c r="PWN10" s="350"/>
      <c r="PWO10" s="349"/>
      <c r="PWP10" s="349"/>
      <c r="PWV10" s="337"/>
      <c r="PWW10" s="337"/>
      <c r="PXA10" s="337"/>
      <c r="PXB10" s="349"/>
      <c r="PXC10" s="350"/>
      <c r="PXD10" s="349"/>
      <c r="PXE10" s="349"/>
      <c r="PXK10" s="337"/>
      <c r="PXL10" s="337"/>
      <c r="PXP10" s="337"/>
      <c r="PXQ10" s="349"/>
      <c r="PXR10" s="350"/>
      <c r="PXS10" s="349"/>
      <c r="PXT10" s="349"/>
      <c r="PXZ10" s="337"/>
      <c r="PYA10" s="337"/>
      <c r="PYE10" s="337"/>
      <c r="PYF10" s="349"/>
      <c r="PYG10" s="350"/>
      <c r="PYH10" s="349"/>
      <c r="PYI10" s="349"/>
      <c r="PYO10" s="337"/>
      <c r="PYP10" s="337"/>
      <c r="PYT10" s="337"/>
      <c r="PYU10" s="349"/>
      <c r="PYV10" s="350"/>
      <c r="PYW10" s="349"/>
      <c r="PYX10" s="349"/>
      <c r="PZD10" s="337"/>
      <c r="PZE10" s="337"/>
      <c r="PZI10" s="337"/>
      <c r="PZJ10" s="349"/>
      <c r="PZK10" s="350"/>
      <c r="PZL10" s="349"/>
      <c r="PZM10" s="349"/>
      <c r="PZS10" s="337"/>
      <c r="PZT10" s="337"/>
      <c r="PZX10" s="337"/>
      <c r="PZY10" s="349"/>
      <c r="PZZ10" s="350"/>
      <c r="QAA10" s="349"/>
      <c r="QAB10" s="349"/>
      <c r="QAH10" s="337"/>
      <c r="QAI10" s="337"/>
      <c r="QAM10" s="337"/>
      <c r="QAN10" s="349"/>
      <c r="QAO10" s="350"/>
      <c r="QAP10" s="349"/>
      <c r="QAQ10" s="349"/>
      <c r="QAW10" s="337"/>
      <c r="QAX10" s="337"/>
      <c r="QBB10" s="337"/>
      <c r="QBC10" s="349"/>
      <c r="QBD10" s="350"/>
      <c r="QBE10" s="349"/>
      <c r="QBF10" s="349"/>
      <c r="QBL10" s="337"/>
      <c r="QBM10" s="337"/>
      <c r="QBQ10" s="337"/>
      <c r="QBR10" s="349"/>
      <c r="QBS10" s="350"/>
      <c r="QBT10" s="349"/>
      <c r="QBU10" s="349"/>
      <c r="QCA10" s="337"/>
      <c r="QCB10" s="337"/>
      <c r="QCF10" s="337"/>
      <c r="QCG10" s="349"/>
      <c r="QCH10" s="350"/>
      <c r="QCI10" s="349"/>
      <c r="QCJ10" s="349"/>
      <c r="QCP10" s="337"/>
      <c r="QCQ10" s="337"/>
      <c r="QCU10" s="337"/>
      <c r="QCV10" s="349"/>
      <c r="QCW10" s="350"/>
      <c r="QCX10" s="349"/>
      <c r="QCY10" s="349"/>
      <c r="QDE10" s="337"/>
      <c r="QDF10" s="337"/>
      <c r="QDJ10" s="337"/>
      <c r="QDK10" s="349"/>
      <c r="QDL10" s="350"/>
      <c r="QDM10" s="349"/>
      <c r="QDN10" s="349"/>
      <c r="QDT10" s="337"/>
      <c r="QDU10" s="337"/>
      <c r="QDY10" s="337"/>
      <c r="QDZ10" s="349"/>
      <c r="QEA10" s="350"/>
      <c r="QEB10" s="349"/>
      <c r="QEC10" s="349"/>
      <c r="QEI10" s="337"/>
      <c r="QEJ10" s="337"/>
      <c r="QEN10" s="337"/>
      <c r="QEO10" s="349"/>
      <c r="QEP10" s="350"/>
      <c r="QEQ10" s="349"/>
      <c r="QER10" s="349"/>
      <c r="QEX10" s="337"/>
      <c r="QEY10" s="337"/>
      <c r="QFC10" s="337"/>
      <c r="QFD10" s="349"/>
      <c r="QFE10" s="350"/>
      <c r="QFF10" s="349"/>
      <c r="QFG10" s="349"/>
      <c r="QFM10" s="337"/>
      <c r="QFN10" s="337"/>
      <c r="QFR10" s="337"/>
      <c r="QFS10" s="349"/>
      <c r="QFT10" s="350"/>
      <c r="QFU10" s="349"/>
      <c r="QFV10" s="349"/>
      <c r="QGB10" s="337"/>
      <c r="QGC10" s="337"/>
      <c r="QGG10" s="337"/>
      <c r="QGH10" s="349"/>
      <c r="QGI10" s="350"/>
      <c r="QGJ10" s="349"/>
      <c r="QGK10" s="349"/>
      <c r="QGQ10" s="337"/>
      <c r="QGR10" s="337"/>
      <c r="QGV10" s="337"/>
      <c r="QGW10" s="349"/>
      <c r="QGX10" s="350"/>
      <c r="QGY10" s="349"/>
      <c r="QGZ10" s="349"/>
      <c r="QHF10" s="337"/>
      <c r="QHG10" s="337"/>
      <c r="QHK10" s="337"/>
      <c r="QHL10" s="349"/>
      <c r="QHM10" s="350"/>
      <c r="QHN10" s="349"/>
      <c r="QHO10" s="349"/>
      <c r="QHU10" s="337"/>
      <c r="QHV10" s="337"/>
      <c r="QHZ10" s="337"/>
      <c r="QIA10" s="349"/>
      <c r="QIB10" s="350"/>
      <c r="QIC10" s="349"/>
      <c r="QID10" s="349"/>
      <c r="QIJ10" s="337"/>
      <c r="QIK10" s="337"/>
      <c r="QIO10" s="337"/>
      <c r="QIP10" s="349"/>
      <c r="QIQ10" s="350"/>
      <c r="QIR10" s="349"/>
      <c r="QIS10" s="349"/>
      <c r="QIY10" s="337"/>
      <c r="QIZ10" s="337"/>
      <c r="QJD10" s="337"/>
      <c r="QJE10" s="349"/>
      <c r="QJF10" s="350"/>
      <c r="QJG10" s="349"/>
      <c r="QJH10" s="349"/>
      <c r="QJN10" s="337"/>
      <c r="QJO10" s="337"/>
      <c r="QJS10" s="337"/>
      <c r="QJT10" s="349"/>
      <c r="QJU10" s="350"/>
      <c r="QJV10" s="349"/>
      <c r="QJW10" s="349"/>
      <c r="QKC10" s="337"/>
      <c r="QKD10" s="337"/>
      <c r="QKH10" s="337"/>
      <c r="QKI10" s="349"/>
      <c r="QKJ10" s="350"/>
      <c r="QKK10" s="349"/>
      <c r="QKL10" s="349"/>
      <c r="QKR10" s="337"/>
      <c r="QKS10" s="337"/>
      <c r="QKW10" s="337"/>
      <c r="QKX10" s="349"/>
      <c r="QKY10" s="350"/>
      <c r="QKZ10" s="349"/>
      <c r="QLA10" s="349"/>
      <c r="QLG10" s="337"/>
      <c r="QLH10" s="337"/>
      <c r="QLL10" s="337"/>
      <c r="QLM10" s="349"/>
      <c r="QLN10" s="350"/>
      <c r="QLO10" s="349"/>
      <c r="QLP10" s="349"/>
      <c r="QLV10" s="337"/>
      <c r="QLW10" s="337"/>
      <c r="QMA10" s="337"/>
      <c r="QMB10" s="349"/>
      <c r="QMC10" s="350"/>
      <c r="QMD10" s="349"/>
      <c r="QME10" s="349"/>
      <c r="QMK10" s="337"/>
      <c r="QML10" s="337"/>
      <c r="QMP10" s="337"/>
      <c r="QMQ10" s="349"/>
      <c r="QMR10" s="350"/>
      <c r="QMS10" s="349"/>
      <c r="QMT10" s="349"/>
      <c r="QMZ10" s="337"/>
      <c r="QNA10" s="337"/>
      <c r="QNE10" s="337"/>
      <c r="QNF10" s="349"/>
      <c r="QNG10" s="350"/>
      <c r="QNH10" s="349"/>
      <c r="QNI10" s="349"/>
      <c r="QNO10" s="337"/>
      <c r="QNP10" s="337"/>
      <c r="QNT10" s="337"/>
      <c r="QNU10" s="349"/>
      <c r="QNV10" s="350"/>
      <c r="QNW10" s="349"/>
      <c r="QNX10" s="349"/>
      <c r="QOD10" s="337"/>
      <c r="QOE10" s="337"/>
      <c r="QOI10" s="337"/>
      <c r="QOJ10" s="349"/>
      <c r="QOK10" s="350"/>
      <c r="QOL10" s="349"/>
      <c r="QOM10" s="349"/>
      <c r="QOS10" s="337"/>
      <c r="QOT10" s="337"/>
      <c r="QOX10" s="337"/>
      <c r="QOY10" s="349"/>
      <c r="QOZ10" s="350"/>
      <c r="QPA10" s="349"/>
      <c r="QPB10" s="349"/>
      <c r="QPH10" s="337"/>
      <c r="QPI10" s="337"/>
      <c r="QPM10" s="337"/>
      <c r="QPN10" s="349"/>
      <c r="QPO10" s="350"/>
      <c r="QPP10" s="349"/>
      <c r="QPQ10" s="349"/>
      <c r="QPW10" s="337"/>
      <c r="QPX10" s="337"/>
      <c r="QQB10" s="337"/>
      <c r="QQC10" s="349"/>
      <c r="QQD10" s="350"/>
      <c r="QQE10" s="349"/>
      <c r="QQF10" s="349"/>
      <c r="QQL10" s="337"/>
      <c r="QQM10" s="337"/>
      <c r="QQQ10" s="337"/>
      <c r="QQR10" s="349"/>
      <c r="QQS10" s="350"/>
      <c r="QQT10" s="349"/>
      <c r="QQU10" s="349"/>
      <c r="QRA10" s="337"/>
      <c r="QRB10" s="337"/>
      <c r="QRF10" s="337"/>
      <c r="QRG10" s="349"/>
      <c r="QRH10" s="350"/>
      <c r="QRI10" s="349"/>
      <c r="QRJ10" s="349"/>
      <c r="QRP10" s="337"/>
      <c r="QRQ10" s="337"/>
      <c r="QRU10" s="337"/>
      <c r="QRV10" s="349"/>
      <c r="QRW10" s="350"/>
      <c r="QRX10" s="349"/>
      <c r="QRY10" s="349"/>
      <c r="QSE10" s="337"/>
      <c r="QSF10" s="337"/>
      <c r="QSJ10" s="337"/>
      <c r="QSK10" s="349"/>
      <c r="QSL10" s="350"/>
      <c r="QSM10" s="349"/>
      <c r="QSN10" s="349"/>
      <c r="QST10" s="337"/>
      <c r="QSU10" s="337"/>
      <c r="QSY10" s="337"/>
      <c r="QSZ10" s="349"/>
      <c r="QTA10" s="350"/>
      <c r="QTB10" s="349"/>
      <c r="QTC10" s="349"/>
      <c r="QTI10" s="337"/>
      <c r="QTJ10" s="337"/>
      <c r="QTN10" s="337"/>
      <c r="QTO10" s="349"/>
      <c r="QTP10" s="350"/>
      <c r="QTQ10" s="349"/>
      <c r="QTR10" s="349"/>
      <c r="QTX10" s="337"/>
      <c r="QTY10" s="337"/>
      <c r="QUC10" s="337"/>
      <c r="QUD10" s="349"/>
      <c r="QUE10" s="350"/>
      <c r="QUF10" s="349"/>
      <c r="QUG10" s="349"/>
      <c r="QUM10" s="337"/>
      <c r="QUN10" s="337"/>
      <c r="QUR10" s="337"/>
      <c r="QUS10" s="349"/>
      <c r="QUT10" s="350"/>
      <c r="QUU10" s="349"/>
      <c r="QUV10" s="349"/>
      <c r="QVB10" s="337"/>
      <c r="QVC10" s="337"/>
      <c r="QVG10" s="337"/>
      <c r="QVH10" s="349"/>
      <c r="QVI10" s="350"/>
      <c r="QVJ10" s="349"/>
      <c r="QVK10" s="349"/>
      <c r="QVQ10" s="337"/>
      <c r="QVR10" s="337"/>
      <c r="QVV10" s="337"/>
      <c r="QVW10" s="349"/>
      <c r="QVX10" s="350"/>
      <c r="QVY10" s="349"/>
      <c r="QVZ10" s="349"/>
      <c r="QWF10" s="337"/>
      <c r="QWG10" s="337"/>
      <c r="QWK10" s="337"/>
      <c r="QWL10" s="349"/>
      <c r="QWM10" s="350"/>
      <c r="QWN10" s="349"/>
      <c r="QWO10" s="349"/>
      <c r="QWU10" s="337"/>
      <c r="QWV10" s="337"/>
      <c r="QWZ10" s="337"/>
      <c r="QXA10" s="349"/>
      <c r="QXB10" s="350"/>
      <c r="QXC10" s="349"/>
      <c r="QXD10" s="349"/>
      <c r="QXJ10" s="337"/>
      <c r="QXK10" s="337"/>
      <c r="QXO10" s="337"/>
      <c r="QXP10" s="349"/>
      <c r="QXQ10" s="350"/>
      <c r="QXR10" s="349"/>
      <c r="QXS10" s="349"/>
      <c r="QXY10" s="337"/>
      <c r="QXZ10" s="337"/>
      <c r="QYD10" s="337"/>
      <c r="QYE10" s="349"/>
      <c r="QYF10" s="350"/>
      <c r="QYG10" s="349"/>
      <c r="QYH10" s="349"/>
      <c r="QYN10" s="337"/>
      <c r="QYO10" s="337"/>
      <c r="QYS10" s="337"/>
      <c r="QYT10" s="349"/>
      <c r="QYU10" s="350"/>
      <c r="QYV10" s="349"/>
      <c r="QYW10" s="349"/>
      <c r="QZC10" s="337"/>
      <c r="QZD10" s="337"/>
      <c r="QZH10" s="337"/>
      <c r="QZI10" s="349"/>
      <c r="QZJ10" s="350"/>
      <c r="QZK10" s="349"/>
      <c r="QZL10" s="349"/>
      <c r="QZR10" s="337"/>
      <c r="QZS10" s="337"/>
      <c r="QZW10" s="337"/>
      <c r="QZX10" s="349"/>
      <c r="QZY10" s="350"/>
      <c r="QZZ10" s="349"/>
      <c r="RAA10" s="349"/>
      <c r="RAG10" s="337"/>
      <c r="RAH10" s="337"/>
      <c r="RAL10" s="337"/>
      <c r="RAM10" s="349"/>
      <c r="RAN10" s="350"/>
      <c r="RAO10" s="349"/>
      <c r="RAP10" s="349"/>
      <c r="RAV10" s="337"/>
      <c r="RAW10" s="337"/>
      <c r="RBA10" s="337"/>
      <c r="RBB10" s="349"/>
      <c r="RBC10" s="350"/>
      <c r="RBD10" s="349"/>
      <c r="RBE10" s="349"/>
      <c r="RBK10" s="337"/>
      <c r="RBL10" s="337"/>
      <c r="RBP10" s="337"/>
      <c r="RBQ10" s="349"/>
      <c r="RBR10" s="350"/>
      <c r="RBS10" s="349"/>
      <c r="RBT10" s="349"/>
      <c r="RBZ10" s="337"/>
      <c r="RCA10" s="337"/>
      <c r="RCE10" s="337"/>
      <c r="RCF10" s="349"/>
      <c r="RCG10" s="350"/>
      <c r="RCH10" s="349"/>
      <c r="RCI10" s="349"/>
      <c r="RCO10" s="337"/>
      <c r="RCP10" s="337"/>
      <c r="RCT10" s="337"/>
      <c r="RCU10" s="349"/>
      <c r="RCV10" s="350"/>
      <c r="RCW10" s="349"/>
      <c r="RCX10" s="349"/>
      <c r="RDD10" s="337"/>
      <c r="RDE10" s="337"/>
      <c r="RDI10" s="337"/>
      <c r="RDJ10" s="349"/>
      <c r="RDK10" s="350"/>
      <c r="RDL10" s="349"/>
      <c r="RDM10" s="349"/>
      <c r="RDS10" s="337"/>
      <c r="RDT10" s="337"/>
      <c r="RDX10" s="337"/>
      <c r="RDY10" s="349"/>
      <c r="RDZ10" s="350"/>
      <c r="REA10" s="349"/>
      <c r="REB10" s="349"/>
      <c r="REH10" s="337"/>
      <c r="REI10" s="337"/>
      <c r="REM10" s="337"/>
      <c r="REN10" s="349"/>
      <c r="REO10" s="350"/>
      <c r="REP10" s="349"/>
      <c r="REQ10" s="349"/>
      <c r="REW10" s="337"/>
      <c r="REX10" s="337"/>
      <c r="RFB10" s="337"/>
      <c r="RFC10" s="349"/>
      <c r="RFD10" s="350"/>
      <c r="RFE10" s="349"/>
      <c r="RFF10" s="349"/>
      <c r="RFL10" s="337"/>
      <c r="RFM10" s="337"/>
      <c r="RFQ10" s="337"/>
      <c r="RFR10" s="349"/>
      <c r="RFS10" s="350"/>
      <c r="RFT10" s="349"/>
      <c r="RFU10" s="349"/>
      <c r="RGA10" s="337"/>
      <c r="RGB10" s="337"/>
      <c r="RGF10" s="337"/>
      <c r="RGG10" s="349"/>
      <c r="RGH10" s="350"/>
      <c r="RGI10" s="349"/>
      <c r="RGJ10" s="349"/>
      <c r="RGP10" s="337"/>
      <c r="RGQ10" s="337"/>
      <c r="RGU10" s="337"/>
      <c r="RGV10" s="349"/>
      <c r="RGW10" s="350"/>
      <c r="RGX10" s="349"/>
      <c r="RGY10" s="349"/>
      <c r="RHE10" s="337"/>
      <c r="RHF10" s="337"/>
      <c r="RHJ10" s="337"/>
      <c r="RHK10" s="349"/>
      <c r="RHL10" s="350"/>
      <c r="RHM10" s="349"/>
      <c r="RHN10" s="349"/>
      <c r="RHT10" s="337"/>
      <c r="RHU10" s="337"/>
      <c r="RHY10" s="337"/>
      <c r="RHZ10" s="349"/>
      <c r="RIA10" s="350"/>
      <c r="RIB10" s="349"/>
      <c r="RIC10" s="349"/>
      <c r="RII10" s="337"/>
      <c r="RIJ10" s="337"/>
      <c r="RIN10" s="337"/>
      <c r="RIO10" s="349"/>
      <c r="RIP10" s="350"/>
      <c r="RIQ10" s="349"/>
      <c r="RIR10" s="349"/>
      <c r="RIX10" s="337"/>
      <c r="RIY10" s="337"/>
      <c r="RJC10" s="337"/>
      <c r="RJD10" s="349"/>
      <c r="RJE10" s="350"/>
      <c r="RJF10" s="349"/>
      <c r="RJG10" s="349"/>
      <c r="RJM10" s="337"/>
      <c r="RJN10" s="337"/>
      <c r="RJR10" s="337"/>
      <c r="RJS10" s="349"/>
      <c r="RJT10" s="350"/>
      <c r="RJU10" s="349"/>
      <c r="RJV10" s="349"/>
      <c r="RKB10" s="337"/>
      <c r="RKC10" s="337"/>
      <c r="RKG10" s="337"/>
      <c r="RKH10" s="349"/>
      <c r="RKI10" s="350"/>
      <c r="RKJ10" s="349"/>
      <c r="RKK10" s="349"/>
      <c r="RKQ10" s="337"/>
      <c r="RKR10" s="337"/>
      <c r="RKV10" s="337"/>
      <c r="RKW10" s="349"/>
      <c r="RKX10" s="350"/>
      <c r="RKY10" s="349"/>
      <c r="RKZ10" s="349"/>
      <c r="RLF10" s="337"/>
      <c r="RLG10" s="337"/>
      <c r="RLK10" s="337"/>
      <c r="RLL10" s="349"/>
      <c r="RLM10" s="350"/>
      <c r="RLN10" s="349"/>
      <c r="RLO10" s="349"/>
      <c r="RLU10" s="337"/>
      <c r="RLV10" s="337"/>
      <c r="RLZ10" s="337"/>
      <c r="RMA10" s="349"/>
      <c r="RMB10" s="350"/>
      <c r="RMC10" s="349"/>
      <c r="RMD10" s="349"/>
      <c r="RMJ10" s="337"/>
      <c r="RMK10" s="337"/>
      <c r="RMO10" s="337"/>
      <c r="RMP10" s="349"/>
      <c r="RMQ10" s="350"/>
      <c r="RMR10" s="349"/>
      <c r="RMS10" s="349"/>
      <c r="RMY10" s="337"/>
      <c r="RMZ10" s="337"/>
      <c r="RND10" s="337"/>
      <c r="RNE10" s="349"/>
      <c r="RNF10" s="350"/>
      <c r="RNG10" s="349"/>
      <c r="RNH10" s="349"/>
      <c r="RNN10" s="337"/>
      <c r="RNO10" s="337"/>
      <c r="RNS10" s="337"/>
      <c r="RNT10" s="349"/>
      <c r="RNU10" s="350"/>
      <c r="RNV10" s="349"/>
      <c r="RNW10" s="349"/>
      <c r="ROC10" s="337"/>
      <c r="ROD10" s="337"/>
      <c r="ROH10" s="337"/>
      <c r="ROI10" s="349"/>
      <c r="ROJ10" s="350"/>
      <c r="ROK10" s="349"/>
      <c r="ROL10" s="349"/>
      <c r="ROR10" s="337"/>
      <c r="ROS10" s="337"/>
      <c r="ROW10" s="337"/>
      <c r="ROX10" s="349"/>
      <c r="ROY10" s="350"/>
      <c r="ROZ10" s="349"/>
      <c r="RPA10" s="349"/>
      <c r="RPG10" s="337"/>
      <c r="RPH10" s="337"/>
      <c r="RPL10" s="337"/>
      <c r="RPM10" s="349"/>
      <c r="RPN10" s="350"/>
      <c r="RPO10" s="349"/>
      <c r="RPP10" s="349"/>
      <c r="RPV10" s="337"/>
      <c r="RPW10" s="337"/>
      <c r="RQA10" s="337"/>
      <c r="RQB10" s="349"/>
      <c r="RQC10" s="350"/>
      <c r="RQD10" s="349"/>
      <c r="RQE10" s="349"/>
      <c r="RQK10" s="337"/>
      <c r="RQL10" s="337"/>
      <c r="RQP10" s="337"/>
      <c r="RQQ10" s="349"/>
      <c r="RQR10" s="350"/>
      <c r="RQS10" s="349"/>
      <c r="RQT10" s="349"/>
      <c r="RQZ10" s="337"/>
      <c r="RRA10" s="337"/>
      <c r="RRE10" s="337"/>
      <c r="RRF10" s="349"/>
      <c r="RRG10" s="350"/>
      <c r="RRH10" s="349"/>
      <c r="RRI10" s="349"/>
      <c r="RRO10" s="337"/>
      <c r="RRP10" s="337"/>
      <c r="RRT10" s="337"/>
      <c r="RRU10" s="349"/>
      <c r="RRV10" s="350"/>
      <c r="RRW10" s="349"/>
      <c r="RRX10" s="349"/>
      <c r="RSD10" s="337"/>
      <c r="RSE10" s="337"/>
      <c r="RSI10" s="337"/>
      <c r="RSJ10" s="349"/>
      <c r="RSK10" s="350"/>
      <c r="RSL10" s="349"/>
      <c r="RSM10" s="349"/>
      <c r="RSS10" s="337"/>
      <c r="RST10" s="337"/>
      <c r="RSX10" s="337"/>
      <c r="RSY10" s="349"/>
      <c r="RSZ10" s="350"/>
      <c r="RTA10" s="349"/>
      <c r="RTB10" s="349"/>
      <c r="RTH10" s="337"/>
      <c r="RTI10" s="337"/>
      <c r="RTM10" s="337"/>
      <c r="RTN10" s="349"/>
      <c r="RTO10" s="350"/>
      <c r="RTP10" s="349"/>
      <c r="RTQ10" s="349"/>
      <c r="RTW10" s="337"/>
      <c r="RTX10" s="337"/>
      <c r="RUB10" s="337"/>
      <c r="RUC10" s="349"/>
      <c r="RUD10" s="350"/>
      <c r="RUE10" s="349"/>
      <c r="RUF10" s="349"/>
      <c r="RUL10" s="337"/>
      <c r="RUM10" s="337"/>
      <c r="RUQ10" s="337"/>
      <c r="RUR10" s="349"/>
      <c r="RUS10" s="350"/>
      <c r="RUT10" s="349"/>
      <c r="RUU10" s="349"/>
      <c r="RVA10" s="337"/>
      <c r="RVB10" s="337"/>
      <c r="RVF10" s="337"/>
      <c r="RVG10" s="349"/>
      <c r="RVH10" s="350"/>
      <c r="RVI10" s="349"/>
      <c r="RVJ10" s="349"/>
      <c r="RVP10" s="337"/>
      <c r="RVQ10" s="337"/>
      <c r="RVU10" s="337"/>
      <c r="RVV10" s="349"/>
      <c r="RVW10" s="350"/>
      <c r="RVX10" s="349"/>
      <c r="RVY10" s="349"/>
      <c r="RWE10" s="337"/>
      <c r="RWF10" s="337"/>
      <c r="RWJ10" s="337"/>
      <c r="RWK10" s="349"/>
      <c r="RWL10" s="350"/>
      <c r="RWM10" s="349"/>
      <c r="RWN10" s="349"/>
      <c r="RWT10" s="337"/>
      <c r="RWU10" s="337"/>
      <c r="RWY10" s="337"/>
      <c r="RWZ10" s="349"/>
      <c r="RXA10" s="350"/>
      <c r="RXB10" s="349"/>
      <c r="RXC10" s="349"/>
      <c r="RXI10" s="337"/>
      <c r="RXJ10" s="337"/>
      <c r="RXN10" s="337"/>
      <c r="RXO10" s="349"/>
      <c r="RXP10" s="350"/>
      <c r="RXQ10" s="349"/>
      <c r="RXR10" s="349"/>
      <c r="RXX10" s="337"/>
      <c r="RXY10" s="337"/>
      <c r="RYC10" s="337"/>
      <c r="RYD10" s="349"/>
      <c r="RYE10" s="350"/>
      <c r="RYF10" s="349"/>
      <c r="RYG10" s="349"/>
      <c r="RYM10" s="337"/>
      <c r="RYN10" s="337"/>
      <c r="RYR10" s="337"/>
      <c r="RYS10" s="349"/>
      <c r="RYT10" s="350"/>
      <c r="RYU10" s="349"/>
      <c r="RYV10" s="349"/>
      <c r="RZB10" s="337"/>
      <c r="RZC10" s="337"/>
      <c r="RZG10" s="337"/>
      <c r="RZH10" s="349"/>
      <c r="RZI10" s="350"/>
      <c r="RZJ10" s="349"/>
      <c r="RZK10" s="349"/>
      <c r="RZQ10" s="337"/>
      <c r="RZR10" s="337"/>
      <c r="RZV10" s="337"/>
      <c r="RZW10" s="349"/>
      <c r="RZX10" s="350"/>
      <c r="RZY10" s="349"/>
      <c r="RZZ10" s="349"/>
      <c r="SAF10" s="337"/>
      <c r="SAG10" s="337"/>
      <c r="SAK10" s="337"/>
      <c r="SAL10" s="349"/>
      <c r="SAM10" s="350"/>
      <c r="SAN10" s="349"/>
      <c r="SAO10" s="349"/>
      <c r="SAU10" s="337"/>
      <c r="SAV10" s="337"/>
      <c r="SAZ10" s="337"/>
      <c r="SBA10" s="349"/>
      <c r="SBB10" s="350"/>
      <c r="SBC10" s="349"/>
      <c r="SBD10" s="349"/>
      <c r="SBJ10" s="337"/>
      <c r="SBK10" s="337"/>
      <c r="SBO10" s="337"/>
      <c r="SBP10" s="349"/>
      <c r="SBQ10" s="350"/>
      <c r="SBR10" s="349"/>
      <c r="SBS10" s="349"/>
      <c r="SBY10" s="337"/>
      <c r="SBZ10" s="337"/>
      <c r="SCD10" s="337"/>
      <c r="SCE10" s="349"/>
      <c r="SCF10" s="350"/>
      <c r="SCG10" s="349"/>
      <c r="SCH10" s="349"/>
      <c r="SCN10" s="337"/>
      <c r="SCO10" s="337"/>
      <c r="SCS10" s="337"/>
      <c r="SCT10" s="349"/>
      <c r="SCU10" s="350"/>
      <c r="SCV10" s="349"/>
      <c r="SCW10" s="349"/>
      <c r="SDC10" s="337"/>
      <c r="SDD10" s="337"/>
      <c r="SDH10" s="337"/>
      <c r="SDI10" s="349"/>
      <c r="SDJ10" s="350"/>
      <c r="SDK10" s="349"/>
      <c r="SDL10" s="349"/>
      <c r="SDR10" s="337"/>
      <c r="SDS10" s="337"/>
      <c r="SDW10" s="337"/>
      <c r="SDX10" s="349"/>
      <c r="SDY10" s="350"/>
      <c r="SDZ10" s="349"/>
      <c r="SEA10" s="349"/>
      <c r="SEG10" s="337"/>
      <c r="SEH10" s="337"/>
      <c r="SEL10" s="337"/>
      <c r="SEM10" s="349"/>
      <c r="SEN10" s="350"/>
      <c r="SEO10" s="349"/>
      <c r="SEP10" s="349"/>
      <c r="SEV10" s="337"/>
      <c r="SEW10" s="337"/>
      <c r="SFA10" s="337"/>
      <c r="SFB10" s="349"/>
      <c r="SFC10" s="350"/>
      <c r="SFD10" s="349"/>
      <c r="SFE10" s="349"/>
      <c r="SFK10" s="337"/>
      <c r="SFL10" s="337"/>
      <c r="SFP10" s="337"/>
      <c r="SFQ10" s="349"/>
      <c r="SFR10" s="350"/>
      <c r="SFS10" s="349"/>
      <c r="SFT10" s="349"/>
      <c r="SFZ10" s="337"/>
      <c r="SGA10" s="337"/>
      <c r="SGE10" s="337"/>
      <c r="SGF10" s="349"/>
      <c r="SGG10" s="350"/>
      <c r="SGH10" s="349"/>
      <c r="SGI10" s="349"/>
      <c r="SGO10" s="337"/>
      <c r="SGP10" s="337"/>
      <c r="SGT10" s="337"/>
      <c r="SGU10" s="349"/>
      <c r="SGV10" s="350"/>
      <c r="SGW10" s="349"/>
      <c r="SGX10" s="349"/>
      <c r="SHD10" s="337"/>
      <c r="SHE10" s="337"/>
      <c r="SHI10" s="337"/>
      <c r="SHJ10" s="349"/>
      <c r="SHK10" s="350"/>
      <c r="SHL10" s="349"/>
      <c r="SHM10" s="349"/>
      <c r="SHS10" s="337"/>
      <c r="SHT10" s="337"/>
      <c r="SHX10" s="337"/>
      <c r="SHY10" s="349"/>
      <c r="SHZ10" s="350"/>
      <c r="SIA10" s="349"/>
      <c r="SIB10" s="349"/>
      <c r="SIH10" s="337"/>
      <c r="SII10" s="337"/>
      <c r="SIM10" s="337"/>
      <c r="SIN10" s="349"/>
      <c r="SIO10" s="350"/>
      <c r="SIP10" s="349"/>
      <c r="SIQ10" s="349"/>
      <c r="SIW10" s="337"/>
      <c r="SIX10" s="337"/>
      <c r="SJB10" s="337"/>
      <c r="SJC10" s="349"/>
      <c r="SJD10" s="350"/>
      <c r="SJE10" s="349"/>
      <c r="SJF10" s="349"/>
      <c r="SJL10" s="337"/>
      <c r="SJM10" s="337"/>
      <c r="SJQ10" s="337"/>
      <c r="SJR10" s="349"/>
      <c r="SJS10" s="350"/>
      <c r="SJT10" s="349"/>
      <c r="SJU10" s="349"/>
      <c r="SKA10" s="337"/>
      <c r="SKB10" s="337"/>
      <c r="SKF10" s="337"/>
      <c r="SKG10" s="349"/>
      <c r="SKH10" s="350"/>
      <c r="SKI10" s="349"/>
      <c r="SKJ10" s="349"/>
      <c r="SKP10" s="337"/>
      <c r="SKQ10" s="337"/>
      <c r="SKU10" s="337"/>
      <c r="SKV10" s="349"/>
      <c r="SKW10" s="350"/>
      <c r="SKX10" s="349"/>
      <c r="SKY10" s="349"/>
      <c r="SLE10" s="337"/>
      <c r="SLF10" s="337"/>
      <c r="SLJ10" s="337"/>
      <c r="SLK10" s="349"/>
      <c r="SLL10" s="350"/>
      <c r="SLM10" s="349"/>
      <c r="SLN10" s="349"/>
      <c r="SLT10" s="337"/>
      <c r="SLU10" s="337"/>
      <c r="SLY10" s="337"/>
      <c r="SLZ10" s="349"/>
      <c r="SMA10" s="350"/>
      <c r="SMB10" s="349"/>
      <c r="SMC10" s="349"/>
      <c r="SMI10" s="337"/>
      <c r="SMJ10" s="337"/>
      <c r="SMN10" s="337"/>
      <c r="SMO10" s="349"/>
      <c r="SMP10" s="350"/>
      <c r="SMQ10" s="349"/>
      <c r="SMR10" s="349"/>
      <c r="SMX10" s="337"/>
      <c r="SMY10" s="337"/>
      <c r="SNC10" s="337"/>
      <c r="SND10" s="349"/>
      <c r="SNE10" s="350"/>
      <c r="SNF10" s="349"/>
      <c r="SNG10" s="349"/>
      <c r="SNM10" s="337"/>
      <c r="SNN10" s="337"/>
      <c r="SNR10" s="337"/>
      <c r="SNS10" s="349"/>
      <c r="SNT10" s="350"/>
      <c r="SNU10" s="349"/>
      <c r="SNV10" s="349"/>
      <c r="SOB10" s="337"/>
      <c r="SOC10" s="337"/>
      <c r="SOG10" s="337"/>
      <c r="SOH10" s="349"/>
      <c r="SOI10" s="350"/>
      <c r="SOJ10" s="349"/>
      <c r="SOK10" s="349"/>
      <c r="SOQ10" s="337"/>
      <c r="SOR10" s="337"/>
      <c r="SOV10" s="337"/>
      <c r="SOW10" s="349"/>
      <c r="SOX10" s="350"/>
      <c r="SOY10" s="349"/>
      <c r="SOZ10" s="349"/>
      <c r="SPF10" s="337"/>
      <c r="SPG10" s="337"/>
      <c r="SPK10" s="337"/>
      <c r="SPL10" s="349"/>
      <c r="SPM10" s="350"/>
      <c r="SPN10" s="349"/>
      <c r="SPO10" s="349"/>
      <c r="SPU10" s="337"/>
      <c r="SPV10" s="337"/>
      <c r="SPZ10" s="337"/>
      <c r="SQA10" s="349"/>
      <c r="SQB10" s="350"/>
      <c r="SQC10" s="349"/>
      <c r="SQD10" s="349"/>
      <c r="SQJ10" s="337"/>
      <c r="SQK10" s="337"/>
      <c r="SQO10" s="337"/>
      <c r="SQP10" s="349"/>
      <c r="SQQ10" s="350"/>
      <c r="SQR10" s="349"/>
      <c r="SQS10" s="349"/>
      <c r="SQY10" s="337"/>
      <c r="SQZ10" s="337"/>
      <c r="SRD10" s="337"/>
      <c r="SRE10" s="349"/>
      <c r="SRF10" s="350"/>
      <c r="SRG10" s="349"/>
      <c r="SRH10" s="349"/>
      <c r="SRN10" s="337"/>
      <c r="SRO10" s="337"/>
      <c r="SRS10" s="337"/>
      <c r="SRT10" s="349"/>
      <c r="SRU10" s="350"/>
      <c r="SRV10" s="349"/>
      <c r="SRW10" s="349"/>
      <c r="SSC10" s="337"/>
      <c r="SSD10" s="337"/>
      <c r="SSH10" s="337"/>
      <c r="SSI10" s="349"/>
      <c r="SSJ10" s="350"/>
      <c r="SSK10" s="349"/>
      <c r="SSL10" s="349"/>
      <c r="SSR10" s="337"/>
      <c r="SSS10" s="337"/>
      <c r="SSW10" s="337"/>
      <c r="SSX10" s="349"/>
      <c r="SSY10" s="350"/>
      <c r="SSZ10" s="349"/>
      <c r="STA10" s="349"/>
      <c r="STG10" s="337"/>
      <c r="STH10" s="337"/>
      <c r="STL10" s="337"/>
      <c r="STM10" s="349"/>
      <c r="STN10" s="350"/>
      <c r="STO10" s="349"/>
      <c r="STP10" s="349"/>
      <c r="STV10" s="337"/>
      <c r="STW10" s="337"/>
      <c r="SUA10" s="337"/>
      <c r="SUB10" s="349"/>
      <c r="SUC10" s="350"/>
      <c r="SUD10" s="349"/>
      <c r="SUE10" s="349"/>
      <c r="SUK10" s="337"/>
      <c r="SUL10" s="337"/>
      <c r="SUP10" s="337"/>
      <c r="SUQ10" s="349"/>
      <c r="SUR10" s="350"/>
      <c r="SUS10" s="349"/>
      <c r="SUT10" s="349"/>
      <c r="SUZ10" s="337"/>
      <c r="SVA10" s="337"/>
      <c r="SVE10" s="337"/>
      <c r="SVF10" s="349"/>
      <c r="SVG10" s="350"/>
      <c r="SVH10" s="349"/>
      <c r="SVI10" s="349"/>
      <c r="SVO10" s="337"/>
      <c r="SVP10" s="337"/>
      <c r="SVT10" s="337"/>
      <c r="SVU10" s="349"/>
      <c r="SVV10" s="350"/>
      <c r="SVW10" s="349"/>
      <c r="SVX10" s="349"/>
      <c r="SWD10" s="337"/>
      <c r="SWE10" s="337"/>
      <c r="SWI10" s="337"/>
      <c r="SWJ10" s="349"/>
      <c r="SWK10" s="350"/>
      <c r="SWL10" s="349"/>
      <c r="SWM10" s="349"/>
      <c r="SWS10" s="337"/>
      <c r="SWT10" s="337"/>
      <c r="SWX10" s="337"/>
      <c r="SWY10" s="349"/>
      <c r="SWZ10" s="350"/>
      <c r="SXA10" s="349"/>
      <c r="SXB10" s="349"/>
      <c r="SXH10" s="337"/>
      <c r="SXI10" s="337"/>
      <c r="SXM10" s="337"/>
      <c r="SXN10" s="349"/>
      <c r="SXO10" s="350"/>
      <c r="SXP10" s="349"/>
      <c r="SXQ10" s="349"/>
      <c r="SXW10" s="337"/>
      <c r="SXX10" s="337"/>
      <c r="SYB10" s="337"/>
      <c r="SYC10" s="349"/>
      <c r="SYD10" s="350"/>
      <c r="SYE10" s="349"/>
      <c r="SYF10" s="349"/>
      <c r="SYL10" s="337"/>
      <c r="SYM10" s="337"/>
      <c r="SYQ10" s="337"/>
      <c r="SYR10" s="349"/>
      <c r="SYS10" s="350"/>
      <c r="SYT10" s="349"/>
      <c r="SYU10" s="349"/>
      <c r="SZA10" s="337"/>
      <c r="SZB10" s="337"/>
      <c r="SZF10" s="337"/>
      <c r="SZG10" s="349"/>
      <c r="SZH10" s="350"/>
      <c r="SZI10" s="349"/>
      <c r="SZJ10" s="349"/>
      <c r="SZP10" s="337"/>
      <c r="SZQ10" s="337"/>
      <c r="SZU10" s="337"/>
      <c r="SZV10" s="349"/>
      <c r="SZW10" s="350"/>
      <c r="SZX10" s="349"/>
      <c r="SZY10" s="349"/>
      <c r="TAE10" s="337"/>
      <c r="TAF10" s="337"/>
      <c r="TAJ10" s="337"/>
      <c r="TAK10" s="349"/>
      <c r="TAL10" s="350"/>
      <c r="TAM10" s="349"/>
      <c r="TAN10" s="349"/>
      <c r="TAT10" s="337"/>
      <c r="TAU10" s="337"/>
      <c r="TAY10" s="337"/>
      <c r="TAZ10" s="349"/>
      <c r="TBA10" s="350"/>
      <c r="TBB10" s="349"/>
      <c r="TBC10" s="349"/>
      <c r="TBI10" s="337"/>
      <c r="TBJ10" s="337"/>
      <c r="TBN10" s="337"/>
      <c r="TBO10" s="349"/>
      <c r="TBP10" s="350"/>
      <c r="TBQ10" s="349"/>
      <c r="TBR10" s="349"/>
      <c r="TBX10" s="337"/>
      <c r="TBY10" s="337"/>
      <c r="TCC10" s="337"/>
      <c r="TCD10" s="349"/>
      <c r="TCE10" s="350"/>
      <c r="TCF10" s="349"/>
      <c r="TCG10" s="349"/>
      <c r="TCM10" s="337"/>
      <c r="TCN10" s="337"/>
      <c r="TCR10" s="337"/>
      <c r="TCS10" s="349"/>
      <c r="TCT10" s="350"/>
      <c r="TCU10" s="349"/>
      <c r="TCV10" s="349"/>
      <c r="TDB10" s="337"/>
      <c r="TDC10" s="337"/>
      <c r="TDG10" s="337"/>
      <c r="TDH10" s="349"/>
      <c r="TDI10" s="350"/>
      <c r="TDJ10" s="349"/>
      <c r="TDK10" s="349"/>
      <c r="TDQ10" s="337"/>
      <c r="TDR10" s="337"/>
      <c r="TDV10" s="337"/>
      <c r="TDW10" s="349"/>
      <c r="TDX10" s="350"/>
      <c r="TDY10" s="349"/>
      <c r="TDZ10" s="349"/>
      <c r="TEF10" s="337"/>
      <c r="TEG10" s="337"/>
      <c r="TEK10" s="337"/>
      <c r="TEL10" s="349"/>
      <c r="TEM10" s="350"/>
      <c r="TEN10" s="349"/>
      <c r="TEO10" s="349"/>
      <c r="TEU10" s="337"/>
      <c r="TEV10" s="337"/>
      <c r="TEZ10" s="337"/>
      <c r="TFA10" s="349"/>
      <c r="TFB10" s="350"/>
      <c r="TFC10" s="349"/>
      <c r="TFD10" s="349"/>
      <c r="TFJ10" s="337"/>
      <c r="TFK10" s="337"/>
      <c r="TFO10" s="337"/>
      <c r="TFP10" s="349"/>
      <c r="TFQ10" s="350"/>
      <c r="TFR10" s="349"/>
      <c r="TFS10" s="349"/>
      <c r="TFY10" s="337"/>
      <c r="TFZ10" s="337"/>
      <c r="TGD10" s="337"/>
      <c r="TGE10" s="349"/>
      <c r="TGF10" s="350"/>
      <c r="TGG10" s="349"/>
      <c r="TGH10" s="349"/>
      <c r="TGN10" s="337"/>
      <c r="TGO10" s="337"/>
      <c r="TGS10" s="337"/>
      <c r="TGT10" s="349"/>
      <c r="TGU10" s="350"/>
      <c r="TGV10" s="349"/>
      <c r="TGW10" s="349"/>
      <c r="THC10" s="337"/>
      <c r="THD10" s="337"/>
      <c r="THH10" s="337"/>
      <c r="THI10" s="349"/>
      <c r="THJ10" s="350"/>
      <c r="THK10" s="349"/>
      <c r="THL10" s="349"/>
      <c r="THR10" s="337"/>
      <c r="THS10" s="337"/>
      <c r="THW10" s="337"/>
      <c r="THX10" s="349"/>
      <c r="THY10" s="350"/>
      <c r="THZ10" s="349"/>
      <c r="TIA10" s="349"/>
      <c r="TIG10" s="337"/>
      <c r="TIH10" s="337"/>
      <c r="TIL10" s="337"/>
      <c r="TIM10" s="349"/>
      <c r="TIN10" s="350"/>
      <c r="TIO10" s="349"/>
      <c r="TIP10" s="349"/>
      <c r="TIV10" s="337"/>
      <c r="TIW10" s="337"/>
      <c r="TJA10" s="337"/>
      <c r="TJB10" s="349"/>
      <c r="TJC10" s="350"/>
      <c r="TJD10" s="349"/>
      <c r="TJE10" s="349"/>
      <c r="TJK10" s="337"/>
      <c r="TJL10" s="337"/>
      <c r="TJP10" s="337"/>
      <c r="TJQ10" s="349"/>
      <c r="TJR10" s="350"/>
      <c r="TJS10" s="349"/>
      <c r="TJT10" s="349"/>
      <c r="TJZ10" s="337"/>
      <c r="TKA10" s="337"/>
      <c r="TKE10" s="337"/>
      <c r="TKF10" s="349"/>
      <c r="TKG10" s="350"/>
      <c r="TKH10" s="349"/>
      <c r="TKI10" s="349"/>
      <c r="TKO10" s="337"/>
      <c r="TKP10" s="337"/>
      <c r="TKT10" s="337"/>
      <c r="TKU10" s="349"/>
      <c r="TKV10" s="350"/>
      <c r="TKW10" s="349"/>
      <c r="TKX10" s="349"/>
      <c r="TLD10" s="337"/>
      <c r="TLE10" s="337"/>
      <c r="TLI10" s="337"/>
      <c r="TLJ10" s="349"/>
      <c r="TLK10" s="350"/>
      <c r="TLL10" s="349"/>
      <c r="TLM10" s="349"/>
      <c r="TLS10" s="337"/>
      <c r="TLT10" s="337"/>
      <c r="TLX10" s="337"/>
      <c r="TLY10" s="349"/>
      <c r="TLZ10" s="350"/>
      <c r="TMA10" s="349"/>
      <c r="TMB10" s="349"/>
      <c r="TMH10" s="337"/>
      <c r="TMI10" s="337"/>
      <c r="TMM10" s="337"/>
      <c r="TMN10" s="349"/>
      <c r="TMO10" s="350"/>
      <c r="TMP10" s="349"/>
      <c r="TMQ10" s="349"/>
      <c r="TMW10" s="337"/>
      <c r="TMX10" s="337"/>
      <c r="TNB10" s="337"/>
      <c r="TNC10" s="349"/>
      <c r="TND10" s="350"/>
      <c r="TNE10" s="349"/>
      <c r="TNF10" s="349"/>
      <c r="TNL10" s="337"/>
      <c r="TNM10" s="337"/>
      <c r="TNQ10" s="337"/>
      <c r="TNR10" s="349"/>
      <c r="TNS10" s="350"/>
      <c r="TNT10" s="349"/>
      <c r="TNU10" s="349"/>
      <c r="TOA10" s="337"/>
      <c r="TOB10" s="337"/>
      <c r="TOF10" s="337"/>
      <c r="TOG10" s="349"/>
      <c r="TOH10" s="350"/>
      <c r="TOI10" s="349"/>
      <c r="TOJ10" s="349"/>
      <c r="TOP10" s="337"/>
      <c r="TOQ10" s="337"/>
      <c r="TOU10" s="337"/>
      <c r="TOV10" s="349"/>
      <c r="TOW10" s="350"/>
      <c r="TOX10" s="349"/>
      <c r="TOY10" s="349"/>
      <c r="TPE10" s="337"/>
      <c r="TPF10" s="337"/>
      <c r="TPJ10" s="337"/>
      <c r="TPK10" s="349"/>
      <c r="TPL10" s="350"/>
      <c r="TPM10" s="349"/>
      <c r="TPN10" s="349"/>
      <c r="TPT10" s="337"/>
      <c r="TPU10" s="337"/>
      <c r="TPY10" s="337"/>
      <c r="TPZ10" s="349"/>
      <c r="TQA10" s="350"/>
      <c r="TQB10" s="349"/>
      <c r="TQC10" s="349"/>
      <c r="TQI10" s="337"/>
      <c r="TQJ10" s="337"/>
      <c r="TQN10" s="337"/>
      <c r="TQO10" s="349"/>
      <c r="TQP10" s="350"/>
      <c r="TQQ10" s="349"/>
      <c r="TQR10" s="349"/>
      <c r="TQX10" s="337"/>
      <c r="TQY10" s="337"/>
      <c r="TRC10" s="337"/>
      <c r="TRD10" s="349"/>
      <c r="TRE10" s="350"/>
      <c r="TRF10" s="349"/>
      <c r="TRG10" s="349"/>
      <c r="TRM10" s="337"/>
      <c r="TRN10" s="337"/>
      <c r="TRR10" s="337"/>
      <c r="TRS10" s="349"/>
      <c r="TRT10" s="350"/>
      <c r="TRU10" s="349"/>
      <c r="TRV10" s="349"/>
      <c r="TSB10" s="337"/>
      <c r="TSC10" s="337"/>
      <c r="TSG10" s="337"/>
      <c r="TSH10" s="349"/>
      <c r="TSI10" s="350"/>
      <c r="TSJ10" s="349"/>
      <c r="TSK10" s="349"/>
      <c r="TSQ10" s="337"/>
      <c r="TSR10" s="337"/>
      <c r="TSV10" s="337"/>
      <c r="TSW10" s="349"/>
      <c r="TSX10" s="350"/>
      <c r="TSY10" s="349"/>
      <c r="TSZ10" s="349"/>
      <c r="TTF10" s="337"/>
      <c r="TTG10" s="337"/>
      <c r="TTK10" s="337"/>
      <c r="TTL10" s="349"/>
      <c r="TTM10" s="350"/>
      <c r="TTN10" s="349"/>
      <c r="TTO10" s="349"/>
      <c r="TTU10" s="337"/>
      <c r="TTV10" s="337"/>
      <c r="TTZ10" s="337"/>
      <c r="TUA10" s="349"/>
      <c r="TUB10" s="350"/>
      <c r="TUC10" s="349"/>
      <c r="TUD10" s="349"/>
      <c r="TUJ10" s="337"/>
      <c r="TUK10" s="337"/>
      <c r="TUO10" s="337"/>
      <c r="TUP10" s="349"/>
      <c r="TUQ10" s="350"/>
      <c r="TUR10" s="349"/>
      <c r="TUS10" s="349"/>
      <c r="TUY10" s="337"/>
      <c r="TUZ10" s="337"/>
      <c r="TVD10" s="337"/>
      <c r="TVE10" s="349"/>
      <c r="TVF10" s="350"/>
      <c r="TVG10" s="349"/>
      <c r="TVH10" s="349"/>
      <c r="TVN10" s="337"/>
      <c r="TVO10" s="337"/>
      <c r="TVS10" s="337"/>
      <c r="TVT10" s="349"/>
      <c r="TVU10" s="350"/>
      <c r="TVV10" s="349"/>
      <c r="TVW10" s="349"/>
      <c r="TWC10" s="337"/>
      <c r="TWD10" s="337"/>
      <c r="TWH10" s="337"/>
      <c r="TWI10" s="349"/>
      <c r="TWJ10" s="350"/>
      <c r="TWK10" s="349"/>
      <c r="TWL10" s="349"/>
      <c r="TWR10" s="337"/>
      <c r="TWS10" s="337"/>
      <c r="TWW10" s="337"/>
      <c r="TWX10" s="349"/>
      <c r="TWY10" s="350"/>
      <c r="TWZ10" s="349"/>
      <c r="TXA10" s="349"/>
      <c r="TXG10" s="337"/>
      <c r="TXH10" s="337"/>
      <c r="TXL10" s="337"/>
      <c r="TXM10" s="349"/>
      <c r="TXN10" s="350"/>
      <c r="TXO10" s="349"/>
      <c r="TXP10" s="349"/>
      <c r="TXV10" s="337"/>
      <c r="TXW10" s="337"/>
      <c r="TYA10" s="337"/>
      <c r="TYB10" s="349"/>
      <c r="TYC10" s="350"/>
      <c r="TYD10" s="349"/>
      <c r="TYE10" s="349"/>
      <c r="TYK10" s="337"/>
      <c r="TYL10" s="337"/>
      <c r="TYP10" s="337"/>
      <c r="TYQ10" s="349"/>
      <c r="TYR10" s="350"/>
      <c r="TYS10" s="349"/>
      <c r="TYT10" s="349"/>
      <c r="TYZ10" s="337"/>
      <c r="TZA10" s="337"/>
      <c r="TZE10" s="337"/>
      <c r="TZF10" s="349"/>
      <c r="TZG10" s="350"/>
      <c r="TZH10" s="349"/>
      <c r="TZI10" s="349"/>
      <c r="TZO10" s="337"/>
      <c r="TZP10" s="337"/>
      <c r="TZT10" s="337"/>
      <c r="TZU10" s="349"/>
      <c r="TZV10" s="350"/>
      <c r="TZW10" s="349"/>
      <c r="TZX10" s="349"/>
      <c r="UAD10" s="337"/>
      <c r="UAE10" s="337"/>
      <c r="UAI10" s="337"/>
      <c r="UAJ10" s="349"/>
      <c r="UAK10" s="350"/>
      <c r="UAL10" s="349"/>
      <c r="UAM10" s="349"/>
      <c r="UAS10" s="337"/>
      <c r="UAT10" s="337"/>
      <c r="UAX10" s="337"/>
      <c r="UAY10" s="349"/>
      <c r="UAZ10" s="350"/>
      <c r="UBA10" s="349"/>
      <c r="UBB10" s="349"/>
      <c r="UBH10" s="337"/>
      <c r="UBI10" s="337"/>
      <c r="UBM10" s="337"/>
      <c r="UBN10" s="349"/>
      <c r="UBO10" s="350"/>
      <c r="UBP10" s="349"/>
      <c r="UBQ10" s="349"/>
      <c r="UBW10" s="337"/>
      <c r="UBX10" s="337"/>
      <c r="UCB10" s="337"/>
      <c r="UCC10" s="349"/>
      <c r="UCD10" s="350"/>
      <c r="UCE10" s="349"/>
      <c r="UCF10" s="349"/>
      <c r="UCL10" s="337"/>
      <c r="UCM10" s="337"/>
      <c r="UCQ10" s="337"/>
      <c r="UCR10" s="349"/>
      <c r="UCS10" s="350"/>
      <c r="UCT10" s="349"/>
      <c r="UCU10" s="349"/>
      <c r="UDA10" s="337"/>
      <c r="UDB10" s="337"/>
      <c r="UDF10" s="337"/>
      <c r="UDG10" s="349"/>
      <c r="UDH10" s="350"/>
      <c r="UDI10" s="349"/>
      <c r="UDJ10" s="349"/>
      <c r="UDP10" s="337"/>
      <c r="UDQ10" s="337"/>
      <c r="UDU10" s="337"/>
      <c r="UDV10" s="349"/>
      <c r="UDW10" s="350"/>
      <c r="UDX10" s="349"/>
      <c r="UDY10" s="349"/>
      <c r="UEE10" s="337"/>
      <c r="UEF10" s="337"/>
      <c r="UEJ10" s="337"/>
      <c r="UEK10" s="349"/>
      <c r="UEL10" s="350"/>
      <c r="UEM10" s="349"/>
      <c r="UEN10" s="349"/>
      <c r="UET10" s="337"/>
      <c r="UEU10" s="337"/>
      <c r="UEY10" s="337"/>
      <c r="UEZ10" s="349"/>
      <c r="UFA10" s="350"/>
      <c r="UFB10" s="349"/>
      <c r="UFC10" s="349"/>
      <c r="UFI10" s="337"/>
      <c r="UFJ10" s="337"/>
      <c r="UFN10" s="337"/>
      <c r="UFO10" s="349"/>
      <c r="UFP10" s="350"/>
      <c r="UFQ10" s="349"/>
      <c r="UFR10" s="349"/>
      <c r="UFX10" s="337"/>
      <c r="UFY10" s="337"/>
      <c r="UGC10" s="337"/>
      <c r="UGD10" s="349"/>
      <c r="UGE10" s="350"/>
      <c r="UGF10" s="349"/>
      <c r="UGG10" s="349"/>
      <c r="UGM10" s="337"/>
      <c r="UGN10" s="337"/>
      <c r="UGR10" s="337"/>
      <c r="UGS10" s="349"/>
      <c r="UGT10" s="350"/>
      <c r="UGU10" s="349"/>
      <c r="UGV10" s="349"/>
      <c r="UHB10" s="337"/>
      <c r="UHC10" s="337"/>
      <c r="UHG10" s="337"/>
      <c r="UHH10" s="349"/>
      <c r="UHI10" s="350"/>
      <c r="UHJ10" s="349"/>
      <c r="UHK10" s="349"/>
      <c r="UHQ10" s="337"/>
      <c r="UHR10" s="337"/>
      <c r="UHV10" s="337"/>
      <c r="UHW10" s="349"/>
      <c r="UHX10" s="350"/>
      <c r="UHY10" s="349"/>
      <c r="UHZ10" s="349"/>
      <c r="UIF10" s="337"/>
      <c r="UIG10" s="337"/>
      <c r="UIK10" s="337"/>
      <c r="UIL10" s="349"/>
      <c r="UIM10" s="350"/>
      <c r="UIN10" s="349"/>
      <c r="UIO10" s="349"/>
      <c r="UIU10" s="337"/>
      <c r="UIV10" s="337"/>
      <c r="UIZ10" s="337"/>
      <c r="UJA10" s="349"/>
      <c r="UJB10" s="350"/>
      <c r="UJC10" s="349"/>
      <c r="UJD10" s="349"/>
      <c r="UJJ10" s="337"/>
      <c r="UJK10" s="337"/>
      <c r="UJO10" s="337"/>
      <c r="UJP10" s="349"/>
      <c r="UJQ10" s="350"/>
      <c r="UJR10" s="349"/>
      <c r="UJS10" s="349"/>
      <c r="UJY10" s="337"/>
      <c r="UJZ10" s="337"/>
      <c r="UKD10" s="337"/>
      <c r="UKE10" s="349"/>
      <c r="UKF10" s="350"/>
      <c r="UKG10" s="349"/>
      <c r="UKH10" s="349"/>
      <c r="UKN10" s="337"/>
      <c r="UKO10" s="337"/>
      <c r="UKS10" s="337"/>
      <c r="UKT10" s="349"/>
      <c r="UKU10" s="350"/>
      <c r="UKV10" s="349"/>
      <c r="UKW10" s="349"/>
      <c r="ULC10" s="337"/>
      <c r="ULD10" s="337"/>
      <c r="ULH10" s="337"/>
      <c r="ULI10" s="349"/>
      <c r="ULJ10" s="350"/>
      <c r="ULK10" s="349"/>
      <c r="ULL10" s="349"/>
      <c r="ULR10" s="337"/>
      <c r="ULS10" s="337"/>
      <c r="ULW10" s="337"/>
      <c r="ULX10" s="349"/>
      <c r="ULY10" s="350"/>
      <c r="ULZ10" s="349"/>
      <c r="UMA10" s="349"/>
      <c r="UMG10" s="337"/>
      <c r="UMH10" s="337"/>
      <c r="UML10" s="337"/>
      <c r="UMM10" s="349"/>
      <c r="UMN10" s="350"/>
      <c r="UMO10" s="349"/>
      <c r="UMP10" s="349"/>
      <c r="UMV10" s="337"/>
      <c r="UMW10" s="337"/>
      <c r="UNA10" s="337"/>
      <c r="UNB10" s="349"/>
      <c r="UNC10" s="350"/>
      <c r="UND10" s="349"/>
      <c r="UNE10" s="349"/>
      <c r="UNK10" s="337"/>
      <c r="UNL10" s="337"/>
      <c r="UNP10" s="337"/>
      <c r="UNQ10" s="349"/>
      <c r="UNR10" s="350"/>
      <c r="UNS10" s="349"/>
      <c r="UNT10" s="349"/>
      <c r="UNZ10" s="337"/>
      <c r="UOA10" s="337"/>
      <c r="UOE10" s="337"/>
      <c r="UOF10" s="349"/>
      <c r="UOG10" s="350"/>
      <c r="UOH10" s="349"/>
      <c r="UOI10" s="349"/>
      <c r="UOO10" s="337"/>
      <c r="UOP10" s="337"/>
      <c r="UOT10" s="337"/>
      <c r="UOU10" s="349"/>
      <c r="UOV10" s="350"/>
      <c r="UOW10" s="349"/>
      <c r="UOX10" s="349"/>
      <c r="UPD10" s="337"/>
      <c r="UPE10" s="337"/>
      <c r="UPI10" s="337"/>
      <c r="UPJ10" s="349"/>
      <c r="UPK10" s="350"/>
      <c r="UPL10" s="349"/>
      <c r="UPM10" s="349"/>
      <c r="UPS10" s="337"/>
      <c r="UPT10" s="337"/>
      <c r="UPX10" s="337"/>
      <c r="UPY10" s="349"/>
      <c r="UPZ10" s="350"/>
      <c r="UQA10" s="349"/>
      <c r="UQB10" s="349"/>
      <c r="UQH10" s="337"/>
      <c r="UQI10" s="337"/>
      <c r="UQM10" s="337"/>
      <c r="UQN10" s="349"/>
      <c r="UQO10" s="350"/>
      <c r="UQP10" s="349"/>
      <c r="UQQ10" s="349"/>
      <c r="UQW10" s="337"/>
      <c r="UQX10" s="337"/>
      <c r="URB10" s="337"/>
      <c r="URC10" s="349"/>
      <c r="URD10" s="350"/>
      <c r="URE10" s="349"/>
      <c r="URF10" s="349"/>
      <c r="URL10" s="337"/>
      <c r="URM10" s="337"/>
      <c r="URQ10" s="337"/>
      <c r="URR10" s="349"/>
      <c r="URS10" s="350"/>
      <c r="URT10" s="349"/>
      <c r="URU10" s="349"/>
      <c r="USA10" s="337"/>
      <c r="USB10" s="337"/>
      <c r="USF10" s="337"/>
      <c r="USG10" s="349"/>
      <c r="USH10" s="350"/>
      <c r="USI10" s="349"/>
      <c r="USJ10" s="349"/>
      <c r="USP10" s="337"/>
      <c r="USQ10" s="337"/>
      <c r="USU10" s="337"/>
      <c r="USV10" s="349"/>
      <c r="USW10" s="350"/>
      <c r="USX10" s="349"/>
      <c r="USY10" s="349"/>
      <c r="UTE10" s="337"/>
      <c r="UTF10" s="337"/>
      <c r="UTJ10" s="337"/>
      <c r="UTK10" s="349"/>
      <c r="UTL10" s="350"/>
      <c r="UTM10" s="349"/>
      <c r="UTN10" s="349"/>
      <c r="UTT10" s="337"/>
      <c r="UTU10" s="337"/>
      <c r="UTY10" s="337"/>
      <c r="UTZ10" s="349"/>
      <c r="UUA10" s="350"/>
      <c r="UUB10" s="349"/>
      <c r="UUC10" s="349"/>
      <c r="UUI10" s="337"/>
      <c r="UUJ10" s="337"/>
      <c r="UUN10" s="337"/>
      <c r="UUO10" s="349"/>
      <c r="UUP10" s="350"/>
      <c r="UUQ10" s="349"/>
      <c r="UUR10" s="349"/>
      <c r="UUX10" s="337"/>
      <c r="UUY10" s="337"/>
      <c r="UVC10" s="337"/>
      <c r="UVD10" s="349"/>
      <c r="UVE10" s="350"/>
      <c r="UVF10" s="349"/>
      <c r="UVG10" s="349"/>
      <c r="UVM10" s="337"/>
      <c r="UVN10" s="337"/>
      <c r="UVR10" s="337"/>
      <c r="UVS10" s="349"/>
      <c r="UVT10" s="350"/>
      <c r="UVU10" s="349"/>
      <c r="UVV10" s="349"/>
      <c r="UWB10" s="337"/>
      <c r="UWC10" s="337"/>
      <c r="UWG10" s="337"/>
      <c r="UWH10" s="349"/>
      <c r="UWI10" s="350"/>
      <c r="UWJ10" s="349"/>
      <c r="UWK10" s="349"/>
      <c r="UWQ10" s="337"/>
      <c r="UWR10" s="337"/>
      <c r="UWV10" s="337"/>
      <c r="UWW10" s="349"/>
      <c r="UWX10" s="350"/>
      <c r="UWY10" s="349"/>
      <c r="UWZ10" s="349"/>
      <c r="UXF10" s="337"/>
      <c r="UXG10" s="337"/>
      <c r="UXK10" s="337"/>
      <c r="UXL10" s="349"/>
      <c r="UXM10" s="350"/>
      <c r="UXN10" s="349"/>
      <c r="UXO10" s="349"/>
      <c r="UXU10" s="337"/>
      <c r="UXV10" s="337"/>
      <c r="UXZ10" s="337"/>
      <c r="UYA10" s="349"/>
      <c r="UYB10" s="350"/>
      <c r="UYC10" s="349"/>
      <c r="UYD10" s="349"/>
      <c r="UYJ10" s="337"/>
      <c r="UYK10" s="337"/>
      <c r="UYO10" s="337"/>
      <c r="UYP10" s="349"/>
      <c r="UYQ10" s="350"/>
      <c r="UYR10" s="349"/>
      <c r="UYS10" s="349"/>
      <c r="UYY10" s="337"/>
      <c r="UYZ10" s="337"/>
      <c r="UZD10" s="337"/>
      <c r="UZE10" s="349"/>
      <c r="UZF10" s="350"/>
      <c r="UZG10" s="349"/>
      <c r="UZH10" s="349"/>
      <c r="UZN10" s="337"/>
      <c r="UZO10" s="337"/>
      <c r="UZS10" s="337"/>
      <c r="UZT10" s="349"/>
      <c r="UZU10" s="350"/>
      <c r="UZV10" s="349"/>
      <c r="UZW10" s="349"/>
      <c r="VAC10" s="337"/>
      <c r="VAD10" s="337"/>
      <c r="VAH10" s="337"/>
      <c r="VAI10" s="349"/>
      <c r="VAJ10" s="350"/>
      <c r="VAK10" s="349"/>
      <c r="VAL10" s="349"/>
      <c r="VAR10" s="337"/>
      <c r="VAS10" s="337"/>
      <c r="VAW10" s="337"/>
      <c r="VAX10" s="349"/>
      <c r="VAY10" s="350"/>
      <c r="VAZ10" s="349"/>
      <c r="VBA10" s="349"/>
      <c r="VBG10" s="337"/>
      <c r="VBH10" s="337"/>
      <c r="VBL10" s="337"/>
      <c r="VBM10" s="349"/>
      <c r="VBN10" s="350"/>
      <c r="VBO10" s="349"/>
      <c r="VBP10" s="349"/>
      <c r="VBV10" s="337"/>
      <c r="VBW10" s="337"/>
      <c r="VCA10" s="337"/>
      <c r="VCB10" s="349"/>
      <c r="VCC10" s="350"/>
      <c r="VCD10" s="349"/>
      <c r="VCE10" s="349"/>
      <c r="VCK10" s="337"/>
      <c r="VCL10" s="337"/>
      <c r="VCP10" s="337"/>
      <c r="VCQ10" s="349"/>
      <c r="VCR10" s="350"/>
      <c r="VCS10" s="349"/>
      <c r="VCT10" s="349"/>
      <c r="VCZ10" s="337"/>
      <c r="VDA10" s="337"/>
      <c r="VDE10" s="337"/>
      <c r="VDF10" s="349"/>
      <c r="VDG10" s="350"/>
      <c r="VDH10" s="349"/>
      <c r="VDI10" s="349"/>
      <c r="VDO10" s="337"/>
      <c r="VDP10" s="337"/>
      <c r="VDT10" s="337"/>
      <c r="VDU10" s="349"/>
      <c r="VDV10" s="350"/>
      <c r="VDW10" s="349"/>
      <c r="VDX10" s="349"/>
      <c r="VED10" s="337"/>
      <c r="VEE10" s="337"/>
      <c r="VEI10" s="337"/>
      <c r="VEJ10" s="349"/>
      <c r="VEK10" s="350"/>
      <c r="VEL10" s="349"/>
      <c r="VEM10" s="349"/>
      <c r="VES10" s="337"/>
      <c r="VET10" s="337"/>
      <c r="VEX10" s="337"/>
      <c r="VEY10" s="349"/>
      <c r="VEZ10" s="350"/>
      <c r="VFA10" s="349"/>
      <c r="VFB10" s="349"/>
      <c r="VFH10" s="337"/>
      <c r="VFI10" s="337"/>
      <c r="VFM10" s="337"/>
      <c r="VFN10" s="349"/>
      <c r="VFO10" s="350"/>
      <c r="VFP10" s="349"/>
      <c r="VFQ10" s="349"/>
      <c r="VFW10" s="337"/>
      <c r="VFX10" s="337"/>
      <c r="VGB10" s="337"/>
      <c r="VGC10" s="349"/>
      <c r="VGD10" s="350"/>
      <c r="VGE10" s="349"/>
      <c r="VGF10" s="349"/>
      <c r="VGL10" s="337"/>
      <c r="VGM10" s="337"/>
      <c r="VGQ10" s="337"/>
      <c r="VGR10" s="349"/>
      <c r="VGS10" s="350"/>
      <c r="VGT10" s="349"/>
      <c r="VGU10" s="349"/>
      <c r="VHA10" s="337"/>
      <c r="VHB10" s="337"/>
      <c r="VHF10" s="337"/>
      <c r="VHG10" s="349"/>
      <c r="VHH10" s="350"/>
      <c r="VHI10" s="349"/>
      <c r="VHJ10" s="349"/>
      <c r="VHP10" s="337"/>
      <c r="VHQ10" s="337"/>
      <c r="VHU10" s="337"/>
      <c r="VHV10" s="349"/>
      <c r="VHW10" s="350"/>
      <c r="VHX10" s="349"/>
      <c r="VHY10" s="349"/>
      <c r="VIE10" s="337"/>
      <c r="VIF10" s="337"/>
      <c r="VIJ10" s="337"/>
      <c r="VIK10" s="349"/>
      <c r="VIL10" s="350"/>
      <c r="VIM10" s="349"/>
      <c r="VIN10" s="349"/>
      <c r="VIT10" s="337"/>
      <c r="VIU10" s="337"/>
      <c r="VIY10" s="337"/>
      <c r="VIZ10" s="349"/>
      <c r="VJA10" s="350"/>
      <c r="VJB10" s="349"/>
      <c r="VJC10" s="349"/>
      <c r="VJI10" s="337"/>
      <c r="VJJ10" s="337"/>
      <c r="VJN10" s="337"/>
      <c r="VJO10" s="349"/>
      <c r="VJP10" s="350"/>
      <c r="VJQ10" s="349"/>
      <c r="VJR10" s="349"/>
      <c r="VJX10" s="337"/>
      <c r="VJY10" s="337"/>
      <c r="VKC10" s="337"/>
      <c r="VKD10" s="349"/>
      <c r="VKE10" s="350"/>
      <c r="VKF10" s="349"/>
      <c r="VKG10" s="349"/>
      <c r="VKM10" s="337"/>
      <c r="VKN10" s="337"/>
      <c r="VKR10" s="337"/>
      <c r="VKS10" s="349"/>
      <c r="VKT10" s="350"/>
      <c r="VKU10" s="349"/>
      <c r="VKV10" s="349"/>
      <c r="VLB10" s="337"/>
      <c r="VLC10" s="337"/>
      <c r="VLG10" s="337"/>
      <c r="VLH10" s="349"/>
      <c r="VLI10" s="350"/>
      <c r="VLJ10" s="349"/>
      <c r="VLK10" s="349"/>
      <c r="VLQ10" s="337"/>
      <c r="VLR10" s="337"/>
      <c r="VLV10" s="337"/>
      <c r="VLW10" s="349"/>
      <c r="VLX10" s="350"/>
      <c r="VLY10" s="349"/>
      <c r="VLZ10" s="349"/>
      <c r="VMF10" s="337"/>
      <c r="VMG10" s="337"/>
      <c r="VMK10" s="337"/>
      <c r="VML10" s="349"/>
      <c r="VMM10" s="350"/>
      <c r="VMN10" s="349"/>
      <c r="VMO10" s="349"/>
      <c r="VMU10" s="337"/>
      <c r="VMV10" s="337"/>
      <c r="VMZ10" s="337"/>
      <c r="VNA10" s="349"/>
      <c r="VNB10" s="350"/>
      <c r="VNC10" s="349"/>
      <c r="VND10" s="349"/>
      <c r="VNJ10" s="337"/>
      <c r="VNK10" s="337"/>
      <c r="VNO10" s="337"/>
      <c r="VNP10" s="349"/>
      <c r="VNQ10" s="350"/>
      <c r="VNR10" s="349"/>
      <c r="VNS10" s="349"/>
      <c r="VNY10" s="337"/>
      <c r="VNZ10" s="337"/>
      <c r="VOD10" s="337"/>
      <c r="VOE10" s="349"/>
      <c r="VOF10" s="350"/>
      <c r="VOG10" s="349"/>
      <c r="VOH10" s="349"/>
      <c r="VON10" s="337"/>
      <c r="VOO10" s="337"/>
      <c r="VOS10" s="337"/>
      <c r="VOT10" s="349"/>
      <c r="VOU10" s="350"/>
      <c r="VOV10" s="349"/>
      <c r="VOW10" s="349"/>
      <c r="VPC10" s="337"/>
      <c r="VPD10" s="337"/>
      <c r="VPH10" s="337"/>
      <c r="VPI10" s="349"/>
      <c r="VPJ10" s="350"/>
      <c r="VPK10" s="349"/>
      <c r="VPL10" s="349"/>
      <c r="VPR10" s="337"/>
      <c r="VPS10" s="337"/>
      <c r="VPW10" s="337"/>
      <c r="VPX10" s="349"/>
      <c r="VPY10" s="350"/>
      <c r="VPZ10" s="349"/>
      <c r="VQA10" s="349"/>
      <c r="VQG10" s="337"/>
      <c r="VQH10" s="337"/>
      <c r="VQL10" s="337"/>
      <c r="VQM10" s="349"/>
      <c r="VQN10" s="350"/>
      <c r="VQO10" s="349"/>
      <c r="VQP10" s="349"/>
      <c r="VQV10" s="337"/>
      <c r="VQW10" s="337"/>
      <c r="VRA10" s="337"/>
      <c r="VRB10" s="349"/>
      <c r="VRC10" s="350"/>
      <c r="VRD10" s="349"/>
      <c r="VRE10" s="349"/>
      <c r="VRK10" s="337"/>
      <c r="VRL10" s="337"/>
      <c r="VRP10" s="337"/>
      <c r="VRQ10" s="349"/>
      <c r="VRR10" s="350"/>
      <c r="VRS10" s="349"/>
      <c r="VRT10" s="349"/>
      <c r="VRZ10" s="337"/>
      <c r="VSA10" s="337"/>
      <c r="VSE10" s="337"/>
      <c r="VSF10" s="349"/>
      <c r="VSG10" s="350"/>
      <c r="VSH10" s="349"/>
      <c r="VSI10" s="349"/>
      <c r="VSO10" s="337"/>
      <c r="VSP10" s="337"/>
      <c r="VST10" s="337"/>
      <c r="VSU10" s="349"/>
      <c r="VSV10" s="350"/>
      <c r="VSW10" s="349"/>
      <c r="VSX10" s="349"/>
      <c r="VTD10" s="337"/>
      <c r="VTE10" s="337"/>
      <c r="VTI10" s="337"/>
      <c r="VTJ10" s="349"/>
      <c r="VTK10" s="350"/>
      <c r="VTL10" s="349"/>
      <c r="VTM10" s="349"/>
      <c r="VTS10" s="337"/>
      <c r="VTT10" s="337"/>
      <c r="VTX10" s="337"/>
      <c r="VTY10" s="349"/>
      <c r="VTZ10" s="350"/>
      <c r="VUA10" s="349"/>
      <c r="VUB10" s="349"/>
      <c r="VUH10" s="337"/>
      <c r="VUI10" s="337"/>
      <c r="VUM10" s="337"/>
      <c r="VUN10" s="349"/>
      <c r="VUO10" s="350"/>
      <c r="VUP10" s="349"/>
      <c r="VUQ10" s="349"/>
      <c r="VUW10" s="337"/>
      <c r="VUX10" s="337"/>
      <c r="VVB10" s="337"/>
      <c r="VVC10" s="349"/>
      <c r="VVD10" s="350"/>
      <c r="VVE10" s="349"/>
      <c r="VVF10" s="349"/>
      <c r="VVL10" s="337"/>
      <c r="VVM10" s="337"/>
      <c r="VVQ10" s="337"/>
      <c r="VVR10" s="349"/>
      <c r="VVS10" s="350"/>
      <c r="VVT10" s="349"/>
      <c r="VVU10" s="349"/>
      <c r="VWA10" s="337"/>
      <c r="VWB10" s="337"/>
      <c r="VWF10" s="337"/>
      <c r="VWG10" s="349"/>
      <c r="VWH10" s="350"/>
      <c r="VWI10" s="349"/>
      <c r="VWJ10" s="349"/>
      <c r="VWP10" s="337"/>
      <c r="VWQ10" s="337"/>
      <c r="VWU10" s="337"/>
      <c r="VWV10" s="349"/>
      <c r="VWW10" s="350"/>
      <c r="VWX10" s="349"/>
      <c r="VWY10" s="349"/>
      <c r="VXE10" s="337"/>
      <c r="VXF10" s="337"/>
      <c r="VXJ10" s="337"/>
      <c r="VXK10" s="349"/>
      <c r="VXL10" s="350"/>
      <c r="VXM10" s="349"/>
      <c r="VXN10" s="349"/>
      <c r="VXT10" s="337"/>
      <c r="VXU10" s="337"/>
      <c r="VXY10" s="337"/>
      <c r="VXZ10" s="349"/>
      <c r="VYA10" s="350"/>
      <c r="VYB10" s="349"/>
      <c r="VYC10" s="349"/>
      <c r="VYI10" s="337"/>
      <c r="VYJ10" s="337"/>
      <c r="VYN10" s="337"/>
      <c r="VYO10" s="349"/>
      <c r="VYP10" s="350"/>
      <c r="VYQ10" s="349"/>
      <c r="VYR10" s="349"/>
      <c r="VYX10" s="337"/>
      <c r="VYY10" s="337"/>
      <c r="VZC10" s="337"/>
      <c r="VZD10" s="349"/>
      <c r="VZE10" s="350"/>
      <c r="VZF10" s="349"/>
      <c r="VZG10" s="349"/>
      <c r="VZM10" s="337"/>
      <c r="VZN10" s="337"/>
      <c r="VZR10" s="337"/>
      <c r="VZS10" s="349"/>
      <c r="VZT10" s="350"/>
      <c r="VZU10" s="349"/>
      <c r="VZV10" s="349"/>
      <c r="WAB10" s="337"/>
      <c r="WAC10" s="337"/>
      <c r="WAG10" s="337"/>
      <c r="WAH10" s="349"/>
      <c r="WAI10" s="350"/>
      <c r="WAJ10" s="349"/>
      <c r="WAK10" s="349"/>
      <c r="WAQ10" s="337"/>
      <c r="WAR10" s="337"/>
      <c r="WAV10" s="337"/>
      <c r="WAW10" s="349"/>
      <c r="WAX10" s="350"/>
      <c r="WAY10" s="349"/>
      <c r="WAZ10" s="349"/>
      <c r="WBF10" s="337"/>
      <c r="WBG10" s="337"/>
      <c r="WBK10" s="337"/>
      <c r="WBL10" s="349"/>
      <c r="WBM10" s="350"/>
      <c r="WBN10" s="349"/>
      <c r="WBO10" s="349"/>
      <c r="WBU10" s="337"/>
      <c r="WBV10" s="337"/>
      <c r="WBZ10" s="337"/>
      <c r="WCA10" s="349"/>
      <c r="WCB10" s="350"/>
      <c r="WCC10" s="349"/>
      <c r="WCD10" s="349"/>
      <c r="WCJ10" s="337"/>
      <c r="WCK10" s="337"/>
      <c r="WCO10" s="337"/>
      <c r="WCP10" s="349"/>
      <c r="WCQ10" s="350"/>
      <c r="WCR10" s="349"/>
      <c r="WCS10" s="349"/>
      <c r="WCY10" s="337"/>
      <c r="WCZ10" s="337"/>
      <c r="WDD10" s="337"/>
      <c r="WDE10" s="349"/>
      <c r="WDF10" s="350"/>
      <c r="WDG10" s="349"/>
      <c r="WDH10" s="349"/>
      <c r="WDN10" s="337"/>
      <c r="WDO10" s="337"/>
      <c r="WDS10" s="337"/>
      <c r="WDT10" s="349"/>
      <c r="WDU10" s="350"/>
      <c r="WDV10" s="349"/>
      <c r="WDW10" s="349"/>
      <c r="WEC10" s="337"/>
      <c r="WED10" s="337"/>
      <c r="WEH10" s="337"/>
      <c r="WEI10" s="349"/>
      <c r="WEJ10" s="350"/>
      <c r="WEK10" s="349"/>
      <c r="WEL10" s="349"/>
      <c r="WER10" s="337"/>
      <c r="WES10" s="337"/>
      <c r="WEW10" s="337"/>
      <c r="WEX10" s="349"/>
      <c r="WEY10" s="350"/>
      <c r="WEZ10" s="349"/>
      <c r="WFA10" s="349"/>
      <c r="WFG10" s="337"/>
      <c r="WFH10" s="337"/>
      <c r="WFL10" s="337"/>
      <c r="WFM10" s="349"/>
      <c r="WFN10" s="350"/>
      <c r="WFO10" s="349"/>
      <c r="WFP10" s="349"/>
      <c r="WFV10" s="337"/>
      <c r="WFW10" s="337"/>
      <c r="WGA10" s="337"/>
      <c r="WGB10" s="349"/>
      <c r="WGC10" s="350"/>
      <c r="WGD10" s="349"/>
      <c r="WGE10" s="349"/>
      <c r="WGK10" s="337"/>
      <c r="WGL10" s="337"/>
      <c r="WGP10" s="337"/>
      <c r="WGQ10" s="349"/>
      <c r="WGR10" s="350"/>
      <c r="WGS10" s="349"/>
      <c r="WGT10" s="349"/>
      <c r="WGZ10" s="337"/>
      <c r="WHA10" s="337"/>
      <c r="WHE10" s="337"/>
      <c r="WHF10" s="349"/>
      <c r="WHG10" s="350"/>
      <c r="WHH10" s="349"/>
      <c r="WHI10" s="349"/>
      <c r="WHO10" s="337"/>
      <c r="WHP10" s="337"/>
      <c r="WHT10" s="337"/>
      <c r="WHU10" s="349"/>
      <c r="WHV10" s="350"/>
      <c r="WHW10" s="349"/>
      <c r="WHX10" s="349"/>
      <c r="WID10" s="337"/>
      <c r="WIE10" s="337"/>
      <c r="WII10" s="337"/>
      <c r="WIJ10" s="349"/>
      <c r="WIK10" s="350"/>
      <c r="WIL10" s="349"/>
      <c r="WIM10" s="349"/>
      <c r="WIS10" s="337"/>
      <c r="WIT10" s="337"/>
      <c r="WIX10" s="337"/>
      <c r="WIY10" s="349"/>
      <c r="WIZ10" s="350"/>
      <c r="WJA10" s="349"/>
      <c r="WJB10" s="349"/>
      <c r="WJH10" s="337"/>
      <c r="WJI10" s="337"/>
      <c r="WJM10" s="337"/>
      <c r="WJN10" s="349"/>
      <c r="WJO10" s="350"/>
      <c r="WJP10" s="349"/>
      <c r="WJQ10" s="349"/>
      <c r="WJW10" s="337"/>
      <c r="WJX10" s="337"/>
      <c r="WKB10" s="337"/>
      <c r="WKC10" s="349"/>
      <c r="WKD10" s="350"/>
      <c r="WKE10" s="349"/>
      <c r="WKF10" s="349"/>
      <c r="WKL10" s="337"/>
      <c r="WKM10" s="337"/>
      <c r="WKQ10" s="337"/>
      <c r="WKR10" s="349"/>
      <c r="WKS10" s="350"/>
      <c r="WKT10" s="349"/>
      <c r="WKU10" s="349"/>
      <c r="WLA10" s="337"/>
      <c r="WLB10" s="337"/>
      <c r="WLF10" s="337"/>
      <c r="WLG10" s="349"/>
      <c r="WLH10" s="350"/>
      <c r="WLI10" s="349"/>
      <c r="WLJ10" s="349"/>
      <c r="WLP10" s="337"/>
      <c r="WLQ10" s="337"/>
      <c r="WLU10" s="337"/>
      <c r="WLV10" s="349"/>
      <c r="WLW10" s="350"/>
      <c r="WLX10" s="349"/>
      <c r="WLY10" s="349"/>
      <c r="WME10" s="337"/>
      <c r="WMF10" s="337"/>
      <c r="WMJ10" s="337"/>
      <c r="WMK10" s="349"/>
      <c r="WML10" s="350"/>
      <c r="WMM10" s="349"/>
      <c r="WMN10" s="349"/>
      <c r="WMT10" s="337"/>
      <c r="WMU10" s="337"/>
      <c r="WMY10" s="337"/>
      <c r="WMZ10" s="349"/>
      <c r="WNA10" s="350"/>
      <c r="WNB10" s="349"/>
      <c r="WNC10" s="349"/>
      <c r="WNI10" s="337"/>
      <c r="WNJ10" s="337"/>
      <c r="WNN10" s="337"/>
      <c r="WNO10" s="349"/>
      <c r="WNP10" s="350"/>
      <c r="WNQ10" s="349"/>
      <c r="WNR10" s="349"/>
      <c r="WNX10" s="337"/>
      <c r="WNY10" s="337"/>
      <c r="WOC10" s="337"/>
      <c r="WOD10" s="349"/>
      <c r="WOE10" s="350"/>
      <c r="WOF10" s="349"/>
      <c r="WOG10" s="349"/>
      <c r="WOM10" s="337"/>
      <c r="WON10" s="337"/>
      <c r="WOR10" s="337"/>
      <c r="WOS10" s="349"/>
      <c r="WOT10" s="350"/>
      <c r="WOU10" s="349"/>
      <c r="WOV10" s="349"/>
      <c r="WPB10" s="337"/>
      <c r="WPC10" s="337"/>
      <c r="WPG10" s="337"/>
      <c r="WPH10" s="349"/>
      <c r="WPI10" s="350"/>
      <c r="WPJ10" s="349"/>
      <c r="WPK10" s="349"/>
      <c r="WPQ10" s="337"/>
      <c r="WPR10" s="337"/>
      <c r="WPV10" s="337"/>
      <c r="WPW10" s="349"/>
      <c r="WPX10" s="350"/>
      <c r="WPY10" s="349"/>
      <c r="WPZ10" s="349"/>
      <c r="WQF10" s="337"/>
      <c r="WQG10" s="337"/>
      <c r="WQK10" s="337"/>
      <c r="WQL10" s="349"/>
      <c r="WQM10" s="350"/>
      <c r="WQN10" s="349"/>
      <c r="WQO10" s="349"/>
      <c r="WQU10" s="337"/>
      <c r="WQV10" s="337"/>
      <c r="WQZ10" s="337"/>
      <c r="WRA10" s="349"/>
      <c r="WRB10" s="350"/>
      <c r="WRC10" s="349"/>
      <c r="WRD10" s="349"/>
      <c r="WRJ10" s="337"/>
      <c r="WRK10" s="337"/>
      <c r="WRO10" s="337"/>
      <c r="WRP10" s="349"/>
      <c r="WRQ10" s="350"/>
      <c r="WRR10" s="349"/>
      <c r="WRS10" s="349"/>
      <c r="WRY10" s="337"/>
      <c r="WRZ10" s="337"/>
      <c r="WSD10" s="337"/>
      <c r="WSE10" s="349"/>
      <c r="WSF10" s="350"/>
      <c r="WSG10" s="349"/>
      <c r="WSH10" s="349"/>
      <c r="WSN10" s="337"/>
      <c r="WSO10" s="337"/>
      <c r="WSS10" s="337"/>
      <c r="WST10" s="349"/>
      <c r="WSU10" s="350"/>
      <c r="WSV10" s="349"/>
      <c r="WSW10" s="349"/>
      <c r="WTC10" s="337"/>
      <c r="WTD10" s="337"/>
      <c r="WTH10" s="337"/>
      <c r="WTI10" s="349"/>
      <c r="WTJ10" s="350"/>
      <c r="WTK10" s="349"/>
      <c r="WTL10" s="349"/>
      <c r="WTR10" s="337"/>
      <c r="WTS10" s="337"/>
      <c r="WTW10" s="337"/>
      <c r="WTX10" s="349"/>
      <c r="WTY10" s="350"/>
      <c r="WTZ10" s="349"/>
      <c r="WUA10" s="349"/>
      <c r="WUG10" s="337"/>
      <c r="WUH10" s="337"/>
      <c r="WUL10" s="337"/>
      <c r="WUM10" s="349"/>
      <c r="WUN10" s="350"/>
      <c r="WUO10" s="349"/>
      <c r="WUP10" s="349"/>
      <c r="WUV10" s="337"/>
      <c r="WUW10" s="337"/>
      <c r="WVA10" s="337"/>
      <c r="WVB10" s="349"/>
      <c r="WVC10" s="350"/>
      <c r="WVD10" s="349"/>
      <c r="WVE10" s="349"/>
      <c r="WVK10" s="337"/>
      <c r="WVL10" s="337"/>
      <c r="WVP10" s="337"/>
      <c r="WVQ10" s="349"/>
      <c r="WVR10" s="350"/>
      <c r="WVS10" s="349"/>
      <c r="WVT10" s="349"/>
      <c r="WVZ10" s="337"/>
      <c r="WWA10" s="337"/>
      <c r="WWE10" s="337"/>
      <c r="WWF10" s="349"/>
      <c r="WWG10" s="350"/>
      <c r="WWH10" s="349"/>
      <c r="WWI10" s="349"/>
      <c r="WWO10" s="337"/>
      <c r="WWP10" s="337"/>
      <c r="WWT10" s="337"/>
      <c r="WWU10" s="349"/>
      <c r="WWV10" s="350"/>
      <c r="WWW10" s="349"/>
      <c r="WWX10" s="349"/>
      <c r="WXD10" s="337"/>
      <c r="WXE10" s="337"/>
      <c r="WXI10" s="337"/>
      <c r="WXJ10" s="349"/>
      <c r="WXK10" s="350"/>
      <c r="WXL10" s="349"/>
      <c r="WXM10" s="349"/>
      <c r="WXS10" s="337"/>
      <c r="WXT10" s="337"/>
      <c r="WXX10" s="337"/>
      <c r="WXY10" s="349"/>
      <c r="WXZ10" s="350"/>
      <c r="WYA10" s="349"/>
      <c r="WYB10" s="349"/>
      <c r="WYH10" s="337"/>
      <c r="WYI10" s="337"/>
      <c r="WYM10" s="337"/>
      <c r="WYN10" s="349"/>
      <c r="WYO10" s="350"/>
      <c r="WYP10" s="349"/>
      <c r="WYQ10" s="349"/>
      <c r="WYW10" s="337"/>
      <c r="WYX10" s="337"/>
      <c r="WZB10" s="337"/>
      <c r="WZC10" s="349"/>
      <c r="WZD10" s="350"/>
      <c r="WZE10" s="349"/>
      <c r="WZF10" s="349"/>
      <c r="WZL10" s="337"/>
      <c r="WZM10" s="337"/>
      <c r="WZQ10" s="337"/>
      <c r="WZR10" s="349"/>
      <c r="WZS10" s="350"/>
      <c r="WZT10" s="349"/>
      <c r="WZU10" s="349"/>
      <c r="XAA10" s="337"/>
      <c r="XAB10" s="337"/>
      <c r="XAF10" s="337"/>
      <c r="XAG10" s="349"/>
      <c r="XAH10" s="350"/>
      <c r="XAI10" s="349"/>
      <c r="XAJ10" s="349"/>
      <c r="XAP10" s="337"/>
      <c r="XAQ10" s="337"/>
      <c r="XAU10" s="337"/>
      <c r="XAV10" s="349"/>
      <c r="XAW10" s="350"/>
      <c r="XAX10" s="349"/>
      <c r="XAY10" s="349"/>
      <c r="XBE10" s="337"/>
      <c r="XBF10" s="337"/>
      <c r="XBJ10" s="337"/>
      <c r="XBK10" s="349"/>
      <c r="XBL10" s="350"/>
      <c r="XBM10" s="349"/>
      <c r="XBN10" s="349"/>
      <c r="XBT10" s="337"/>
      <c r="XBU10" s="337"/>
      <c r="XBY10" s="337"/>
      <c r="XBZ10" s="349"/>
      <c r="XCA10" s="350"/>
      <c r="XCB10" s="349"/>
      <c r="XCC10" s="349"/>
      <c r="XCI10" s="337"/>
      <c r="XCJ10" s="337"/>
      <c r="XCN10" s="337"/>
      <c r="XCO10" s="349"/>
      <c r="XCP10" s="350"/>
      <c r="XCQ10" s="349"/>
      <c r="XCR10" s="349"/>
      <c r="XCX10" s="337"/>
      <c r="XCY10" s="337"/>
      <c r="XDC10" s="337"/>
      <c r="XDD10" s="349"/>
      <c r="XDE10" s="350"/>
      <c r="XDF10" s="349"/>
      <c r="XDG10" s="349"/>
      <c r="XDM10" s="337"/>
      <c r="XDN10" s="337"/>
      <c r="XDR10" s="337"/>
      <c r="XDS10" s="349"/>
      <c r="XDT10" s="350"/>
      <c r="XDU10" s="349"/>
      <c r="XDV10" s="349"/>
      <c r="XEB10" s="337"/>
      <c r="XEC10" s="337"/>
      <c r="XEG10" s="337"/>
      <c r="XEH10" s="349"/>
      <c r="XEI10" s="350"/>
      <c r="XEJ10" s="349"/>
      <c r="XEK10" s="349"/>
      <c r="XEQ10" s="337"/>
      <c r="XER10" s="337"/>
      <c r="XEV10" s="337"/>
      <c r="XEW10" s="349"/>
      <c r="XEX10" s="350"/>
      <c r="XEY10" s="349"/>
      <c r="XEZ10" s="349"/>
    </row>
  </sheetData>
  <mergeCells count="2186">
    <mergeCell ref="XCD2:XCI2"/>
    <mergeCell ref="XCS2:XCX2"/>
    <mergeCell ref="XDH2:XDM2"/>
    <mergeCell ref="XDW2:XEB2"/>
    <mergeCell ref="XEL2:XEQ2"/>
    <mergeCell ref="XFA2:XFD2"/>
    <mergeCell ref="WYR2:WYW2"/>
    <mergeCell ref="WZG2:WZL2"/>
    <mergeCell ref="WZV2:XAA2"/>
    <mergeCell ref="XAK2:XAP2"/>
    <mergeCell ref="XAZ2:XBE2"/>
    <mergeCell ref="XBO2:XBT2"/>
    <mergeCell ref="WVF2:WVK2"/>
    <mergeCell ref="WVU2:WVZ2"/>
    <mergeCell ref="WWJ2:WWO2"/>
    <mergeCell ref="WWY2:WXD2"/>
    <mergeCell ref="WXN2:WXS2"/>
    <mergeCell ref="WYC2:WYH2"/>
    <mergeCell ref="WRT2:WRY2"/>
    <mergeCell ref="WSI2:WSN2"/>
    <mergeCell ref="WSX2:WTC2"/>
    <mergeCell ref="WTM2:WTR2"/>
    <mergeCell ref="WUB2:WUG2"/>
    <mergeCell ref="WUQ2:WUV2"/>
    <mergeCell ref="WOH2:WOM2"/>
    <mergeCell ref="WOW2:WPB2"/>
    <mergeCell ref="WPL2:WPQ2"/>
    <mergeCell ref="WQA2:WQF2"/>
    <mergeCell ref="WQP2:WQU2"/>
    <mergeCell ref="WRE2:WRJ2"/>
    <mergeCell ref="WKV2:WLA2"/>
    <mergeCell ref="WLK2:WLP2"/>
    <mergeCell ref="WLZ2:WME2"/>
    <mergeCell ref="WMO2:WMT2"/>
    <mergeCell ref="WND2:WNI2"/>
    <mergeCell ref="WNS2:WNX2"/>
    <mergeCell ref="WHJ2:WHO2"/>
    <mergeCell ref="WHY2:WID2"/>
    <mergeCell ref="WIN2:WIS2"/>
    <mergeCell ref="WJC2:WJH2"/>
    <mergeCell ref="WJR2:WJW2"/>
    <mergeCell ref="WKG2:WKL2"/>
    <mergeCell ref="WDX2:WEC2"/>
    <mergeCell ref="WEM2:WER2"/>
    <mergeCell ref="WFB2:WFG2"/>
    <mergeCell ref="WFQ2:WFV2"/>
    <mergeCell ref="WGF2:WGK2"/>
    <mergeCell ref="WGU2:WGZ2"/>
    <mergeCell ref="WAL2:WAQ2"/>
    <mergeCell ref="WBA2:WBF2"/>
    <mergeCell ref="WBP2:WBU2"/>
    <mergeCell ref="WCE2:WCJ2"/>
    <mergeCell ref="WCT2:WCY2"/>
    <mergeCell ref="WDI2:WDN2"/>
    <mergeCell ref="VWZ2:VXE2"/>
    <mergeCell ref="VXO2:VXT2"/>
    <mergeCell ref="VYD2:VYI2"/>
    <mergeCell ref="VYS2:VYX2"/>
    <mergeCell ref="VZH2:VZM2"/>
    <mergeCell ref="VZW2:WAB2"/>
    <mergeCell ref="VTN2:VTS2"/>
    <mergeCell ref="VUC2:VUH2"/>
    <mergeCell ref="VUR2:VUW2"/>
    <mergeCell ref="VVG2:VVL2"/>
    <mergeCell ref="VVV2:VWA2"/>
    <mergeCell ref="VWK2:VWP2"/>
    <mergeCell ref="VQB2:VQG2"/>
    <mergeCell ref="VQQ2:VQV2"/>
    <mergeCell ref="VRF2:VRK2"/>
    <mergeCell ref="VRU2:VRZ2"/>
    <mergeCell ref="VSJ2:VSO2"/>
    <mergeCell ref="VSY2:VTD2"/>
    <mergeCell ref="VMP2:VMU2"/>
    <mergeCell ref="VNE2:VNJ2"/>
    <mergeCell ref="VNT2:VNY2"/>
    <mergeCell ref="VOI2:VON2"/>
    <mergeCell ref="VOX2:VPC2"/>
    <mergeCell ref="VPM2:VPR2"/>
    <mergeCell ref="VJD2:VJI2"/>
    <mergeCell ref="VJS2:VJX2"/>
    <mergeCell ref="VKH2:VKM2"/>
    <mergeCell ref="VKW2:VLB2"/>
    <mergeCell ref="VLL2:VLQ2"/>
    <mergeCell ref="VMA2:VMF2"/>
    <mergeCell ref="VFR2:VFW2"/>
    <mergeCell ref="VGG2:VGL2"/>
    <mergeCell ref="VGV2:VHA2"/>
    <mergeCell ref="VHK2:VHP2"/>
    <mergeCell ref="VHZ2:VIE2"/>
    <mergeCell ref="VIO2:VIT2"/>
    <mergeCell ref="VCF2:VCK2"/>
    <mergeCell ref="VCU2:VCZ2"/>
    <mergeCell ref="VDJ2:VDO2"/>
    <mergeCell ref="VDY2:VED2"/>
    <mergeCell ref="VEN2:VES2"/>
    <mergeCell ref="VFC2:VFH2"/>
    <mergeCell ref="UYT2:UYY2"/>
    <mergeCell ref="UZI2:UZN2"/>
    <mergeCell ref="UZX2:VAC2"/>
    <mergeCell ref="VAM2:VAR2"/>
    <mergeCell ref="VBB2:VBG2"/>
    <mergeCell ref="VBQ2:VBV2"/>
    <mergeCell ref="UVH2:UVM2"/>
    <mergeCell ref="UVW2:UWB2"/>
    <mergeCell ref="UWL2:UWQ2"/>
    <mergeCell ref="UXA2:UXF2"/>
    <mergeCell ref="UXP2:UXU2"/>
    <mergeCell ref="UYE2:UYJ2"/>
    <mergeCell ref="URV2:USA2"/>
    <mergeCell ref="USK2:USP2"/>
    <mergeCell ref="USZ2:UTE2"/>
    <mergeCell ref="UTO2:UTT2"/>
    <mergeCell ref="UUD2:UUI2"/>
    <mergeCell ref="UUS2:UUX2"/>
    <mergeCell ref="UOJ2:UOO2"/>
    <mergeCell ref="UOY2:UPD2"/>
    <mergeCell ref="UPN2:UPS2"/>
    <mergeCell ref="UQC2:UQH2"/>
    <mergeCell ref="UQR2:UQW2"/>
    <mergeCell ref="URG2:URL2"/>
    <mergeCell ref="UKX2:ULC2"/>
    <mergeCell ref="ULM2:ULR2"/>
    <mergeCell ref="UMB2:UMG2"/>
    <mergeCell ref="UMQ2:UMV2"/>
    <mergeCell ref="UNF2:UNK2"/>
    <mergeCell ref="UNU2:UNZ2"/>
    <mergeCell ref="UHL2:UHQ2"/>
    <mergeCell ref="UIA2:UIF2"/>
    <mergeCell ref="UIP2:UIU2"/>
    <mergeCell ref="UJE2:UJJ2"/>
    <mergeCell ref="UJT2:UJY2"/>
    <mergeCell ref="UKI2:UKN2"/>
    <mergeCell ref="UDZ2:UEE2"/>
    <mergeCell ref="UEO2:UET2"/>
    <mergeCell ref="UFD2:UFI2"/>
    <mergeCell ref="UFS2:UFX2"/>
    <mergeCell ref="UGH2:UGM2"/>
    <mergeCell ref="UGW2:UHB2"/>
    <mergeCell ref="UAN2:UAS2"/>
    <mergeCell ref="UBC2:UBH2"/>
    <mergeCell ref="UBR2:UBW2"/>
    <mergeCell ref="UCG2:UCL2"/>
    <mergeCell ref="UCV2:UDA2"/>
    <mergeCell ref="UDK2:UDP2"/>
    <mergeCell ref="TXB2:TXG2"/>
    <mergeCell ref="TXQ2:TXV2"/>
    <mergeCell ref="TYF2:TYK2"/>
    <mergeCell ref="TYU2:TYZ2"/>
    <mergeCell ref="TZJ2:TZO2"/>
    <mergeCell ref="TZY2:UAD2"/>
    <mergeCell ref="TTP2:TTU2"/>
    <mergeCell ref="TUE2:TUJ2"/>
    <mergeCell ref="TUT2:TUY2"/>
    <mergeCell ref="TVI2:TVN2"/>
    <mergeCell ref="TVX2:TWC2"/>
    <mergeCell ref="TWM2:TWR2"/>
    <mergeCell ref="TQD2:TQI2"/>
    <mergeCell ref="TQS2:TQX2"/>
    <mergeCell ref="TRH2:TRM2"/>
    <mergeCell ref="TRW2:TSB2"/>
    <mergeCell ref="TSL2:TSQ2"/>
    <mergeCell ref="TTA2:TTF2"/>
    <mergeCell ref="TMR2:TMW2"/>
    <mergeCell ref="TNG2:TNL2"/>
    <mergeCell ref="TNV2:TOA2"/>
    <mergeCell ref="TOK2:TOP2"/>
    <mergeCell ref="TOZ2:TPE2"/>
    <mergeCell ref="TPO2:TPT2"/>
    <mergeCell ref="TJF2:TJK2"/>
    <mergeCell ref="TJU2:TJZ2"/>
    <mergeCell ref="TKJ2:TKO2"/>
    <mergeCell ref="TKY2:TLD2"/>
    <mergeCell ref="TLN2:TLS2"/>
    <mergeCell ref="TMC2:TMH2"/>
    <mergeCell ref="TFT2:TFY2"/>
    <mergeCell ref="TGI2:TGN2"/>
    <mergeCell ref="TGX2:THC2"/>
    <mergeCell ref="THM2:THR2"/>
    <mergeCell ref="TIB2:TIG2"/>
    <mergeCell ref="TIQ2:TIV2"/>
    <mergeCell ref="TCH2:TCM2"/>
    <mergeCell ref="TCW2:TDB2"/>
    <mergeCell ref="TDL2:TDQ2"/>
    <mergeCell ref="TEA2:TEF2"/>
    <mergeCell ref="TEP2:TEU2"/>
    <mergeCell ref="TFE2:TFJ2"/>
    <mergeCell ref="SYV2:SZA2"/>
    <mergeCell ref="SZK2:SZP2"/>
    <mergeCell ref="SZZ2:TAE2"/>
    <mergeCell ref="TAO2:TAT2"/>
    <mergeCell ref="TBD2:TBI2"/>
    <mergeCell ref="TBS2:TBX2"/>
    <mergeCell ref="SVJ2:SVO2"/>
    <mergeCell ref="SVY2:SWD2"/>
    <mergeCell ref="SWN2:SWS2"/>
    <mergeCell ref="SXC2:SXH2"/>
    <mergeCell ref="SXR2:SXW2"/>
    <mergeCell ref="SYG2:SYL2"/>
    <mergeCell ref="SRX2:SSC2"/>
    <mergeCell ref="SSM2:SSR2"/>
    <mergeCell ref="STB2:STG2"/>
    <mergeCell ref="STQ2:STV2"/>
    <mergeCell ref="SUF2:SUK2"/>
    <mergeCell ref="SUU2:SUZ2"/>
    <mergeCell ref="SOL2:SOQ2"/>
    <mergeCell ref="SPA2:SPF2"/>
    <mergeCell ref="SPP2:SPU2"/>
    <mergeCell ref="SQE2:SQJ2"/>
    <mergeCell ref="SQT2:SQY2"/>
    <mergeCell ref="SRI2:SRN2"/>
    <mergeCell ref="SKZ2:SLE2"/>
    <mergeCell ref="SLO2:SLT2"/>
    <mergeCell ref="SMD2:SMI2"/>
    <mergeCell ref="SMS2:SMX2"/>
    <mergeCell ref="SNH2:SNM2"/>
    <mergeCell ref="SNW2:SOB2"/>
    <mergeCell ref="SHN2:SHS2"/>
    <mergeCell ref="SIC2:SIH2"/>
    <mergeCell ref="SIR2:SIW2"/>
    <mergeCell ref="SJG2:SJL2"/>
    <mergeCell ref="SJV2:SKA2"/>
    <mergeCell ref="SKK2:SKP2"/>
    <mergeCell ref="SEB2:SEG2"/>
    <mergeCell ref="SEQ2:SEV2"/>
    <mergeCell ref="SFF2:SFK2"/>
    <mergeCell ref="SFU2:SFZ2"/>
    <mergeCell ref="SGJ2:SGO2"/>
    <mergeCell ref="SGY2:SHD2"/>
    <mergeCell ref="SAP2:SAU2"/>
    <mergeCell ref="SBE2:SBJ2"/>
    <mergeCell ref="SBT2:SBY2"/>
    <mergeCell ref="SCI2:SCN2"/>
    <mergeCell ref="SCX2:SDC2"/>
    <mergeCell ref="SDM2:SDR2"/>
    <mergeCell ref="RXD2:RXI2"/>
    <mergeCell ref="RXS2:RXX2"/>
    <mergeCell ref="RYH2:RYM2"/>
    <mergeCell ref="RYW2:RZB2"/>
    <mergeCell ref="RZL2:RZQ2"/>
    <mergeCell ref="SAA2:SAF2"/>
    <mergeCell ref="RTR2:RTW2"/>
    <mergeCell ref="RUG2:RUL2"/>
    <mergeCell ref="RUV2:RVA2"/>
    <mergeCell ref="RVK2:RVP2"/>
    <mergeCell ref="RVZ2:RWE2"/>
    <mergeCell ref="RWO2:RWT2"/>
    <mergeCell ref="RQF2:RQK2"/>
    <mergeCell ref="RQU2:RQZ2"/>
    <mergeCell ref="RRJ2:RRO2"/>
    <mergeCell ref="RRY2:RSD2"/>
    <mergeCell ref="RSN2:RSS2"/>
    <mergeCell ref="RTC2:RTH2"/>
    <mergeCell ref="RMT2:RMY2"/>
    <mergeCell ref="RNI2:RNN2"/>
    <mergeCell ref="RNX2:ROC2"/>
    <mergeCell ref="ROM2:ROR2"/>
    <mergeCell ref="RPB2:RPG2"/>
    <mergeCell ref="RPQ2:RPV2"/>
    <mergeCell ref="RJH2:RJM2"/>
    <mergeCell ref="RJW2:RKB2"/>
    <mergeCell ref="RKL2:RKQ2"/>
    <mergeCell ref="RLA2:RLF2"/>
    <mergeCell ref="RLP2:RLU2"/>
    <mergeCell ref="RME2:RMJ2"/>
    <mergeCell ref="RFV2:RGA2"/>
    <mergeCell ref="RGK2:RGP2"/>
    <mergeCell ref="RGZ2:RHE2"/>
    <mergeCell ref="RHO2:RHT2"/>
    <mergeCell ref="RID2:RII2"/>
    <mergeCell ref="RIS2:RIX2"/>
    <mergeCell ref="RCJ2:RCO2"/>
    <mergeCell ref="RCY2:RDD2"/>
    <mergeCell ref="RDN2:RDS2"/>
    <mergeCell ref="REC2:REH2"/>
    <mergeCell ref="RER2:REW2"/>
    <mergeCell ref="RFG2:RFL2"/>
    <mergeCell ref="QYX2:QZC2"/>
    <mergeCell ref="QZM2:QZR2"/>
    <mergeCell ref="RAB2:RAG2"/>
    <mergeCell ref="RAQ2:RAV2"/>
    <mergeCell ref="RBF2:RBK2"/>
    <mergeCell ref="RBU2:RBZ2"/>
    <mergeCell ref="QVL2:QVQ2"/>
    <mergeCell ref="QWA2:QWF2"/>
    <mergeCell ref="QWP2:QWU2"/>
    <mergeCell ref="QXE2:QXJ2"/>
    <mergeCell ref="QXT2:QXY2"/>
    <mergeCell ref="QYI2:QYN2"/>
    <mergeCell ref="QRZ2:QSE2"/>
    <mergeCell ref="QSO2:QST2"/>
    <mergeCell ref="QTD2:QTI2"/>
    <mergeCell ref="QTS2:QTX2"/>
    <mergeCell ref="QUH2:QUM2"/>
    <mergeCell ref="QUW2:QVB2"/>
    <mergeCell ref="QON2:QOS2"/>
    <mergeCell ref="QPC2:QPH2"/>
    <mergeCell ref="QPR2:QPW2"/>
    <mergeCell ref="QQG2:QQL2"/>
    <mergeCell ref="QQV2:QRA2"/>
    <mergeCell ref="QRK2:QRP2"/>
    <mergeCell ref="QLB2:QLG2"/>
    <mergeCell ref="QLQ2:QLV2"/>
    <mergeCell ref="QMF2:QMK2"/>
    <mergeCell ref="QMU2:QMZ2"/>
    <mergeCell ref="QNJ2:QNO2"/>
    <mergeCell ref="QNY2:QOD2"/>
    <mergeCell ref="QHP2:QHU2"/>
    <mergeCell ref="QIE2:QIJ2"/>
    <mergeCell ref="QIT2:QIY2"/>
    <mergeCell ref="QJI2:QJN2"/>
    <mergeCell ref="QJX2:QKC2"/>
    <mergeCell ref="QKM2:QKR2"/>
    <mergeCell ref="QED2:QEI2"/>
    <mergeCell ref="QES2:QEX2"/>
    <mergeCell ref="QFH2:QFM2"/>
    <mergeCell ref="QFW2:QGB2"/>
    <mergeCell ref="QGL2:QGQ2"/>
    <mergeCell ref="QHA2:QHF2"/>
    <mergeCell ref="QAR2:QAW2"/>
    <mergeCell ref="QBG2:QBL2"/>
    <mergeCell ref="QBV2:QCA2"/>
    <mergeCell ref="QCK2:QCP2"/>
    <mergeCell ref="QCZ2:QDE2"/>
    <mergeCell ref="QDO2:QDT2"/>
    <mergeCell ref="PXF2:PXK2"/>
    <mergeCell ref="PXU2:PXZ2"/>
    <mergeCell ref="PYJ2:PYO2"/>
    <mergeCell ref="PYY2:PZD2"/>
    <mergeCell ref="PZN2:PZS2"/>
    <mergeCell ref="QAC2:QAH2"/>
    <mergeCell ref="PTT2:PTY2"/>
    <mergeCell ref="PUI2:PUN2"/>
    <mergeCell ref="PUX2:PVC2"/>
    <mergeCell ref="PVM2:PVR2"/>
    <mergeCell ref="PWB2:PWG2"/>
    <mergeCell ref="PWQ2:PWV2"/>
    <mergeCell ref="PQH2:PQM2"/>
    <mergeCell ref="PQW2:PRB2"/>
    <mergeCell ref="PRL2:PRQ2"/>
    <mergeCell ref="PSA2:PSF2"/>
    <mergeCell ref="PSP2:PSU2"/>
    <mergeCell ref="PTE2:PTJ2"/>
    <mergeCell ref="PMV2:PNA2"/>
    <mergeCell ref="PNK2:PNP2"/>
    <mergeCell ref="PNZ2:POE2"/>
    <mergeCell ref="POO2:POT2"/>
    <mergeCell ref="PPD2:PPI2"/>
    <mergeCell ref="PPS2:PPX2"/>
    <mergeCell ref="PJJ2:PJO2"/>
    <mergeCell ref="PJY2:PKD2"/>
    <mergeCell ref="PKN2:PKS2"/>
    <mergeCell ref="PLC2:PLH2"/>
    <mergeCell ref="PLR2:PLW2"/>
    <mergeCell ref="PMG2:PML2"/>
    <mergeCell ref="PFX2:PGC2"/>
    <mergeCell ref="PGM2:PGR2"/>
    <mergeCell ref="PHB2:PHG2"/>
    <mergeCell ref="PHQ2:PHV2"/>
    <mergeCell ref="PIF2:PIK2"/>
    <mergeCell ref="PIU2:PIZ2"/>
    <mergeCell ref="PCL2:PCQ2"/>
    <mergeCell ref="PDA2:PDF2"/>
    <mergeCell ref="PDP2:PDU2"/>
    <mergeCell ref="PEE2:PEJ2"/>
    <mergeCell ref="PET2:PEY2"/>
    <mergeCell ref="PFI2:PFN2"/>
    <mergeCell ref="OYZ2:OZE2"/>
    <mergeCell ref="OZO2:OZT2"/>
    <mergeCell ref="PAD2:PAI2"/>
    <mergeCell ref="PAS2:PAX2"/>
    <mergeCell ref="PBH2:PBM2"/>
    <mergeCell ref="PBW2:PCB2"/>
    <mergeCell ref="OVN2:OVS2"/>
    <mergeCell ref="OWC2:OWH2"/>
    <mergeCell ref="OWR2:OWW2"/>
    <mergeCell ref="OXG2:OXL2"/>
    <mergeCell ref="OXV2:OYA2"/>
    <mergeCell ref="OYK2:OYP2"/>
    <mergeCell ref="OSB2:OSG2"/>
    <mergeCell ref="OSQ2:OSV2"/>
    <mergeCell ref="OTF2:OTK2"/>
    <mergeCell ref="OTU2:OTZ2"/>
    <mergeCell ref="OUJ2:OUO2"/>
    <mergeCell ref="OUY2:OVD2"/>
    <mergeCell ref="OOP2:OOU2"/>
    <mergeCell ref="OPE2:OPJ2"/>
    <mergeCell ref="OPT2:OPY2"/>
    <mergeCell ref="OQI2:OQN2"/>
    <mergeCell ref="OQX2:ORC2"/>
    <mergeCell ref="ORM2:ORR2"/>
    <mergeCell ref="OLD2:OLI2"/>
    <mergeCell ref="OLS2:OLX2"/>
    <mergeCell ref="OMH2:OMM2"/>
    <mergeCell ref="OMW2:ONB2"/>
    <mergeCell ref="ONL2:ONQ2"/>
    <mergeCell ref="OOA2:OOF2"/>
    <mergeCell ref="OHR2:OHW2"/>
    <mergeCell ref="OIG2:OIL2"/>
    <mergeCell ref="OIV2:OJA2"/>
    <mergeCell ref="OJK2:OJP2"/>
    <mergeCell ref="OJZ2:OKE2"/>
    <mergeCell ref="OKO2:OKT2"/>
    <mergeCell ref="OEF2:OEK2"/>
    <mergeCell ref="OEU2:OEZ2"/>
    <mergeCell ref="OFJ2:OFO2"/>
    <mergeCell ref="OFY2:OGD2"/>
    <mergeCell ref="OGN2:OGS2"/>
    <mergeCell ref="OHC2:OHH2"/>
    <mergeCell ref="OAT2:OAY2"/>
    <mergeCell ref="OBI2:OBN2"/>
    <mergeCell ref="OBX2:OCC2"/>
    <mergeCell ref="OCM2:OCR2"/>
    <mergeCell ref="ODB2:ODG2"/>
    <mergeCell ref="ODQ2:ODV2"/>
    <mergeCell ref="NXH2:NXM2"/>
    <mergeCell ref="NXW2:NYB2"/>
    <mergeCell ref="NYL2:NYQ2"/>
    <mergeCell ref="NZA2:NZF2"/>
    <mergeCell ref="NZP2:NZU2"/>
    <mergeCell ref="OAE2:OAJ2"/>
    <mergeCell ref="NTV2:NUA2"/>
    <mergeCell ref="NUK2:NUP2"/>
    <mergeCell ref="NUZ2:NVE2"/>
    <mergeCell ref="NVO2:NVT2"/>
    <mergeCell ref="NWD2:NWI2"/>
    <mergeCell ref="NWS2:NWX2"/>
    <mergeCell ref="NQJ2:NQO2"/>
    <mergeCell ref="NQY2:NRD2"/>
    <mergeCell ref="NRN2:NRS2"/>
    <mergeCell ref="NSC2:NSH2"/>
    <mergeCell ref="NSR2:NSW2"/>
    <mergeCell ref="NTG2:NTL2"/>
    <mergeCell ref="NMX2:NNC2"/>
    <mergeCell ref="NNM2:NNR2"/>
    <mergeCell ref="NOB2:NOG2"/>
    <mergeCell ref="NOQ2:NOV2"/>
    <mergeCell ref="NPF2:NPK2"/>
    <mergeCell ref="NPU2:NPZ2"/>
    <mergeCell ref="NJL2:NJQ2"/>
    <mergeCell ref="NKA2:NKF2"/>
    <mergeCell ref="NKP2:NKU2"/>
    <mergeCell ref="NLE2:NLJ2"/>
    <mergeCell ref="NLT2:NLY2"/>
    <mergeCell ref="NMI2:NMN2"/>
    <mergeCell ref="NFZ2:NGE2"/>
    <mergeCell ref="NGO2:NGT2"/>
    <mergeCell ref="NHD2:NHI2"/>
    <mergeCell ref="NHS2:NHX2"/>
    <mergeCell ref="NIH2:NIM2"/>
    <mergeCell ref="NIW2:NJB2"/>
    <mergeCell ref="NCN2:NCS2"/>
    <mergeCell ref="NDC2:NDH2"/>
    <mergeCell ref="NDR2:NDW2"/>
    <mergeCell ref="NEG2:NEL2"/>
    <mergeCell ref="NEV2:NFA2"/>
    <mergeCell ref="NFK2:NFP2"/>
    <mergeCell ref="MZB2:MZG2"/>
    <mergeCell ref="MZQ2:MZV2"/>
    <mergeCell ref="NAF2:NAK2"/>
    <mergeCell ref="NAU2:NAZ2"/>
    <mergeCell ref="NBJ2:NBO2"/>
    <mergeCell ref="NBY2:NCD2"/>
    <mergeCell ref="MVP2:MVU2"/>
    <mergeCell ref="MWE2:MWJ2"/>
    <mergeCell ref="MWT2:MWY2"/>
    <mergeCell ref="MXI2:MXN2"/>
    <mergeCell ref="MXX2:MYC2"/>
    <mergeCell ref="MYM2:MYR2"/>
    <mergeCell ref="MSD2:MSI2"/>
    <mergeCell ref="MSS2:MSX2"/>
    <mergeCell ref="MTH2:MTM2"/>
    <mergeCell ref="MTW2:MUB2"/>
    <mergeCell ref="MUL2:MUQ2"/>
    <mergeCell ref="MVA2:MVF2"/>
    <mergeCell ref="MOR2:MOW2"/>
    <mergeCell ref="MPG2:MPL2"/>
    <mergeCell ref="MPV2:MQA2"/>
    <mergeCell ref="MQK2:MQP2"/>
    <mergeCell ref="MQZ2:MRE2"/>
    <mergeCell ref="MRO2:MRT2"/>
    <mergeCell ref="MLF2:MLK2"/>
    <mergeCell ref="MLU2:MLZ2"/>
    <mergeCell ref="MMJ2:MMO2"/>
    <mergeCell ref="MMY2:MND2"/>
    <mergeCell ref="MNN2:MNS2"/>
    <mergeCell ref="MOC2:MOH2"/>
    <mergeCell ref="MHT2:MHY2"/>
    <mergeCell ref="MII2:MIN2"/>
    <mergeCell ref="MIX2:MJC2"/>
    <mergeCell ref="MJM2:MJR2"/>
    <mergeCell ref="MKB2:MKG2"/>
    <mergeCell ref="MKQ2:MKV2"/>
    <mergeCell ref="MEH2:MEM2"/>
    <mergeCell ref="MEW2:MFB2"/>
    <mergeCell ref="MFL2:MFQ2"/>
    <mergeCell ref="MGA2:MGF2"/>
    <mergeCell ref="MGP2:MGU2"/>
    <mergeCell ref="MHE2:MHJ2"/>
    <mergeCell ref="MAV2:MBA2"/>
    <mergeCell ref="MBK2:MBP2"/>
    <mergeCell ref="MBZ2:MCE2"/>
    <mergeCell ref="MCO2:MCT2"/>
    <mergeCell ref="MDD2:MDI2"/>
    <mergeCell ref="MDS2:MDX2"/>
    <mergeCell ref="LXJ2:LXO2"/>
    <mergeCell ref="LXY2:LYD2"/>
    <mergeCell ref="LYN2:LYS2"/>
    <mergeCell ref="LZC2:LZH2"/>
    <mergeCell ref="LZR2:LZW2"/>
    <mergeCell ref="MAG2:MAL2"/>
    <mergeCell ref="LTX2:LUC2"/>
    <mergeCell ref="LUM2:LUR2"/>
    <mergeCell ref="LVB2:LVG2"/>
    <mergeCell ref="LVQ2:LVV2"/>
    <mergeCell ref="LWF2:LWK2"/>
    <mergeCell ref="LWU2:LWZ2"/>
    <mergeCell ref="LQL2:LQQ2"/>
    <mergeCell ref="LRA2:LRF2"/>
    <mergeCell ref="LRP2:LRU2"/>
    <mergeCell ref="LSE2:LSJ2"/>
    <mergeCell ref="LST2:LSY2"/>
    <mergeCell ref="LTI2:LTN2"/>
    <mergeCell ref="LMZ2:LNE2"/>
    <mergeCell ref="LNO2:LNT2"/>
    <mergeCell ref="LOD2:LOI2"/>
    <mergeCell ref="LOS2:LOX2"/>
    <mergeCell ref="LPH2:LPM2"/>
    <mergeCell ref="LPW2:LQB2"/>
    <mergeCell ref="LJN2:LJS2"/>
    <mergeCell ref="LKC2:LKH2"/>
    <mergeCell ref="LKR2:LKW2"/>
    <mergeCell ref="LLG2:LLL2"/>
    <mergeCell ref="LLV2:LMA2"/>
    <mergeCell ref="LMK2:LMP2"/>
    <mergeCell ref="LGB2:LGG2"/>
    <mergeCell ref="LGQ2:LGV2"/>
    <mergeCell ref="LHF2:LHK2"/>
    <mergeCell ref="LHU2:LHZ2"/>
    <mergeCell ref="LIJ2:LIO2"/>
    <mergeCell ref="LIY2:LJD2"/>
    <mergeCell ref="LCP2:LCU2"/>
    <mergeCell ref="LDE2:LDJ2"/>
    <mergeCell ref="LDT2:LDY2"/>
    <mergeCell ref="LEI2:LEN2"/>
    <mergeCell ref="LEX2:LFC2"/>
    <mergeCell ref="LFM2:LFR2"/>
    <mergeCell ref="KZD2:KZI2"/>
    <mergeCell ref="KZS2:KZX2"/>
    <mergeCell ref="LAH2:LAM2"/>
    <mergeCell ref="LAW2:LBB2"/>
    <mergeCell ref="LBL2:LBQ2"/>
    <mergeCell ref="LCA2:LCF2"/>
    <mergeCell ref="KVR2:KVW2"/>
    <mergeCell ref="KWG2:KWL2"/>
    <mergeCell ref="KWV2:KXA2"/>
    <mergeCell ref="KXK2:KXP2"/>
    <mergeCell ref="KXZ2:KYE2"/>
    <mergeCell ref="KYO2:KYT2"/>
    <mergeCell ref="KSF2:KSK2"/>
    <mergeCell ref="KSU2:KSZ2"/>
    <mergeCell ref="KTJ2:KTO2"/>
    <mergeCell ref="KTY2:KUD2"/>
    <mergeCell ref="KUN2:KUS2"/>
    <mergeCell ref="KVC2:KVH2"/>
    <mergeCell ref="KOT2:KOY2"/>
    <mergeCell ref="KPI2:KPN2"/>
    <mergeCell ref="KPX2:KQC2"/>
    <mergeCell ref="KQM2:KQR2"/>
    <mergeCell ref="KRB2:KRG2"/>
    <mergeCell ref="KRQ2:KRV2"/>
    <mergeCell ref="KLH2:KLM2"/>
    <mergeCell ref="KLW2:KMB2"/>
    <mergeCell ref="KML2:KMQ2"/>
    <mergeCell ref="KNA2:KNF2"/>
    <mergeCell ref="KNP2:KNU2"/>
    <mergeCell ref="KOE2:KOJ2"/>
    <mergeCell ref="KHV2:KIA2"/>
    <mergeCell ref="KIK2:KIP2"/>
    <mergeCell ref="KIZ2:KJE2"/>
    <mergeCell ref="KJO2:KJT2"/>
    <mergeCell ref="KKD2:KKI2"/>
    <mergeCell ref="KKS2:KKX2"/>
    <mergeCell ref="KEJ2:KEO2"/>
    <mergeCell ref="KEY2:KFD2"/>
    <mergeCell ref="KFN2:KFS2"/>
    <mergeCell ref="KGC2:KGH2"/>
    <mergeCell ref="KGR2:KGW2"/>
    <mergeCell ref="KHG2:KHL2"/>
    <mergeCell ref="KAX2:KBC2"/>
    <mergeCell ref="KBM2:KBR2"/>
    <mergeCell ref="KCB2:KCG2"/>
    <mergeCell ref="KCQ2:KCV2"/>
    <mergeCell ref="KDF2:KDK2"/>
    <mergeCell ref="KDU2:KDZ2"/>
    <mergeCell ref="JXL2:JXQ2"/>
    <mergeCell ref="JYA2:JYF2"/>
    <mergeCell ref="JYP2:JYU2"/>
    <mergeCell ref="JZE2:JZJ2"/>
    <mergeCell ref="JZT2:JZY2"/>
    <mergeCell ref="KAI2:KAN2"/>
    <mergeCell ref="JTZ2:JUE2"/>
    <mergeCell ref="JUO2:JUT2"/>
    <mergeCell ref="JVD2:JVI2"/>
    <mergeCell ref="JVS2:JVX2"/>
    <mergeCell ref="JWH2:JWM2"/>
    <mergeCell ref="JWW2:JXB2"/>
    <mergeCell ref="JQN2:JQS2"/>
    <mergeCell ref="JRC2:JRH2"/>
    <mergeCell ref="JRR2:JRW2"/>
    <mergeCell ref="JSG2:JSL2"/>
    <mergeCell ref="JSV2:JTA2"/>
    <mergeCell ref="JTK2:JTP2"/>
    <mergeCell ref="JNB2:JNG2"/>
    <mergeCell ref="JNQ2:JNV2"/>
    <mergeCell ref="JOF2:JOK2"/>
    <mergeCell ref="JOU2:JOZ2"/>
    <mergeCell ref="JPJ2:JPO2"/>
    <mergeCell ref="JPY2:JQD2"/>
    <mergeCell ref="JJP2:JJU2"/>
    <mergeCell ref="JKE2:JKJ2"/>
    <mergeCell ref="JKT2:JKY2"/>
    <mergeCell ref="JLI2:JLN2"/>
    <mergeCell ref="JLX2:JMC2"/>
    <mergeCell ref="JMM2:JMR2"/>
    <mergeCell ref="JGD2:JGI2"/>
    <mergeCell ref="JGS2:JGX2"/>
    <mergeCell ref="JHH2:JHM2"/>
    <mergeCell ref="JHW2:JIB2"/>
    <mergeCell ref="JIL2:JIQ2"/>
    <mergeCell ref="JJA2:JJF2"/>
    <mergeCell ref="JCR2:JCW2"/>
    <mergeCell ref="JDG2:JDL2"/>
    <mergeCell ref="JDV2:JEA2"/>
    <mergeCell ref="JEK2:JEP2"/>
    <mergeCell ref="JEZ2:JFE2"/>
    <mergeCell ref="JFO2:JFT2"/>
    <mergeCell ref="IZF2:IZK2"/>
    <mergeCell ref="IZU2:IZZ2"/>
    <mergeCell ref="JAJ2:JAO2"/>
    <mergeCell ref="JAY2:JBD2"/>
    <mergeCell ref="JBN2:JBS2"/>
    <mergeCell ref="JCC2:JCH2"/>
    <mergeCell ref="IVT2:IVY2"/>
    <mergeCell ref="IWI2:IWN2"/>
    <mergeCell ref="IWX2:IXC2"/>
    <mergeCell ref="IXM2:IXR2"/>
    <mergeCell ref="IYB2:IYG2"/>
    <mergeCell ref="IYQ2:IYV2"/>
    <mergeCell ref="ISH2:ISM2"/>
    <mergeCell ref="ISW2:ITB2"/>
    <mergeCell ref="ITL2:ITQ2"/>
    <mergeCell ref="IUA2:IUF2"/>
    <mergeCell ref="IUP2:IUU2"/>
    <mergeCell ref="IVE2:IVJ2"/>
    <mergeCell ref="IOV2:IPA2"/>
    <mergeCell ref="IPK2:IPP2"/>
    <mergeCell ref="IPZ2:IQE2"/>
    <mergeCell ref="IQO2:IQT2"/>
    <mergeCell ref="IRD2:IRI2"/>
    <mergeCell ref="IRS2:IRX2"/>
    <mergeCell ref="ILJ2:ILO2"/>
    <mergeCell ref="ILY2:IMD2"/>
    <mergeCell ref="IMN2:IMS2"/>
    <mergeCell ref="INC2:INH2"/>
    <mergeCell ref="INR2:INW2"/>
    <mergeCell ref="IOG2:IOL2"/>
    <mergeCell ref="IHX2:IIC2"/>
    <mergeCell ref="IIM2:IIR2"/>
    <mergeCell ref="IJB2:IJG2"/>
    <mergeCell ref="IJQ2:IJV2"/>
    <mergeCell ref="IKF2:IKK2"/>
    <mergeCell ref="IKU2:IKZ2"/>
    <mergeCell ref="IEL2:IEQ2"/>
    <mergeCell ref="IFA2:IFF2"/>
    <mergeCell ref="IFP2:IFU2"/>
    <mergeCell ref="IGE2:IGJ2"/>
    <mergeCell ref="IGT2:IGY2"/>
    <mergeCell ref="IHI2:IHN2"/>
    <mergeCell ref="IAZ2:IBE2"/>
    <mergeCell ref="IBO2:IBT2"/>
    <mergeCell ref="ICD2:ICI2"/>
    <mergeCell ref="ICS2:ICX2"/>
    <mergeCell ref="IDH2:IDM2"/>
    <mergeCell ref="IDW2:IEB2"/>
    <mergeCell ref="HXN2:HXS2"/>
    <mergeCell ref="HYC2:HYH2"/>
    <mergeCell ref="HYR2:HYW2"/>
    <mergeCell ref="HZG2:HZL2"/>
    <mergeCell ref="HZV2:IAA2"/>
    <mergeCell ref="IAK2:IAP2"/>
    <mergeCell ref="HUB2:HUG2"/>
    <mergeCell ref="HUQ2:HUV2"/>
    <mergeCell ref="HVF2:HVK2"/>
    <mergeCell ref="HVU2:HVZ2"/>
    <mergeCell ref="HWJ2:HWO2"/>
    <mergeCell ref="HWY2:HXD2"/>
    <mergeCell ref="HQP2:HQU2"/>
    <mergeCell ref="HRE2:HRJ2"/>
    <mergeCell ref="HRT2:HRY2"/>
    <mergeCell ref="HSI2:HSN2"/>
    <mergeCell ref="HSX2:HTC2"/>
    <mergeCell ref="HTM2:HTR2"/>
    <mergeCell ref="HND2:HNI2"/>
    <mergeCell ref="HNS2:HNX2"/>
    <mergeCell ref="HOH2:HOM2"/>
    <mergeCell ref="HOW2:HPB2"/>
    <mergeCell ref="HPL2:HPQ2"/>
    <mergeCell ref="HQA2:HQF2"/>
    <mergeCell ref="HJR2:HJW2"/>
    <mergeCell ref="HKG2:HKL2"/>
    <mergeCell ref="HKV2:HLA2"/>
    <mergeCell ref="HLK2:HLP2"/>
    <mergeCell ref="HLZ2:HME2"/>
    <mergeCell ref="HMO2:HMT2"/>
    <mergeCell ref="HGF2:HGK2"/>
    <mergeCell ref="HGU2:HGZ2"/>
    <mergeCell ref="HHJ2:HHO2"/>
    <mergeCell ref="HHY2:HID2"/>
    <mergeCell ref="HIN2:HIS2"/>
    <mergeCell ref="HJC2:HJH2"/>
    <mergeCell ref="HCT2:HCY2"/>
    <mergeCell ref="HDI2:HDN2"/>
    <mergeCell ref="HDX2:HEC2"/>
    <mergeCell ref="HEM2:HER2"/>
    <mergeCell ref="HFB2:HFG2"/>
    <mergeCell ref="HFQ2:HFV2"/>
    <mergeCell ref="GZH2:GZM2"/>
    <mergeCell ref="GZW2:HAB2"/>
    <mergeCell ref="HAL2:HAQ2"/>
    <mergeCell ref="HBA2:HBF2"/>
    <mergeCell ref="HBP2:HBU2"/>
    <mergeCell ref="HCE2:HCJ2"/>
    <mergeCell ref="GVV2:GWA2"/>
    <mergeCell ref="GWK2:GWP2"/>
    <mergeCell ref="GWZ2:GXE2"/>
    <mergeCell ref="GXO2:GXT2"/>
    <mergeCell ref="GYD2:GYI2"/>
    <mergeCell ref="GYS2:GYX2"/>
    <mergeCell ref="GSJ2:GSO2"/>
    <mergeCell ref="GSY2:GTD2"/>
    <mergeCell ref="GTN2:GTS2"/>
    <mergeCell ref="GUC2:GUH2"/>
    <mergeCell ref="GUR2:GUW2"/>
    <mergeCell ref="GVG2:GVL2"/>
    <mergeCell ref="GOX2:GPC2"/>
    <mergeCell ref="GPM2:GPR2"/>
    <mergeCell ref="GQB2:GQG2"/>
    <mergeCell ref="GQQ2:GQV2"/>
    <mergeCell ref="GRF2:GRK2"/>
    <mergeCell ref="GRU2:GRZ2"/>
    <mergeCell ref="GLL2:GLQ2"/>
    <mergeCell ref="GMA2:GMF2"/>
    <mergeCell ref="GMP2:GMU2"/>
    <mergeCell ref="GNE2:GNJ2"/>
    <mergeCell ref="GNT2:GNY2"/>
    <mergeCell ref="GOI2:GON2"/>
    <mergeCell ref="GHZ2:GIE2"/>
    <mergeCell ref="GIO2:GIT2"/>
    <mergeCell ref="GJD2:GJI2"/>
    <mergeCell ref="GJS2:GJX2"/>
    <mergeCell ref="GKH2:GKM2"/>
    <mergeCell ref="GKW2:GLB2"/>
    <mergeCell ref="GEN2:GES2"/>
    <mergeCell ref="GFC2:GFH2"/>
    <mergeCell ref="GFR2:GFW2"/>
    <mergeCell ref="GGG2:GGL2"/>
    <mergeCell ref="GGV2:GHA2"/>
    <mergeCell ref="GHK2:GHP2"/>
    <mergeCell ref="GBB2:GBG2"/>
    <mergeCell ref="GBQ2:GBV2"/>
    <mergeCell ref="GCF2:GCK2"/>
    <mergeCell ref="GCU2:GCZ2"/>
    <mergeCell ref="GDJ2:GDO2"/>
    <mergeCell ref="GDY2:GED2"/>
    <mergeCell ref="FXP2:FXU2"/>
    <mergeCell ref="FYE2:FYJ2"/>
    <mergeCell ref="FYT2:FYY2"/>
    <mergeCell ref="FZI2:FZN2"/>
    <mergeCell ref="FZX2:GAC2"/>
    <mergeCell ref="GAM2:GAR2"/>
    <mergeCell ref="FUD2:FUI2"/>
    <mergeCell ref="FUS2:FUX2"/>
    <mergeCell ref="FVH2:FVM2"/>
    <mergeCell ref="FVW2:FWB2"/>
    <mergeCell ref="FWL2:FWQ2"/>
    <mergeCell ref="FXA2:FXF2"/>
    <mergeCell ref="FQR2:FQW2"/>
    <mergeCell ref="FRG2:FRL2"/>
    <mergeCell ref="FRV2:FSA2"/>
    <mergeCell ref="FSK2:FSP2"/>
    <mergeCell ref="FSZ2:FTE2"/>
    <mergeCell ref="FTO2:FTT2"/>
    <mergeCell ref="FNF2:FNK2"/>
    <mergeCell ref="FNU2:FNZ2"/>
    <mergeCell ref="FOJ2:FOO2"/>
    <mergeCell ref="FOY2:FPD2"/>
    <mergeCell ref="FPN2:FPS2"/>
    <mergeCell ref="FQC2:FQH2"/>
    <mergeCell ref="FJT2:FJY2"/>
    <mergeCell ref="FKI2:FKN2"/>
    <mergeCell ref="FKX2:FLC2"/>
    <mergeCell ref="FLM2:FLR2"/>
    <mergeCell ref="FMB2:FMG2"/>
    <mergeCell ref="FMQ2:FMV2"/>
    <mergeCell ref="FGH2:FGM2"/>
    <mergeCell ref="FGW2:FHB2"/>
    <mergeCell ref="FHL2:FHQ2"/>
    <mergeCell ref="FIA2:FIF2"/>
    <mergeCell ref="FIP2:FIU2"/>
    <mergeCell ref="FJE2:FJJ2"/>
    <mergeCell ref="FCV2:FDA2"/>
    <mergeCell ref="FDK2:FDP2"/>
    <mergeCell ref="FDZ2:FEE2"/>
    <mergeCell ref="FEO2:FET2"/>
    <mergeCell ref="FFD2:FFI2"/>
    <mergeCell ref="FFS2:FFX2"/>
    <mergeCell ref="EZJ2:EZO2"/>
    <mergeCell ref="EZY2:FAD2"/>
    <mergeCell ref="FAN2:FAS2"/>
    <mergeCell ref="FBC2:FBH2"/>
    <mergeCell ref="FBR2:FBW2"/>
    <mergeCell ref="FCG2:FCL2"/>
    <mergeCell ref="EVX2:EWC2"/>
    <mergeCell ref="EWM2:EWR2"/>
    <mergeCell ref="EXB2:EXG2"/>
    <mergeCell ref="EXQ2:EXV2"/>
    <mergeCell ref="EYF2:EYK2"/>
    <mergeCell ref="EYU2:EYZ2"/>
    <mergeCell ref="ESL2:ESQ2"/>
    <mergeCell ref="ETA2:ETF2"/>
    <mergeCell ref="ETP2:ETU2"/>
    <mergeCell ref="EUE2:EUJ2"/>
    <mergeCell ref="EUT2:EUY2"/>
    <mergeCell ref="EVI2:EVN2"/>
    <mergeCell ref="EOZ2:EPE2"/>
    <mergeCell ref="EPO2:EPT2"/>
    <mergeCell ref="EQD2:EQI2"/>
    <mergeCell ref="EQS2:EQX2"/>
    <mergeCell ref="ERH2:ERM2"/>
    <mergeCell ref="ERW2:ESB2"/>
    <mergeCell ref="ELN2:ELS2"/>
    <mergeCell ref="EMC2:EMH2"/>
    <mergeCell ref="EMR2:EMW2"/>
    <mergeCell ref="ENG2:ENL2"/>
    <mergeCell ref="ENV2:EOA2"/>
    <mergeCell ref="EOK2:EOP2"/>
    <mergeCell ref="EIB2:EIG2"/>
    <mergeCell ref="EIQ2:EIV2"/>
    <mergeCell ref="EJF2:EJK2"/>
    <mergeCell ref="EJU2:EJZ2"/>
    <mergeCell ref="EKJ2:EKO2"/>
    <mergeCell ref="EKY2:ELD2"/>
    <mergeCell ref="EEP2:EEU2"/>
    <mergeCell ref="EFE2:EFJ2"/>
    <mergeCell ref="EFT2:EFY2"/>
    <mergeCell ref="EGI2:EGN2"/>
    <mergeCell ref="EGX2:EHC2"/>
    <mergeCell ref="EHM2:EHR2"/>
    <mergeCell ref="EBD2:EBI2"/>
    <mergeCell ref="EBS2:EBX2"/>
    <mergeCell ref="ECH2:ECM2"/>
    <mergeCell ref="ECW2:EDB2"/>
    <mergeCell ref="EDL2:EDQ2"/>
    <mergeCell ref="EEA2:EEF2"/>
    <mergeCell ref="DXR2:DXW2"/>
    <mergeCell ref="DYG2:DYL2"/>
    <mergeCell ref="DYV2:DZA2"/>
    <mergeCell ref="DZK2:DZP2"/>
    <mergeCell ref="DZZ2:EAE2"/>
    <mergeCell ref="EAO2:EAT2"/>
    <mergeCell ref="DUF2:DUK2"/>
    <mergeCell ref="DUU2:DUZ2"/>
    <mergeCell ref="DVJ2:DVO2"/>
    <mergeCell ref="DVY2:DWD2"/>
    <mergeCell ref="DWN2:DWS2"/>
    <mergeCell ref="DXC2:DXH2"/>
    <mergeCell ref="DQT2:DQY2"/>
    <mergeCell ref="DRI2:DRN2"/>
    <mergeCell ref="DRX2:DSC2"/>
    <mergeCell ref="DSM2:DSR2"/>
    <mergeCell ref="DTB2:DTG2"/>
    <mergeCell ref="DTQ2:DTV2"/>
    <mergeCell ref="DNH2:DNM2"/>
    <mergeCell ref="DNW2:DOB2"/>
    <mergeCell ref="DOL2:DOQ2"/>
    <mergeCell ref="DPA2:DPF2"/>
    <mergeCell ref="DPP2:DPU2"/>
    <mergeCell ref="DQE2:DQJ2"/>
    <mergeCell ref="DJV2:DKA2"/>
    <mergeCell ref="DKK2:DKP2"/>
    <mergeCell ref="DKZ2:DLE2"/>
    <mergeCell ref="DLO2:DLT2"/>
    <mergeCell ref="DMD2:DMI2"/>
    <mergeCell ref="DMS2:DMX2"/>
    <mergeCell ref="DGJ2:DGO2"/>
    <mergeCell ref="DGY2:DHD2"/>
    <mergeCell ref="DHN2:DHS2"/>
    <mergeCell ref="DIC2:DIH2"/>
    <mergeCell ref="DIR2:DIW2"/>
    <mergeCell ref="DJG2:DJL2"/>
    <mergeCell ref="DCX2:DDC2"/>
    <mergeCell ref="DDM2:DDR2"/>
    <mergeCell ref="DEB2:DEG2"/>
    <mergeCell ref="DEQ2:DEV2"/>
    <mergeCell ref="DFF2:DFK2"/>
    <mergeCell ref="DFU2:DFZ2"/>
    <mergeCell ref="CZL2:CZQ2"/>
    <mergeCell ref="DAA2:DAF2"/>
    <mergeCell ref="DAP2:DAU2"/>
    <mergeCell ref="DBE2:DBJ2"/>
    <mergeCell ref="DBT2:DBY2"/>
    <mergeCell ref="DCI2:DCN2"/>
    <mergeCell ref="CVZ2:CWE2"/>
    <mergeCell ref="CWO2:CWT2"/>
    <mergeCell ref="CXD2:CXI2"/>
    <mergeCell ref="CXS2:CXX2"/>
    <mergeCell ref="CYH2:CYM2"/>
    <mergeCell ref="CYW2:CZB2"/>
    <mergeCell ref="CSN2:CSS2"/>
    <mergeCell ref="CTC2:CTH2"/>
    <mergeCell ref="CTR2:CTW2"/>
    <mergeCell ref="CUG2:CUL2"/>
    <mergeCell ref="CUV2:CVA2"/>
    <mergeCell ref="CVK2:CVP2"/>
    <mergeCell ref="CPB2:CPG2"/>
    <mergeCell ref="CPQ2:CPV2"/>
    <mergeCell ref="CQF2:CQK2"/>
    <mergeCell ref="CQU2:CQZ2"/>
    <mergeCell ref="CRJ2:CRO2"/>
    <mergeCell ref="CRY2:CSD2"/>
    <mergeCell ref="CLP2:CLU2"/>
    <mergeCell ref="CME2:CMJ2"/>
    <mergeCell ref="CMT2:CMY2"/>
    <mergeCell ref="CNI2:CNN2"/>
    <mergeCell ref="CNX2:COC2"/>
    <mergeCell ref="COM2:COR2"/>
    <mergeCell ref="CID2:CII2"/>
    <mergeCell ref="CIS2:CIX2"/>
    <mergeCell ref="CJH2:CJM2"/>
    <mergeCell ref="CJW2:CKB2"/>
    <mergeCell ref="CKL2:CKQ2"/>
    <mergeCell ref="CLA2:CLF2"/>
    <mergeCell ref="CER2:CEW2"/>
    <mergeCell ref="CFG2:CFL2"/>
    <mergeCell ref="CFV2:CGA2"/>
    <mergeCell ref="CGK2:CGP2"/>
    <mergeCell ref="CGZ2:CHE2"/>
    <mergeCell ref="CHO2:CHT2"/>
    <mergeCell ref="CBF2:CBK2"/>
    <mergeCell ref="CBU2:CBZ2"/>
    <mergeCell ref="CCJ2:CCO2"/>
    <mergeCell ref="CCY2:CDD2"/>
    <mergeCell ref="CDN2:CDS2"/>
    <mergeCell ref="CEC2:CEH2"/>
    <mergeCell ref="BXT2:BXY2"/>
    <mergeCell ref="BYI2:BYN2"/>
    <mergeCell ref="BYX2:BZC2"/>
    <mergeCell ref="BZM2:BZR2"/>
    <mergeCell ref="CAB2:CAG2"/>
    <mergeCell ref="CAQ2:CAV2"/>
    <mergeCell ref="BUH2:BUM2"/>
    <mergeCell ref="BUW2:BVB2"/>
    <mergeCell ref="BVL2:BVQ2"/>
    <mergeCell ref="BWA2:BWF2"/>
    <mergeCell ref="BWP2:BWU2"/>
    <mergeCell ref="BXE2:BXJ2"/>
    <mergeCell ref="BQV2:BRA2"/>
    <mergeCell ref="BRK2:BRP2"/>
    <mergeCell ref="BRZ2:BSE2"/>
    <mergeCell ref="BSO2:BST2"/>
    <mergeCell ref="BTD2:BTI2"/>
    <mergeCell ref="BTS2:BTX2"/>
    <mergeCell ref="BNJ2:BNO2"/>
    <mergeCell ref="BNY2:BOD2"/>
    <mergeCell ref="BON2:BOS2"/>
    <mergeCell ref="BPC2:BPH2"/>
    <mergeCell ref="BPR2:BPW2"/>
    <mergeCell ref="BQG2:BQL2"/>
    <mergeCell ref="BJX2:BKC2"/>
    <mergeCell ref="BKM2:BKR2"/>
    <mergeCell ref="BLB2:BLG2"/>
    <mergeCell ref="BLQ2:BLV2"/>
    <mergeCell ref="BMF2:BMK2"/>
    <mergeCell ref="BMU2:BMZ2"/>
    <mergeCell ref="BGL2:BGQ2"/>
    <mergeCell ref="BHA2:BHF2"/>
    <mergeCell ref="BHP2:BHU2"/>
    <mergeCell ref="BIE2:BIJ2"/>
    <mergeCell ref="BIT2:BIY2"/>
    <mergeCell ref="BJI2:BJN2"/>
    <mergeCell ref="BCZ2:BDE2"/>
    <mergeCell ref="BDO2:BDT2"/>
    <mergeCell ref="BED2:BEI2"/>
    <mergeCell ref="BES2:BEX2"/>
    <mergeCell ref="BFH2:BFM2"/>
    <mergeCell ref="BFW2:BGB2"/>
    <mergeCell ref="AZN2:AZS2"/>
    <mergeCell ref="BAC2:BAH2"/>
    <mergeCell ref="BAR2:BAW2"/>
    <mergeCell ref="BBG2:BBL2"/>
    <mergeCell ref="BBV2:BCA2"/>
    <mergeCell ref="BCK2:BCP2"/>
    <mergeCell ref="AWB2:AWG2"/>
    <mergeCell ref="AWQ2:AWV2"/>
    <mergeCell ref="AXF2:AXK2"/>
    <mergeCell ref="AXU2:AXZ2"/>
    <mergeCell ref="AYJ2:AYO2"/>
    <mergeCell ref="AYY2:AZD2"/>
    <mergeCell ref="ATE2:ATJ2"/>
    <mergeCell ref="ATT2:ATY2"/>
    <mergeCell ref="AUI2:AUN2"/>
    <mergeCell ref="AUX2:AVC2"/>
    <mergeCell ref="AVM2:AVR2"/>
    <mergeCell ref="APD2:API2"/>
    <mergeCell ref="APS2:APX2"/>
    <mergeCell ref="AQH2:AQM2"/>
    <mergeCell ref="AQW2:ARB2"/>
    <mergeCell ref="ARL2:ARQ2"/>
    <mergeCell ref="ASA2:ASF2"/>
    <mergeCell ref="ALR2:ALW2"/>
    <mergeCell ref="AMG2:AML2"/>
    <mergeCell ref="AMV2:ANA2"/>
    <mergeCell ref="ANK2:ANP2"/>
    <mergeCell ref="ANZ2:AOE2"/>
    <mergeCell ref="AOO2:AOT2"/>
    <mergeCell ref="AJJ2:AJO2"/>
    <mergeCell ref="AJY2:AKD2"/>
    <mergeCell ref="AKN2:AKS2"/>
    <mergeCell ref="ALC2:ALH2"/>
    <mergeCell ref="AET2:AEY2"/>
    <mergeCell ref="AFI2:AFN2"/>
    <mergeCell ref="AFX2:AGC2"/>
    <mergeCell ref="AGM2:AGR2"/>
    <mergeCell ref="AHB2:AHG2"/>
    <mergeCell ref="AHQ2:AHV2"/>
    <mergeCell ref="ABH2:ABM2"/>
    <mergeCell ref="ABW2:ACB2"/>
    <mergeCell ref="ACL2:ACQ2"/>
    <mergeCell ref="ADA2:ADF2"/>
    <mergeCell ref="ADP2:ADU2"/>
    <mergeCell ref="AEE2:AEJ2"/>
    <mergeCell ref="ASP2:ASU2"/>
    <mergeCell ref="ZO2:ZT2"/>
    <mergeCell ref="AAD2:AAI2"/>
    <mergeCell ref="AAS2:AAX2"/>
    <mergeCell ref="UJ2:UO2"/>
    <mergeCell ref="UY2:VD2"/>
    <mergeCell ref="VN2:VS2"/>
    <mergeCell ref="WC2:WH2"/>
    <mergeCell ref="WR2:WW2"/>
    <mergeCell ref="XG2:XL2"/>
    <mergeCell ref="QX2:RC2"/>
    <mergeCell ref="RM2:RR2"/>
    <mergeCell ref="SB2:SG2"/>
    <mergeCell ref="SQ2:SV2"/>
    <mergeCell ref="TF2:TK2"/>
    <mergeCell ref="TU2:TZ2"/>
    <mergeCell ref="AIF2:AIK2"/>
    <mergeCell ref="AIU2:AIZ2"/>
    <mergeCell ref="PT2:PY2"/>
    <mergeCell ref="QI2:QN2"/>
    <mergeCell ref="JZ2:KE2"/>
    <mergeCell ref="KO2:KT2"/>
    <mergeCell ref="LD2:LI2"/>
    <mergeCell ref="LS2:LX2"/>
    <mergeCell ref="MH2:MM2"/>
    <mergeCell ref="MW2:NB2"/>
    <mergeCell ref="GN2:GS2"/>
    <mergeCell ref="HC2:HH2"/>
    <mergeCell ref="HR2:HW2"/>
    <mergeCell ref="IG2:IL2"/>
    <mergeCell ref="IV2:JA2"/>
    <mergeCell ref="JK2:JP2"/>
    <mergeCell ref="XV2:YA2"/>
    <mergeCell ref="YK2:YP2"/>
    <mergeCell ref="YZ2:ZE2"/>
    <mergeCell ref="FJ2:FO2"/>
    <mergeCell ref="FY2:GD2"/>
    <mergeCell ref="XDH1:XDP1"/>
    <mergeCell ref="XDW1:XEE1"/>
    <mergeCell ref="XEL1:XET1"/>
    <mergeCell ref="XFA1:XFD1"/>
    <mergeCell ref="P2:U2"/>
    <mergeCell ref="AE2:AJ2"/>
    <mergeCell ref="AT2:AY2"/>
    <mergeCell ref="BI2:BN2"/>
    <mergeCell ref="BX2:CC2"/>
    <mergeCell ref="CM2:CR2"/>
    <mergeCell ref="WZV1:XAD1"/>
    <mergeCell ref="XAK1:XAS1"/>
    <mergeCell ref="XAZ1:XBH1"/>
    <mergeCell ref="XBO1:XBW1"/>
    <mergeCell ref="XCD1:XCL1"/>
    <mergeCell ref="XCS1:XDA1"/>
    <mergeCell ref="WWJ1:WWR1"/>
    <mergeCell ref="WWY1:WXG1"/>
    <mergeCell ref="WXN1:WXV1"/>
    <mergeCell ref="WYC1:WYK1"/>
    <mergeCell ref="WYR1:WYZ1"/>
    <mergeCell ref="WZG1:WZO1"/>
    <mergeCell ref="WSX1:WTF1"/>
    <mergeCell ref="WTM1:WTU1"/>
    <mergeCell ref="WUB1:WUJ1"/>
    <mergeCell ref="WUQ1:WUY1"/>
    <mergeCell ref="NL2:NQ2"/>
    <mergeCell ref="OA2:OF2"/>
    <mergeCell ref="OP2:OU2"/>
    <mergeCell ref="PE2:PJ2"/>
    <mergeCell ref="WVF1:WVN1"/>
    <mergeCell ref="WVU1:WWC1"/>
    <mergeCell ref="WPL1:WPT1"/>
    <mergeCell ref="WQA1:WQI1"/>
    <mergeCell ref="WQP1:WQX1"/>
    <mergeCell ref="WRE1:WRM1"/>
    <mergeCell ref="WRT1:WSB1"/>
    <mergeCell ref="WSI1:WSQ1"/>
    <mergeCell ref="WLZ1:WMH1"/>
    <mergeCell ref="WMO1:WMW1"/>
    <mergeCell ref="WND1:WNL1"/>
    <mergeCell ref="WNS1:WOA1"/>
    <mergeCell ref="WOH1:WOP1"/>
    <mergeCell ref="WOW1:WPE1"/>
    <mergeCell ref="WIN1:WIV1"/>
    <mergeCell ref="WJC1:WJK1"/>
    <mergeCell ref="WJR1:WJZ1"/>
    <mergeCell ref="WKG1:WKO1"/>
    <mergeCell ref="WKV1:WLD1"/>
    <mergeCell ref="WLK1:WLS1"/>
    <mergeCell ref="WFB1:WFJ1"/>
    <mergeCell ref="WFQ1:WFY1"/>
    <mergeCell ref="WGF1:WGN1"/>
    <mergeCell ref="WGU1:WHC1"/>
    <mergeCell ref="WHJ1:WHR1"/>
    <mergeCell ref="WHY1:WIG1"/>
    <mergeCell ref="WBP1:WBX1"/>
    <mergeCell ref="WCE1:WCM1"/>
    <mergeCell ref="WCT1:WDB1"/>
    <mergeCell ref="WDI1:WDQ1"/>
    <mergeCell ref="WDX1:WEF1"/>
    <mergeCell ref="WEM1:WEU1"/>
    <mergeCell ref="VYD1:VYL1"/>
    <mergeCell ref="VYS1:VZA1"/>
    <mergeCell ref="VZH1:VZP1"/>
    <mergeCell ref="VZW1:WAE1"/>
    <mergeCell ref="WAL1:WAT1"/>
    <mergeCell ref="WBA1:WBI1"/>
    <mergeCell ref="VUR1:VUZ1"/>
    <mergeCell ref="VVG1:VVO1"/>
    <mergeCell ref="VVV1:VWD1"/>
    <mergeCell ref="VWK1:VWS1"/>
    <mergeCell ref="VWZ1:VXH1"/>
    <mergeCell ref="VXO1:VXW1"/>
    <mergeCell ref="VRF1:VRN1"/>
    <mergeCell ref="VRU1:VSC1"/>
    <mergeCell ref="VSJ1:VSR1"/>
    <mergeCell ref="VSY1:VTG1"/>
    <mergeCell ref="VTN1:VTV1"/>
    <mergeCell ref="VUC1:VUK1"/>
    <mergeCell ref="VNT1:VOB1"/>
    <mergeCell ref="VOI1:VOQ1"/>
    <mergeCell ref="VOX1:VPF1"/>
    <mergeCell ref="VPM1:VPU1"/>
    <mergeCell ref="VQB1:VQJ1"/>
    <mergeCell ref="VQQ1:VQY1"/>
    <mergeCell ref="VKH1:VKP1"/>
    <mergeCell ref="VKW1:VLE1"/>
    <mergeCell ref="VLL1:VLT1"/>
    <mergeCell ref="VMA1:VMI1"/>
    <mergeCell ref="VMP1:VMX1"/>
    <mergeCell ref="VNE1:VNM1"/>
    <mergeCell ref="VGV1:VHD1"/>
    <mergeCell ref="VHK1:VHS1"/>
    <mergeCell ref="VHZ1:VIH1"/>
    <mergeCell ref="VIO1:VIW1"/>
    <mergeCell ref="VJD1:VJL1"/>
    <mergeCell ref="VJS1:VKA1"/>
    <mergeCell ref="VDJ1:VDR1"/>
    <mergeCell ref="VDY1:VEG1"/>
    <mergeCell ref="VEN1:VEV1"/>
    <mergeCell ref="VFC1:VFK1"/>
    <mergeCell ref="VFR1:VFZ1"/>
    <mergeCell ref="VGG1:VGO1"/>
    <mergeCell ref="UZX1:VAF1"/>
    <mergeCell ref="VAM1:VAU1"/>
    <mergeCell ref="VBB1:VBJ1"/>
    <mergeCell ref="VBQ1:VBY1"/>
    <mergeCell ref="VCF1:VCN1"/>
    <mergeCell ref="VCU1:VDC1"/>
    <mergeCell ref="UWL1:UWT1"/>
    <mergeCell ref="UXA1:UXI1"/>
    <mergeCell ref="UXP1:UXX1"/>
    <mergeCell ref="UYE1:UYM1"/>
    <mergeCell ref="UYT1:UZB1"/>
    <mergeCell ref="UZI1:UZQ1"/>
    <mergeCell ref="USZ1:UTH1"/>
    <mergeCell ref="UTO1:UTW1"/>
    <mergeCell ref="UUD1:UUL1"/>
    <mergeCell ref="UUS1:UVA1"/>
    <mergeCell ref="UVH1:UVP1"/>
    <mergeCell ref="UVW1:UWE1"/>
    <mergeCell ref="UPN1:UPV1"/>
    <mergeCell ref="UQC1:UQK1"/>
    <mergeCell ref="UQR1:UQZ1"/>
    <mergeCell ref="URG1:URO1"/>
    <mergeCell ref="URV1:USD1"/>
    <mergeCell ref="USK1:USS1"/>
    <mergeCell ref="UMB1:UMJ1"/>
    <mergeCell ref="UMQ1:UMY1"/>
    <mergeCell ref="UNF1:UNN1"/>
    <mergeCell ref="UNU1:UOC1"/>
    <mergeCell ref="UOJ1:UOR1"/>
    <mergeCell ref="UOY1:UPG1"/>
    <mergeCell ref="UIP1:UIX1"/>
    <mergeCell ref="UJE1:UJM1"/>
    <mergeCell ref="UJT1:UKB1"/>
    <mergeCell ref="UKI1:UKQ1"/>
    <mergeCell ref="UKX1:ULF1"/>
    <mergeCell ref="ULM1:ULU1"/>
    <mergeCell ref="UFD1:UFL1"/>
    <mergeCell ref="UFS1:UGA1"/>
    <mergeCell ref="UGH1:UGP1"/>
    <mergeCell ref="UGW1:UHE1"/>
    <mergeCell ref="UHL1:UHT1"/>
    <mergeCell ref="UIA1:UII1"/>
    <mergeCell ref="UBR1:UBZ1"/>
    <mergeCell ref="UCG1:UCO1"/>
    <mergeCell ref="UCV1:UDD1"/>
    <mergeCell ref="UDK1:UDS1"/>
    <mergeCell ref="UDZ1:UEH1"/>
    <mergeCell ref="UEO1:UEW1"/>
    <mergeCell ref="TYF1:TYN1"/>
    <mergeCell ref="TYU1:TZC1"/>
    <mergeCell ref="TZJ1:TZR1"/>
    <mergeCell ref="TZY1:UAG1"/>
    <mergeCell ref="UAN1:UAV1"/>
    <mergeCell ref="UBC1:UBK1"/>
    <mergeCell ref="TUT1:TVB1"/>
    <mergeCell ref="TVI1:TVQ1"/>
    <mergeCell ref="TVX1:TWF1"/>
    <mergeCell ref="TWM1:TWU1"/>
    <mergeCell ref="TXB1:TXJ1"/>
    <mergeCell ref="TXQ1:TXY1"/>
    <mergeCell ref="TRH1:TRP1"/>
    <mergeCell ref="TRW1:TSE1"/>
    <mergeCell ref="TSL1:TST1"/>
    <mergeCell ref="TTA1:TTI1"/>
    <mergeCell ref="TTP1:TTX1"/>
    <mergeCell ref="TUE1:TUM1"/>
    <mergeCell ref="TNV1:TOD1"/>
    <mergeCell ref="TOK1:TOS1"/>
    <mergeCell ref="TOZ1:TPH1"/>
    <mergeCell ref="TPO1:TPW1"/>
    <mergeCell ref="TQD1:TQL1"/>
    <mergeCell ref="TQS1:TRA1"/>
    <mergeCell ref="TKJ1:TKR1"/>
    <mergeCell ref="TKY1:TLG1"/>
    <mergeCell ref="TLN1:TLV1"/>
    <mergeCell ref="TMC1:TMK1"/>
    <mergeCell ref="TMR1:TMZ1"/>
    <mergeCell ref="TNG1:TNO1"/>
    <mergeCell ref="TGX1:THF1"/>
    <mergeCell ref="THM1:THU1"/>
    <mergeCell ref="TIB1:TIJ1"/>
    <mergeCell ref="TIQ1:TIY1"/>
    <mergeCell ref="TJF1:TJN1"/>
    <mergeCell ref="TJU1:TKC1"/>
    <mergeCell ref="TDL1:TDT1"/>
    <mergeCell ref="TEA1:TEI1"/>
    <mergeCell ref="TEP1:TEX1"/>
    <mergeCell ref="TFE1:TFM1"/>
    <mergeCell ref="TFT1:TGB1"/>
    <mergeCell ref="TGI1:TGQ1"/>
    <mergeCell ref="SZZ1:TAH1"/>
    <mergeCell ref="TAO1:TAW1"/>
    <mergeCell ref="TBD1:TBL1"/>
    <mergeCell ref="TBS1:TCA1"/>
    <mergeCell ref="TCH1:TCP1"/>
    <mergeCell ref="TCW1:TDE1"/>
    <mergeCell ref="SWN1:SWV1"/>
    <mergeCell ref="SXC1:SXK1"/>
    <mergeCell ref="SXR1:SXZ1"/>
    <mergeCell ref="SYG1:SYO1"/>
    <mergeCell ref="SYV1:SZD1"/>
    <mergeCell ref="SZK1:SZS1"/>
    <mergeCell ref="STB1:STJ1"/>
    <mergeCell ref="STQ1:STY1"/>
    <mergeCell ref="SUF1:SUN1"/>
    <mergeCell ref="SUU1:SVC1"/>
    <mergeCell ref="SVJ1:SVR1"/>
    <mergeCell ref="SVY1:SWG1"/>
    <mergeCell ref="SPP1:SPX1"/>
    <mergeCell ref="SQE1:SQM1"/>
    <mergeCell ref="SQT1:SRB1"/>
    <mergeCell ref="SRI1:SRQ1"/>
    <mergeCell ref="SRX1:SSF1"/>
    <mergeCell ref="SSM1:SSU1"/>
    <mergeCell ref="SMD1:SML1"/>
    <mergeCell ref="SMS1:SNA1"/>
    <mergeCell ref="SNH1:SNP1"/>
    <mergeCell ref="SNW1:SOE1"/>
    <mergeCell ref="SOL1:SOT1"/>
    <mergeCell ref="SPA1:SPI1"/>
    <mergeCell ref="SIR1:SIZ1"/>
    <mergeCell ref="SJG1:SJO1"/>
    <mergeCell ref="SJV1:SKD1"/>
    <mergeCell ref="SKK1:SKS1"/>
    <mergeCell ref="SKZ1:SLH1"/>
    <mergeCell ref="SLO1:SLW1"/>
    <mergeCell ref="SFF1:SFN1"/>
    <mergeCell ref="SFU1:SGC1"/>
    <mergeCell ref="SGJ1:SGR1"/>
    <mergeCell ref="SGY1:SHG1"/>
    <mergeCell ref="SHN1:SHV1"/>
    <mergeCell ref="SIC1:SIK1"/>
    <mergeCell ref="SBT1:SCB1"/>
    <mergeCell ref="SCI1:SCQ1"/>
    <mergeCell ref="SCX1:SDF1"/>
    <mergeCell ref="SDM1:SDU1"/>
    <mergeCell ref="SEB1:SEJ1"/>
    <mergeCell ref="SEQ1:SEY1"/>
    <mergeCell ref="RYH1:RYP1"/>
    <mergeCell ref="RYW1:RZE1"/>
    <mergeCell ref="RZL1:RZT1"/>
    <mergeCell ref="SAA1:SAI1"/>
    <mergeCell ref="SAP1:SAX1"/>
    <mergeCell ref="SBE1:SBM1"/>
    <mergeCell ref="RUV1:RVD1"/>
    <mergeCell ref="RVK1:RVS1"/>
    <mergeCell ref="RVZ1:RWH1"/>
    <mergeCell ref="RWO1:RWW1"/>
    <mergeCell ref="RXD1:RXL1"/>
    <mergeCell ref="RXS1:RYA1"/>
    <mergeCell ref="RRJ1:RRR1"/>
    <mergeCell ref="RRY1:RSG1"/>
    <mergeCell ref="RSN1:RSV1"/>
    <mergeCell ref="RTC1:RTK1"/>
    <mergeCell ref="RTR1:RTZ1"/>
    <mergeCell ref="RUG1:RUO1"/>
    <mergeCell ref="RNX1:ROF1"/>
    <mergeCell ref="ROM1:ROU1"/>
    <mergeCell ref="RPB1:RPJ1"/>
    <mergeCell ref="RPQ1:RPY1"/>
    <mergeCell ref="RQF1:RQN1"/>
    <mergeCell ref="RQU1:RRC1"/>
    <mergeCell ref="RKL1:RKT1"/>
    <mergeCell ref="RLA1:RLI1"/>
    <mergeCell ref="RLP1:RLX1"/>
    <mergeCell ref="RME1:RMM1"/>
    <mergeCell ref="RMT1:RNB1"/>
    <mergeCell ref="RNI1:RNQ1"/>
    <mergeCell ref="RGZ1:RHH1"/>
    <mergeCell ref="RHO1:RHW1"/>
    <mergeCell ref="RID1:RIL1"/>
    <mergeCell ref="RIS1:RJA1"/>
    <mergeCell ref="RJH1:RJP1"/>
    <mergeCell ref="RJW1:RKE1"/>
    <mergeCell ref="RDN1:RDV1"/>
    <mergeCell ref="REC1:REK1"/>
    <mergeCell ref="RER1:REZ1"/>
    <mergeCell ref="RFG1:RFO1"/>
    <mergeCell ref="RFV1:RGD1"/>
    <mergeCell ref="RGK1:RGS1"/>
    <mergeCell ref="RAB1:RAJ1"/>
    <mergeCell ref="RAQ1:RAY1"/>
    <mergeCell ref="RBF1:RBN1"/>
    <mergeCell ref="RBU1:RCC1"/>
    <mergeCell ref="RCJ1:RCR1"/>
    <mergeCell ref="RCY1:RDG1"/>
    <mergeCell ref="QWP1:QWX1"/>
    <mergeCell ref="QXE1:QXM1"/>
    <mergeCell ref="QXT1:QYB1"/>
    <mergeCell ref="QYI1:QYQ1"/>
    <mergeCell ref="QYX1:QZF1"/>
    <mergeCell ref="QZM1:QZU1"/>
    <mergeCell ref="QTD1:QTL1"/>
    <mergeCell ref="QTS1:QUA1"/>
    <mergeCell ref="QUH1:QUP1"/>
    <mergeCell ref="QUW1:QVE1"/>
    <mergeCell ref="QVL1:QVT1"/>
    <mergeCell ref="QWA1:QWI1"/>
    <mergeCell ref="QPR1:QPZ1"/>
    <mergeCell ref="QQG1:QQO1"/>
    <mergeCell ref="QQV1:QRD1"/>
    <mergeCell ref="QRK1:QRS1"/>
    <mergeCell ref="QRZ1:QSH1"/>
    <mergeCell ref="QSO1:QSW1"/>
    <mergeCell ref="QMF1:QMN1"/>
    <mergeCell ref="QMU1:QNC1"/>
    <mergeCell ref="QNJ1:QNR1"/>
    <mergeCell ref="QNY1:QOG1"/>
    <mergeCell ref="QON1:QOV1"/>
    <mergeCell ref="QPC1:QPK1"/>
    <mergeCell ref="QIT1:QJB1"/>
    <mergeCell ref="QJI1:QJQ1"/>
    <mergeCell ref="QJX1:QKF1"/>
    <mergeCell ref="QKM1:QKU1"/>
    <mergeCell ref="QLB1:QLJ1"/>
    <mergeCell ref="QLQ1:QLY1"/>
    <mergeCell ref="QFH1:QFP1"/>
    <mergeCell ref="QFW1:QGE1"/>
    <mergeCell ref="QGL1:QGT1"/>
    <mergeCell ref="QHA1:QHI1"/>
    <mergeCell ref="QHP1:QHX1"/>
    <mergeCell ref="QIE1:QIM1"/>
    <mergeCell ref="QBV1:QCD1"/>
    <mergeCell ref="QCK1:QCS1"/>
    <mergeCell ref="QCZ1:QDH1"/>
    <mergeCell ref="QDO1:QDW1"/>
    <mergeCell ref="QED1:QEL1"/>
    <mergeCell ref="QES1:QFA1"/>
    <mergeCell ref="PYJ1:PYR1"/>
    <mergeCell ref="PYY1:PZG1"/>
    <mergeCell ref="PZN1:PZV1"/>
    <mergeCell ref="QAC1:QAK1"/>
    <mergeCell ref="QAR1:QAZ1"/>
    <mergeCell ref="QBG1:QBO1"/>
    <mergeCell ref="PUX1:PVF1"/>
    <mergeCell ref="PVM1:PVU1"/>
    <mergeCell ref="PWB1:PWJ1"/>
    <mergeCell ref="PWQ1:PWY1"/>
    <mergeCell ref="PXF1:PXN1"/>
    <mergeCell ref="PXU1:PYC1"/>
    <mergeCell ref="PRL1:PRT1"/>
    <mergeCell ref="PSA1:PSI1"/>
    <mergeCell ref="PSP1:PSX1"/>
    <mergeCell ref="PTE1:PTM1"/>
    <mergeCell ref="PTT1:PUB1"/>
    <mergeCell ref="PUI1:PUQ1"/>
    <mergeCell ref="PNZ1:POH1"/>
    <mergeCell ref="POO1:POW1"/>
    <mergeCell ref="PPD1:PPL1"/>
    <mergeCell ref="PPS1:PQA1"/>
    <mergeCell ref="PQH1:PQP1"/>
    <mergeCell ref="PQW1:PRE1"/>
    <mergeCell ref="PKN1:PKV1"/>
    <mergeCell ref="PLC1:PLK1"/>
    <mergeCell ref="PLR1:PLZ1"/>
    <mergeCell ref="PMG1:PMO1"/>
    <mergeCell ref="PMV1:PND1"/>
    <mergeCell ref="PNK1:PNS1"/>
    <mergeCell ref="PHB1:PHJ1"/>
    <mergeCell ref="PHQ1:PHY1"/>
    <mergeCell ref="PIF1:PIN1"/>
    <mergeCell ref="PIU1:PJC1"/>
    <mergeCell ref="PJJ1:PJR1"/>
    <mergeCell ref="PJY1:PKG1"/>
    <mergeCell ref="PDP1:PDX1"/>
    <mergeCell ref="PEE1:PEM1"/>
    <mergeCell ref="PET1:PFB1"/>
    <mergeCell ref="PFI1:PFQ1"/>
    <mergeCell ref="PFX1:PGF1"/>
    <mergeCell ref="PGM1:PGU1"/>
    <mergeCell ref="PAD1:PAL1"/>
    <mergeCell ref="PAS1:PBA1"/>
    <mergeCell ref="PBH1:PBP1"/>
    <mergeCell ref="PBW1:PCE1"/>
    <mergeCell ref="PCL1:PCT1"/>
    <mergeCell ref="PDA1:PDI1"/>
    <mergeCell ref="OWR1:OWZ1"/>
    <mergeCell ref="OXG1:OXO1"/>
    <mergeCell ref="OXV1:OYD1"/>
    <mergeCell ref="OYK1:OYS1"/>
    <mergeCell ref="OYZ1:OZH1"/>
    <mergeCell ref="OZO1:OZW1"/>
    <mergeCell ref="OTF1:OTN1"/>
    <mergeCell ref="OTU1:OUC1"/>
    <mergeCell ref="OUJ1:OUR1"/>
    <mergeCell ref="OUY1:OVG1"/>
    <mergeCell ref="OVN1:OVV1"/>
    <mergeCell ref="OWC1:OWK1"/>
    <mergeCell ref="OPT1:OQB1"/>
    <mergeCell ref="OQI1:OQQ1"/>
    <mergeCell ref="OQX1:ORF1"/>
    <mergeCell ref="ORM1:ORU1"/>
    <mergeCell ref="OSB1:OSJ1"/>
    <mergeCell ref="OSQ1:OSY1"/>
    <mergeCell ref="OMH1:OMP1"/>
    <mergeCell ref="OMW1:ONE1"/>
    <mergeCell ref="ONL1:ONT1"/>
    <mergeCell ref="OOA1:OOI1"/>
    <mergeCell ref="OOP1:OOX1"/>
    <mergeCell ref="OPE1:OPM1"/>
    <mergeCell ref="OIV1:OJD1"/>
    <mergeCell ref="OJK1:OJS1"/>
    <mergeCell ref="OJZ1:OKH1"/>
    <mergeCell ref="OKO1:OKW1"/>
    <mergeCell ref="OLD1:OLL1"/>
    <mergeCell ref="OLS1:OMA1"/>
    <mergeCell ref="OFJ1:OFR1"/>
    <mergeCell ref="OFY1:OGG1"/>
    <mergeCell ref="OGN1:OGV1"/>
    <mergeCell ref="OHC1:OHK1"/>
    <mergeCell ref="OHR1:OHZ1"/>
    <mergeCell ref="OIG1:OIO1"/>
    <mergeCell ref="OBX1:OCF1"/>
    <mergeCell ref="OCM1:OCU1"/>
    <mergeCell ref="ODB1:ODJ1"/>
    <mergeCell ref="ODQ1:ODY1"/>
    <mergeCell ref="OEF1:OEN1"/>
    <mergeCell ref="OEU1:OFC1"/>
    <mergeCell ref="NYL1:NYT1"/>
    <mergeCell ref="NZA1:NZI1"/>
    <mergeCell ref="NZP1:NZX1"/>
    <mergeCell ref="OAE1:OAM1"/>
    <mergeCell ref="OAT1:OBB1"/>
    <mergeCell ref="OBI1:OBQ1"/>
    <mergeCell ref="NUZ1:NVH1"/>
    <mergeCell ref="NVO1:NVW1"/>
    <mergeCell ref="NWD1:NWL1"/>
    <mergeCell ref="NWS1:NXA1"/>
    <mergeCell ref="NXH1:NXP1"/>
    <mergeCell ref="NXW1:NYE1"/>
    <mergeCell ref="NRN1:NRV1"/>
    <mergeCell ref="NSC1:NSK1"/>
    <mergeCell ref="NSR1:NSZ1"/>
    <mergeCell ref="NTG1:NTO1"/>
    <mergeCell ref="NTV1:NUD1"/>
    <mergeCell ref="NUK1:NUS1"/>
    <mergeCell ref="NOB1:NOJ1"/>
    <mergeCell ref="NOQ1:NOY1"/>
    <mergeCell ref="NPF1:NPN1"/>
    <mergeCell ref="NPU1:NQC1"/>
    <mergeCell ref="NQJ1:NQR1"/>
    <mergeCell ref="NQY1:NRG1"/>
    <mergeCell ref="NKP1:NKX1"/>
    <mergeCell ref="NLE1:NLM1"/>
    <mergeCell ref="NLT1:NMB1"/>
    <mergeCell ref="NMI1:NMQ1"/>
    <mergeCell ref="NMX1:NNF1"/>
    <mergeCell ref="NNM1:NNU1"/>
    <mergeCell ref="NHD1:NHL1"/>
    <mergeCell ref="NHS1:NIA1"/>
    <mergeCell ref="NIH1:NIP1"/>
    <mergeCell ref="NIW1:NJE1"/>
    <mergeCell ref="NJL1:NJT1"/>
    <mergeCell ref="NKA1:NKI1"/>
    <mergeCell ref="NDR1:NDZ1"/>
    <mergeCell ref="NEG1:NEO1"/>
    <mergeCell ref="NEV1:NFD1"/>
    <mergeCell ref="NFK1:NFS1"/>
    <mergeCell ref="NFZ1:NGH1"/>
    <mergeCell ref="NGO1:NGW1"/>
    <mergeCell ref="NAF1:NAN1"/>
    <mergeCell ref="NAU1:NBC1"/>
    <mergeCell ref="NBJ1:NBR1"/>
    <mergeCell ref="NBY1:NCG1"/>
    <mergeCell ref="NCN1:NCV1"/>
    <mergeCell ref="NDC1:NDK1"/>
    <mergeCell ref="MWT1:MXB1"/>
    <mergeCell ref="MXI1:MXQ1"/>
    <mergeCell ref="MXX1:MYF1"/>
    <mergeCell ref="MYM1:MYU1"/>
    <mergeCell ref="MZB1:MZJ1"/>
    <mergeCell ref="MZQ1:MZY1"/>
    <mergeCell ref="MTH1:MTP1"/>
    <mergeCell ref="MTW1:MUE1"/>
    <mergeCell ref="MUL1:MUT1"/>
    <mergeCell ref="MVA1:MVI1"/>
    <mergeCell ref="MVP1:MVX1"/>
    <mergeCell ref="MWE1:MWM1"/>
    <mergeCell ref="MPV1:MQD1"/>
    <mergeCell ref="MQK1:MQS1"/>
    <mergeCell ref="MQZ1:MRH1"/>
    <mergeCell ref="MRO1:MRW1"/>
    <mergeCell ref="MSD1:MSL1"/>
    <mergeCell ref="MSS1:MTA1"/>
    <mergeCell ref="MMJ1:MMR1"/>
    <mergeCell ref="MMY1:MNG1"/>
    <mergeCell ref="MNN1:MNV1"/>
    <mergeCell ref="MOC1:MOK1"/>
    <mergeCell ref="MOR1:MOZ1"/>
    <mergeCell ref="MPG1:MPO1"/>
    <mergeCell ref="MIX1:MJF1"/>
    <mergeCell ref="MJM1:MJU1"/>
    <mergeCell ref="MKB1:MKJ1"/>
    <mergeCell ref="MKQ1:MKY1"/>
    <mergeCell ref="MLF1:MLN1"/>
    <mergeCell ref="MLU1:MMC1"/>
    <mergeCell ref="MFL1:MFT1"/>
    <mergeCell ref="MGA1:MGI1"/>
    <mergeCell ref="MGP1:MGX1"/>
    <mergeCell ref="MHE1:MHM1"/>
    <mergeCell ref="MHT1:MIB1"/>
    <mergeCell ref="MII1:MIQ1"/>
    <mergeCell ref="MBZ1:MCH1"/>
    <mergeCell ref="MCO1:MCW1"/>
    <mergeCell ref="MDD1:MDL1"/>
    <mergeCell ref="MDS1:MEA1"/>
    <mergeCell ref="MEH1:MEP1"/>
    <mergeCell ref="MEW1:MFE1"/>
    <mergeCell ref="LYN1:LYV1"/>
    <mergeCell ref="LZC1:LZK1"/>
    <mergeCell ref="LZR1:LZZ1"/>
    <mergeCell ref="MAG1:MAO1"/>
    <mergeCell ref="MAV1:MBD1"/>
    <mergeCell ref="MBK1:MBS1"/>
    <mergeCell ref="LVB1:LVJ1"/>
    <mergeCell ref="LVQ1:LVY1"/>
    <mergeCell ref="LWF1:LWN1"/>
    <mergeCell ref="LWU1:LXC1"/>
    <mergeCell ref="LXJ1:LXR1"/>
    <mergeCell ref="LXY1:LYG1"/>
    <mergeCell ref="LRP1:LRX1"/>
    <mergeCell ref="LSE1:LSM1"/>
    <mergeCell ref="LST1:LTB1"/>
    <mergeCell ref="LTI1:LTQ1"/>
    <mergeCell ref="LTX1:LUF1"/>
    <mergeCell ref="LUM1:LUU1"/>
    <mergeCell ref="LOD1:LOL1"/>
    <mergeCell ref="LOS1:LPA1"/>
    <mergeCell ref="LPH1:LPP1"/>
    <mergeCell ref="LPW1:LQE1"/>
    <mergeCell ref="LQL1:LQT1"/>
    <mergeCell ref="LRA1:LRI1"/>
    <mergeCell ref="LKR1:LKZ1"/>
    <mergeCell ref="LLG1:LLO1"/>
    <mergeCell ref="LLV1:LMD1"/>
    <mergeCell ref="LMK1:LMS1"/>
    <mergeCell ref="LMZ1:LNH1"/>
    <mergeCell ref="LNO1:LNW1"/>
    <mergeCell ref="LHF1:LHN1"/>
    <mergeCell ref="LHU1:LIC1"/>
    <mergeCell ref="LIJ1:LIR1"/>
    <mergeCell ref="LIY1:LJG1"/>
    <mergeCell ref="LJN1:LJV1"/>
    <mergeCell ref="LKC1:LKK1"/>
    <mergeCell ref="LDT1:LEB1"/>
    <mergeCell ref="LEI1:LEQ1"/>
    <mergeCell ref="LEX1:LFF1"/>
    <mergeCell ref="LFM1:LFU1"/>
    <mergeCell ref="LGB1:LGJ1"/>
    <mergeCell ref="LGQ1:LGY1"/>
    <mergeCell ref="LAH1:LAP1"/>
    <mergeCell ref="LAW1:LBE1"/>
    <mergeCell ref="LBL1:LBT1"/>
    <mergeCell ref="LCA1:LCI1"/>
    <mergeCell ref="LCP1:LCX1"/>
    <mergeCell ref="LDE1:LDM1"/>
    <mergeCell ref="KWV1:KXD1"/>
    <mergeCell ref="KXK1:KXS1"/>
    <mergeCell ref="KXZ1:KYH1"/>
    <mergeCell ref="KYO1:KYW1"/>
    <mergeCell ref="KZD1:KZL1"/>
    <mergeCell ref="KZS1:LAA1"/>
    <mergeCell ref="KTJ1:KTR1"/>
    <mergeCell ref="KTY1:KUG1"/>
    <mergeCell ref="KUN1:KUV1"/>
    <mergeCell ref="KVC1:KVK1"/>
    <mergeCell ref="KVR1:KVZ1"/>
    <mergeCell ref="KWG1:KWO1"/>
    <mergeCell ref="KPX1:KQF1"/>
    <mergeCell ref="KQM1:KQU1"/>
    <mergeCell ref="KRB1:KRJ1"/>
    <mergeCell ref="KRQ1:KRY1"/>
    <mergeCell ref="KSF1:KSN1"/>
    <mergeCell ref="KSU1:KTC1"/>
    <mergeCell ref="KML1:KMT1"/>
    <mergeCell ref="KNA1:KNI1"/>
    <mergeCell ref="KNP1:KNX1"/>
    <mergeCell ref="KOE1:KOM1"/>
    <mergeCell ref="KOT1:KPB1"/>
    <mergeCell ref="KPI1:KPQ1"/>
    <mergeCell ref="KIZ1:KJH1"/>
    <mergeCell ref="KJO1:KJW1"/>
    <mergeCell ref="KKD1:KKL1"/>
    <mergeCell ref="KKS1:KLA1"/>
    <mergeCell ref="KLH1:KLP1"/>
    <mergeCell ref="KLW1:KME1"/>
    <mergeCell ref="KFN1:KFV1"/>
    <mergeCell ref="KGC1:KGK1"/>
    <mergeCell ref="KGR1:KGZ1"/>
    <mergeCell ref="KHG1:KHO1"/>
    <mergeCell ref="KHV1:KID1"/>
    <mergeCell ref="KIK1:KIS1"/>
    <mergeCell ref="KCB1:KCJ1"/>
    <mergeCell ref="KCQ1:KCY1"/>
    <mergeCell ref="KDF1:KDN1"/>
    <mergeCell ref="KDU1:KEC1"/>
    <mergeCell ref="KEJ1:KER1"/>
    <mergeCell ref="KEY1:KFG1"/>
    <mergeCell ref="JYP1:JYX1"/>
    <mergeCell ref="JZE1:JZM1"/>
    <mergeCell ref="JZT1:KAB1"/>
    <mergeCell ref="KAI1:KAQ1"/>
    <mergeCell ref="KAX1:KBF1"/>
    <mergeCell ref="KBM1:KBU1"/>
    <mergeCell ref="JVD1:JVL1"/>
    <mergeCell ref="JVS1:JWA1"/>
    <mergeCell ref="JWH1:JWP1"/>
    <mergeCell ref="JWW1:JXE1"/>
    <mergeCell ref="JXL1:JXT1"/>
    <mergeCell ref="JYA1:JYI1"/>
    <mergeCell ref="JRR1:JRZ1"/>
    <mergeCell ref="JSG1:JSO1"/>
    <mergeCell ref="JSV1:JTD1"/>
    <mergeCell ref="JTK1:JTS1"/>
    <mergeCell ref="JTZ1:JUH1"/>
    <mergeCell ref="JUO1:JUW1"/>
    <mergeCell ref="JOF1:JON1"/>
    <mergeCell ref="JOU1:JPC1"/>
    <mergeCell ref="JPJ1:JPR1"/>
    <mergeCell ref="JPY1:JQG1"/>
    <mergeCell ref="JQN1:JQV1"/>
    <mergeCell ref="JRC1:JRK1"/>
    <mergeCell ref="JKT1:JLB1"/>
    <mergeCell ref="JLI1:JLQ1"/>
    <mergeCell ref="JLX1:JMF1"/>
    <mergeCell ref="JMM1:JMU1"/>
    <mergeCell ref="JNB1:JNJ1"/>
    <mergeCell ref="JNQ1:JNY1"/>
    <mergeCell ref="JHH1:JHP1"/>
    <mergeCell ref="JHW1:JIE1"/>
    <mergeCell ref="JIL1:JIT1"/>
    <mergeCell ref="JJA1:JJI1"/>
    <mergeCell ref="JJP1:JJX1"/>
    <mergeCell ref="JKE1:JKM1"/>
    <mergeCell ref="JDV1:JED1"/>
    <mergeCell ref="JEK1:JES1"/>
    <mergeCell ref="JEZ1:JFH1"/>
    <mergeCell ref="JFO1:JFW1"/>
    <mergeCell ref="JGD1:JGL1"/>
    <mergeCell ref="JGS1:JHA1"/>
    <mergeCell ref="JAJ1:JAR1"/>
    <mergeCell ref="JAY1:JBG1"/>
    <mergeCell ref="JBN1:JBV1"/>
    <mergeCell ref="JCC1:JCK1"/>
    <mergeCell ref="JCR1:JCZ1"/>
    <mergeCell ref="JDG1:JDO1"/>
    <mergeCell ref="IWX1:IXF1"/>
    <mergeCell ref="IXM1:IXU1"/>
    <mergeCell ref="IYB1:IYJ1"/>
    <mergeCell ref="IYQ1:IYY1"/>
    <mergeCell ref="IZF1:IZN1"/>
    <mergeCell ref="IZU1:JAC1"/>
    <mergeCell ref="ITL1:ITT1"/>
    <mergeCell ref="IUA1:IUI1"/>
    <mergeCell ref="IUP1:IUX1"/>
    <mergeCell ref="IVE1:IVM1"/>
    <mergeCell ref="IVT1:IWB1"/>
    <mergeCell ref="IWI1:IWQ1"/>
    <mergeCell ref="IPZ1:IQH1"/>
    <mergeCell ref="IQO1:IQW1"/>
    <mergeCell ref="IRD1:IRL1"/>
    <mergeCell ref="IRS1:ISA1"/>
    <mergeCell ref="ISH1:ISP1"/>
    <mergeCell ref="ISW1:ITE1"/>
    <mergeCell ref="IMN1:IMV1"/>
    <mergeCell ref="INC1:INK1"/>
    <mergeCell ref="INR1:INZ1"/>
    <mergeCell ref="IOG1:IOO1"/>
    <mergeCell ref="IOV1:IPD1"/>
    <mergeCell ref="IPK1:IPS1"/>
    <mergeCell ref="IJB1:IJJ1"/>
    <mergeCell ref="IJQ1:IJY1"/>
    <mergeCell ref="IKF1:IKN1"/>
    <mergeCell ref="IKU1:ILC1"/>
    <mergeCell ref="ILJ1:ILR1"/>
    <mergeCell ref="ILY1:IMG1"/>
    <mergeCell ref="IFP1:IFX1"/>
    <mergeCell ref="IGE1:IGM1"/>
    <mergeCell ref="IGT1:IHB1"/>
    <mergeCell ref="IHI1:IHQ1"/>
    <mergeCell ref="IHX1:IIF1"/>
    <mergeCell ref="IIM1:IIU1"/>
    <mergeCell ref="ICD1:ICL1"/>
    <mergeCell ref="ICS1:IDA1"/>
    <mergeCell ref="IDH1:IDP1"/>
    <mergeCell ref="IDW1:IEE1"/>
    <mergeCell ref="IEL1:IET1"/>
    <mergeCell ref="IFA1:IFI1"/>
    <mergeCell ref="HYR1:HYZ1"/>
    <mergeCell ref="HZG1:HZO1"/>
    <mergeCell ref="HZV1:IAD1"/>
    <mergeCell ref="IAK1:IAS1"/>
    <mergeCell ref="IAZ1:IBH1"/>
    <mergeCell ref="IBO1:IBW1"/>
    <mergeCell ref="HVF1:HVN1"/>
    <mergeCell ref="HVU1:HWC1"/>
    <mergeCell ref="HWJ1:HWR1"/>
    <mergeCell ref="HWY1:HXG1"/>
    <mergeCell ref="HXN1:HXV1"/>
    <mergeCell ref="HYC1:HYK1"/>
    <mergeCell ref="HRT1:HSB1"/>
    <mergeCell ref="HSI1:HSQ1"/>
    <mergeCell ref="HSX1:HTF1"/>
    <mergeCell ref="HTM1:HTU1"/>
    <mergeCell ref="HUB1:HUJ1"/>
    <mergeCell ref="HUQ1:HUY1"/>
    <mergeCell ref="HOH1:HOP1"/>
    <mergeCell ref="HOW1:HPE1"/>
    <mergeCell ref="HPL1:HPT1"/>
    <mergeCell ref="HQA1:HQI1"/>
    <mergeCell ref="HQP1:HQX1"/>
    <mergeCell ref="HRE1:HRM1"/>
    <mergeCell ref="HKV1:HLD1"/>
    <mergeCell ref="HLK1:HLS1"/>
    <mergeCell ref="HLZ1:HMH1"/>
    <mergeCell ref="HMO1:HMW1"/>
    <mergeCell ref="HND1:HNL1"/>
    <mergeCell ref="HNS1:HOA1"/>
    <mergeCell ref="HHJ1:HHR1"/>
    <mergeCell ref="HHY1:HIG1"/>
    <mergeCell ref="HIN1:HIV1"/>
    <mergeCell ref="HJC1:HJK1"/>
    <mergeCell ref="HJR1:HJZ1"/>
    <mergeCell ref="HKG1:HKO1"/>
    <mergeCell ref="HDX1:HEF1"/>
    <mergeCell ref="HEM1:HEU1"/>
    <mergeCell ref="HFB1:HFJ1"/>
    <mergeCell ref="HFQ1:HFY1"/>
    <mergeCell ref="HGF1:HGN1"/>
    <mergeCell ref="HGU1:HHC1"/>
    <mergeCell ref="HAL1:HAT1"/>
    <mergeCell ref="HBA1:HBI1"/>
    <mergeCell ref="HBP1:HBX1"/>
    <mergeCell ref="HCE1:HCM1"/>
    <mergeCell ref="HCT1:HDB1"/>
    <mergeCell ref="HDI1:HDQ1"/>
    <mergeCell ref="GWZ1:GXH1"/>
    <mergeCell ref="GXO1:GXW1"/>
    <mergeCell ref="GYD1:GYL1"/>
    <mergeCell ref="GYS1:GZA1"/>
    <mergeCell ref="GZH1:GZP1"/>
    <mergeCell ref="GZW1:HAE1"/>
    <mergeCell ref="GTN1:GTV1"/>
    <mergeCell ref="GUC1:GUK1"/>
    <mergeCell ref="GUR1:GUZ1"/>
    <mergeCell ref="GVG1:GVO1"/>
    <mergeCell ref="GVV1:GWD1"/>
    <mergeCell ref="GWK1:GWS1"/>
    <mergeCell ref="GQB1:GQJ1"/>
    <mergeCell ref="GQQ1:GQY1"/>
    <mergeCell ref="GRF1:GRN1"/>
    <mergeCell ref="GRU1:GSC1"/>
    <mergeCell ref="GSJ1:GSR1"/>
    <mergeCell ref="GSY1:GTG1"/>
    <mergeCell ref="GMP1:GMX1"/>
    <mergeCell ref="GNE1:GNM1"/>
    <mergeCell ref="GNT1:GOB1"/>
    <mergeCell ref="GOI1:GOQ1"/>
    <mergeCell ref="GOX1:GPF1"/>
    <mergeCell ref="GPM1:GPU1"/>
    <mergeCell ref="GJD1:GJL1"/>
    <mergeCell ref="GJS1:GKA1"/>
    <mergeCell ref="GKH1:GKP1"/>
    <mergeCell ref="GKW1:GLE1"/>
    <mergeCell ref="GLL1:GLT1"/>
    <mergeCell ref="GMA1:GMI1"/>
    <mergeCell ref="GFR1:GFZ1"/>
    <mergeCell ref="GGG1:GGO1"/>
    <mergeCell ref="GGV1:GHD1"/>
    <mergeCell ref="GHK1:GHS1"/>
    <mergeCell ref="GHZ1:GIH1"/>
    <mergeCell ref="GIO1:GIW1"/>
    <mergeCell ref="GCF1:GCN1"/>
    <mergeCell ref="GCU1:GDC1"/>
    <mergeCell ref="GDJ1:GDR1"/>
    <mergeCell ref="GDY1:GEG1"/>
    <mergeCell ref="GEN1:GEV1"/>
    <mergeCell ref="GFC1:GFK1"/>
    <mergeCell ref="FYT1:FZB1"/>
    <mergeCell ref="FZI1:FZQ1"/>
    <mergeCell ref="FZX1:GAF1"/>
    <mergeCell ref="GAM1:GAU1"/>
    <mergeCell ref="GBB1:GBJ1"/>
    <mergeCell ref="GBQ1:GBY1"/>
    <mergeCell ref="FVH1:FVP1"/>
    <mergeCell ref="FVW1:FWE1"/>
    <mergeCell ref="FWL1:FWT1"/>
    <mergeCell ref="FXA1:FXI1"/>
    <mergeCell ref="FXP1:FXX1"/>
    <mergeCell ref="FYE1:FYM1"/>
    <mergeCell ref="FRV1:FSD1"/>
    <mergeCell ref="FSK1:FSS1"/>
    <mergeCell ref="FSZ1:FTH1"/>
    <mergeCell ref="FTO1:FTW1"/>
    <mergeCell ref="FUD1:FUL1"/>
    <mergeCell ref="FUS1:FVA1"/>
    <mergeCell ref="FOJ1:FOR1"/>
    <mergeCell ref="FOY1:FPG1"/>
    <mergeCell ref="FPN1:FPV1"/>
    <mergeCell ref="FQC1:FQK1"/>
    <mergeCell ref="FQR1:FQZ1"/>
    <mergeCell ref="FRG1:FRO1"/>
    <mergeCell ref="FKX1:FLF1"/>
    <mergeCell ref="FLM1:FLU1"/>
    <mergeCell ref="FMB1:FMJ1"/>
    <mergeCell ref="FMQ1:FMY1"/>
    <mergeCell ref="FNF1:FNN1"/>
    <mergeCell ref="FNU1:FOC1"/>
    <mergeCell ref="FHL1:FHT1"/>
    <mergeCell ref="FIA1:FII1"/>
    <mergeCell ref="FIP1:FIX1"/>
    <mergeCell ref="FJE1:FJM1"/>
    <mergeCell ref="FJT1:FKB1"/>
    <mergeCell ref="FKI1:FKQ1"/>
    <mergeCell ref="FDZ1:FEH1"/>
    <mergeCell ref="FEO1:FEW1"/>
    <mergeCell ref="FFD1:FFL1"/>
    <mergeCell ref="FFS1:FGA1"/>
    <mergeCell ref="FGH1:FGP1"/>
    <mergeCell ref="FGW1:FHE1"/>
    <mergeCell ref="FAN1:FAV1"/>
    <mergeCell ref="FBC1:FBK1"/>
    <mergeCell ref="FBR1:FBZ1"/>
    <mergeCell ref="FCG1:FCO1"/>
    <mergeCell ref="FCV1:FDD1"/>
    <mergeCell ref="FDK1:FDS1"/>
    <mergeCell ref="EXB1:EXJ1"/>
    <mergeCell ref="EXQ1:EXY1"/>
    <mergeCell ref="EYF1:EYN1"/>
    <mergeCell ref="EYU1:EZC1"/>
    <mergeCell ref="EZJ1:EZR1"/>
    <mergeCell ref="EZY1:FAG1"/>
    <mergeCell ref="ETP1:ETX1"/>
    <mergeCell ref="EUE1:EUM1"/>
    <mergeCell ref="EUT1:EVB1"/>
    <mergeCell ref="EVI1:EVQ1"/>
    <mergeCell ref="EVX1:EWF1"/>
    <mergeCell ref="EWM1:EWU1"/>
    <mergeCell ref="EQD1:EQL1"/>
    <mergeCell ref="EQS1:ERA1"/>
    <mergeCell ref="ERH1:ERP1"/>
    <mergeCell ref="ERW1:ESE1"/>
    <mergeCell ref="ESL1:EST1"/>
    <mergeCell ref="ETA1:ETI1"/>
    <mergeCell ref="EMR1:EMZ1"/>
    <mergeCell ref="ENG1:ENO1"/>
    <mergeCell ref="ENV1:EOD1"/>
    <mergeCell ref="EOK1:EOS1"/>
    <mergeCell ref="EOZ1:EPH1"/>
    <mergeCell ref="EPO1:EPW1"/>
    <mergeCell ref="EJF1:EJN1"/>
    <mergeCell ref="EJU1:EKC1"/>
    <mergeCell ref="EKJ1:EKR1"/>
    <mergeCell ref="EKY1:ELG1"/>
    <mergeCell ref="ELN1:ELV1"/>
    <mergeCell ref="EMC1:EMK1"/>
    <mergeCell ref="EFT1:EGB1"/>
    <mergeCell ref="EGI1:EGQ1"/>
    <mergeCell ref="EGX1:EHF1"/>
    <mergeCell ref="EHM1:EHU1"/>
    <mergeCell ref="EIB1:EIJ1"/>
    <mergeCell ref="EIQ1:EIY1"/>
    <mergeCell ref="ECH1:ECP1"/>
    <mergeCell ref="ECW1:EDE1"/>
    <mergeCell ref="EDL1:EDT1"/>
    <mergeCell ref="EEA1:EEI1"/>
    <mergeCell ref="EEP1:EEX1"/>
    <mergeCell ref="EFE1:EFM1"/>
    <mergeCell ref="DYV1:DZD1"/>
    <mergeCell ref="DZK1:DZS1"/>
    <mergeCell ref="DZZ1:EAH1"/>
    <mergeCell ref="EAO1:EAW1"/>
    <mergeCell ref="EBD1:EBL1"/>
    <mergeCell ref="EBS1:ECA1"/>
    <mergeCell ref="DVJ1:DVR1"/>
    <mergeCell ref="DVY1:DWG1"/>
    <mergeCell ref="DWN1:DWV1"/>
    <mergeCell ref="DXC1:DXK1"/>
    <mergeCell ref="DXR1:DXZ1"/>
    <mergeCell ref="DYG1:DYO1"/>
    <mergeCell ref="DRX1:DSF1"/>
    <mergeCell ref="DSM1:DSU1"/>
    <mergeCell ref="DTB1:DTJ1"/>
    <mergeCell ref="DTQ1:DTY1"/>
    <mergeCell ref="DUF1:DUN1"/>
    <mergeCell ref="DUU1:DVC1"/>
    <mergeCell ref="DOL1:DOT1"/>
    <mergeCell ref="DPA1:DPI1"/>
    <mergeCell ref="DPP1:DPX1"/>
    <mergeCell ref="DQE1:DQM1"/>
    <mergeCell ref="DQT1:DRB1"/>
    <mergeCell ref="DRI1:DRQ1"/>
    <mergeCell ref="DKZ1:DLH1"/>
    <mergeCell ref="DLO1:DLW1"/>
    <mergeCell ref="DMD1:DML1"/>
    <mergeCell ref="DMS1:DNA1"/>
    <mergeCell ref="DNH1:DNP1"/>
    <mergeCell ref="DNW1:DOE1"/>
    <mergeCell ref="DHN1:DHV1"/>
    <mergeCell ref="DIC1:DIK1"/>
    <mergeCell ref="DIR1:DIZ1"/>
    <mergeCell ref="DJG1:DJO1"/>
    <mergeCell ref="DJV1:DKD1"/>
    <mergeCell ref="DKK1:DKS1"/>
    <mergeCell ref="DEB1:DEJ1"/>
    <mergeCell ref="DEQ1:DEY1"/>
    <mergeCell ref="DFF1:DFN1"/>
    <mergeCell ref="DFU1:DGC1"/>
    <mergeCell ref="DGJ1:DGR1"/>
    <mergeCell ref="DGY1:DHG1"/>
    <mergeCell ref="DAP1:DAX1"/>
    <mergeCell ref="DBE1:DBM1"/>
    <mergeCell ref="DBT1:DCB1"/>
    <mergeCell ref="DCI1:DCQ1"/>
    <mergeCell ref="DCX1:DDF1"/>
    <mergeCell ref="DDM1:DDU1"/>
    <mergeCell ref="CXD1:CXL1"/>
    <mergeCell ref="CXS1:CYA1"/>
    <mergeCell ref="CYH1:CYP1"/>
    <mergeCell ref="CYW1:CZE1"/>
    <mergeCell ref="CZL1:CZT1"/>
    <mergeCell ref="DAA1:DAI1"/>
    <mergeCell ref="CTR1:CTZ1"/>
    <mergeCell ref="CUG1:CUO1"/>
    <mergeCell ref="CUV1:CVD1"/>
    <mergeCell ref="CVK1:CVS1"/>
    <mergeCell ref="CVZ1:CWH1"/>
    <mergeCell ref="CWO1:CWW1"/>
    <mergeCell ref="CQF1:CQN1"/>
    <mergeCell ref="CQU1:CRC1"/>
    <mergeCell ref="CRJ1:CRR1"/>
    <mergeCell ref="CRY1:CSG1"/>
    <mergeCell ref="CSN1:CSV1"/>
    <mergeCell ref="CTC1:CTK1"/>
    <mergeCell ref="CMT1:CNB1"/>
    <mergeCell ref="CNI1:CNQ1"/>
    <mergeCell ref="CNX1:COF1"/>
    <mergeCell ref="COM1:COU1"/>
    <mergeCell ref="CPB1:CPJ1"/>
    <mergeCell ref="CPQ1:CPY1"/>
    <mergeCell ref="CJH1:CJP1"/>
    <mergeCell ref="CJW1:CKE1"/>
    <mergeCell ref="CKL1:CKT1"/>
    <mergeCell ref="CLA1:CLI1"/>
    <mergeCell ref="CLP1:CLX1"/>
    <mergeCell ref="CME1:CMM1"/>
    <mergeCell ref="CFV1:CGD1"/>
    <mergeCell ref="CGK1:CGS1"/>
    <mergeCell ref="CGZ1:CHH1"/>
    <mergeCell ref="CHO1:CHW1"/>
    <mergeCell ref="CID1:CIL1"/>
    <mergeCell ref="CIS1:CJA1"/>
    <mergeCell ref="CCJ1:CCR1"/>
    <mergeCell ref="CCY1:CDG1"/>
    <mergeCell ref="CDN1:CDV1"/>
    <mergeCell ref="CEC1:CEK1"/>
    <mergeCell ref="CER1:CEZ1"/>
    <mergeCell ref="CFG1:CFO1"/>
    <mergeCell ref="BYX1:BZF1"/>
    <mergeCell ref="BZM1:BZU1"/>
    <mergeCell ref="CAB1:CAJ1"/>
    <mergeCell ref="CAQ1:CAY1"/>
    <mergeCell ref="CBF1:CBN1"/>
    <mergeCell ref="CBU1:CCC1"/>
    <mergeCell ref="BVL1:BVT1"/>
    <mergeCell ref="BWA1:BWI1"/>
    <mergeCell ref="BWP1:BWX1"/>
    <mergeCell ref="BXE1:BXM1"/>
    <mergeCell ref="BXT1:BYB1"/>
    <mergeCell ref="BYI1:BYQ1"/>
    <mergeCell ref="BRZ1:BSH1"/>
    <mergeCell ref="BSO1:BSW1"/>
    <mergeCell ref="BTD1:BTL1"/>
    <mergeCell ref="BTS1:BUA1"/>
    <mergeCell ref="BUH1:BUP1"/>
    <mergeCell ref="BUW1:BVE1"/>
    <mergeCell ref="BON1:BOV1"/>
    <mergeCell ref="BPC1:BPK1"/>
    <mergeCell ref="BPR1:BPZ1"/>
    <mergeCell ref="BQG1:BQO1"/>
    <mergeCell ref="BQV1:BRD1"/>
    <mergeCell ref="BRK1:BRS1"/>
    <mergeCell ref="BLB1:BLJ1"/>
    <mergeCell ref="BLQ1:BLY1"/>
    <mergeCell ref="BMF1:BMN1"/>
    <mergeCell ref="BMU1:BNC1"/>
    <mergeCell ref="BNJ1:BNR1"/>
    <mergeCell ref="BNY1:BOG1"/>
    <mergeCell ref="BHP1:BHX1"/>
    <mergeCell ref="BIE1:BIM1"/>
    <mergeCell ref="BIT1:BJB1"/>
    <mergeCell ref="BJI1:BJQ1"/>
    <mergeCell ref="BJX1:BKF1"/>
    <mergeCell ref="BKM1:BKU1"/>
    <mergeCell ref="BED1:BEL1"/>
    <mergeCell ref="BES1:BFA1"/>
    <mergeCell ref="BFH1:BFP1"/>
    <mergeCell ref="BFW1:BGE1"/>
    <mergeCell ref="BGL1:BGT1"/>
    <mergeCell ref="BHA1:BHI1"/>
    <mergeCell ref="BAR1:BAZ1"/>
    <mergeCell ref="BBG1:BBO1"/>
    <mergeCell ref="BBV1:BCD1"/>
    <mergeCell ref="BCK1:BCS1"/>
    <mergeCell ref="BCZ1:BDH1"/>
    <mergeCell ref="BDO1:BDW1"/>
    <mergeCell ref="AXF1:AXN1"/>
    <mergeCell ref="AXU1:AYC1"/>
    <mergeCell ref="AYJ1:AYR1"/>
    <mergeCell ref="AYY1:AZG1"/>
    <mergeCell ref="AZN1:AZV1"/>
    <mergeCell ref="BAC1:BAK1"/>
    <mergeCell ref="ATT1:AUB1"/>
    <mergeCell ref="AUI1:AUQ1"/>
    <mergeCell ref="AUX1:AVF1"/>
    <mergeCell ref="AVM1:AVU1"/>
    <mergeCell ref="AWB1:AWJ1"/>
    <mergeCell ref="AWQ1:AWY1"/>
    <mergeCell ref="AQH1:AQP1"/>
    <mergeCell ref="AQW1:ARE1"/>
    <mergeCell ref="ARL1:ART1"/>
    <mergeCell ref="ASA1:ASI1"/>
    <mergeCell ref="ASP1:ASX1"/>
    <mergeCell ref="ATE1:ATM1"/>
    <mergeCell ref="AMV1:AND1"/>
    <mergeCell ref="ANK1:ANS1"/>
    <mergeCell ref="ANZ1:AOH1"/>
    <mergeCell ref="AOO1:AOW1"/>
    <mergeCell ref="APD1:APL1"/>
    <mergeCell ref="APS1:AQA1"/>
    <mergeCell ref="AJJ1:AJR1"/>
    <mergeCell ref="AJY1:AKG1"/>
    <mergeCell ref="AKN1:AKV1"/>
    <mergeCell ref="ALC1:ALK1"/>
    <mergeCell ref="ALR1:ALZ1"/>
    <mergeCell ref="AMG1:AMO1"/>
    <mergeCell ref="AFX1:AGF1"/>
    <mergeCell ref="AGM1:AGU1"/>
    <mergeCell ref="AHB1:AHJ1"/>
    <mergeCell ref="AHQ1:AHY1"/>
    <mergeCell ref="AIF1:AIN1"/>
    <mergeCell ref="AIU1:AJC1"/>
    <mergeCell ref="ACL1:ACT1"/>
    <mergeCell ref="ADA1:ADI1"/>
    <mergeCell ref="ADP1:ADX1"/>
    <mergeCell ref="AEE1:AEM1"/>
    <mergeCell ref="AET1:AFB1"/>
    <mergeCell ref="AFI1:AFQ1"/>
    <mergeCell ref="YZ1:ZH1"/>
    <mergeCell ref="ZO1:ZW1"/>
    <mergeCell ref="AAD1:AAL1"/>
    <mergeCell ref="AAS1:ABA1"/>
    <mergeCell ref="ABH1:ABP1"/>
    <mergeCell ref="ABW1:ACE1"/>
    <mergeCell ref="VN1:VV1"/>
    <mergeCell ref="WC1:WK1"/>
    <mergeCell ref="WR1:WZ1"/>
    <mergeCell ref="XG1:XO1"/>
    <mergeCell ref="XV1:YD1"/>
    <mergeCell ref="YK1:YS1"/>
    <mergeCell ref="SB1:SJ1"/>
    <mergeCell ref="SQ1:SY1"/>
    <mergeCell ref="TF1:TN1"/>
    <mergeCell ref="TU1:UC1"/>
    <mergeCell ref="UJ1:UR1"/>
    <mergeCell ref="UY1:VG1"/>
    <mergeCell ref="OP1:OX1"/>
    <mergeCell ref="PE1:PM1"/>
    <mergeCell ref="PT1:QB1"/>
    <mergeCell ref="QI1:QQ1"/>
    <mergeCell ref="QX1:RF1"/>
    <mergeCell ref="RM1:RU1"/>
    <mergeCell ref="AT1:BB1"/>
    <mergeCell ref="BI1:BQ1"/>
    <mergeCell ref="BX1:CF1"/>
    <mergeCell ref="CM1:CU1"/>
    <mergeCell ref="DB1:DJ1"/>
    <mergeCell ref="DQ1:DY1"/>
    <mergeCell ref="A1:I1"/>
    <mergeCell ref="A2:F2"/>
    <mergeCell ref="P1:X1"/>
    <mergeCell ref="AE1:AM1"/>
    <mergeCell ref="LD1:LL1"/>
    <mergeCell ref="LS1:MA1"/>
    <mergeCell ref="MH1:MP1"/>
    <mergeCell ref="MW1:NE1"/>
    <mergeCell ref="NL1:NT1"/>
    <mergeCell ref="OA1:OI1"/>
    <mergeCell ref="HR1:HZ1"/>
    <mergeCell ref="IG1:IO1"/>
    <mergeCell ref="IV1:JD1"/>
    <mergeCell ref="JK1:JS1"/>
    <mergeCell ref="JZ1:KH1"/>
    <mergeCell ref="KO1:KW1"/>
    <mergeCell ref="EF1:EN1"/>
    <mergeCell ref="EU1:FC1"/>
    <mergeCell ref="FJ1:FR1"/>
    <mergeCell ref="FY1:GG1"/>
    <mergeCell ref="GN1:GV1"/>
    <mergeCell ref="HC1:HK1"/>
    <mergeCell ref="DB2:DG2"/>
    <mergeCell ref="DQ2:DV2"/>
    <mergeCell ref="EF2:EK2"/>
    <mergeCell ref="EU2:E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1"/>
  <sheetViews>
    <sheetView topLeftCell="B1" workbookViewId="0">
      <selection activeCell="G10" sqref="G10:G11"/>
    </sheetView>
  </sheetViews>
  <sheetFormatPr defaultRowHeight="12.75" x14ac:dyDescent="0.2"/>
  <cols>
    <col min="1" max="1" width="29" customWidth="1"/>
    <col min="2" max="2" width="51" customWidth="1"/>
    <col min="3" max="3" width="17.140625" customWidth="1"/>
    <col min="4" max="4" width="26" customWidth="1"/>
    <col min="5" max="5" width="17.85546875" customWidth="1"/>
    <col min="6" max="6" width="23.5703125" customWidth="1"/>
    <col min="7" max="7" width="25.28515625" customWidth="1"/>
    <col min="8" max="8" width="28.42578125" customWidth="1"/>
  </cols>
  <sheetData>
    <row r="1" spans="1:8" ht="20.25" x14ac:dyDescent="0.3">
      <c r="A1" s="520" t="s">
        <v>527</v>
      </c>
      <c r="B1" s="520"/>
      <c r="C1" s="520"/>
      <c r="D1" s="520"/>
      <c r="E1" s="520"/>
    </row>
    <row r="2" spans="1:8" ht="15" x14ac:dyDescent="0.25">
      <c r="A2" s="448" t="s">
        <v>525</v>
      </c>
      <c r="C2" s="445"/>
      <c r="D2" s="126"/>
    </row>
    <row r="3" spans="1:8" x14ac:dyDescent="0.2">
      <c r="A3" s="447" t="s">
        <v>352</v>
      </c>
      <c r="B3" s="252"/>
      <c r="C3" s="446">
        <v>0.09</v>
      </c>
    </row>
    <row r="4" spans="1:8" x14ac:dyDescent="0.2">
      <c r="A4" s="379"/>
    </row>
    <row r="6" spans="1:8" ht="38.25" x14ac:dyDescent="0.2">
      <c r="A6" s="521" t="s">
        <v>526</v>
      </c>
      <c r="B6" s="521"/>
      <c r="C6" s="327" t="s">
        <v>409</v>
      </c>
      <c r="D6" s="327" t="s">
        <v>410</v>
      </c>
      <c r="E6" s="328" t="s">
        <v>411</v>
      </c>
      <c r="F6" s="328" t="s">
        <v>528</v>
      </c>
      <c r="G6" s="328" t="s">
        <v>529</v>
      </c>
      <c r="H6" s="328" t="s">
        <v>530</v>
      </c>
    </row>
    <row r="7" spans="1:8" x14ac:dyDescent="0.2">
      <c r="A7" s="329" t="s">
        <v>416</v>
      </c>
      <c r="B7" s="436" t="s">
        <v>412</v>
      </c>
      <c r="C7" s="437">
        <v>28</v>
      </c>
      <c r="D7" s="442" t="s">
        <v>413</v>
      </c>
      <c r="E7" s="439">
        <v>1.28</v>
      </c>
      <c r="F7" s="443">
        <f>E7*C7</f>
        <v>35.840000000000003</v>
      </c>
      <c r="G7" s="440">
        <f>F7*1.09</f>
        <v>39.065600000000003</v>
      </c>
      <c r="H7" s="444">
        <f>G7*1.09</f>
        <v>42.58150400000001</v>
      </c>
    </row>
    <row r="8" spans="1:8" x14ac:dyDescent="0.2">
      <c r="A8" s="329" t="s">
        <v>420</v>
      </c>
      <c r="B8" s="436" t="s">
        <v>421</v>
      </c>
      <c r="C8" s="437">
        <v>3</v>
      </c>
      <c r="D8" s="442" t="s">
        <v>424</v>
      </c>
      <c r="E8" s="439"/>
      <c r="F8" s="443"/>
      <c r="G8" s="441"/>
      <c r="H8" s="443"/>
    </row>
    <row r="9" spans="1:8" x14ac:dyDescent="0.2">
      <c r="A9" s="329" t="s">
        <v>415</v>
      </c>
      <c r="B9" s="436" t="s">
        <v>417</v>
      </c>
      <c r="C9" s="437">
        <v>200</v>
      </c>
      <c r="D9" s="442" t="s">
        <v>414</v>
      </c>
      <c r="E9" s="439">
        <v>38.76</v>
      </c>
      <c r="F9" s="443">
        <v>38.76</v>
      </c>
      <c r="G9" s="440">
        <f>F9*1.09</f>
        <v>42.248400000000004</v>
      </c>
      <c r="H9" s="444">
        <f>G9*1.09</f>
        <v>46.050756000000007</v>
      </c>
    </row>
    <row r="10" spans="1:8" x14ac:dyDescent="0.2">
      <c r="A10" s="329" t="s">
        <v>418</v>
      </c>
      <c r="B10" s="436" t="s">
        <v>419</v>
      </c>
      <c r="C10" s="437">
        <v>1000</v>
      </c>
      <c r="D10" s="442" t="s">
        <v>414</v>
      </c>
      <c r="E10" s="439">
        <v>36.76</v>
      </c>
      <c r="F10" s="443">
        <v>36.76</v>
      </c>
      <c r="G10" s="440">
        <f t="shared" ref="G10:G11" si="0">F10*1.09</f>
        <v>40.068400000000004</v>
      </c>
      <c r="H10" s="444">
        <f>G10*1.09</f>
        <v>43.67455600000001</v>
      </c>
    </row>
    <row r="11" spans="1:8" x14ac:dyDescent="0.2">
      <c r="A11" s="329" t="s">
        <v>422</v>
      </c>
      <c r="B11" s="436"/>
      <c r="C11" s="438">
        <v>1</v>
      </c>
      <c r="D11" s="442" t="s">
        <v>423</v>
      </c>
      <c r="E11" s="439">
        <v>115</v>
      </c>
      <c r="F11" s="444">
        <v>115</v>
      </c>
      <c r="G11" s="440">
        <f t="shared" si="0"/>
        <v>125.35000000000001</v>
      </c>
      <c r="H11" s="444">
        <f>G11*1.09</f>
        <v>136.63150000000002</v>
      </c>
    </row>
  </sheetData>
  <mergeCells count="2">
    <mergeCell ref="A1:E1"/>
    <mergeCell ref="A6:B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40"/>
  <sheetViews>
    <sheetView workbookViewId="0">
      <selection activeCell="D9" sqref="D9"/>
    </sheetView>
  </sheetViews>
  <sheetFormatPr defaultRowHeight="12.75" x14ac:dyDescent="0.2"/>
  <cols>
    <col min="1" max="1" width="52.7109375" customWidth="1"/>
    <col min="2" max="2" width="27.140625" customWidth="1"/>
    <col min="3" max="3" width="23.7109375" customWidth="1"/>
    <col min="4" max="4" width="25.28515625" customWidth="1"/>
    <col min="5" max="5" width="24.85546875" customWidth="1"/>
    <col min="6" max="6" width="21.5703125" customWidth="1"/>
    <col min="7" max="7" width="23.5703125" customWidth="1"/>
    <col min="8" max="8" width="25.140625" customWidth="1"/>
    <col min="9" max="9" width="18.140625" customWidth="1"/>
    <col min="10" max="10" width="17.42578125" customWidth="1"/>
    <col min="11" max="11" width="18.5703125" customWidth="1"/>
    <col min="12" max="12" width="20.28515625" customWidth="1"/>
    <col min="13" max="13" width="17.7109375" customWidth="1"/>
  </cols>
  <sheetData>
    <row r="1" spans="1:13" ht="12.75" customHeight="1" x14ac:dyDescent="0.25">
      <c r="A1" s="523" t="s">
        <v>503</v>
      </c>
      <c r="B1" s="523"/>
      <c r="C1" s="523"/>
      <c r="D1" s="523"/>
      <c r="E1" s="523"/>
      <c r="F1" s="523"/>
      <c r="G1" s="523"/>
      <c r="H1" s="523"/>
    </row>
    <row r="2" spans="1:13" ht="15.75" x14ac:dyDescent="0.25">
      <c r="A2" s="387" t="s">
        <v>512</v>
      </c>
      <c r="B2" s="429"/>
      <c r="C2" s="388"/>
      <c r="D2" s="370"/>
      <c r="E2" s="370"/>
      <c r="F2" s="370"/>
      <c r="G2" s="370"/>
      <c r="H2" s="370"/>
    </row>
    <row r="3" spans="1:13" x14ac:dyDescent="0.2">
      <c r="A3" s="389" t="s">
        <v>515</v>
      </c>
      <c r="B3" s="430"/>
      <c r="C3" s="391">
        <v>40</v>
      </c>
      <c r="D3" s="1"/>
      <c r="E3" s="1"/>
      <c r="F3" s="365"/>
      <c r="G3" s="1"/>
      <c r="H3" s="1"/>
      <c r="I3" s="365"/>
      <c r="J3" s="365"/>
      <c r="K3" s="365"/>
      <c r="L3" s="365"/>
      <c r="M3" s="365"/>
    </row>
    <row r="4" spans="1:13" x14ac:dyDescent="0.2">
      <c r="A4" s="390" t="s">
        <v>516</v>
      </c>
      <c r="B4" s="430"/>
      <c r="C4" s="392">
        <v>160</v>
      </c>
    </row>
    <row r="5" spans="1:13" ht="25.5" x14ac:dyDescent="0.2">
      <c r="A5" s="390" t="s">
        <v>351</v>
      </c>
      <c r="B5" s="430"/>
      <c r="C5" s="393" t="s">
        <v>514</v>
      </c>
    </row>
    <row r="6" spans="1:13" x14ac:dyDescent="0.2">
      <c r="A6" s="381"/>
      <c r="B6" s="433"/>
      <c r="C6" s="382"/>
    </row>
    <row r="7" spans="1:13" ht="38.25" x14ac:dyDescent="0.2">
      <c r="A7" s="404" t="s">
        <v>502</v>
      </c>
      <c r="B7" s="424" t="s">
        <v>513</v>
      </c>
      <c r="C7" s="386" t="s">
        <v>531</v>
      </c>
      <c r="D7" s="424" t="s">
        <v>507</v>
      </c>
      <c r="E7" s="386" t="s">
        <v>508</v>
      </c>
      <c r="F7" s="424" t="s">
        <v>509</v>
      </c>
      <c r="G7" s="386" t="s">
        <v>510</v>
      </c>
      <c r="H7" s="424" t="s">
        <v>511</v>
      </c>
    </row>
    <row r="8" spans="1:13" x14ac:dyDescent="0.2">
      <c r="A8" s="390" t="s">
        <v>390</v>
      </c>
      <c r="B8" s="425">
        <v>8</v>
      </c>
      <c r="C8" s="401">
        <f t="shared" ref="C8:C15" si="0">(B8/$C$3)*100%</f>
        <v>0.2</v>
      </c>
      <c r="D8" s="426">
        <v>384735</v>
      </c>
      <c r="E8" s="402">
        <f t="shared" ref="E8:E25" si="1">C8*D8</f>
        <v>76947</v>
      </c>
      <c r="F8" s="427">
        <f>E8*1.072</f>
        <v>82487.184000000008</v>
      </c>
      <c r="G8" s="403">
        <f>F8*1.069</f>
        <v>88178.799696000002</v>
      </c>
      <c r="H8" s="428">
        <f t="shared" ref="H8:H25" si="2">SUM(E8:G8)</f>
        <v>247612.98369600001</v>
      </c>
    </row>
    <row r="9" spans="1:13" x14ac:dyDescent="0.2">
      <c r="A9" s="390" t="s">
        <v>395</v>
      </c>
      <c r="B9" s="425">
        <v>8</v>
      </c>
      <c r="C9" s="401">
        <f t="shared" si="0"/>
        <v>0.2</v>
      </c>
      <c r="D9" s="426">
        <v>446031</v>
      </c>
      <c r="E9" s="402">
        <f t="shared" si="1"/>
        <v>89206.200000000012</v>
      </c>
      <c r="F9" s="427">
        <f t="shared" ref="F9:F25" si="3">E9*1.072</f>
        <v>95629.046400000021</v>
      </c>
      <c r="G9" s="403">
        <f t="shared" ref="G9:G25" si="4">F9*1.069</f>
        <v>102227.45060160002</v>
      </c>
      <c r="H9" s="428">
        <f t="shared" si="2"/>
        <v>287062.69700160006</v>
      </c>
    </row>
    <row r="10" spans="1:13" x14ac:dyDescent="0.2">
      <c r="A10" s="390" t="s">
        <v>396</v>
      </c>
      <c r="B10" s="425">
        <v>8</v>
      </c>
      <c r="C10" s="401">
        <f t="shared" si="0"/>
        <v>0.2</v>
      </c>
      <c r="D10" s="426">
        <v>737487</v>
      </c>
      <c r="E10" s="402">
        <f t="shared" si="1"/>
        <v>147497.4</v>
      </c>
      <c r="F10" s="427">
        <f t="shared" si="3"/>
        <v>158117.21280000001</v>
      </c>
      <c r="G10" s="403">
        <f t="shared" si="4"/>
        <v>169027.3004832</v>
      </c>
      <c r="H10" s="428">
        <f t="shared" si="2"/>
        <v>474641.9132832</v>
      </c>
    </row>
    <row r="11" spans="1:13" x14ac:dyDescent="0.2">
      <c r="A11" s="390" t="s">
        <v>397</v>
      </c>
      <c r="B11" s="425">
        <v>8</v>
      </c>
      <c r="C11" s="401">
        <f t="shared" si="0"/>
        <v>0.2</v>
      </c>
      <c r="D11" s="426">
        <v>830058</v>
      </c>
      <c r="E11" s="402">
        <f t="shared" si="1"/>
        <v>166011.6</v>
      </c>
      <c r="F11" s="427">
        <f t="shared" si="3"/>
        <v>177964.43520000001</v>
      </c>
      <c r="G11" s="403">
        <f t="shared" si="4"/>
        <v>190243.9812288</v>
      </c>
      <c r="H11" s="428">
        <f t="shared" si="2"/>
        <v>534220.01642880007</v>
      </c>
    </row>
    <row r="12" spans="1:13" x14ac:dyDescent="0.2">
      <c r="A12" s="390" t="s">
        <v>392</v>
      </c>
      <c r="B12" s="425">
        <v>16</v>
      </c>
      <c r="C12" s="401">
        <f t="shared" si="0"/>
        <v>0.4</v>
      </c>
      <c r="D12" s="426">
        <v>341835</v>
      </c>
      <c r="E12" s="402">
        <f t="shared" si="1"/>
        <v>136734</v>
      </c>
      <c r="F12" s="427">
        <f t="shared" si="3"/>
        <v>146578.848</v>
      </c>
      <c r="G12" s="403">
        <f t="shared" si="4"/>
        <v>156692.788512</v>
      </c>
      <c r="H12" s="428">
        <f t="shared" si="2"/>
        <v>440005.636512</v>
      </c>
    </row>
    <row r="13" spans="1:13" x14ac:dyDescent="0.2">
      <c r="A13" s="390" t="s">
        <v>391</v>
      </c>
      <c r="B13" s="425">
        <v>16</v>
      </c>
      <c r="C13" s="401">
        <f t="shared" si="0"/>
        <v>0.4</v>
      </c>
      <c r="D13" s="426">
        <v>446031</v>
      </c>
      <c r="E13" s="402">
        <f t="shared" si="1"/>
        <v>178412.40000000002</v>
      </c>
      <c r="F13" s="427">
        <f t="shared" si="3"/>
        <v>191258.09280000004</v>
      </c>
      <c r="G13" s="403">
        <f t="shared" si="4"/>
        <v>204454.90120320005</v>
      </c>
      <c r="H13" s="428">
        <f t="shared" si="2"/>
        <v>574125.39400320011</v>
      </c>
    </row>
    <row r="14" spans="1:13" x14ac:dyDescent="0.2">
      <c r="A14" s="390" t="s">
        <v>384</v>
      </c>
      <c r="B14" s="425">
        <v>16</v>
      </c>
      <c r="C14" s="401">
        <f t="shared" si="0"/>
        <v>0.4</v>
      </c>
      <c r="D14" s="426">
        <v>227007</v>
      </c>
      <c r="E14" s="402">
        <f t="shared" si="1"/>
        <v>90802.8</v>
      </c>
      <c r="F14" s="427">
        <f t="shared" si="3"/>
        <v>97340.601600000009</v>
      </c>
      <c r="G14" s="403">
        <f t="shared" si="4"/>
        <v>104057.1031104</v>
      </c>
      <c r="H14" s="428">
        <f t="shared" si="2"/>
        <v>292200.50471040001</v>
      </c>
    </row>
    <row r="15" spans="1:13" x14ac:dyDescent="0.2">
      <c r="A15" s="390" t="s">
        <v>385</v>
      </c>
      <c r="B15" s="425">
        <v>16</v>
      </c>
      <c r="C15" s="401">
        <f t="shared" si="0"/>
        <v>0.4</v>
      </c>
      <c r="D15" s="426">
        <v>279195</v>
      </c>
      <c r="E15" s="402">
        <f t="shared" si="1"/>
        <v>111678</v>
      </c>
      <c r="F15" s="427">
        <f t="shared" si="3"/>
        <v>119718.81600000001</v>
      </c>
      <c r="G15" s="403">
        <f t="shared" si="4"/>
        <v>127979.41430400001</v>
      </c>
      <c r="H15" s="428">
        <f t="shared" si="2"/>
        <v>359376.23030399997</v>
      </c>
    </row>
    <row r="16" spans="1:13" x14ac:dyDescent="0.2">
      <c r="A16" s="390" t="s">
        <v>386</v>
      </c>
      <c r="B16" s="425">
        <v>24</v>
      </c>
      <c r="C16" s="401">
        <v>0.4</v>
      </c>
      <c r="D16" s="426">
        <v>113694</v>
      </c>
      <c r="E16" s="402">
        <f t="shared" si="1"/>
        <v>45477.600000000006</v>
      </c>
      <c r="F16" s="427">
        <f t="shared" si="3"/>
        <v>48751.98720000001</v>
      </c>
      <c r="G16" s="403">
        <f t="shared" si="4"/>
        <v>52115.874316800007</v>
      </c>
      <c r="H16" s="428">
        <f t="shared" si="2"/>
        <v>146345.46151680002</v>
      </c>
    </row>
    <row r="17" spans="1:13" x14ac:dyDescent="0.2">
      <c r="A17" s="390" t="s">
        <v>387</v>
      </c>
      <c r="B17" s="425">
        <v>24</v>
      </c>
      <c r="C17" s="401">
        <v>0.4</v>
      </c>
      <c r="D17" s="426">
        <v>134550</v>
      </c>
      <c r="E17" s="402">
        <f t="shared" si="1"/>
        <v>53820</v>
      </c>
      <c r="F17" s="427">
        <f t="shared" si="3"/>
        <v>57695.040000000001</v>
      </c>
      <c r="G17" s="403">
        <f t="shared" si="4"/>
        <v>61675.997759999998</v>
      </c>
      <c r="H17" s="428">
        <f t="shared" si="2"/>
        <v>173191.03776000001</v>
      </c>
    </row>
    <row r="18" spans="1:13" x14ac:dyDescent="0.2">
      <c r="A18" s="390" t="s">
        <v>388</v>
      </c>
      <c r="B18" s="425">
        <v>24</v>
      </c>
      <c r="C18" s="401">
        <v>0.4</v>
      </c>
      <c r="D18" s="426">
        <v>175545</v>
      </c>
      <c r="E18" s="402">
        <f t="shared" si="1"/>
        <v>70218</v>
      </c>
      <c r="F18" s="427">
        <f t="shared" si="3"/>
        <v>75273.696000000011</v>
      </c>
      <c r="G18" s="403">
        <f t="shared" si="4"/>
        <v>80467.581024000014</v>
      </c>
      <c r="H18" s="428">
        <f t="shared" si="2"/>
        <v>225959.27702400001</v>
      </c>
    </row>
    <row r="19" spans="1:13" x14ac:dyDescent="0.2">
      <c r="A19" s="400" t="s">
        <v>362</v>
      </c>
      <c r="B19" s="425">
        <v>32</v>
      </c>
      <c r="C19" s="401">
        <f t="shared" ref="C19:C25" si="5">(B19/$C$3)*100%</f>
        <v>0.8</v>
      </c>
      <c r="D19" s="426">
        <v>1089792</v>
      </c>
      <c r="E19" s="402">
        <f t="shared" si="1"/>
        <v>871833.60000000009</v>
      </c>
      <c r="F19" s="427">
        <f t="shared" si="3"/>
        <v>934605.61920000019</v>
      </c>
      <c r="G19" s="403">
        <f t="shared" si="4"/>
        <v>999093.40692480013</v>
      </c>
      <c r="H19" s="428">
        <f t="shared" si="2"/>
        <v>2805532.6261248002</v>
      </c>
    </row>
    <row r="20" spans="1:13" x14ac:dyDescent="0.2">
      <c r="A20" s="400" t="s">
        <v>399</v>
      </c>
      <c r="B20" s="425">
        <v>8</v>
      </c>
      <c r="C20" s="401">
        <f t="shared" si="5"/>
        <v>0.2</v>
      </c>
      <c r="D20" s="426">
        <v>696960</v>
      </c>
      <c r="E20" s="402">
        <f t="shared" si="1"/>
        <v>139392</v>
      </c>
      <c r="F20" s="427">
        <f t="shared" si="3"/>
        <v>149428.22400000002</v>
      </c>
      <c r="G20" s="403">
        <f t="shared" si="4"/>
        <v>159738.77145600002</v>
      </c>
      <c r="H20" s="428">
        <f t="shared" si="2"/>
        <v>448558.99545600009</v>
      </c>
    </row>
    <row r="21" spans="1:13" x14ac:dyDescent="0.2">
      <c r="A21" s="390" t="s">
        <v>400</v>
      </c>
      <c r="B21" s="425">
        <v>8</v>
      </c>
      <c r="C21" s="401">
        <f t="shared" si="5"/>
        <v>0.2</v>
      </c>
      <c r="D21" s="426">
        <v>798336</v>
      </c>
      <c r="E21" s="402">
        <f t="shared" si="1"/>
        <v>159667.20000000001</v>
      </c>
      <c r="F21" s="427">
        <f t="shared" si="3"/>
        <v>171163.23840000003</v>
      </c>
      <c r="G21" s="403">
        <f t="shared" si="4"/>
        <v>182973.50184960003</v>
      </c>
      <c r="H21" s="428">
        <f t="shared" si="2"/>
        <v>513803.9402496001</v>
      </c>
    </row>
    <row r="22" spans="1:13" x14ac:dyDescent="0.2">
      <c r="A22" s="390" t="s">
        <v>401</v>
      </c>
      <c r="B22" s="425">
        <v>8</v>
      </c>
      <c r="C22" s="401">
        <f t="shared" si="5"/>
        <v>0.2</v>
      </c>
      <c r="D22" s="426">
        <v>925056</v>
      </c>
      <c r="E22" s="402">
        <f t="shared" si="1"/>
        <v>185011.20000000001</v>
      </c>
      <c r="F22" s="427">
        <f t="shared" si="3"/>
        <v>198332.00640000001</v>
      </c>
      <c r="G22" s="403">
        <f t="shared" si="4"/>
        <v>212016.9148416</v>
      </c>
      <c r="H22" s="428">
        <f t="shared" si="2"/>
        <v>595360.12124160002</v>
      </c>
    </row>
    <row r="23" spans="1:13" x14ac:dyDescent="0.2">
      <c r="A23" s="390" t="s">
        <v>359</v>
      </c>
      <c r="B23" s="425">
        <v>8</v>
      </c>
      <c r="C23" s="401">
        <f t="shared" si="5"/>
        <v>0.2</v>
      </c>
      <c r="D23" s="426">
        <v>582912</v>
      </c>
      <c r="E23" s="402">
        <f t="shared" si="1"/>
        <v>116582.40000000001</v>
      </c>
      <c r="F23" s="427">
        <f t="shared" si="3"/>
        <v>124976.33280000002</v>
      </c>
      <c r="G23" s="403">
        <f t="shared" si="4"/>
        <v>133599.69976320001</v>
      </c>
      <c r="H23" s="428">
        <f t="shared" si="2"/>
        <v>375158.43256320001</v>
      </c>
    </row>
    <row r="24" spans="1:13" x14ac:dyDescent="0.2">
      <c r="A24" s="400" t="s">
        <v>360</v>
      </c>
      <c r="B24" s="425">
        <v>8</v>
      </c>
      <c r="C24" s="401">
        <f t="shared" si="5"/>
        <v>0.2</v>
      </c>
      <c r="D24" s="426">
        <v>939840</v>
      </c>
      <c r="E24" s="402">
        <f t="shared" si="1"/>
        <v>187968</v>
      </c>
      <c r="F24" s="427">
        <f t="shared" si="3"/>
        <v>201501.69600000003</v>
      </c>
      <c r="G24" s="403">
        <f t="shared" si="4"/>
        <v>215405.313024</v>
      </c>
      <c r="H24" s="428">
        <f t="shared" si="2"/>
        <v>604875.00902400003</v>
      </c>
    </row>
    <row r="25" spans="1:13" x14ac:dyDescent="0.2">
      <c r="A25" s="400" t="s">
        <v>364</v>
      </c>
      <c r="B25" s="425">
        <v>8</v>
      </c>
      <c r="C25" s="401">
        <f t="shared" si="5"/>
        <v>0.2</v>
      </c>
      <c r="D25" s="426">
        <v>582912</v>
      </c>
      <c r="E25" s="402">
        <f t="shared" si="1"/>
        <v>116582.40000000001</v>
      </c>
      <c r="F25" s="427">
        <f t="shared" si="3"/>
        <v>124976.33280000002</v>
      </c>
      <c r="G25" s="403">
        <f t="shared" si="4"/>
        <v>133599.69976320001</v>
      </c>
      <c r="H25" s="428">
        <f t="shared" si="2"/>
        <v>375158.43256320001</v>
      </c>
    </row>
    <row r="26" spans="1:13" x14ac:dyDescent="0.2">
      <c r="A26" s="405" t="s">
        <v>517</v>
      </c>
      <c r="H26" s="434">
        <f>SUM(H8:H25)</f>
        <v>9473188.7094624005</v>
      </c>
    </row>
    <row r="27" spans="1:13" ht="15.75" x14ac:dyDescent="0.25">
      <c r="C27" s="370"/>
      <c r="D27" s="370"/>
      <c r="E27" s="370"/>
      <c r="F27" s="370"/>
      <c r="G27" s="370"/>
      <c r="H27" s="370"/>
    </row>
    <row r="28" spans="1:13" x14ac:dyDescent="0.2">
      <c r="A28" s="1"/>
      <c r="B28" s="1"/>
      <c r="C28" s="1"/>
      <c r="D28" s="1"/>
      <c r="E28" s="1"/>
      <c r="F28" s="1"/>
      <c r="G28" s="1"/>
      <c r="H28" s="1"/>
      <c r="I28" s="365"/>
      <c r="J28" s="365"/>
      <c r="K28" s="365"/>
      <c r="L28" s="365"/>
      <c r="M28" s="365"/>
    </row>
    <row r="29" spans="1:13" x14ac:dyDescent="0.2">
      <c r="A29" s="248"/>
      <c r="B29" s="248"/>
    </row>
    <row r="30" spans="1:13" x14ac:dyDescent="0.2">
      <c r="A30" s="248"/>
      <c r="B30" s="248"/>
    </row>
    <row r="31" spans="1:13" ht="15.75" x14ac:dyDescent="0.25">
      <c r="A31" s="523" t="s">
        <v>501</v>
      </c>
      <c r="B31" s="523"/>
      <c r="C31" s="523"/>
      <c r="D31" s="523"/>
      <c r="E31" s="523"/>
      <c r="F31" s="523"/>
      <c r="G31" s="523"/>
      <c r="H31" s="523"/>
      <c r="I31" s="370"/>
      <c r="J31" s="370"/>
    </row>
    <row r="32" spans="1:13" ht="15" x14ac:dyDescent="0.2">
      <c r="A32" s="394" t="s">
        <v>512</v>
      </c>
      <c r="B32" s="429"/>
      <c r="C32" s="395"/>
      <c r="D32" s="378"/>
      <c r="E32" s="378"/>
      <c r="F32" s="378"/>
      <c r="G32" s="378"/>
      <c r="H32" s="378"/>
      <c r="I32" s="369"/>
      <c r="J32" s="369"/>
    </row>
    <row r="33" spans="1:10" x14ac:dyDescent="0.2">
      <c r="A33" s="396" t="s">
        <v>515</v>
      </c>
      <c r="B33" s="430"/>
      <c r="C33" s="397">
        <v>40</v>
      </c>
      <c r="D33" s="378"/>
      <c r="E33" s="378"/>
      <c r="F33" s="378"/>
      <c r="G33" s="378"/>
      <c r="H33" s="378"/>
      <c r="I33" s="369"/>
      <c r="J33" s="369"/>
    </row>
    <row r="34" spans="1:10" x14ac:dyDescent="0.2">
      <c r="A34" s="374" t="s">
        <v>516</v>
      </c>
      <c r="B34" s="430"/>
      <c r="C34" s="398">
        <v>160</v>
      </c>
      <c r="D34" s="378"/>
      <c r="E34" s="378"/>
      <c r="F34" s="378"/>
      <c r="G34" s="378"/>
      <c r="H34" s="378"/>
      <c r="I34" s="369"/>
      <c r="J34" s="369"/>
    </row>
    <row r="35" spans="1:10" ht="25.5" x14ac:dyDescent="0.2">
      <c r="A35" s="374" t="s">
        <v>351</v>
      </c>
      <c r="B35" s="430"/>
      <c r="C35" s="399" t="s">
        <v>514</v>
      </c>
      <c r="D35" s="378"/>
      <c r="E35" s="378"/>
      <c r="F35" s="378"/>
      <c r="G35" s="378"/>
      <c r="H35" s="378"/>
      <c r="I35" s="369"/>
      <c r="J35" s="369"/>
    </row>
    <row r="36" spans="1:10" x14ac:dyDescent="0.2">
      <c r="A36" s="248"/>
      <c r="B36" s="431"/>
      <c r="C36" s="371"/>
      <c r="D36" s="369"/>
      <c r="E36" s="369"/>
      <c r="F36" s="369"/>
      <c r="G36" s="369"/>
      <c r="H36" s="369"/>
      <c r="I36" s="369"/>
      <c r="J36" s="369"/>
    </row>
    <row r="37" spans="1:10" ht="38.25" x14ac:dyDescent="0.2">
      <c r="A37" s="372" t="s">
        <v>502</v>
      </c>
      <c r="B37" s="424" t="s">
        <v>513</v>
      </c>
      <c r="C37" s="373" t="s">
        <v>532</v>
      </c>
      <c r="D37" s="424" t="s">
        <v>507</v>
      </c>
      <c r="E37" s="373" t="s">
        <v>508</v>
      </c>
      <c r="F37" s="424" t="s">
        <v>509</v>
      </c>
      <c r="G37" s="373" t="s">
        <v>510</v>
      </c>
      <c r="H37" s="424" t="s">
        <v>511</v>
      </c>
      <c r="I37" s="369"/>
      <c r="J37" s="369"/>
    </row>
    <row r="38" spans="1:10" x14ac:dyDescent="0.2">
      <c r="A38" s="374" t="s">
        <v>390</v>
      </c>
      <c r="B38" s="425">
        <v>8</v>
      </c>
      <c r="C38" s="375">
        <f t="shared" ref="C38:C59" si="6">(B38/$C$33)*100%</f>
        <v>0.2</v>
      </c>
      <c r="D38" s="426">
        <v>384735</v>
      </c>
      <c r="E38" s="376">
        <f t="shared" ref="E38:E59" si="7">C38*D38</f>
        <v>76947</v>
      </c>
      <c r="F38" s="427">
        <f>E38*1.072</f>
        <v>82487.184000000008</v>
      </c>
      <c r="G38" s="376">
        <f>F38*1.069</f>
        <v>88178.799696000002</v>
      </c>
      <c r="H38" s="427">
        <f t="shared" ref="H38:H59" si="8">SUM(E38:G38)</f>
        <v>247612.98369600001</v>
      </c>
    </row>
    <row r="39" spans="1:10" x14ac:dyDescent="0.2">
      <c r="A39" s="374" t="s">
        <v>395</v>
      </c>
      <c r="B39" s="425">
        <v>8</v>
      </c>
      <c r="C39" s="375">
        <f t="shared" si="6"/>
        <v>0.2</v>
      </c>
      <c r="D39" s="426">
        <v>446031</v>
      </c>
      <c r="E39" s="376">
        <f t="shared" si="7"/>
        <v>89206.200000000012</v>
      </c>
      <c r="F39" s="427">
        <f t="shared" ref="F39:F59" si="9">E39*1.072</f>
        <v>95629.046400000021</v>
      </c>
      <c r="G39" s="376">
        <f t="shared" ref="G39:G59" si="10">F39*1.069</f>
        <v>102227.45060160002</v>
      </c>
      <c r="H39" s="427">
        <f t="shared" si="8"/>
        <v>287062.69700160006</v>
      </c>
    </row>
    <row r="40" spans="1:10" x14ac:dyDescent="0.2">
      <c r="A40" s="374" t="s">
        <v>396</v>
      </c>
      <c r="B40" s="425">
        <v>8</v>
      </c>
      <c r="C40" s="375">
        <f t="shared" si="6"/>
        <v>0.2</v>
      </c>
      <c r="D40" s="426">
        <v>737487</v>
      </c>
      <c r="E40" s="376">
        <f t="shared" si="7"/>
        <v>147497.4</v>
      </c>
      <c r="F40" s="427">
        <f t="shared" si="9"/>
        <v>158117.21280000001</v>
      </c>
      <c r="G40" s="376">
        <f t="shared" si="10"/>
        <v>169027.3004832</v>
      </c>
      <c r="H40" s="427">
        <f t="shared" si="8"/>
        <v>474641.9132832</v>
      </c>
    </row>
    <row r="41" spans="1:10" x14ac:dyDescent="0.2">
      <c r="A41" s="374" t="s">
        <v>397</v>
      </c>
      <c r="B41" s="425">
        <v>8</v>
      </c>
      <c r="C41" s="375">
        <f t="shared" si="6"/>
        <v>0.2</v>
      </c>
      <c r="D41" s="426">
        <v>830058</v>
      </c>
      <c r="E41" s="376">
        <f t="shared" si="7"/>
        <v>166011.6</v>
      </c>
      <c r="F41" s="427">
        <f t="shared" si="9"/>
        <v>177964.43520000001</v>
      </c>
      <c r="G41" s="376">
        <f t="shared" si="10"/>
        <v>190243.9812288</v>
      </c>
      <c r="H41" s="427">
        <f t="shared" si="8"/>
        <v>534220.01642880007</v>
      </c>
    </row>
    <row r="42" spans="1:10" x14ac:dyDescent="0.2">
      <c r="A42" s="374" t="s">
        <v>392</v>
      </c>
      <c r="B42" s="425">
        <v>24</v>
      </c>
      <c r="C42" s="375">
        <f t="shared" si="6"/>
        <v>0.6</v>
      </c>
      <c r="D42" s="426">
        <v>341835</v>
      </c>
      <c r="E42" s="376">
        <f t="shared" si="7"/>
        <v>205101</v>
      </c>
      <c r="F42" s="427">
        <f t="shared" si="9"/>
        <v>219868.27200000003</v>
      </c>
      <c r="G42" s="376">
        <f t="shared" si="10"/>
        <v>235039.18276800003</v>
      </c>
      <c r="H42" s="427">
        <f t="shared" si="8"/>
        <v>660008.45476800005</v>
      </c>
    </row>
    <row r="43" spans="1:10" x14ac:dyDescent="0.2">
      <c r="A43" s="374" t="s">
        <v>391</v>
      </c>
      <c r="B43" s="425">
        <v>24</v>
      </c>
      <c r="C43" s="375">
        <f t="shared" si="6"/>
        <v>0.6</v>
      </c>
      <c r="D43" s="426">
        <v>446031</v>
      </c>
      <c r="E43" s="376">
        <f t="shared" si="7"/>
        <v>267618.59999999998</v>
      </c>
      <c r="F43" s="427">
        <f t="shared" si="9"/>
        <v>286887.13919999998</v>
      </c>
      <c r="G43" s="376">
        <f t="shared" si="10"/>
        <v>306682.35180479998</v>
      </c>
      <c r="H43" s="427">
        <f t="shared" si="8"/>
        <v>861188.09100479994</v>
      </c>
    </row>
    <row r="44" spans="1:10" x14ac:dyDescent="0.2">
      <c r="A44" s="374" t="s">
        <v>384</v>
      </c>
      <c r="B44" s="425">
        <v>16</v>
      </c>
      <c r="C44" s="375">
        <f t="shared" si="6"/>
        <v>0.4</v>
      </c>
      <c r="D44" s="426">
        <v>227007</v>
      </c>
      <c r="E44" s="376">
        <f t="shared" si="7"/>
        <v>90802.8</v>
      </c>
      <c r="F44" s="427">
        <f t="shared" si="9"/>
        <v>97340.601600000009</v>
      </c>
      <c r="G44" s="376">
        <f t="shared" si="10"/>
        <v>104057.1031104</v>
      </c>
      <c r="H44" s="427">
        <f t="shared" si="8"/>
        <v>292200.50471040001</v>
      </c>
    </row>
    <row r="45" spans="1:10" x14ac:dyDescent="0.2">
      <c r="A45" s="374" t="s">
        <v>385</v>
      </c>
      <c r="B45" s="425">
        <v>16</v>
      </c>
      <c r="C45" s="375">
        <f t="shared" si="6"/>
        <v>0.4</v>
      </c>
      <c r="D45" s="426">
        <v>279195</v>
      </c>
      <c r="E45" s="376">
        <f t="shared" si="7"/>
        <v>111678</v>
      </c>
      <c r="F45" s="427">
        <f t="shared" si="9"/>
        <v>119718.81600000001</v>
      </c>
      <c r="G45" s="376">
        <f t="shared" si="10"/>
        <v>127979.41430400001</v>
      </c>
      <c r="H45" s="427">
        <f t="shared" si="8"/>
        <v>359376.23030399997</v>
      </c>
    </row>
    <row r="46" spans="1:10" x14ac:dyDescent="0.2">
      <c r="A46" s="374" t="s">
        <v>386</v>
      </c>
      <c r="B46" s="425">
        <v>24</v>
      </c>
      <c r="C46" s="375">
        <f t="shared" si="6"/>
        <v>0.6</v>
      </c>
      <c r="D46" s="426">
        <v>113694</v>
      </c>
      <c r="E46" s="376">
        <f t="shared" si="7"/>
        <v>68216.399999999994</v>
      </c>
      <c r="F46" s="427">
        <f t="shared" si="9"/>
        <v>73127.980800000005</v>
      </c>
      <c r="G46" s="376">
        <f t="shared" si="10"/>
        <v>78173.811475199996</v>
      </c>
      <c r="H46" s="427">
        <f t="shared" si="8"/>
        <v>219518.19227519998</v>
      </c>
    </row>
    <row r="47" spans="1:10" x14ac:dyDescent="0.2">
      <c r="A47" s="374" t="s">
        <v>387</v>
      </c>
      <c r="B47" s="425">
        <v>24</v>
      </c>
      <c r="C47" s="375">
        <f t="shared" si="6"/>
        <v>0.6</v>
      </c>
      <c r="D47" s="426">
        <v>134550</v>
      </c>
      <c r="E47" s="376">
        <f t="shared" si="7"/>
        <v>80730</v>
      </c>
      <c r="F47" s="427">
        <f t="shared" si="9"/>
        <v>86542.560000000012</v>
      </c>
      <c r="G47" s="376">
        <f t="shared" si="10"/>
        <v>92513.996640000012</v>
      </c>
      <c r="H47" s="427">
        <f t="shared" si="8"/>
        <v>259786.55664000002</v>
      </c>
    </row>
    <row r="48" spans="1:10" x14ac:dyDescent="0.2">
      <c r="A48" s="374" t="s">
        <v>388</v>
      </c>
      <c r="B48" s="425">
        <v>24</v>
      </c>
      <c r="C48" s="375">
        <f t="shared" si="6"/>
        <v>0.6</v>
      </c>
      <c r="D48" s="426">
        <v>175545</v>
      </c>
      <c r="E48" s="376">
        <f t="shared" si="7"/>
        <v>105327</v>
      </c>
      <c r="F48" s="427">
        <f t="shared" si="9"/>
        <v>112910.54400000001</v>
      </c>
      <c r="G48" s="376">
        <f t="shared" si="10"/>
        <v>120701.37153600001</v>
      </c>
      <c r="H48" s="427">
        <f t="shared" si="8"/>
        <v>338938.91553599999</v>
      </c>
    </row>
    <row r="49" spans="1:13" x14ac:dyDescent="0.2">
      <c r="A49" s="374" t="s">
        <v>361</v>
      </c>
      <c r="B49" s="425">
        <v>24</v>
      </c>
      <c r="C49" s="375">
        <f t="shared" si="6"/>
        <v>0.6</v>
      </c>
      <c r="D49" s="426">
        <v>160650</v>
      </c>
      <c r="E49" s="376">
        <f t="shared" si="7"/>
        <v>96390</v>
      </c>
      <c r="F49" s="427">
        <f t="shared" si="9"/>
        <v>103330.08</v>
      </c>
      <c r="G49" s="376">
        <f t="shared" si="10"/>
        <v>110459.85552</v>
      </c>
      <c r="H49" s="427">
        <f t="shared" si="8"/>
        <v>310179.93552</v>
      </c>
    </row>
    <row r="50" spans="1:13" x14ac:dyDescent="0.2">
      <c r="A50" s="374" t="s">
        <v>389</v>
      </c>
      <c r="B50" s="425">
        <v>24</v>
      </c>
      <c r="C50" s="375">
        <f t="shared" si="6"/>
        <v>0.6</v>
      </c>
      <c r="D50" s="426">
        <v>147018</v>
      </c>
      <c r="E50" s="376">
        <f t="shared" si="7"/>
        <v>88210.8</v>
      </c>
      <c r="F50" s="427">
        <f t="shared" si="9"/>
        <v>94561.977600000013</v>
      </c>
      <c r="G50" s="376">
        <f t="shared" si="10"/>
        <v>101086.75405440001</v>
      </c>
      <c r="H50" s="427">
        <f t="shared" si="8"/>
        <v>283859.53165440005</v>
      </c>
    </row>
    <row r="51" spans="1:13" x14ac:dyDescent="0.2">
      <c r="A51" s="374" t="s">
        <v>393</v>
      </c>
      <c r="B51" s="425">
        <v>24</v>
      </c>
      <c r="C51" s="375">
        <f t="shared" si="6"/>
        <v>0.6</v>
      </c>
      <c r="D51" s="426">
        <v>175545</v>
      </c>
      <c r="E51" s="376">
        <f t="shared" si="7"/>
        <v>105327</v>
      </c>
      <c r="F51" s="427">
        <f t="shared" si="9"/>
        <v>112910.54400000001</v>
      </c>
      <c r="G51" s="376">
        <f t="shared" si="10"/>
        <v>120701.37153600001</v>
      </c>
      <c r="H51" s="427">
        <f t="shared" si="8"/>
        <v>338938.91553599999</v>
      </c>
    </row>
    <row r="52" spans="1:13" x14ac:dyDescent="0.2">
      <c r="A52" s="374" t="s">
        <v>394</v>
      </c>
      <c r="B52" s="425">
        <v>24</v>
      </c>
      <c r="C52" s="375">
        <f t="shared" si="6"/>
        <v>0.6</v>
      </c>
      <c r="D52" s="426">
        <v>227007</v>
      </c>
      <c r="E52" s="376">
        <f t="shared" si="7"/>
        <v>136204.19999999998</v>
      </c>
      <c r="F52" s="427">
        <f t="shared" si="9"/>
        <v>146010.90239999999</v>
      </c>
      <c r="G52" s="376">
        <f t="shared" si="10"/>
        <v>156085.65466559998</v>
      </c>
      <c r="H52" s="427">
        <f t="shared" si="8"/>
        <v>438300.75706559996</v>
      </c>
    </row>
    <row r="53" spans="1:13" x14ac:dyDescent="0.2">
      <c r="A53" s="377" t="s">
        <v>362</v>
      </c>
      <c r="B53" s="425">
        <v>32</v>
      </c>
      <c r="C53" s="375">
        <f t="shared" si="6"/>
        <v>0.8</v>
      </c>
      <c r="D53" s="426">
        <v>1089792</v>
      </c>
      <c r="E53" s="376">
        <f t="shared" si="7"/>
        <v>871833.60000000009</v>
      </c>
      <c r="F53" s="427">
        <f t="shared" si="9"/>
        <v>934605.61920000019</v>
      </c>
      <c r="G53" s="376">
        <f t="shared" si="10"/>
        <v>999093.40692480013</v>
      </c>
      <c r="H53" s="427">
        <f t="shared" si="8"/>
        <v>2805532.6261248002</v>
      </c>
    </row>
    <row r="54" spans="1:13" x14ac:dyDescent="0.2">
      <c r="A54" s="377" t="s">
        <v>399</v>
      </c>
      <c r="B54" s="425">
        <v>8</v>
      </c>
      <c r="C54" s="375">
        <f t="shared" si="6"/>
        <v>0.2</v>
      </c>
      <c r="D54" s="426">
        <v>696960</v>
      </c>
      <c r="E54" s="376">
        <f t="shared" si="7"/>
        <v>139392</v>
      </c>
      <c r="F54" s="427">
        <f t="shared" si="9"/>
        <v>149428.22400000002</v>
      </c>
      <c r="G54" s="376">
        <f t="shared" si="10"/>
        <v>159738.77145600002</v>
      </c>
      <c r="H54" s="427">
        <f t="shared" si="8"/>
        <v>448558.99545600009</v>
      </c>
    </row>
    <row r="55" spans="1:13" x14ac:dyDescent="0.2">
      <c r="A55" s="374" t="s">
        <v>400</v>
      </c>
      <c r="B55" s="425">
        <v>8</v>
      </c>
      <c r="C55" s="375">
        <f t="shared" si="6"/>
        <v>0.2</v>
      </c>
      <c r="D55" s="426">
        <v>798336</v>
      </c>
      <c r="E55" s="376">
        <f t="shared" si="7"/>
        <v>159667.20000000001</v>
      </c>
      <c r="F55" s="427">
        <f t="shared" si="9"/>
        <v>171163.23840000003</v>
      </c>
      <c r="G55" s="376">
        <f t="shared" si="10"/>
        <v>182973.50184960003</v>
      </c>
      <c r="H55" s="427">
        <f t="shared" si="8"/>
        <v>513803.9402496001</v>
      </c>
    </row>
    <row r="56" spans="1:13" x14ac:dyDescent="0.2">
      <c r="A56" s="374" t="s">
        <v>401</v>
      </c>
      <c r="B56" s="425">
        <v>8</v>
      </c>
      <c r="C56" s="375">
        <f t="shared" si="6"/>
        <v>0.2</v>
      </c>
      <c r="D56" s="426">
        <v>925056</v>
      </c>
      <c r="E56" s="376">
        <f t="shared" si="7"/>
        <v>185011.20000000001</v>
      </c>
      <c r="F56" s="427">
        <f t="shared" si="9"/>
        <v>198332.00640000001</v>
      </c>
      <c r="G56" s="376">
        <f t="shared" si="10"/>
        <v>212016.9148416</v>
      </c>
      <c r="H56" s="427">
        <f t="shared" si="8"/>
        <v>595360.12124160002</v>
      </c>
    </row>
    <row r="57" spans="1:13" x14ac:dyDescent="0.2">
      <c r="A57" s="374" t="s">
        <v>359</v>
      </c>
      <c r="B57" s="425">
        <v>8</v>
      </c>
      <c r="C57" s="375">
        <f t="shared" si="6"/>
        <v>0.2</v>
      </c>
      <c r="D57" s="426">
        <v>582912</v>
      </c>
      <c r="E57" s="376">
        <f t="shared" si="7"/>
        <v>116582.40000000001</v>
      </c>
      <c r="F57" s="427">
        <f t="shared" si="9"/>
        <v>124976.33280000002</v>
      </c>
      <c r="G57" s="376">
        <f t="shared" si="10"/>
        <v>133599.69976320001</v>
      </c>
      <c r="H57" s="427">
        <f t="shared" si="8"/>
        <v>375158.43256320001</v>
      </c>
    </row>
    <row r="58" spans="1:13" x14ac:dyDescent="0.2">
      <c r="A58" s="377" t="s">
        <v>360</v>
      </c>
      <c r="B58" s="425">
        <v>8</v>
      </c>
      <c r="C58" s="375">
        <f t="shared" si="6"/>
        <v>0.2</v>
      </c>
      <c r="D58" s="426">
        <v>939840</v>
      </c>
      <c r="E58" s="376">
        <f t="shared" si="7"/>
        <v>187968</v>
      </c>
      <c r="F58" s="427">
        <f t="shared" si="9"/>
        <v>201501.69600000003</v>
      </c>
      <c r="G58" s="376">
        <f t="shared" si="10"/>
        <v>215405.313024</v>
      </c>
      <c r="H58" s="427">
        <f t="shared" si="8"/>
        <v>604875.00902400003</v>
      </c>
    </row>
    <row r="59" spans="1:13" x14ac:dyDescent="0.2">
      <c r="A59" s="377" t="s">
        <v>364</v>
      </c>
      <c r="B59" s="425">
        <v>8</v>
      </c>
      <c r="C59" s="375">
        <f t="shared" si="6"/>
        <v>0.2</v>
      </c>
      <c r="D59" s="426">
        <v>582912</v>
      </c>
      <c r="E59" s="376">
        <f t="shared" si="7"/>
        <v>116582.40000000001</v>
      </c>
      <c r="F59" s="427">
        <f t="shared" si="9"/>
        <v>124976.33280000002</v>
      </c>
      <c r="G59" s="376">
        <f t="shared" si="10"/>
        <v>133599.69976320001</v>
      </c>
      <c r="H59" s="427">
        <f t="shared" si="8"/>
        <v>375158.43256320001</v>
      </c>
    </row>
    <row r="60" spans="1:13" x14ac:dyDescent="0.2">
      <c r="A60" s="406" t="s">
        <v>517</v>
      </c>
      <c r="C60" s="253"/>
      <c r="D60" s="253"/>
      <c r="E60" s="1"/>
      <c r="F60" s="1"/>
      <c r="G60" s="1"/>
      <c r="H60" s="432">
        <f xml:space="preserve"> SUM(H38:H59)</f>
        <v>11624281.252646402</v>
      </c>
      <c r="I60" s="380"/>
      <c r="J60" s="365"/>
      <c r="K60" s="365"/>
      <c r="L60" s="365"/>
      <c r="M60" s="365"/>
    </row>
    <row r="61" spans="1:13" x14ac:dyDescent="0.2">
      <c r="A61" s="248"/>
      <c r="B61" s="248"/>
      <c r="C61" s="253"/>
      <c r="D61" s="253"/>
    </row>
    <row r="62" spans="1:13" x14ac:dyDescent="0.2">
      <c r="A62" s="248"/>
      <c r="B62" s="248"/>
      <c r="C62" s="253"/>
      <c r="D62" s="253"/>
    </row>
    <row r="63" spans="1:13" x14ac:dyDescent="0.2">
      <c r="A63" s="248"/>
      <c r="B63" s="248"/>
      <c r="C63" s="253"/>
      <c r="D63" s="253"/>
    </row>
    <row r="64" spans="1:13" x14ac:dyDescent="0.2">
      <c r="A64" s="248"/>
      <c r="B64" s="248"/>
    </row>
    <row r="65" spans="1:8" ht="15.75" x14ac:dyDescent="0.25">
      <c r="A65" s="523" t="s">
        <v>518</v>
      </c>
      <c r="B65" s="523"/>
      <c r="C65" s="523"/>
      <c r="D65" s="523"/>
      <c r="E65" s="523"/>
      <c r="F65" s="523"/>
      <c r="G65" s="523"/>
      <c r="H65" s="523"/>
    </row>
    <row r="66" spans="1:8" ht="15" x14ac:dyDescent="0.2">
      <c r="A66" s="407" t="s">
        <v>512</v>
      </c>
      <c r="B66" s="429"/>
      <c r="C66" s="408"/>
    </row>
    <row r="67" spans="1:8" x14ac:dyDescent="0.2">
      <c r="A67" s="409" t="s">
        <v>515</v>
      </c>
      <c r="B67" s="430"/>
      <c r="C67" s="411">
        <v>40</v>
      </c>
    </row>
    <row r="68" spans="1:8" x14ac:dyDescent="0.2">
      <c r="A68" s="410" t="s">
        <v>516</v>
      </c>
      <c r="B68" s="430"/>
      <c r="C68" s="412">
        <v>160</v>
      </c>
    </row>
    <row r="69" spans="1:8" ht="25.5" x14ac:dyDescent="0.2">
      <c r="A69" s="410" t="s">
        <v>351</v>
      </c>
      <c r="B69" s="430"/>
      <c r="C69" s="413" t="s">
        <v>514</v>
      </c>
    </row>
    <row r="70" spans="1:8" x14ac:dyDescent="0.2">
      <c r="A70" s="248"/>
      <c r="B70" s="248"/>
    </row>
    <row r="71" spans="1:8" ht="38.25" x14ac:dyDescent="0.2">
      <c r="A71" s="415" t="s">
        <v>502</v>
      </c>
      <c r="B71" s="424" t="s">
        <v>513</v>
      </c>
      <c r="C71" s="416" t="s">
        <v>531</v>
      </c>
      <c r="D71" s="424" t="s">
        <v>507</v>
      </c>
      <c r="E71" s="416" t="s">
        <v>508</v>
      </c>
      <c r="F71" s="424" t="s">
        <v>509</v>
      </c>
      <c r="G71" s="416" t="s">
        <v>510</v>
      </c>
      <c r="H71" s="424" t="s">
        <v>511</v>
      </c>
    </row>
    <row r="72" spans="1:8" x14ac:dyDescent="0.2">
      <c r="A72" s="410" t="s">
        <v>390</v>
      </c>
      <c r="B72" s="425">
        <v>16</v>
      </c>
      <c r="C72" s="419">
        <f>(B72/$C$67)*100%</f>
        <v>0.4</v>
      </c>
      <c r="D72" s="426">
        <v>384735</v>
      </c>
      <c r="E72" s="420">
        <f>D72*C72</f>
        <v>153894</v>
      </c>
      <c r="F72" s="427">
        <f>E72*1.072</f>
        <v>164974.36800000002</v>
      </c>
      <c r="G72" s="421">
        <f>F72*1.069</f>
        <v>176357.599392</v>
      </c>
      <c r="H72" s="428">
        <f>SUM(E72:G72)</f>
        <v>495225.96739200002</v>
      </c>
    </row>
    <row r="73" spans="1:8" x14ac:dyDescent="0.2">
      <c r="A73" s="410" t="s">
        <v>395</v>
      </c>
      <c r="B73" s="425">
        <v>16</v>
      </c>
      <c r="C73" s="419">
        <f t="shared" ref="C73:C82" si="11">(B73/$C$67)*100%</f>
        <v>0.4</v>
      </c>
      <c r="D73" s="426">
        <v>446031</v>
      </c>
      <c r="E73" s="420">
        <f t="shared" ref="E73:E82" si="12">D73*C73</f>
        <v>178412.40000000002</v>
      </c>
      <c r="F73" s="427">
        <f t="shared" ref="F73:F82" si="13">E73*1.072</f>
        <v>191258.09280000004</v>
      </c>
      <c r="G73" s="421">
        <f t="shared" ref="G73:G82" si="14">F73*1.069</f>
        <v>204454.90120320005</v>
      </c>
      <c r="H73" s="428">
        <f t="shared" ref="H73:H82" si="15">SUM(E73:G73)</f>
        <v>574125.39400320011</v>
      </c>
    </row>
    <row r="74" spans="1:8" x14ac:dyDescent="0.2">
      <c r="A74" s="410" t="s">
        <v>384</v>
      </c>
      <c r="B74" s="425">
        <v>24</v>
      </c>
      <c r="C74" s="419">
        <f t="shared" si="11"/>
        <v>0.6</v>
      </c>
      <c r="D74" s="426">
        <v>227007</v>
      </c>
      <c r="E74" s="420">
        <f t="shared" si="12"/>
        <v>136204.19999999998</v>
      </c>
      <c r="F74" s="427">
        <f t="shared" si="13"/>
        <v>146010.90239999999</v>
      </c>
      <c r="G74" s="421">
        <f t="shared" si="14"/>
        <v>156085.65466559998</v>
      </c>
      <c r="H74" s="428">
        <f t="shared" si="15"/>
        <v>438300.75706559996</v>
      </c>
    </row>
    <row r="75" spans="1:8" x14ac:dyDescent="0.2">
      <c r="A75" s="410" t="s">
        <v>386</v>
      </c>
      <c r="B75" s="425">
        <v>24</v>
      </c>
      <c r="C75" s="419">
        <f t="shared" si="11"/>
        <v>0.6</v>
      </c>
      <c r="D75" s="426">
        <v>113694</v>
      </c>
      <c r="E75" s="420">
        <f t="shared" si="12"/>
        <v>68216.399999999994</v>
      </c>
      <c r="F75" s="427">
        <f t="shared" si="13"/>
        <v>73127.980800000005</v>
      </c>
      <c r="G75" s="421">
        <f t="shared" si="14"/>
        <v>78173.811475199996</v>
      </c>
      <c r="H75" s="428">
        <f t="shared" si="15"/>
        <v>219518.19227519998</v>
      </c>
    </row>
    <row r="76" spans="1:8" x14ac:dyDescent="0.2">
      <c r="A76" s="410" t="s">
        <v>387</v>
      </c>
      <c r="B76" s="425">
        <v>24</v>
      </c>
      <c r="C76" s="419">
        <f t="shared" si="11"/>
        <v>0.6</v>
      </c>
      <c r="D76" s="426">
        <v>134550</v>
      </c>
      <c r="E76" s="420">
        <f t="shared" si="12"/>
        <v>80730</v>
      </c>
      <c r="F76" s="427">
        <f t="shared" si="13"/>
        <v>86542.560000000012</v>
      </c>
      <c r="G76" s="421">
        <f t="shared" si="14"/>
        <v>92513.996640000012</v>
      </c>
      <c r="H76" s="428">
        <f t="shared" si="15"/>
        <v>259786.55664000002</v>
      </c>
    </row>
    <row r="77" spans="1:8" x14ac:dyDescent="0.2">
      <c r="A77" s="410" t="s">
        <v>361</v>
      </c>
      <c r="B77" s="425">
        <v>32</v>
      </c>
      <c r="C77" s="419">
        <f t="shared" si="11"/>
        <v>0.8</v>
      </c>
      <c r="D77" s="426">
        <v>160650</v>
      </c>
      <c r="E77" s="420">
        <f t="shared" si="12"/>
        <v>128520</v>
      </c>
      <c r="F77" s="427">
        <f t="shared" si="13"/>
        <v>137773.44</v>
      </c>
      <c r="G77" s="421">
        <f t="shared" si="14"/>
        <v>147279.80736000001</v>
      </c>
      <c r="H77" s="428">
        <f t="shared" si="15"/>
        <v>413573.24736000004</v>
      </c>
    </row>
    <row r="78" spans="1:8" x14ac:dyDescent="0.2">
      <c r="A78" s="410" t="s">
        <v>389</v>
      </c>
      <c r="B78" s="425">
        <v>24</v>
      </c>
      <c r="C78" s="419">
        <f t="shared" si="11"/>
        <v>0.6</v>
      </c>
      <c r="D78" s="426">
        <v>147018</v>
      </c>
      <c r="E78" s="420">
        <f t="shared" si="12"/>
        <v>88210.8</v>
      </c>
      <c r="F78" s="427">
        <f t="shared" si="13"/>
        <v>94561.977600000013</v>
      </c>
      <c r="G78" s="421">
        <f t="shared" si="14"/>
        <v>101086.75405440001</v>
      </c>
      <c r="H78" s="428">
        <f t="shared" si="15"/>
        <v>283859.53165440005</v>
      </c>
    </row>
    <row r="79" spans="1:8" x14ac:dyDescent="0.2">
      <c r="A79" s="410" t="s">
        <v>393</v>
      </c>
      <c r="B79" s="425">
        <v>24</v>
      </c>
      <c r="C79" s="419">
        <f t="shared" si="11"/>
        <v>0.6</v>
      </c>
      <c r="D79" s="426">
        <v>175545</v>
      </c>
      <c r="E79" s="420">
        <f t="shared" si="12"/>
        <v>105327</v>
      </c>
      <c r="F79" s="427">
        <f t="shared" si="13"/>
        <v>112910.54400000001</v>
      </c>
      <c r="G79" s="421">
        <f t="shared" si="14"/>
        <v>120701.37153600001</v>
      </c>
      <c r="H79" s="428">
        <f t="shared" si="15"/>
        <v>338938.91553599999</v>
      </c>
    </row>
    <row r="80" spans="1:8" x14ac:dyDescent="0.2">
      <c r="A80" s="410" t="s">
        <v>394</v>
      </c>
      <c r="B80" s="425">
        <v>24</v>
      </c>
      <c r="C80" s="419">
        <f t="shared" si="11"/>
        <v>0.6</v>
      </c>
      <c r="D80" s="426">
        <v>227007</v>
      </c>
      <c r="E80" s="420">
        <f t="shared" si="12"/>
        <v>136204.19999999998</v>
      </c>
      <c r="F80" s="427">
        <f t="shared" si="13"/>
        <v>146010.90239999999</v>
      </c>
      <c r="G80" s="421">
        <f t="shared" si="14"/>
        <v>156085.65466559998</v>
      </c>
      <c r="H80" s="428">
        <f t="shared" si="15"/>
        <v>438300.75706559996</v>
      </c>
    </row>
    <row r="81" spans="1:8" x14ac:dyDescent="0.2">
      <c r="A81" s="414" t="s">
        <v>520</v>
      </c>
      <c r="B81" s="425">
        <v>8</v>
      </c>
      <c r="C81" s="419">
        <f t="shared" si="11"/>
        <v>0.2</v>
      </c>
      <c r="D81" s="426">
        <v>696960</v>
      </c>
      <c r="E81" s="420">
        <f t="shared" si="12"/>
        <v>139392</v>
      </c>
      <c r="F81" s="427">
        <f t="shared" si="13"/>
        <v>149428.22400000002</v>
      </c>
      <c r="G81" s="421">
        <f t="shared" si="14"/>
        <v>159738.77145600002</v>
      </c>
      <c r="H81" s="428">
        <f t="shared" si="15"/>
        <v>448558.99545600009</v>
      </c>
    </row>
    <row r="82" spans="1:8" x14ac:dyDescent="0.2">
      <c r="A82" s="410" t="s">
        <v>519</v>
      </c>
      <c r="B82" s="425">
        <v>8</v>
      </c>
      <c r="C82" s="419">
        <f t="shared" si="11"/>
        <v>0.2</v>
      </c>
      <c r="D82" s="426">
        <v>582912</v>
      </c>
      <c r="E82" s="420">
        <f t="shared" si="12"/>
        <v>116582.40000000001</v>
      </c>
      <c r="F82" s="427">
        <f t="shared" si="13"/>
        <v>124976.33280000002</v>
      </c>
      <c r="G82" s="421">
        <f t="shared" si="14"/>
        <v>133599.69976320001</v>
      </c>
      <c r="H82" s="428">
        <f t="shared" si="15"/>
        <v>375158.43256320001</v>
      </c>
    </row>
    <row r="83" spans="1:8" x14ac:dyDescent="0.2">
      <c r="A83" s="417" t="s">
        <v>517</v>
      </c>
      <c r="B83" s="248"/>
      <c r="H83" s="422">
        <f>SUM(H72:H82)</f>
        <v>4285346.7470112005</v>
      </c>
    </row>
    <row r="84" spans="1:8" x14ac:dyDescent="0.2">
      <c r="A84" s="248"/>
      <c r="B84" s="248"/>
    </row>
    <row r="85" spans="1:8" x14ac:dyDescent="0.2">
      <c r="A85" s="248"/>
      <c r="B85" s="248"/>
    </row>
    <row r="86" spans="1:8" x14ac:dyDescent="0.2">
      <c r="A86" s="248"/>
      <c r="B86" s="248"/>
    </row>
    <row r="87" spans="1:8" x14ac:dyDescent="0.2">
      <c r="A87" s="248"/>
      <c r="B87" s="248"/>
    </row>
    <row r="88" spans="1:8" ht="15.75" x14ac:dyDescent="0.25">
      <c r="A88" s="523" t="s">
        <v>280</v>
      </c>
      <c r="B88" s="523"/>
      <c r="C88" s="523"/>
      <c r="D88" s="523"/>
      <c r="E88" s="523"/>
      <c r="F88" s="523"/>
      <c r="G88" s="523"/>
      <c r="H88" s="523"/>
    </row>
    <row r="89" spans="1:8" ht="15" x14ac:dyDescent="0.2">
      <c r="A89" s="453" t="s">
        <v>512</v>
      </c>
      <c r="B89" s="429"/>
      <c r="C89" s="459"/>
    </row>
    <row r="90" spans="1:8" x14ac:dyDescent="0.2">
      <c r="A90" s="454" t="s">
        <v>515</v>
      </c>
      <c r="B90" s="430"/>
      <c r="C90" s="460">
        <v>40</v>
      </c>
    </row>
    <row r="91" spans="1:8" x14ac:dyDescent="0.2">
      <c r="A91" s="455" t="s">
        <v>516</v>
      </c>
      <c r="B91" s="430"/>
      <c r="C91" s="461">
        <v>160</v>
      </c>
    </row>
    <row r="92" spans="1:8" ht="25.5" x14ac:dyDescent="0.2">
      <c r="A92" s="455" t="s">
        <v>351</v>
      </c>
      <c r="B92" s="430"/>
      <c r="C92" s="462" t="s">
        <v>514</v>
      </c>
    </row>
    <row r="93" spans="1:8" x14ac:dyDescent="0.2">
      <c r="A93" s="384"/>
      <c r="B93" s="431"/>
      <c r="C93" s="385"/>
    </row>
    <row r="94" spans="1:8" ht="38.25" x14ac:dyDescent="0.2">
      <c r="A94" s="456" t="s">
        <v>502</v>
      </c>
      <c r="B94" s="424" t="s">
        <v>513</v>
      </c>
      <c r="C94" s="383" t="s">
        <v>531</v>
      </c>
      <c r="D94" s="424" t="s">
        <v>507</v>
      </c>
      <c r="E94" s="383" t="s">
        <v>508</v>
      </c>
      <c r="F94" s="424" t="s">
        <v>509</v>
      </c>
      <c r="G94" s="383" t="s">
        <v>510</v>
      </c>
      <c r="H94" s="424" t="s">
        <v>511</v>
      </c>
    </row>
    <row r="95" spans="1:8" x14ac:dyDescent="0.2">
      <c r="A95" s="455" t="s">
        <v>390</v>
      </c>
      <c r="B95" s="425">
        <v>24</v>
      </c>
      <c r="C95" s="463">
        <f>(B95/$C$90)*100%</f>
        <v>0.6</v>
      </c>
      <c r="D95" s="426">
        <v>384735</v>
      </c>
      <c r="E95" s="464">
        <f>C95*D95</f>
        <v>230841</v>
      </c>
      <c r="F95" s="427">
        <f>E95*1.072</f>
        <v>247461.55200000003</v>
      </c>
      <c r="G95" s="465">
        <f>F95*1.069</f>
        <v>264536.39908800001</v>
      </c>
      <c r="H95" s="428">
        <f>SUM(E95:G95)</f>
        <v>742838.95108800009</v>
      </c>
    </row>
    <row r="96" spans="1:8" x14ac:dyDescent="0.2">
      <c r="A96" s="455" t="s">
        <v>384</v>
      </c>
      <c r="B96" s="425">
        <v>24</v>
      </c>
      <c r="C96" s="463">
        <f t="shared" ref="C96:C102" si="16">(B96/$C$90)*100%</f>
        <v>0.6</v>
      </c>
      <c r="D96" s="426">
        <v>227007</v>
      </c>
      <c r="E96" s="464">
        <f t="shared" ref="E96:E102" si="17">C96*D96</f>
        <v>136204.19999999998</v>
      </c>
      <c r="F96" s="427">
        <f t="shared" ref="F96:F102" si="18">E96*1.072</f>
        <v>146010.90239999999</v>
      </c>
      <c r="G96" s="465">
        <f t="shared" ref="G96:G102" si="19">F96*1.069</f>
        <v>156085.65466559998</v>
      </c>
      <c r="H96" s="428">
        <f t="shared" ref="H96:H102" si="20">SUM(E96:G96)</f>
        <v>438300.75706559996</v>
      </c>
    </row>
    <row r="97" spans="1:13" x14ac:dyDescent="0.2">
      <c r="A97" s="455" t="s">
        <v>386</v>
      </c>
      <c r="B97" s="425">
        <v>32</v>
      </c>
      <c r="C97" s="463">
        <f t="shared" si="16"/>
        <v>0.8</v>
      </c>
      <c r="D97" s="426">
        <v>113694</v>
      </c>
      <c r="E97" s="464">
        <f t="shared" si="17"/>
        <v>90955.200000000012</v>
      </c>
      <c r="F97" s="427">
        <f t="shared" si="18"/>
        <v>97503.974400000021</v>
      </c>
      <c r="G97" s="465">
        <f t="shared" si="19"/>
        <v>104231.74863360001</v>
      </c>
      <c r="H97" s="428">
        <f t="shared" si="20"/>
        <v>292690.92303360003</v>
      </c>
    </row>
    <row r="98" spans="1:13" x14ac:dyDescent="0.2">
      <c r="A98" s="455" t="s">
        <v>361</v>
      </c>
      <c r="B98" s="425">
        <v>24</v>
      </c>
      <c r="C98" s="463">
        <f t="shared" si="16"/>
        <v>0.6</v>
      </c>
      <c r="D98" s="426">
        <v>160650</v>
      </c>
      <c r="E98" s="464">
        <f t="shared" si="17"/>
        <v>96390</v>
      </c>
      <c r="F98" s="427">
        <f t="shared" si="18"/>
        <v>103330.08</v>
      </c>
      <c r="G98" s="465">
        <f t="shared" si="19"/>
        <v>110459.85552</v>
      </c>
      <c r="H98" s="428">
        <f t="shared" si="20"/>
        <v>310179.93552</v>
      </c>
    </row>
    <row r="99" spans="1:13" x14ac:dyDescent="0.2">
      <c r="A99" s="455" t="s">
        <v>389</v>
      </c>
      <c r="B99" s="425">
        <v>24</v>
      </c>
      <c r="C99" s="463">
        <f t="shared" si="16"/>
        <v>0.6</v>
      </c>
      <c r="D99" s="426">
        <v>147018</v>
      </c>
      <c r="E99" s="464">
        <f t="shared" si="17"/>
        <v>88210.8</v>
      </c>
      <c r="F99" s="427">
        <f t="shared" si="18"/>
        <v>94561.977600000013</v>
      </c>
      <c r="G99" s="465">
        <f t="shared" si="19"/>
        <v>101086.75405440001</v>
      </c>
      <c r="H99" s="428">
        <f t="shared" si="20"/>
        <v>283859.53165440005</v>
      </c>
    </row>
    <row r="100" spans="1:13" x14ac:dyDescent="0.2">
      <c r="A100" s="455" t="s">
        <v>393</v>
      </c>
      <c r="B100" s="425">
        <v>24</v>
      </c>
      <c r="C100" s="463">
        <f t="shared" si="16"/>
        <v>0.6</v>
      </c>
      <c r="D100" s="426">
        <v>175545</v>
      </c>
      <c r="E100" s="464">
        <f t="shared" si="17"/>
        <v>105327</v>
      </c>
      <c r="F100" s="427">
        <f t="shared" si="18"/>
        <v>112910.54400000001</v>
      </c>
      <c r="G100" s="465">
        <f t="shared" si="19"/>
        <v>120701.37153600001</v>
      </c>
      <c r="H100" s="428">
        <f t="shared" si="20"/>
        <v>338938.91553599999</v>
      </c>
    </row>
    <row r="101" spans="1:13" x14ac:dyDescent="0.2">
      <c r="A101" s="455" t="s">
        <v>394</v>
      </c>
      <c r="B101" s="425">
        <v>24</v>
      </c>
      <c r="C101" s="463">
        <f t="shared" si="16"/>
        <v>0.6</v>
      </c>
      <c r="D101" s="426">
        <v>227007</v>
      </c>
      <c r="E101" s="464">
        <f t="shared" si="17"/>
        <v>136204.19999999998</v>
      </c>
      <c r="F101" s="427">
        <f t="shared" si="18"/>
        <v>146010.90239999999</v>
      </c>
      <c r="G101" s="465">
        <f t="shared" si="19"/>
        <v>156085.65466559998</v>
      </c>
      <c r="H101" s="428">
        <f t="shared" si="20"/>
        <v>438300.75706559996</v>
      </c>
    </row>
    <row r="102" spans="1:13" x14ac:dyDescent="0.2">
      <c r="A102" s="457" t="s">
        <v>520</v>
      </c>
      <c r="B102" s="425">
        <v>8</v>
      </c>
      <c r="C102" s="463">
        <f t="shared" si="16"/>
        <v>0.2</v>
      </c>
      <c r="D102" s="426">
        <v>696960</v>
      </c>
      <c r="E102" s="464">
        <f t="shared" si="17"/>
        <v>139392</v>
      </c>
      <c r="F102" s="427">
        <f t="shared" si="18"/>
        <v>149428.22400000002</v>
      </c>
      <c r="G102" s="465">
        <f t="shared" si="19"/>
        <v>159738.77145600002</v>
      </c>
      <c r="H102" s="428">
        <f t="shared" si="20"/>
        <v>448558.99545600009</v>
      </c>
    </row>
    <row r="103" spans="1:13" ht="15.75" x14ac:dyDescent="0.25">
      <c r="A103" s="458" t="s">
        <v>517</v>
      </c>
      <c r="B103" s="339"/>
      <c r="C103" s="423"/>
      <c r="D103" s="423"/>
      <c r="E103" s="423"/>
      <c r="F103" s="423"/>
      <c r="G103" s="423"/>
      <c r="H103" s="434">
        <f>SUM(H95:H102)</f>
        <v>3293668.7664192002</v>
      </c>
    </row>
    <row r="104" spans="1:13" x14ac:dyDescent="0.2">
      <c r="A104" s="1"/>
      <c r="B104" s="1"/>
      <c r="C104" s="1"/>
      <c r="D104" s="1"/>
      <c r="E104" s="1"/>
      <c r="F104" s="1"/>
      <c r="G104" s="1"/>
      <c r="H104" s="1"/>
      <c r="I104" s="365"/>
      <c r="J104" s="365"/>
      <c r="K104" s="365"/>
      <c r="L104" s="365"/>
      <c r="M104" s="365"/>
    </row>
    <row r="105" spans="1:13" x14ac:dyDescent="0.2">
      <c r="A105" s="248"/>
      <c r="B105" s="248"/>
    </row>
    <row r="106" spans="1:13" x14ac:dyDescent="0.2">
      <c r="A106" s="248"/>
      <c r="B106" s="248"/>
    </row>
    <row r="107" spans="1:13" x14ac:dyDescent="0.2">
      <c r="A107" s="248"/>
      <c r="B107" s="248"/>
    </row>
    <row r="108" spans="1:13" x14ac:dyDescent="0.2">
      <c r="A108" s="248"/>
      <c r="B108" s="248"/>
    </row>
    <row r="109" spans="1:13" x14ac:dyDescent="0.2">
      <c r="A109" s="248"/>
      <c r="B109" s="248"/>
    </row>
    <row r="110" spans="1:13" x14ac:dyDescent="0.2">
      <c r="A110" s="248"/>
      <c r="B110" s="248"/>
    </row>
    <row r="111" spans="1:13" x14ac:dyDescent="0.2">
      <c r="A111" s="248"/>
      <c r="B111" s="248"/>
    </row>
    <row r="112" spans="1:13" x14ac:dyDescent="0.2">
      <c r="A112" s="248"/>
      <c r="B112" s="248"/>
    </row>
    <row r="113" spans="1:2" x14ac:dyDescent="0.2">
      <c r="A113" s="248"/>
      <c r="B113" s="248"/>
    </row>
    <row r="114" spans="1:2" x14ac:dyDescent="0.2">
      <c r="A114" s="248"/>
      <c r="B114" s="248"/>
    </row>
    <row r="115" spans="1:2" x14ac:dyDescent="0.2">
      <c r="A115" s="248"/>
      <c r="B115" s="248"/>
    </row>
    <row r="116" spans="1:2" x14ac:dyDescent="0.2">
      <c r="A116" s="248"/>
      <c r="B116" s="248"/>
    </row>
    <row r="117" spans="1:2" x14ac:dyDescent="0.2">
      <c r="A117" s="248"/>
      <c r="B117" s="248"/>
    </row>
    <row r="118" spans="1:2" x14ac:dyDescent="0.2">
      <c r="A118" s="248"/>
      <c r="B118" s="248"/>
    </row>
    <row r="119" spans="1:2" x14ac:dyDescent="0.2">
      <c r="A119" s="248"/>
      <c r="B119" s="248"/>
    </row>
    <row r="120" spans="1:2" x14ac:dyDescent="0.2">
      <c r="A120" s="248"/>
      <c r="B120" s="248"/>
    </row>
    <row r="121" spans="1:2" x14ac:dyDescent="0.2">
      <c r="A121" s="249"/>
      <c r="B121" s="249"/>
    </row>
    <row r="122" spans="1:2" x14ac:dyDescent="0.2">
      <c r="A122" s="249"/>
      <c r="B122" s="249"/>
    </row>
    <row r="123" spans="1:2" x14ac:dyDescent="0.2">
      <c r="A123" s="249"/>
      <c r="B123" s="249"/>
    </row>
    <row r="124" spans="1:2" x14ac:dyDescent="0.2">
      <c r="A124" s="248"/>
      <c r="B124" s="248"/>
    </row>
    <row r="125" spans="1:2" x14ac:dyDescent="0.2">
      <c r="A125" s="248"/>
      <c r="B125" s="248"/>
    </row>
    <row r="126" spans="1:2" x14ac:dyDescent="0.2">
      <c r="A126" s="248"/>
      <c r="B126" s="248"/>
    </row>
    <row r="127" spans="1:2" x14ac:dyDescent="0.2">
      <c r="A127" s="249"/>
      <c r="B127" s="249"/>
    </row>
    <row r="128" spans="1:2" x14ac:dyDescent="0.2">
      <c r="A128" s="249"/>
      <c r="B128" s="249"/>
    </row>
    <row r="131" spans="1:13" ht="15.75" x14ac:dyDescent="0.25">
      <c r="C131" s="522"/>
      <c r="D131" s="522"/>
      <c r="E131" s="522"/>
      <c r="F131" s="522"/>
      <c r="G131" s="522"/>
      <c r="H131" s="522"/>
    </row>
    <row r="132" spans="1:13" x14ac:dyDescent="0.2">
      <c r="A132" s="1"/>
      <c r="B132" s="1"/>
      <c r="C132" s="1"/>
      <c r="D132" s="1"/>
      <c r="E132" s="1"/>
      <c r="F132" s="1"/>
      <c r="G132" s="1"/>
      <c r="H132" s="1"/>
      <c r="I132" s="365"/>
      <c r="J132" s="365"/>
      <c r="K132" s="365"/>
      <c r="L132" s="365"/>
      <c r="M132" s="365"/>
    </row>
    <row r="133" spans="1:13" x14ac:dyDescent="0.2">
      <c r="A133" s="248"/>
      <c r="B133" s="248"/>
    </row>
    <row r="134" spans="1:13" x14ac:dyDescent="0.2">
      <c r="A134" s="248"/>
      <c r="B134" s="248"/>
    </row>
    <row r="135" spans="1:13" x14ac:dyDescent="0.2">
      <c r="A135" s="248"/>
      <c r="B135" s="248"/>
    </row>
    <row r="136" spans="1:13" x14ac:dyDescent="0.2">
      <c r="A136" s="248"/>
      <c r="B136" s="248"/>
    </row>
    <row r="137" spans="1:13" x14ac:dyDescent="0.2">
      <c r="A137" s="248"/>
      <c r="B137" s="248"/>
    </row>
    <row r="138" spans="1:13" x14ac:dyDescent="0.2">
      <c r="A138" s="248"/>
      <c r="B138" s="248"/>
    </row>
    <row r="139" spans="1:13" x14ac:dyDescent="0.2">
      <c r="A139" s="248"/>
      <c r="B139" s="248"/>
    </row>
    <row r="140" spans="1:13" x14ac:dyDescent="0.2">
      <c r="A140" s="248"/>
      <c r="B140" s="248"/>
    </row>
    <row r="141" spans="1:13" x14ac:dyDescent="0.2">
      <c r="A141" s="248"/>
      <c r="B141" s="248"/>
    </row>
    <row r="142" spans="1:13" x14ac:dyDescent="0.2">
      <c r="A142" s="248"/>
      <c r="B142" s="248"/>
    </row>
    <row r="143" spans="1:13" x14ac:dyDescent="0.2">
      <c r="A143" s="248"/>
      <c r="B143" s="248"/>
    </row>
    <row r="144" spans="1:13" x14ac:dyDescent="0.2">
      <c r="A144" s="248"/>
      <c r="B144" s="248"/>
    </row>
    <row r="145" spans="1:13" x14ac:dyDescent="0.2">
      <c r="A145" s="248"/>
      <c r="B145" s="248"/>
    </row>
    <row r="146" spans="1:13" x14ac:dyDescent="0.2">
      <c r="A146" s="248"/>
      <c r="B146" s="248"/>
    </row>
    <row r="147" spans="1:13" x14ac:dyDescent="0.2">
      <c r="A147" s="248"/>
      <c r="B147" s="248"/>
    </row>
    <row r="148" spans="1:13" x14ac:dyDescent="0.2">
      <c r="A148" s="248"/>
      <c r="B148" s="248"/>
    </row>
    <row r="149" spans="1:13" x14ac:dyDescent="0.2">
      <c r="A149" s="249"/>
      <c r="B149" s="249"/>
    </row>
    <row r="150" spans="1:13" x14ac:dyDescent="0.2">
      <c r="A150" s="249"/>
      <c r="B150" s="249"/>
    </row>
    <row r="151" spans="1:13" x14ac:dyDescent="0.2">
      <c r="A151" s="249"/>
      <c r="B151" s="249"/>
    </row>
    <row r="152" spans="1:13" x14ac:dyDescent="0.2">
      <c r="A152" s="248"/>
      <c r="B152" s="248"/>
    </row>
    <row r="153" spans="1:13" x14ac:dyDescent="0.2">
      <c r="A153" s="248"/>
      <c r="B153" s="248"/>
    </row>
    <row r="154" spans="1:13" x14ac:dyDescent="0.2">
      <c r="A154" s="248"/>
      <c r="B154" s="248"/>
    </row>
    <row r="155" spans="1:13" x14ac:dyDescent="0.2">
      <c r="A155" s="249"/>
      <c r="B155" s="249"/>
    </row>
    <row r="156" spans="1:13" x14ac:dyDescent="0.2">
      <c r="A156" s="249"/>
      <c r="B156" s="249"/>
    </row>
    <row r="159" spans="1:13" ht="15.75" x14ac:dyDescent="0.25">
      <c r="C159" s="522"/>
      <c r="D159" s="522"/>
      <c r="E159" s="522"/>
      <c r="F159" s="522"/>
      <c r="G159" s="522"/>
      <c r="H159" s="522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365"/>
      <c r="J160" s="365"/>
      <c r="K160" s="365"/>
      <c r="L160" s="365"/>
      <c r="M160" s="365"/>
    </row>
    <row r="161" spans="1:2" x14ac:dyDescent="0.2">
      <c r="A161" s="248"/>
      <c r="B161" s="248"/>
    </row>
    <row r="162" spans="1:2" x14ac:dyDescent="0.2">
      <c r="A162" s="248"/>
      <c r="B162" s="248"/>
    </row>
    <row r="163" spans="1:2" x14ac:dyDescent="0.2">
      <c r="A163" s="248"/>
      <c r="B163" s="248"/>
    </row>
    <row r="164" spans="1:2" x14ac:dyDescent="0.2">
      <c r="A164" s="248"/>
      <c r="B164" s="248"/>
    </row>
    <row r="165" spans="1:2" x14ac:dyDescent="0.2">
      <c r="A165" s="248"/>
      <c r="B165" s="248"/>
    </row>
    <row r="166" spans="1:2" x14ac:dyDescent="0.2">
      <c r="A166" s="248"/>
      <c r="B166" s="248"/>
    </row>
    <row r="167" spans="1:2" x14ac:dyDescent="0.2">
      <c r="A167" s="248"/>
      <c r="B167" s="248"/>
    </row>
    <row r="168" spans="1:2" x14ac:dyDescent="0.2">
      <c r="A168" s="248"/>
      <c r="B168" s="248"/>
    </row>
    <row r="169" spans="1:2" x14ac:dyDescent="0.2">
      <c r="A169" s="248"/>
      <c r="B169" s="248"/>
    </row>
    <row r="170" spans="1:2" x14ac:dyDescent="0.2">
      <c r="A170" s="248"/>
      <c r="B170" s="248"/>
    </row>
    <row r="171" spans="1:2" x14ac:dyDescent="0.2">
      <c r="A171" s="248"/>
      <c r="B171" s="248"/>
    </row>
    <row r="172" spans="1:2" x14ac:dyDescent="0.2">
      <c r="A172" s="248"/>
      <c r="B172" s="248"/>
    </row>
    <row r="173" spans="1:2" x14ac:dyDescent="0.2">
      <c r="A173" s="248"/>
      <c r="B173" s="248"/>
    </row>
    <row r="174" spans="1:2" x14ac:dyDescent="0.2">
      <c r="A174" s="248"/>
      <c r="B174" s="248"/>
    </row>
    <row r="175" spans="1:2" x14ac:dyDescent="0.2">
      <c r="A175" s="248"/>
      <c r="B175" s="248"/>
    </row>
    <row r="176" spans="1:2" x14ac:dyDescent="0.2">
      <c r="A176" s="248"/>
      <c r="B176" s="248"/>
    </row>
    <row r="177" spans="1:13" x14ac:dyDescent="0.2">
      <c r="A177" s="249"/>
      <c r="B177" s="249"/>
    </row>
    <row r="178" spans="1:13" x14ac:dyDescent="0.2">
      <c r="A178" s="249"/>
      <c r="B178" s="249"/>
    </row>
    <row r="179" spans="1:13" x14ac:dyDescent="0.2">
      <c r="A179" s="249"/>
      <c r="B179" s="249"/>
    </row>
    <row r="180" spans="1:13" x14ac:dyDescent="0.2">
      <c r="A180" s="248"/>
      <c r="B180" s="248"/>
    </row>
    <row r="181" spans="1:13" x14ac:dyDescent="0.2">
      <c r="A181" s="248"/>
      <c r="B181" s="248"/>
    </row>
    <row r="182" spans="1:13" x14ac:dyDescent="0.2">
      <c r="A182" s="248"/>
      <c r="B182" s="248"/>
    </row>
    <row r="183" spans="1:13" x14ac:dyDescent="0.2">
      <c r="A183" s="249"/>
      <c r="B183" s="249"/>
    </row>
    <row r="184" spans="1:13" x14ac:dyDescent="0.2">
      <c r="A184" s="249"/>
      <c r="B184" s="249"/>
    </row>
    <row r="187" spans="1:13" ht="15.75" x14ac:dyDescent="0.25">
      <c r="C187" s="522"/>
      <c r="D187" s="522"/>
      <c r="E187" s="522"/>
      <c r="F187" s="522"/>
      <c r="G187" s="522"/>
      <c r="H187" s="522"/>
    </row>
    <row r="188" spans="1:13" x14ac:dyDescent="0.2">
      <c r="A188" s="1"/>
      <c r="B188" s="1"/>
      <c r="C188" s="1"/>
      <c r="D188" s="1"/>
      <c r="E188" s="1"/>
      <c r="F188" s="1"/>
      <c r="G188" s="1"/>
      <c r="H188" s="1"/>
      <c r="I188" s="365"/>
      <c r="J188" s="365"/>
      <c r="K188" s="365"/>
      <c r="L188" s="365"/>
      <c r="M188" s="365"/>
    </row>
    <row r="189" spans="1:13" x14ac:dyDescent="0.2">
      <c r="A189" s="248"/>
      <c r="B189" s="248"/>
    </row>
    <row r="190" spans="1:13" x14ac:dyDescent="0.2">
      <c r="A190" s="248"/>
      <c r="B190" s="248"/>
    </row>
    <row r="191" spans="1:13" x14ac:dyDescent="0.2">
      <c r="A191" s="248"/>
      <c r="B191" s="248"/>
    </row>
    <row r="192" spans="1:13" x14ac:dyDescent="0.2">
      <c r="A192" s="248"/>
      <c r="B192" s="248"/>
    </row>
    <row r="193" spans="1:2" x14ac:dyDescent="0.2">
      <c r="A193" s="248"/>
      <c r="B193" s="248"/>
    </row>
    <row r="194" spans="1:2" x14ac:dyDescent="0.2">
      <c r="A194" s="248"/>
      <c r="B194" s="248"/>
    </row>
    <row r="195" spans="1:2" x14ac:dyDescent="0.2">
      <c r="A195" s="248"/>
      <c r="B195" s="248"/>
    </row>
    <row r="196" spans="1:2" x14ac:dyDescent="0.2">
      <c r="A196" s="248"/>
      <c r="B196" s="248"/>
    </row>
    <row r="197" spans="1:2" x14ac:dyDescent="0.2">
      <c r="A197" s="248"/>
      <c r="B197" s="248"/>
    </row>
    <row r="198" spans="1:2" x14ac:dyDescent="0.2">
      <c r="A198" s="248"/>
      <c r="B198" s="248"/>
    </row>
    <row r="199" spans="1:2" x14ac:dyDescent="0.2">
      <c r="A199" s="248"/>
      <c r="B199" s="248"/>
    </row>
    <row r="200" spans="1:2" x14ac:dyDescent="0.2">
      <c r="A200" s="248"/>
      <c r="B200" s="248"/>
    </row>
    <row r="201" spans="1:2" x14ac:dyDescent="0.2">
      <c r="A201" s="248"/>
      <c r="B201" s="248"/>
    </row>
    <row r="202" spans="1:2" x14ac:dyDescent="0.2">
      <c r="A202" s="248"/>
      <c r="B202" s="248"/>
    </row>
    <row r="203" spans="1:2" x14ac:dyDescent="0.2">
      <c r="A203" s="248"/>
      <c r="B203" s="248"/>
    </row>
    <row r="204" spans="1:2" x14ac:dyDescent="0.2">
      <c r="A204" s="248"/>
      <c r="B204" s="248"/>
    </row>
    <row r="205" spans="1:2" x14ac:dyDescent="0.2">
      <c r="A205" s="249"/>
      <c r="B205" s="249"/>
    </row>
    <row r="206" spans="1:2" x14ac:dyDescent="0.2">
      <c r="A206" s="249"/>
      <c r="B206" s="249"/>
    </row>
    <row r="207" spans="1:2" x14ac:dyDescent="0.2">
      <c r="A207" s="249"/>
      <c r="B207" s="249"/>
    </row>
    <row r="208" spans="1:2" x14ac:dyDescent="0.2">
      <c r="A208" s="248"/>
      <c r="B208" s="248"/>
    </row>
    <row r="209" spans="1:13" x14ac:dyDescent="0.2">
      <c r="A209" s="248"/>
      <c r="B209" s="248"/>
    </row>
    <row r="210" spans="1:13" x14ac:dyDescent="0.2">
      <c r="A210" s="248"/>
      <c r="B210" s="248"/>
    </row>
    <row r="211" spans="1:13" x14ac:dyDescent="0.2">
      <c r="A211" s="249"/>
      <c r="B211" s="249"/>
    </row>
    <row r="212" spans="1:13" x14ac:dyDescent="0.2">
      <c r="A212" s="249"/>
      <c r="B212" s="249"/>
    </row>
    <row r="215" spans="1:13" ht="15.75" x14ac:dyDescent="0.25">
      <c r="C215" s="522"/>
      <c r="D215" s="522"/>
      <c r="E215" s="522"/>
      <c r="F215" s="522"/>
      <c r="G215" s="522"/>
      <c r="H215" s="522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365"/>
      <c r="J216" s="365"/>
      <c r="K216" s="365"/>
      <c r="L216" s="365"/>
      <c r="M216" s="365"/>
    </row>
    <row r="217" spans="1:13" x14ac:dyDescent="0.2">
      <c r="A217" s="248"/>
      <c r="B217" s="248"/>
    </row>
    <row r="218" spans="1:13" x14ac:dyDescent="0.2">
      <c r="A218" s="248"/>
      <c r="B218" s="248"/>
    </row>
    <row r="219" spans="1:13" x14ac:dyDescent="0.2">
      <c r="A219" s="248"/>
      <c r="B219" s="248"/>
    </row>
    <row r="220" spans="1:13" x14ac:dyDescent="0.2">
      <c r="A220" s="248"/>
      <c r="B220" s="248"/>
    </row>
    <row r="221" spans="1:13" x14ac:dyDescent="0.2">
      <c r="A221" s="248"/>
      <c r="B221" s="248"/>
    </row>
    <row r="222" spans="1:13" x14ac:dyDescent="0.2">
      <c r="A222" s="248"/>
      <c r="B222" s="248"/>
    </row>
    <row r="223" spans="1:13" x14ac:dyDescent="0.2">
      <c r="A223" s="248"/>
      <c r="B223" s="248"/>
    </row>
    <row r="224" spans="1:13" x14ac:dyDescent="0.2">
      <c r="A224" s="248"/>
      <c r="B224" s="248"/>
    </row>
    <row r="225" spans="1:2" x14ac:dyDescent="0.2">
      <c r="A225" s="248"/>
      <c r="B225" s="248"/>
    </row>
    <row r="226" spans="1:2" x14ac:dyDescent="0.2">
      <c r="A226" s="248"/>
      <c r="B226" s="248"/>
    </row>
    <row r="227" spans="1:2" x14ac:dyDescent="0.2">
      <c r="A227" s="248"/>
      <c r="B227" s="248"/>
    </row>
    <row r="228" spans="1:2" x14ac:dyDescent="0.2">
      <c r="A228" s="248"/>
      <c r="B228" s="248"/>
    </row>
    <row r="229" spans="1:2" x14ac:dyDescent="0.2">
      <c r="A229" s="248"/>
      <c r="B229" s="248"/>
    </row>
    <row r="230" spans="1:2" x14ac:dyDescent="0.2">
      <c r="A230" s="248"/>
      <c r="B230" s="248"/>
    </row>
    <row r="231" spans="1:2" x14ac:dyDescent="0.2">
      <c r="A231" s="248"/>
      <c r="B231" s="248"/>
    </row>
    <row r="232" spans="1:2" x14ac:dyDescent="0.2">
      <c r="A232" s="248"/>
      <c r="B232" s="248"/>
    </row>
    <row r="233" spans="1:2" x14ac:dyDescent="0.2">
      <c r="A233" s="249"/>
      <c r="B233" s="249"/>
    </row>
    <row r="234" spans="1:2" x14ac:dyDescent="0.2">
      <c r="A234" s="249"/>
      <c r="B234" s="249"/>
    </row>
    <row r="235" spans="1:2" x14ac:dyDescent="0.2">
      <c r="A235" s="249"/>
      <c r="B235" s="249"/>
    </row>
    <row r="236" spans="1:2" x14ac:dyDescent="0.2">
      <c r="A236" s="248"/>
      <c r="B236" s="248"/>
    </row>
    <row r="237" spans="1:2" x14ac:dyDescent="0.2">
      <c r="A237" s="248"/>
      <c r="B237" s="248"/>
    </row>
    <row r="238" spans="1:2" x14ac:dyDescent="0.2">
      <c r="A238" s="248"/>
      <c r="B238" s="248"/>
    </row>
    <row r="239" spans="1:2" x14ac:dyDescent="0.2">
      <c r="A239" s="249"/>
      <c r="B239" s="249"/>
    </row>
    <row r="240" spans="1:2" x14ac:dyDescent="0.2">
      <c r="A240" s="249"/>
      <c r="B240" s="249"/>
    </row>
  </sheetData>
  <mergeCells count="8">
    <mergeCell ref="C187:H187"/>
    <mergeCell ref="C215:H215"/>
    <mergeCell ref="A31:H31"/>
    <mergeCell ref="A1:H1"/>
    <mergeCell ref="A65:H65"/>
    <mergeCell ref="A88:H88"/>
    <mergeCell ref="C131:H131"/>
    <mergeCell ref="C159:H1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B205"/>
  <sheetViews>
    <sheetView zoomScaleNormal="100" workbookViewId="0">
      <pane xSplit="4" ySplit="4" topLeftCell="AH5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15166038</v>
      </c>
      <c r="E7" s="33">
        <f>O7+X7+AH7+AP7+AT7+BA7</f>
        <v>2435749.9700000002</v>
      </c>
      <c r="F7" s="34">
        <f>F57</f>
        <v>78392.33</v>
      </c>
      <c r="G7" s="34">
        <f t="shared" ref="G7:AH7" si="0">G57</f>
        <v>159515.652</v>
      </c>
      <c r="H7" s="34">
        <f t="shared" si="0"/>
        <v>66710.016999999993</v>
      </c>
      <c r="I7" s="34">
        <f t="shared" ref="I7:K7" si="1">I57</f>
        <v>73560.06</v>
      </c>
      <c r="J7" s="34">
        <f t="shared" si="1"/>
        <v>0</v>
      </c>
      <c r="K7" s="34">
        <f t="shared" si="1"/>
        <v>77752.299999999988</v>
      </c>
      <c r="L7" s="34">
        <f t="shared" si="0"/>
        <v>99922.419999999984</v>
      </c>
      <c r="M7" s="34">
        <f t="shared" si="0"/>
        <v>119972.17</v>
      </c>
      <c r="N7" s="34">
        <f t="shared" si="0"/>
        <v>87052</v>
      </c>
      <c r="O7" s="35">
        <f>O57</f>
        <v>762876.94900000002</v>
      </c>
      <c r="P7" s="34">
        <f t="shared" si="0"/>
        <v>24305.21</v>
      </c>
      <c r="Q7" s="34">
        <f t="shared" ref="Q7:V7" si="2">Q57</f>
        <v>15609.59</v>
      </c>
      <c r="R7" s="34">
        <f t="shared" si="2"/>
        <v>7982.96</v>
      </c>
      <c r="S7" s="34">
        <f t="shared" si="2"/>
        <v>24305.21</v>
      </c>
      <c r="T7" s="34">
        <f t="shared" si="2"/>
        <v>34070.350000000006</v>
      </c>
      <c r="U7" s="34">
        <f t="shared" si="2"/>
        <v>124010.72</v>
      </c>
      <c r="V7" s="34">
        <f t="shared" si="2"/>
        <v>59749.354999999996</v>
      </c>
      <c r="W7" s="34">
        <f>W57</f>
        <v>31074.971999999998</v>
      </c>
      <c r="X7" s="35">
        <f>X57</f>
        <v>255819.36699999997</v>
      </c>
      <c r="Y7" s="34">
        <f t="shared" si="0"/>
        <v>46252.595000000001</v>
      </c>
      <c r="Z7" s="34">
        <f t="shared" si="0"/>
        <v>15094.68</v>
      </c>
      <c r="AA7" s="34">
        <f t="shared" si="0"/>
        <v>28059.26</v>
      </c>
      <c r="AB7" s="34">
        <f t="shared" ref="AB7:AD7" si="3">AB57</f>
        <v>29269.105</v>
      </c>
      <c r="AC7" s="34">
        <f t="shared" si="3"/>
        <v>35918.043000000005</v>
      </c>
      <c r="AD7" s="34">
        <f t="shared" si="3"/>
        <v>35918.043000000005</v>
      </c>
      <c r="AE7" s="34">
        <f t="shared" si="0"/>
        <v>1717.7760000000001</v>
      </c>
      <c r="AF7" s="34">
        <f t="shared" si="0"/>
        <v>2226.2179999999998</v>
      </c>
      <c r="AG7" s="34">
        <f t="shared" si="0"/>
        <v>5725.92</v>
      </c>
      <c r="AH7" s="35">
        <f t="shared" si="0"/>
        <v>200181.64</v>
      </c>
      <c r="AI7" s="34">
        <f t="shared" ref="AI7:AP7" si="4">AI57</f>
        <v>110748.80500000001</v>
      </c>
      <c r="AJ7" s="34">
        <f t="shared" si="4"/>
        <v>174938.30000000002</v>
      </c>
      <c r="AK7" s="34">
        <f t="shared" si="4"/>
        <v>109666.54200000002</v>
      </c>
      <c r="AL7" s="34">
        <f t="shared" si="4"/>
        <v>43484.141999999993</v>
      </c>
      <c r="AM7" s="34">
        <f t="shared" si="4"/>
        <v>129448.212</v>
      </c>
      <c r="AN7" s="34">
        <f t="shared" si="4"/>
        <v>154633.56200000003</v>
      </c>
      <c r="AO7" s="34">
        <f t="shared" si="4"/>
        <v>114848.952</v>
      </c>
      <c r="AP7" s="35">
        <f t="shared" si="4"/>
        <v>837768.51500000013</v>
      </c>
      <c r="AQ7" s="34">
        <f t="shared" ref="AQ7:AT7" si="5">AQ57</f>
        <v>63261.202000000005</v>
      </c>
      <c r="AR7" s="34">
        <f t="shared" si="5"/>
        <v>62752.759999999995</v>
      </c>
      <c r="AS7" s="34">
        <f t="shared" si="5"/>
        <v>57026.84</v>
      </c>
      <c r="AT7" s="35">
        <f t="shared" si="5"/>
        <v>183040.802</v>
      </c>
      <c r="AU7" s="34">
        <f t="shared" ref="AU7:AW7" si="6">AU57</f>
        <v>5732.8890000000001</v>
      </c>
      <c r="AV7" s="34">
        <f t="shared" si="6"/>
        <v>11465.778</v>
      </c>
      <c r="AW7" s="34">
        <f t="shared" si="6"/>
        <v>17247.449999999997</v>
      </c>
      <c r="AX7" s="34">
        <f t="shared" ref="AX7:BA7" si="7">AX57</f>
        <v>126912.61</v>
      </c>
      <c r="AY7" s="34">
        <f t="shared" si="7"/>
        <v>28838.670000000002</v>
      </c>
      <c r="AZ7" s="34">
        <f t="shared" si="7"/>
        <v>5865.3</v>
      </c>
      <c r="BA7" s="35">
        <f t="shared" si="7"/>
        <v>196062.69700000001</v>
      </c>
      <c r="BB7" s="36">
        <f>E7/D7</f>
        <v>0.16060555630943296</v>
      </c>
    </row>
    <row r="8" spans="2:54" s="28" customFormat="1" ht="14.25" customHeight="1" x14ac:dyDescent="0.2">
      <c r="B8" s="24"/>
      <c r="C8" s="29" t="s">
        <v>8</v>
      </c>
      <c r="D8" s="32">
        <f>D105</f>
        <v>16055689.224000001</v>
      </c>
      <c r="E8" s="33">
        <f t="shared" ref="E8:E9" si="8">O8+X8+AH8+AP8+AT8+BA8</f>
        <v>2745475.3381912499</v>
      </c>
      <c r="F8" s="34">
        <f>F105</f>
        <v>78520.290000000008</v>
      </c>
      <c r="G8" s="34">
        <f t="shared" ref="G8:P8" si="9">G105</f>
        <v>175795.33200000002</v>
      </c>
      <c r="H8" s="34">
        <f t="shared" si="9"/>
        <v>78171.327107500023</v>
      </c>
      <c r="I8" s="34">
        <f t="shared" ref="I8:K8" si="10">I105</f>
        <v>85745.708258750019</v>
      </c>
      <c r="J8" s="34">
        <f t="shared" si="10"/>
        <v>0</v>
      </c>
      <c r="K8" s="34">
        <f t="shared" si="10"/>
        <v>81209.42</v>
      </c>
      <c r="L8" s="34">
        <f t="shared" si="9"/>
        <v>107549.54</v>
      </c>
      <c r="M8" s="34">
        <f t="shared" si="9"/>
        <v>140165.17000000001</v>
      </c>
      <c r="N8" s="34">
        <f t="shared" si="9"/>
        <v>103616.16</v>
      </c>
      <c r="O8" s="35">
        <f>O105</f>
        <v>850772.94736624986</v>
      </c>
      <c r="P8" s="34">
        <f t="shared" si="9"/>
        <v>28645.45</v>
      </c>
      <c r="Q8" s="34">
        <f t="shared" ref="Q8:W8" si="11">Q105</f>
        <v>17441.650000000001</v>
      </c>
      <c r="R8" s="34">
        <f t="shared" si="11"/>
        <v>9217.42</v>
      </c>
      <c r="S8" s="34">
        <f t="shared" si="11"/>
        <v>28645.45</v>
      </c>
      <c r="T8" s="34">
        <f t="shared" si="11"/>
        <v>37713.61</v>
      </c>
      <c r="U8" s="34">
        <f t="shared" si="11"/>
        <v>131882.02000000002</v>
      </c>
      <c r="V8" s="34">
        <f t="shared" si="11"/>
        <v>64011.115750000012</v>
      </c>
      <c r="W8" s="34">
        <f t="shared" si="11"/>
        <v>33175.097750000001</v>
      </c>
      <c r="X8" s="35">
        <f>X105</f>
        <v>350731.81349999999</v>
      </c>
      <c r="Y8" s="34">
        <f t="shared" ref="Y8:AG8" si="12">Y105</f>
        <v>49258.189000000006</v>
      </c>
      <c r="Z8" s="34">
        <f t="shared" si="12"/>
        <v>16506.27</v>
      </c>
      <c r="AA8" s="34">
        <f t="shared" si="12"/>
        <v>31694.579999999998</v>
      </c>
      <c r="AB8" s="34">
        <f t="shared" ref="AB8:AD8" si="13">AB105</f>
        <v>32407.764999999999</v>
      </c>
      <c r="AC8" s="34">
        <f t="shared" si="13"/>
        <v>39729.002999999997</v>
      </c>
      <c r="AD8" s="34">
        <f t="shared" si="13"/>
        <v>39729.002999999997</v>
      </c>
      <c r="AE8" s="34">
        <f t="shared" si="12"/>
        <v>1874.2560000000001</v>
      </c>
      <c r="AF8" s="34">
        <f t="shared" si="12"/>
        <v>2422.538</v>
      </c>
      <c r="AG8" s="34">
        <f t="shared" si="12"/>
        <v>6247.52</v>
      </c>
      <c r="AH8" s="35">
        <f>AH105</f>
        <v>219869.12400000001</v>
      </c>
      <c r="AI8" s="34">
        <f t="shared" ref="AI8:AO8" si="14">AI105</f>
        <v>122314.18607499999</v>
      </c>
      <c r="AJ8" s="34">
        <f t="shared" si="14"/>
        <v>186916.703075</v>
      </c>
      <c r="AK8" s="34">
        <f t="shared" si="14"/>
        <v>120521.49307500001</v>
      </c>
      <c r="AL8" s="34">
        <f t="shared" si="14"/>
        <v>50517.965225</v>
      </c>
      <c r="AM8" s="34">
        <f t="shared" si="14"/>
        <v>141972.59099999999</v>
      </c>
      <c r="AN8" s="34">
        <f t="shared" si="14"/>
        <v>171555.68207499999</v>
      </c>
      <c r="AO8" s="34">
        <f t="shared" si="14"/>
        <v>123679.30720000001</v>
      </c>
      <c r="AP8" s="35">
        <f>AP105</f>
        <v>917477.92772500007</v>
      </c>
      <c r="AQ8" s="34">
        <f t="shared" ref="AQ8:AS8" si="15">AQ105</f>
        <v>66864.347200000004</v>
      </c>
      <c r="AR8" s="34">
        <f t="shared" si="15"/>
        <v>66316.065199999997</v>
      </c>
      <c r="AS8" s="34">
        <f t="shared" si="15"/>
        <v>60068.5452</v>
      </c>
      <c r="AT8" s="35">
        <f>AT105</f>
        <v>193248.95759999999</v>
      </c>
      <c r="AU8" s="34">
        <f t="shared" ref="AU8:AW8" si="16">AU105</f>
        <v>6254.8560000000007</v>
      </c>
      <c r="AV8" s="34">
        <f t="shared" si="16"/>
        <v>12509.712000000001</v>
      </c>
      <c r="AW8" s="34">
        <f t="shared" si="16"/>
        <v>18815.919999999998</v>
      </c>
      <c r="AX8" s="34">
        <f t="shared" ref="AX8:AZ8" si="17">AX105</f>
        <v>137942.16</v>
      </c>
      <c r="AY8" s="34">
        <f t="shared" si="17"/>
        <v>31457.680000000004</v>
      </c>
      <c r="AZ8" s="34">
        <f t="shared" si="17"/>
        <v>6394.2400000000007</v>
      </c>
      <c r="BA8" s="35">
        <f>BA105</f>
        <v>213374.56799999997</v>
      </c>
      <c r="BB8" s="36">
        <f>E8/D8</f>
        <v>0.17099704035671795</v>
      </c>
    </row>
    <row r="9" spans="2:54" s="28" customFormat="1" ht="14.25" customHeight="1" x14ac:dyDescent="0.2">
      <c r="B9" s="24"/>
      <c r="C9" s="29" t="s">
        <v>9</v>
      </c>
      <c r="D9" s="32">
        <f>D154</f>
        <v>17131283</v>
      </c>
      <c r="E9" s="33">
        <f t="shared" si="8"/>
        <v>3017277.0990000004</v>
      </c>
      <c r="F9" s="34">
        <f>F154</f>
        <v>82677.61</v>
      </c>
      <c r="G9" s="34">
        <f t="shared" ref="G9:P9" si="18">G154</f>
        <v>193050.19199999998</v>
      </c>
      <c r="H9" s="34">
        <f t="shared" si="18"/>
        <v>89075.346999999994</v>
      </c>
      <c r="I9" s="34">
        <f t="shared" ref="I9:K9" si="19">I154</f>
        <v>96857.875</v>
      </c>
      <c r="J9" s="34">
        <f t="shared" si="19"/>
        <v>0</v>
      </c>
      <c r="K9" s="34">
        <f t="shared" si="19"/>
        <v>92048.040000000008</v>
      </c>
      <c r="L9" s="34">
        <f t="shared" si="18"/>
        <v>122416.9</v>
      </c>
      <c r="M9" s="34">
        <f>M154</f>
        <v>160568.18</v>
      </c>
      <c r="N9" s="34">
        <f>N154</f>
        <v>119644.32</v>
      </c>
      <c r="O9" s="35">
        <f>O154</f>
        <v>956338.46400000015</v>
      </c>
      <c r="P9" s="34">
        <f t="shared" si="18"/>
        <v>33018.79</v>
      </c>
      <c r="Q9" s="34">
        <f t="shared" ref="Q9:W9" si="20">Q154</f>
        <v>19908.61</v>
      </c>
      <c r="R9" s="34">
        <f t="shared" si="20"/>
        <v>10585.48</v>
      </c>
      <c r="S9" s="34">
        <f t="shared" si="20"/>
        <v>33018.79</v>
      </c>
      <c r="T9" s="34">
        <f t="shared" si="20"/>
        <v>40702.42</v>
      </c>
      <c r="U9" s="34">
        <f t="shared" si="20"/>
        <v>142915.96</v>
      </c>
      <c r="V9" s="34">
        <f t="shared" si="20"/>
        <v>69408.775000000009</v>
      </c>
      <c r="W9" s="34">
        <f t="shared" si="20"/>
        <v>34756.232000000004</v>
      </c>
      <c r="X9" s="35">
        <f>X154</f>
        <v>384315.05700000003</v>
      </c>
      <c r="Y9" s="34">
        <f t="shared" ref="Y9:AG9" si="21">Y154</f>
        <v>52317.567000000003</v>
      </c>
      <c r="Z9" s="34">
        <f t="shared" si="21"/>
        <v>17443.18</v>
      </c>
      <c r="AA9" s="34">
        <f t="shared" si="21"/>
        <v>34890.33</v>
      </c>
      <c r="AB9" s="34">
        <f t="shared" ref="AB9:AD9" si="22">AB154</f>
        <v>35671.520000000004</v>
      </c>
      <c r="AC9" s="34">
        <f t="shared" si="22"/>
        <v>43270.716</v>
      </c>
      <c r="AD9" s="34">
        <f t="shared" si="22"/>
        <v>43270.716</v>
      </c>
      <c r="AE9" s="34">
        <f t="shared" si="21"/>
        <v>1993.479</v>
      </c>
      <c r="AF9" s="34">
        <f t="shared" si="21"/>
        <v>2615.0210000000002</v>
      </c>
      <c r="AG9" s="34">
        <f t="shared" si="21"/>
        <v>6644.93</v>
      </c>
      <c r="AH9" s="35">
        <f>AH154</f>
        <v>238117.459</v>
      </c>
      <c r="AI9" s="34">
        <f t="shared" ref="AI9:AO9" si="23">AI154</f>
        <v>132421.00200000001</v>
      </c>
      <c r="AJ9" s="34">
        <f t="shared" si="23"/>
        <v>197340.87</v>
      </c>
      <c r="AK9" s="34">
        <f t="shared" si="23"/>
        <v>131427.58299999998</v>
      </c>
      <c r="AL9" s="34">
        <f t="shared" si="23"/>
        <v>57118.462999999996</v>
      </c>
      <c r="AM9" s="34">
        <f t="shared" si="23"/>
        <v>151735.37299999999</v>
      </c>
      <c r="AN9" s="34">
        <f t="shared" si="23"/>
        <v>185508.90300000002</v>
      </c>
      <c r="AO9" s="34">
        <f t="shared" si="23"/>
        <v>138856.573</v>
      </c>
      <c r="AP9" s="35">
        <f>AP154</f>
        <v>994408.76699999999</v>
      </c>
      <c r="AQ9" s="34">
        <f t="shared" ref="AQ9:AS9" si="24">AQ154</f>
        <v>73992.932000000001</v>
      </c>
      <c r="AR9" s="34">
        <f t="shared" si="24"/>
        <v>73371.389999999985</v>
      </c>
      <c r="AS9" s="34">
        <f t="shared" si="24"/>
        <v>66726.459999999992</v>
      </c>
      <c r="AT9" s="35">
        <f>AT154</f>
        <v>214090.78199999998</v>
      </c>
      <c r="AU9" s="34">
        <f t="shared" ref="AU9:AW9" si="25">AU154</f>
        <v>6652.63</v>
      </c>
      <c r="AV9" s="34">
        <f t="shared" si="25"/>
        <v>13305.26</v>
      </c>
      <c r="AW9" s="34">
        <f t="shared" si="25"/>
        <v>20011.79</v>
      </c>
      <c r="AX9" s="34">
        <f t="shared" ref="AX9:AZ9" si="26">AX154</f>
        <v>149782.31</v>
      </c>
      <c r="AY9" s="34">
        <f t="shared" si="26"/>
        <v>33455.65</v>
      </c>
      <c r="AZ9" s="34">
        <f t="shared" si="26"/>
        <v>6798.93</v>
      </c>
      <c r="BA9" s="35">
        <f>BA154</f>
        <v>230006.56999999998</v>
      </c>
      <c r="BB9" s="36">
        <f>E9/D9</f>
        <v>0.17612674421407903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515411</v>
      </c>
      <c r="E12" s="42">
        <f>O12+X12+AH12+AP12+AT12+BA12</f>
        <v>215350.02100000001</v>
      </c>
      <c r="F12" s="41">
        <f t="shared" ref="F12:AI12" si="27">SUM(F13:F14)</f>
        <v>0</v>
      </c>
      <c r="G12" s="41">
        <f t="shared" si="27"/>
        <v>508.44200000000001</v>
      </c>
      <c r="H12" s="41">
        <f t="shared" si="27"/>
        <v>508.44200000000001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1016.884</v>
      </c>
      <c r="P12" s="41">
        <f t="shared" si="27"/>
        <v>2542.21</v>
      </c>
      <c r="Q12" s="41">
        <f t="shared" ref="Q12:W12" si="28">SUM(Q13:Q14)</f>
        <v>10168.84</v>
      </c>
      <c r="R12" s="41">
        <f t="shared" si="28"/>
        <v>2542.21</v>
      </c>
      <c r="S12" s="41">
        <f t="shared" si="28"/>
        <v>2542.21</v>
      </c>
      <c r="T12" s="41">
        <f t="shared" si="28"/>
        <v>0</v>
      </c>
      <c r="U12" s="41">
        <f t="shared" si="28"/>
        <v>25422.100000000002</v>
      </c>
      <c r="V12" s="41">
        <f t="shared" si="28"/>
        <v>25422.100000000002</v>
      </c>
      <c r="W12" s="41">
        <f t="shared" si="28"/>
        <v>508.44200000000001</v>
      </c>
      <c r="X12" s="43">
        <f t="shared" si="27"/>
        <v>69148.111999999994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508.44200000000001</v>
      </c>
      <c r="AD12" s="41">
        <f t="shared" si="29"/>
        <v>508.44200000000001</v>
      </c>
      <c r="AE12" s="41">
        <f t="shared" si="29"/>
        <v>0</v>
      </c>
      <c r="AF12" s="41">
        <f t="shared" si="29"/>
        <v>508.44200000000001</v>
      </c>
      <c r="AG12" s="41">
        <f t="shared" si="29"/>
        <v>0</v>
      </c>
      <c r="AH12" s="43">
        <f t="shared" si="27"/>
        <v>1525.326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101688.40000000001</v>
      </c>
      <c r="AP12" s="43">
        <f>SUM(AI12:AO12)</f>
        <v>101688.40000000001</v>
      </c>
      <c r="AQ12" s="41">
        <f t="shared" ref="AQ12:AS12" si="31">SUM(AQ13:AQ14)</f>
        <v>508.44200000000001</v>
      </c>
      <c r="AR12" s="41">
        <f t="shared" si="31"/>
        <v>0</v>
      </c>
      <c r="AS12" s="41">
        <f t="shared" si="31"/>
        <v>0</v>
      </c>
      <c r="AT12" s="43">
        <f>SUM(AQ12:AS12)</f>
        <v>508.44200000000001</v>
      </c>
      <c r="AU12" s="41">
        <f t="shared" ref="AU12:AW12" si="32">SUM(AU13:AU14)</f>
        <v>6.9690000000000003</v>
      </c>
      <c r="AV12" s="41">
        <f t="shared" si="32"/>
        <v>13.938000000000001</v>
      </c>
      <c r="AW12" s="41">
        <f t="shared" si="32"/>
        <v>69.69</v>
      </c>
      <c r="AX12" s="41">
        <f t="shared" ref="AX12:AZ12" si="33">SUM(AX13:AX14)</f>
        <v>41023.81</v>
      </c>
      <c r="AY12" s="41">
        <f t="shared" si="33"/>
        <v>209.07</v>
      </c>
      <c r="AZ12" s="41">
        <f t="shared" si="33"/>
        <v>139.38</v>
      </c>
      <c r="BA12" s="43">
        <f>SUM(AU12:AZ12)</f>
        <v>41462.856999999996</v>
      </c>
      <c r="BB12" s="45">
        <f>E12/D12</f>
        <v>0.41782193433977932</v>
      </c>
    </row>
    <row r="13" spans="2:54" s="44" customFormat="1" ht="13.5" x14ac:dyDescent="0.25">
      <c r="B13" s="40"/>
      <c r="C13" s="40" t="s">
        <v>32</v>
      </c>
      <c r="D13" s="46">
        <f>[2]EC!H313</f>
        <v>6969</v>
      </c>
      <c r="E13" s="47">
        <f t="shared" ref="E13:E57" si="34">O13+X13+AH13+AP13+AT13+BA13</f>
        <v>787.49699999999996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6.9690000000000003</v>
      </c>
      <c r="AV13" s="48">
        <f t="shared" si="46"/>
        <v>13.938000000000001</v>
      </c>
      <c r="AW13" s="48">
        <f t="shared" si="46"/>
        <v>69.69</v>
      </c>
      <c r="AX13" s="48">
        <f t="shared" ref="AX13:AZ13" si="47">$D13*AX161</f>
        <v>348.45000000000005</v>
      </c>
      <c r="AY13" s="48">
        <f t="shared" si="47"/>
        <v>209.07</v>
      </c>
      <c r="AZ13" s="48">
        <f t="shared" si="47"/>
        <v>139.38</v>
      </c>
      <c r="BA13" s="51">
        <f t="shared" ref="BA13:BA57" si="48">SUM(AU13:AZ13)</f>
        <v>787.49699999999996</v>
      </c>
      <c r="BB13" s="45">
        <f t="shared" ref="BB13:BB57" si="49">E13/D13</f>
        <v>0.11299999999999999</v>
      </c>
    </row>
    <row r="14" spans="2:54" s="44" customFormat="1" ht="13.5" x14ac:dyDescent="0.25">
      <c r="B14" s="40"/>
      <c r="C14" s="40" t="s">
        <v>33</v>
      </c>
      <c r="D14" s="46">
        <f>[2]EC!H314</f>
        <v>508442</v>
      </c>
      <c r="E14" s="47">
        <f t="shared" si="34"/>
        <v>214562.52400000003</v>
      </c>
      <c r="F14" s="48">
        <f>$D14*F162</f>
        <v>0</v>
      </c>
      <c r="G14" s="48">
        <f t="shared" ref="G14:N14" si="50">$D14*G162</f>
        <v>508.44200000000001</v>
      </c>
      <c r="H14" s="48">
        <f t="shared" si="50"/>
        <v>508.44200000000001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1016.884</v>
      </c>
      <c r="P14" s="48">
        <f t="shared" si="36"/>
        <v>2542.21</v>
      </c>
      <c r="Q14" s="48">
        <f t="shared" ref="Q14:W14" si="51">$D14*Q162</f>
        <v>10168.84</v>
      </c>
      <c r="R14" s="48">
        <f t="shared" si="51"/>
        <v>2542.21</v>
      </c>
      <c r="S14" s="48">
        <f t="shared" si="51"/>
        <v>2542.21</v>
      </c>
      <c r="T14" s="48">
        <f t="shared" si="51"/>
        <v>0</v>
      </c>
      <c r="U14" s="48">
        <f t="shared" si="51"/>
        <v>25422.100000000002</v>
      </c>
      <c r="V14" s="48">
        <f t="shared" si="51"/>
        <v>25422.100000000002</v>
      </c>
      <c r="W14" s="48">
        <f t="shared" si="51"/>
        <v>508.44200000000001</v>
      </c>
      <c r="X14" s="49">
        <f t="shared" si="38"/>
        <v>69148.111999999994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508.44200000000001</v>
      </c>
      <c r="AD14" s="48">
        <f t="shared" si="52"/>
        <v>508.44200000000001</v>
      </c>
      <c r="AE14" s="48">
        <f t="shared" si="52"/>
        <v>0</v>
      </c>
      <c r="AF14" s="48">
        <f t="shared" si="52"/>
        <v>508.44200000000001</v>
      </c>
      <c r="AG14" s="48">
        <f t="shared" si="52"/>
        <v>0</v>
      </c>
      <c r="AH14" s="49">
        <f t="shared" si="41"/>
        <v>1525.326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101688.40000000001</v>
      </c>
      <c r="AP14" s="51">
        <f t="shared" si="43"/>
        <v>101688.40000000001</v>
      </c>
      <c r="AQ14" s="48">
        <f t="shared" ref="AQ14:AS14" si="54">$D14*AQ162</f>
        <v>508.44200000000001</v>
      </c>
      <c r="AR14" s="48">
        <f t="shared" si="54"/>
        <v>0</v>
      </c>
      <c r="AS14" s="48">
        <f t="shared" si="54"/>
        <v>0</v>
      </c>
      <c r="AT14" s="51">
        <f t="shared" si="45"/>
        <v>508.44200000000001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40675.360000000001</v>
      </c>
      <c r="AY14" s="48">
        <f t="shared" si="56"/>
        <v>0</v>
      </c>
      <c r="AZ14" s="48">
        <f t="shared" si="56"/>
        <v>0</v>
      </c>
      <c r="BA14" s="51">
        <f t="shared" si="48"/>
        <v>40675.360000000001</v>
      </c>
      <c r="BB14" s="45">
        <f t="shared" si="49"/>
        <v>0.42200000000000004</v>
      </c>
    </row>
    <row r="15" spans="2:54" s="44" customFormat="1" x14ac:dyDescent="0.25">
      <c r="B15" s="39" t="s">
        <v>34</v>
      </c>
      <c r="C15" s="40"/>
      <c r="D15" s="50">
        <f>SUM(D16:D24)</f>
        <v>7413038</v>
      </c>
      <c r="E15" s="42">
        <f t="shared" si="34"/>
        <v>1456334.3800000004</v>
      </c>
      <c r="F15" s="41">
        <f t="shared" ref="F15:AI15" si="57">SUM(F16:F24)</f>
        <v>0</v>
      </c>
      <c r="G15" s="41">
        <f t="shared" si="57"/>
        <v>65859.34</v>
      </c>
      <c r="H15" s="41">
        <f t="shared" si="57"/>
        <v>65859.34</v>
      </c>
      <c r="I15" s="41">
        <f t="shared" si="57"/>
        <v>66274.37999999999</v>
      </c>
      <c r="J15" s="41">
        <f t="shared" si="57"/>
        <v>0</v>
      </c>
      <c r="K15" s="41">
        <f t="shared" si="57"/>
        <v>10881.5</v>
      </c>
      <c r="L15" s="41">
        <f t="shared" si="57"/>
        <v>32644.5</v>
      </c>
      <c r="M15" s="41">
        <f t="shared" si="57"/>
        <v>114540.92</v>
      </c>
      <c r="N15" s="41">
        <f t="shared" si="57"/>
        <v>87052</v>
      </c>
      <c r="O15" s="43">
        <f t="shared" si="57"/>
        <v>443111.98</v>
      </c>
      <c r="P15" s="41">
        <f t="shared" si="57"/>
        <v>21763</v>
      </c>
      <c r="Q15" s="41">
        <f t="shared" ref="Q15:W15" si="58">SUM(Q16:Q24)</f>
        <v>5440.75</v>
      </c>
      <c r="R15" s="41">
        <f t="shared" si="58"/>
        <v>5440.75</v>
      </c>
      <c r="S15" s="41">
        <f t="shared" si="58"/>
        <v>21763</v>
      </c>
      <c r="T15" s="41">
        <f t="shared" si="58"/>
        <v>34070.350000000006</v>
      </c>
      <c r="U15" s="41">
        <f t="shared" si="58"/>
        <v>5440.75</v>
      </c>
      <c r="V15" s="41">
        <f t="shared" si="58"/>
        <v>0</v>
      </c>
      <c r="W15" s="41">
        <f t="shared" si="58"/>
        <v>0</v>
      </c>
      <c r="X15" s="43">
        <f t="shared" si="57"/>
        <v>28629.600000000002</v>
      </c>
      <c r="Y15" s="41">
        <f t="shared" si="57"/>
        <v>11451.84</v>
      </c>
      <c r="Z15" s="41">
        <f t="shared" ref="Z15:AG15" si="59">SUM(Z16:Z24)</f>
        <v>11451.84</v>
      </c>
      <c r="AA15" s="41">
        <f t="shared" si="59"/>
        <v>28059.26</v>
      </c>
      <c r="AB15" s="41">
        <f t="shared" si="59"/>
        <v>13744.46</v>
      </c>
      <c r="AC15" s="41">
        <f t="shared" si="59"/>
        <v>12599.276</v>
      </c>
      <c r="AD15" s="41">
        <f t="shared" si="59"/>
        <v>12599.276</v>
      </c>
      <c r="AE15" s="41">
        <f t="shared" si="59"/>
        <v>1717.7760000000001</v>
      </c>
      <c r="AF15" s="41">
        <f t="shared" si="59"/>
        <v>1717.7760000000001</v>
      </c>
      <c r="AG15" s="41">
        <f t="shared" si="59"/>
        <v>5725.92</v>
      </c>
      <c r="AH15" s="43">
        <f t="shared" si="57"/>
        <v>99067.423999999999</v>
      </c>
      <c r="AI15" s="41">
        <f t="shared" si="57"/>
        <v>104221.526</v>
      </c>
      <c r="AJ15" s="41">
        <f t="shared" ref="AJ15:AO15" si="60">SUM(AJ16:AJ24)</f>
        <v>98488.85</v>
      </c>
      <c r="AK15" s="41">
        <f t="shared" si="60"/>
        <v>33217.091999999997</v>
      </c>
      <c r="AL15" s="41">
        <f t="shared" si="60"/>
        <v>33217.091999999997</v>
      </c>
      <c r="AM15" s="41">
        <f t="shared" si="60"/>
        <v>127626.792</v>
      </c>
      <c r="AN15" s="41">
        <f t="shared" si="60"/>
        <v>149389.79200000002</v>
      </c>
      <c r="AO15" s="41">
        <f t="shared" si="60"/>
        <v>13160.552000000001</v>
      </c>
      <c r="AP15" s="43">
        <f t="shared" si="43"/>
        <v>559321.69600000011</v>
      </c>
      <c r="AQ15" s="41">
        <f t="shared" ref="AQ15:AS15" si="61">SUM(AQ16:AQ24)</f>
        <v>59109.919999999998</v>
      </c>
      <c r="AR15" s="41">
        <f t="shared" si="61"/>
        <v>59109.919999999998</v>
      </c>
      <c r="AS15" s="41">
        <f t="shared" si="61"/>
        <v>53384</v>
      </c>
      <c r="AT15" s="43">
        <f t="shared" si="45"/>
        <v>171603.84</v>
      </c>
      <c r="AU15" s="41">
        <f t="shared" ref="AU15:AW15" si="62">SUM(AU16:AU24)</f>
        <v>5725.92</v>
      </c>
      <c r="AV15" s="41">
        <f t="shared" si="62"/>
        <v>11451.84</v>
      </c>
      <c r="AW15" s="41">
        <f t="shared" si="62"/>
        <v>17177.759999999998</v>
      </c>
      <c r="AX15" s="41">
        <f t="shared" ref="AX15:AZ15" si="63">SUM(AX16:AX24)</f>
        <v>85888.8</v>
      </c>
      <c r="AY15" s="41">
        <f t="shared" si="63"/>
        <v>28629.600000000002</v>
      </c>
      <c r="AZ15" s="41">
        <f t="shared" si="63"/>
        <v>5725.92</v>
      </c>
      <c r="BA15" s="43">
        <f t="shared" si="48"/>
        <v>154599.84000000003</v>
      </c>
      <c r="BB15" s="45">
        <f t="shared" si="49"/>
        <v>0.19645580934564214</v>
      </c>
    </row>
    <row r="16" spans="2:54" s="44" customFormat="1" ht="13.5" x14ac:dyDescent="0.25">
      <c r="B16" s="40"/>
      <c r="C16" s="40" t="s">
        <v>35</v>
      </c>
      <c r="D16" s="46">
        <f>[2]EC!H513</f>
        <v>572592</v>
      </c>
      <c r="E16" s="47">
        <f t="shared" si="34"/>
        <v>323514.48000000004</v>
      </c>
      <c r="F16" s="48">
        <f t="shared" ref="F16:F24" si="64">$D16*F164</f>
        <v>0</v>
      </c>
      <c r="G16" s="48">
        <f t="shared" ref="G16:N16" si="65">$D16*G164</f>
        <v>11451.84</v>
      </c>
      <c r="H16" s="48">
        <f t="shared" si="65"/>
        <v>11451.84</v>
      </c>
      <c r="I16" s="48">
        <f t="shared" si="65"/>
        <v>11451.84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5725.92</v>
      </c>
      <c r="N16" s="48">
        <f t="shared" si="65"/>
        <v>0</v>
      </c>
      <c r="O16" s="51">
        <f t="shared" ref="O16:O24" si="66">SUM(F16:N16)</f>
        <v>40081.440000000002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28629.600000000002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28629.600000000002</v>
      </c>
      <c r="Y16" s="48">
        <f t="shared" ref="Y16:Y24" si="69">$D16*Y164</f>
        <v>11451.84</v>
      </c>
      <c r="Z16" s="48">
        <f t="shared" ref="Z16:AG16" si="70">$D16*Z164</f>
        <v>11451.84</v>
      </c>
      <c r="AA16" s="48">
        <f t="shared" si="70"/>
        <v>17177.759999999998</v>
      </c>
      <c r="AB16" s="48">
        <f t="shared" si="70"/>
        <v>2862.96</v>
      </c>
      <c r="AC16" s="48">
        <f t="shared" si="70"/>
        <v>1717.7760000000001</v>
      </c>
      <c r="AD16" s="48">
        <f t="shared" si="70"/>
        <v>1717.7760000000001</v>
      </c>
      <c r="AE16" s="48">
        <f t="shared" si="70"/>
        <v>1717.7760000000001</v>
      </c>
      <c r="AF16" s="48">
        <f t="shared" si="70"/>
        <v>1717.7760000000001</v>
      </c>
      <c r="AG16" s="48">
        <f t="shared" si="70"/>
        <v>5725.92</v>
      </c>
      <c r="AH16" s="51">
        <f t="shared" si="41"/>
        <v>55541.423999999992</v>
      </c>
      <c r="AI16" s="48">
        <f t="shared" ref="AI16:AO16" si="71">$D16*AI164</f>
        <v>1717.7760000000001</v>
      </c>
      <c r="AJ16" s="48">
        <f t="shared" si="71"/>
        <v>28629.600000000002</v>
      </c>
      <c r="AK16" s="48">
        <f t="shared" si="71"/>
        <v>572.59199999999998</v>
      </c>
      <c r="AL16" s="48">
        <f t="shared" si="71"/>
        <v>572.59199999999998</v>
      </c>
      <c r="AM16" s="48">
        <f t="shared" si="71"/>
        <v>572.59199999999998</v>
      </c>
      <c r="AN16" s="48">
        <f t="shared" si="71"/>
        <v>572.59199999999998</v>
      </c>
      <c r="AO16" s="48">
        <f t="shared" si="71"/>
        <v>572.59199999999998</v>
      </c>
      <c r="AP16" s="51">
        <f t="shared" si="43"/>
        <v>33210.336000000003</v>
      </c>
      <c r="AQ16" s="48">
        <f t="shared" ref="AQ16:AS16" si="72">$D16*AQ164</f>
        <v>5725.92</v>
      </c>
      <c r="AR16" s="48">
        <f t="shared" si="72"/>
        <v>5725.92</v>
      </c>
      <c r="AS16" s="48">
        <f t="shared" si="72"/>
        <v>0</v>
      </c>
      <c r="AT16" s="51">
        <f t="shared" si="45"/>
        <v>11451.84</v>
      </c>
      <c r="AU16" s="48">
        <f t="shared" ref="AU16:AW16" si="73">$D16*AU164</f>
        <v>5725.92</v>
      </c>
      <c r="AV16" s="48">
        <f t="shared" si="73"/>
        <v>11451.84</v>
      </c>
      <c r="AW16" s="48">
        <f t="shared" si="73"/>
        <v>17177.759999999998</v>
      </c>
      <c r="AX16" s="48">
        <f t="shared" ref="AX16:AZ16" si="74">$D16*AX164</f>
        <v>85888.8</v>
      </c>
      <c r="AY16" s="48">
        <f t="shared" si="74"/>
        <v>28629.600000000002</v>
      </c>
      <c r="AZ16" s="48">
        <f t="shared" si="74"/>
        <v>5725.92</v>
      </c>
      <c r="BA16" s="51">
        <f t="shared" si="48"/>
        <v>154599.84000000003</v>
      </c>
      <c r="BB16" s="45">
        <f t="shared" si="49"/>
        <v>0.56500000000000006</v>
      </c>
    </row>
    <row r="17" spans="2:54" s="44" customFormat="1" ht="13.5" x14ac:dyDescent="0.25">
      <c r="B17" s="40"/>
      <c r="C17" s="40" t="s">
        <v>36</v>
      </c>
      <c r="D17" s="46">
        <f>[2]EC!H514</f>
        <v>1397185</v>
      </c>
      <c r="E17" s="47">
        <f t="shared" si="34"/>
        <v>139718.5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69859.25</v>
      </c>
      <c r="AJ17" s="48">
        <f t="shared" si="78"/>
        <v>69859.25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139718.5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</v>
      </c>
    </row>
    <row r="18" spans="2:54" s="44" customFormat="1" ht="13.5" x14ac:dyDescent="0.25">
      <c r="B18" s="40"/>
      <c r="C18" s="40" t="s">
        <v>37</v>
      </c>
      <c r="D18" s="46">
        <f>[2]EC!H515</f>
        <v>629398</v>
      </c>
      <c r="E18" s="47">
        <f t="shared" si="34"/>
        <v>239171.24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94409.7</v>
      </c>
      <c r="AN18" s="48">
        <f t="shared" si="85"/>
        <v>94409.7</v>
      </c>
      <c r="AO18" s="48">
        <f t="shared" si="85"/>
        <v>12587.960000000001</v>
      </c>
      <c r="AP18" s="51">
        <f t="shared" si="43"/>
        <v>201407.35999999999</v>
      </c>
      <c r="AQ18" s="48">
        <f t="shared" ref="AQ18:AS18" si="86">$D18*AQ166</f>
        <v>12587.960000000001</v>
      </c>
      <c r="AR18" s="48">
        <f t="shared" si="86"/>
        <v>12587.960000000001</v>
      </c>
      <c r="AS18" s="48">
        <f t="shared" si="86"/>
        <v>12587.960000000001</v>
      </c>
      <c r="AT18" s="51">
        <f t="shared" si="45"/>
        <v>37763.880000000005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[2]EC!H516</f>
        <v>407577</v>
      </c>
      <c r="E19" s="47">
        <f t="shared" si="34"/>
        <v>24454.62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8151.54</v>
      </c>
      <c r="AR19" s="48">
        <f t="shared" si="93"/>
        <v>8151.54</v>
      </c>
      <c r="AS19" s="48">
        <f t="shared" si="93"/>
        <v>8151.54</v>
      </c>
      <c r="AT19" s="51">
        <f t="shared" si="45"/>
        <v>24454.62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0.06</v>
      </c>
    </row>
    <row r="20" spans="2:54" s="44" customFormat="1" ht="13.5" x14ac:dyDescent="0.25">
      <c r="B20" s="40"/>
      <c r="C20" s="40" t="s">
        <v>39</v>
      </c>
      <c r="D20" s="46">
        <f>[2]EC!H517</f>
        <v>198906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>
        <f t="shared" si="49"/>
        <v>0</v>
      </c>
    </row>
    <row r="21" spans="2:54" s="44" customFormat="1" ht="13.5" x14ac:dyDescent="0.25">
      <c r="B21" s="40"/>
      <c r="C21" s="40" t="s">
        <v>40</v>
      </c>
      <c r="D21" s="46">
        <f>[2]EC!H518</f>
        <v>1088150</v>
      </c>
      <c r="E21" s="47">
        <f t="shared" si="34"/>
        <v>729060.5</v>
      </c>
      <c r="F21" s="48">
        <f t="shared" si="64"/>
        <v>0</v>
      </c>
      <c r="G21" s="48">
        <f t="shared" ref="G21:N21" si="103">$D21*G169</f>
        <v>54407.5</v>
      </c>
      <c r="H21" s="48">
        <f t="shared" si="103"/>
        <v>54407.5</v>
      </c>
      <c r="I21" s="48">
        <f t="shared" si="103"/>
        <v>54407.5</v>
      </c>
      <c r="J21" s="48">
        <f t="shared" si="103"/>
        <v>0</v>
      </c>
      <c r="K21" s="48">
        <f t="shared" si="103"/>
        <v>10881.5</v>
      </c>
      <c r="L21" s="48">
        <f t="shared" si="103"/>
        <v>32644.5</v>
      </c>
      <c r="M21" s="48">
        <f t="shared" si="103"/>
        <v>108815</v>
      </c>
      <c r="N21" s="48">
        <f t="shared" si="103"/>
        <v>87052</v>
      </c>
      <c r="O21" s="51">
        <f t="shared" si="66"/>
        <v>402615.5</v>
      </c>
      <c r="P21" s="48">
        <f t="shared" si="67"/>
        <v>21763</v>
      </c>
      <c r="Q21" s="48">
        <f t="shared" ref="Q21:W21" si="104">$D21*Q169</f>
        <v>5440.75</v>
      </c>
      <c r="R21" s="48">
        <f t="shared" si="104"/>
        <v>5440.75</v>
      </c>
      <c r="S21" s="48">
        <f t="shared" si="104"/>
        <v>21763</v>
      </c>
      <c r="T21" s="48">
        <f t="shared" si="104"/>
        <v>5440.75</v>
      </c>
      <c r="U21" s="48">
        <f t="shared" si="104"/>
        <v>5440.75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10881.5</v>
      </c>
      <c r="AB21" s="48">
        <f t="shared" si="105"/>
        <v>10881.5</v>
      </c>
      <c r="AC21" s="48">
        <f t="shared" si="105"/>
        <v>10881.5</v>
      </c>
      <c r="AD21" s="48">
        <f t="shared" si="105"/>
        <v>10881.5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43526</v>
      </c>
      <c r="AI21" s="48">
        <f t="shared" ref="AI21:AO21" si="106">$D21*AI169</f>
        <v>32644.5</v>
      </c>
      <c r="AJ21" s="48">
        <f t="shared" si="106"/>
        <v>0</v>
      </c>
      <c r="AK21" s="48">
        <f t="shared" si="106"/>
        <v>32644.5</v>
      </c>
      <c r="AL21" s="48">
        <f t="shared" si="106"/>
        <v>32644.5</v>
      </c>
      <c r="AM21" s="48">
        <f t="shared" si="106"/>
        <v>32644.5</v>
      </c>
      <c r="AN21" s="48">
        <f t="shared" si="106"/>
        <v>54407.5</v>
      </c>
      <c r="AO21" s="48">
        <f t="shared" si="106"/>
        <v>0</v>
      </c>
      <c r="AP21" s="51">
        <f t="shared" si="43"/>
        <v>184985.5</v>
      </c>
      <c r="AQ21" s="48">
        <f t="shared" ref="AQ21:AS21" si="107">$D21*AQ169</f>
        <v>32644.5</v>
      </c>
      <c r="AR21" s="48">
        <f t="shared" si="107"/>
        <v>32644.5</v>
      </c>
      <c r="AS21" s="48">
        <f t="shared" si="107"/>
        <v>32644.5</v>
      </c>
      <c r="AT21" s="51">
        <f t="shared" si="45"/>
        <v>97933.5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0.67</v>
      </c>
    </row>
    <row r="22" spans="2:54" s="44" customFormat="1" ht="13.5" x14ac:dyDescent="0.25">
      <c r="B22" s="40"/>
      <c r="C22" s="40" t="s">
        <v>41</v>
      </c>
      <c r="D22" s="46">
        <f>[2]EC!H519</f>
        <v>83008</v>
      </c>
      <c r="E22" s="47">
        <f t="shared" si="34"/>
        <v>415.04</v>
      </c>
      <c r="F22" s="48">
        <f>$D22*F170</f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415.04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415.04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[2]EC!H520</f>
        <v>77185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[2]EC!H521</f>
        <v>2959037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737245</v>
      </c>
      <c r="E25" s="42">
        <f t="shared" si="34"/>
        <v>407.12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407.12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407.12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5.5221805505632456E-4</v>
      </c>
    </row>
    <row r="26" spans="2:54" s="44" customFormat="1" ht="13.5" x14ac:dyDescent="0.25">
      <c r="B26" s="40"/>
      <c r="C26" s="52" t="s">
        <v>45</v>
      </c>
      <c r="D26" s="46">
        <f>[2]EC!H713</f>
        <v>716889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[2]EC!H714</f>
        <v>20356</v>
      </c>
      <c r="E27" s="47">
        <f t="shared" si="34"/>
        <v>407.12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407.12</v>
      </c>
      <c r="M27" s="48">
        <f t="shared" si="148"/>
        <v>0</v>
      </c>
      <c r="N27" s="48">
        <f t="shared" si="148"/>
        <v>0</v>
      </c>
      <c r="O27" s="51">
        <f>SUM(F27:N27)</f>
        <v>407.12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3958611</v>
      </c>
      <c r="E28" s="47">
        <f t="shared" si="34"/>
        <v>533462.11400000006</v>
      </c>
      <c r="F28" s="41">
        <f>SUM(F29:F34)</f>
        <v>62098.58</v>
      </c>
      <c r="G28" s="41">
        <f t="shared" ref="G28:N28" si="155">SUM(G29:G34)</f>
        <v>93147.87</v>
      </c>
      <c r="H28" s="41">
        <f t="shared" si="155"/>
        <v>0</v>
      </c>
      <c r="I28" s="41">
        <f t="shared" si="155"/>
        <v>7285.68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162532.13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93147.87</v>
      </c>
      <c r="V28" s="41">
        <f t="shared" si="157"/>
        <v>7285.68</v>
      </c>
      <c r="W28" s="41">
        <f t="shared" si="157"/>
        <v>7285.68</v>
      </c>
      <c r="X28" s="41">
        <f t="shared" si="156"/>
        <v>107719.23</v>
      </c>
      <c r="Y28" s="41">
        <f t="shared" si="156"/>
        <v>34692.130000000005</v>
      </c>
      <c r="Z28" s="41">
        <f t="shared" ref="Z28:AG28" si="158">SUM(Z29:Z34)</f>
        <v>3642.84</v>
      </c>
      <c r="AA28" s="41">
        <f t="shared" si="158"/>
        <v>0</v>
      </c>
      <c r="AB28" s="41">
        <f t="shared" si="158"/>
        <v>15524.645</v>
      </c>
      <c r="AC28" s="41">
        <f t="shared" si="158"/>
        <v>22810.325000000001</v>
      </c>
      <c r="AD28" s="41">
        <f t="shared" si="158"/>
        <v>22810.325000000001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99480.265000000014</v>
      </c>
      <c r="AI28" s="41">
        <f t="shared" si="156"/>
        <v>3104.9290000000001</v>
      </c>
      <c r="AJ28" s="41">
        <f t="shared" ref="AJ28:AO28" si="159">SUM(AJ29:AJ34)</f>
        <v>73027.100000000006</v>
      </c>
      <c r="AK28" s="41">
        <f t="shared" si="159"/>
        <v>73027.100000000006</v>
      </c>
      <c r="AL28" s="41">
        <f t="shared" si="159"/>
        <v>0</v>
      </c>
      <c r="AM28" s="41">
        <f t="shared" si="159"/>
        <v>1821.42</v>
      </c>
      <c r="AN28" s="41">
        <f t="shared" si="159"/>
        <v>1821.42</v>
      </c>
      <c r="AO28" s="41">
        <f t="shared" si="159"/>
        <v>0</v>
      </c>
      <c r="AP28" s="43">
        <f t="shared" si="43"/>
        <v>152801.96900000004</v>
      </c>
      <c r="AQ28" s="41">
        <f t="shared" ref="AQ28:AS28" si="160">SUM(AQ29:AQ34)</f>
        <v>3642.84</v>
      </c>
      <c r="AR28" s="41">
        <f t="shared" si="160"/>
        <v>3642.84</v>
      </c>
      <c r="AS28" s="41">
        <f t="shared" si="160"/>
        <v>3642.84</v>
      </c>
      <c r="AT28" s="43">
        <f t="shared" si="45"/>
        <v>10928.52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0.13475992311444596</v>
      </c>
    </row>
    <row r="29" spans="2:54" s="44" customFormat="1" ht="13.5" x14ac:dyDescent="0.25">
      <c r="B29" s="40"/>
      <c r="C29" s="40" t="s">
        <v>48</v>
      </c>
      <c r="D29" s="46">
        <f>[2]EC!H913</f>
        <v>3104929</v>
      </c>
      <c r="E29" s="47">
        <f t="shared" si="34"/>
        <v>453319.63400000008</v>
      </c>
      <c r="F29" s="48">
        <f>$D29*F177</f>
        <v>62098.58</v>
      </c>
      <c r="G29" s="48">
        <f t="shared" ref="G29:N29" si="163">$D29*G177</f>
        <v>93147.87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155246.45000000001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93147.87</v>
      </c>
      <c r="V29" s="48">
        <f t="shared" si="166"/>
        <v>0</v>
      </c>
      <c r="W29" s="48">
        <f t="shared" si="166"/>
        <v>0</v>
      </c>
      <c r="X29" s="51">
        <f t="shared" si="38"/>
        <v>93147.87</v>
      </c>
      <c r="Y29" s="48">
        <f t="shared" ref="Y29:Y34" si="167">$D29*Y177</f>
        <v>31049.29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15524.645</v>
      </c>
      <c r="AC29" s="48">
        <f t="shared" si="168"/>
        <v>15524.645</v>
      </c>
      <c r="AD29" s="48">
        <f t="shared" si="168"/>
        <v>15524.645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77623.225000000006</v>
      </c>
      <c r="AI29" s="48">
        <f t="shared" ref="AI29:AO29" si="169">$D29*AI177</f>
        <v>3104.9290000000001</v>
      </c>
      <c r="AJ29" s="48">
        <f t="shared" si="169"/>
        <v>62098.58</v>
      </c>
      <c r="AK29" s="48">
        <f t="shared" si="169"/>
        <v>62098.58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127302.08900000001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0.14600000000000002</v>
      </c>
    </row>
    <row r="30" spans="2:54" s="44" customFormat="1" ht="13.5" x14ac:dyDescent="0.25">
      <c r="B30" s="40"/>
      <c r="C30" s="40" t="s">
        <v>49</v>
      </c>
      <c r="D30" s="46">
        <f>[2]EC!H914</f>
        <v>364284</v>
      </c>
      <c r="E30" s="47">
        <f t="shared" si="34"/>
        <v>80142.48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7285.68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7285.68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7285.68</v>
      </c>
      <c r="W30" s="48">
        <f t="shared" si="175"/>
        <v>7285.68</v>
      </c>
      <c r="X30" s="51">
        <f t="shared" si="38"/>
        <v>14571.36</v>
      </c>
      <c r="Y30" s="48">
        <f t="shared" si="167"/>
        <v>3642.84</v>
      </c>
      <c r="Z30" s="48">
        <f t="shared" ref="Z30:AG30" si="176">$D30*Z178</f>
        <v>3642.84</v>
      </c>
      <c r="AA30" s="48">
        <f t="shared" si="176"/>
        <v>0</v>
      </c>
      <c r="AB30" s="48">
        <f t="shared" si="176"/>
        <v>0</v>
      </c>
      <c r="AC30" s="48">
        <f t="shared" si="176"/>
        <v>7285.68</v>
      </c>
      <c r="AD30" s="48">
        <f t="shared" si="176"/>
        <v>7285.68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21857.040000000001</v>
      </c>
      <c r="AI30" s="48">
        <f t="shared" ref="AI30:AO30" si="177">$D30*AI178</f>
        <v>0</v>
      </c>
      <c r="AJ30" s="48">
        <f t="shared" si="177"/>
        <v>10928.52</v>
      </c>
      <c r="AK30" s="48">
        <f t="shared" si="177"/>
        <v>10928.52</v>
      </c>
      <c r="AL30" s="48">
        <f t="shared" si="177"/>
        <v>0</v>
      </c>
      <c r="AM30" s="48">
        <f t="shared" si="177"/>
        <v>1821.42</v>
      </c>
      <c r="AN30" s="48">
        <f t="shared" si="177"/>
        <v>1821.42</v>
      </c>
      <c r="AO30" s="48">
        <f t="shared" si="177"/>
        <v>0</v>
      </c>
      <c r="AP30" s="51">
        <f t="shared" si="43"/>
        <v>25499.879999999997</v>
      </c>
      <c r="AQ30" s="48">
        <f t="shared" ref="AQ30:AS30" si="178">$D30*AQ178</f>
        <v>3642.84</v>
      </c>
      <c r="AR30" s="48">
        <f t="shared" si="178"/>
        <v>3642.84</v>
      </c>
      <c r="AS30" s="48">
        <f t="shared" si="178"/>
        <v>3642.84</v>
      </c>
      <c r="AT30" s="51">
        <f t="shared" si="45"/>
        <v>10928.52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>
        <f t="shared" si="49"/>
        <v>0.22</v>
      </c>
    </row>
    <row r="31" spans="2:54" s="44" customFormat="1" ht="13.5" x14ac:dyDescent="0.25">
      <c r="B31" s="40"/>
      <c r="C31" s="40" t="s">
        <v>50</v>
      </c>
      <c r="D31" s="46">
        <f>[2]EC!H915</f>
        <v>489398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/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/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 t="e">
        <f t="shared" si="49"/>
        <v>#DIV/0!</v>
      </c>
    </row>
    <row r="34" spans="2:54" s="44" customFormat="1" ht="13.5" x14ac:dyDescent="0.25">
      <c r="B34" s="40"/>
      <c r="C34" s="40" t="s">
        <v>53</v>
      </c>
      <c r="D34" s="46"/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682445</v>
      </c>
      <c r="E35" s="42">
        <f t="shared" si="34"/>
        <v>0</v>
      </c>
      <c r="F35" s="41">
        <f t="shared" ref="F35:AI35" si="209">SUM(F36:F37)</f>
        <v>0</v>
      </c>
      <c r="G35" s="41">
        <f t="shared" ref="G35:N35" si="210">SUM(G36:G37)</f>
        <v>0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0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0</v>
      </c>
      <c r="V35" s="41">
        <f t="shared" si="211"/>
        <v>0</v>
      </c>
      <c r="W35" s="41">
        <f t="shared" si="211"/>
        <v>0</v>
      </c>
      <c r="X35" s="41">
        <f t="shared" si="209"/>
        <v>0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0</v>
      </c>
    </row>
    <row r="36" spans="2:54" s="44" customFormat="1" ht="13.5" x14ac:dyDescent="0.25">
      <c r="B36" s="40"/>
      <c r="C36" s="40" t="s">
        <v>55</v>
      </c>
      <c r="D36" s="46"/>
      <c r="E36" s="47">
        <f t="shared" si="34"/>
        <v>0</v>
      </c>
      <c r="F36" s="48">
        <f t="shared" si="173"/>
        <v>0</v>
      </c>
      <c r="G36" s="48">
        <f t="shared" ref="G36:N36" si="217">$D36*G184</f>
        <v>0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0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0</v>
      </c>
      <c r="V36" s="48">
        <f t="shared" si="219"/>
        <v>0</v>
      </c>
      <c r="W36" s="48">
        <f t="shared" si="219"/>
        <v>0</v>
      </c>
      <c r="X36" s="51">
        <f t="shared" si="38"/>
        <v>0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 t="e">
        <f t="shared" si="49"/>
        <v>#DIV/0!</v>
      </c>
    </row>
    <row r="37" spans="2:54" s="44" customFormat="1" ht="13.5" x14ac:dyDescent="0.25">
      <c r="B37" s="40"/>
      <c r="C37" s="40" t="s">
        <v>56</v>
      </c>
      <c r="D37" s="46">
        <f>[2]EC!H1113</f>
        <v>682445</v>
      </c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>
        <f t="shared" si="49"/>
        <v>0</v>
      </c>
    </row>
    <row r="38" spans="2:54" s="44" customFormat="1" x14ac:dyDescent="0.25">
      <c r="B38" s="39" t="s">
        <v>57</v>
      </c>
      <c r="C38" s="40"/>
      <c r="D38" s="50">
        <f>SUM(D39:D43)</f>
        <v>644362</v>
      </c>
      <c r="E38" s="42">
        <f t="shared" si="34"/>
        <v>50322.424999999996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27041.574999999997</v>
      </c>
      <c r="W38" s="41">
        <f t="shared" si="235"/>
        <v>23280.85</v>
      </c>
      <c r="X38" s="41">
        <f t="shared" si="233"/>
        <v>50322.424999999996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7.8096512519360228E-2</v>
      </c>
    </row>
    <row r="39" spans="2:54" s="44" customFormat="1" ht="13.5" x14ac:dyDescent="0.25">
      <c r="B39" s="40"/>
      <c r="C39" s="40" t="s">
        <v>58</v>
      </c>
      <c r="D39" s="46">
        <f>[2]EC!H1313</f>
        <v>311427</v>
      </c>
      <c r="E39" s="47">
        <f t="shared" si="34"/>
        <v>31142.7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15571.35</v>
      </c>
      <c r="W39" s="48">
        <f t="shared" si="243"/>
        <v>15571.35</v>
      </c>
      <c r="X39" s="51">
        <f t="shared" si="38"/>
        <v>31142.7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[2]EC!H1314</f>
        <v>5125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[2]EC!H1315</f>
        <v>77095</v>
      </c>
      <c r="E41" s="47">
        <f t="shared" si="34"/>
        <v>15419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7709.5</v>
      </c>
      <c r="W41" s="48">
        <f t="shared" si="258"/>
        <v>7709.5</v>
      </c>
      <c r="X41" s="51">
        <f t="shared" si="38"/>
        <v>15419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/>
      <c r="E42" s="47">
        <f t="shared" si="34"/>
        <v>0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0</v>
      </c>
      <c r="W42" s="48">
        <f t="shared" si="265"/>
        <v>0</v>
      </c>
      <c r="X42" s="51">
        <f>SUM(P42:W42)</f>
        <v>0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 t="e">
        <f t="shared" si="49"/>
        <v>#DIV/0!</v>
      </c>
    </row>
    <row r="43" spans="2:54" s="44" customFormat="1" ht="13.5" x14ac:dyDescent="0.25">
      <c r="B43" s="40"/>
      <c r="C43" s="40" t="s">
        <v>62</v>
      </c>
      <c r="D43" s="46">
        <f>[2]EC!H1316</f>
        <v>250715</v>
      </c>
      <c r="E43" s="47">
        <f t="shared" si="34"/>
        <v>3760.7249999999999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3760.7249999999999</v>
      </c>
      <c r="W43" s="48">
        <f t="shared" si="272"/>
        <v>0</v>
      </c>
      <c r="X43" s="51">
        <f t="shared" si="38"/>
        <v>3760.7249999999999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102332</v>
      </c>
      <c r="E44" s="42">
        <f t="shared" si="34"/>
        <v>24298.684999999998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342.23500000000001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342.23500000000001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3422.3500000000004</v>
      </c>
      <c r="AJ44" s="41">
        <f t="shared" ref="AJ44:AO44" si="282">SUM(AJ45:AJ49)</f>
        <v>3422.3500000000004</v>
      </c>
      <c r="AK44" s="41">
        <f t="shared" si="282"/>
        <v>3422.3500000000004</v>
      </c>
      <c r="AL44" s="41">
        <f t="shared" si="282"/>
        <v>10267.049999999999</v>
      </c>
      <c r="AM44" s="41">
        <f t="shared" si="282"/>
        <v>0</v>
      </c>
      <c r="AN44" s="41">
        <f t="shared" si="282"/>
        <v>3422.3500000000004</v>
      </c>
      <c r="AO44" s="41">
        <f t="shared" si="282"/>
        <v>0</v>
      </c>
      <c r="AP44" s="43">
        <f t="shared" si="43"/>
        <v>23956.449999999997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0.23744952702966812</v>
      </c>
    </row>
    <row r="45" spans="2:54" s="44" customFormat="1" ht="13.5" x14ac:dyDescent="0.25">
      <c r="B45" s="40"/>
      <c r="C45" s="40" t="s">
        <v>64</v>
      </c>
      <c r="D45" s="46"/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 t="e">
        <f t="shared" si="49"/>
        <v>#DIV/0!</v>
      </c>
    </row>
    <row r="46" spans="2:54" s="44" customFormat="1" ht="13.5" x14ac:dyDescent="0.25">
      <c r="B46" s="40"/>
      <c r="C46" s="40" t="s">
        <v>65</v>
      </c>
      <c r="D46" s="46"/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 t="e">
        <f t="shared" si="49"/>
        <v>#DIV/0!</v>
      </c>
    </row>
    <row r="47" spans="2:54" s="44" customFormat="1" ht="13.5" x14ac:dyDescent="0.25">
      <c r="B47" s="40"/>
      <c r="C47" s="40" t="s">
        <v>66</v>
      </c>
      <c r="D47" s="46"/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 t="e">
        <f t="shared" si="49"/>
        <v>#DIV/0!</v>
      </c>
    </row>
    <row r="48" spans="2:54" s="44" customFormat="1" ht="13.5" x14ac:dyDescent="0.25">
      <c r="B48" s="40"/>
      <c r="C48" s="40" t="s">
        <v>67</v>
      </c>
      <c r="D48" s="46">
        <f>[2]EC!H1513</f>
        <v>33885</v>
      </c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[2]EC!H1514</f>
        <v>68447</v>
      </c>
      <c r="E49" s="47">
        <f t="shared" si="34"/>
        <v>24298.684999999998</v>
      </c>
      <c r="F49" s="48">
        <f>$D49*F197</f>
        <v>0</v>
      </c>
      <c r="G49" s="48">
        <f t="shared" ref="G49:N49" si="317">$D49*G197</f>
        <v>0</v>
      </c>
      <c r="H49" s="48">
        <f t="shared" si="317"/>
        <v>342.23500000000001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342.23500000000001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3422.3500000000004</v>
      </c>
      <c r="AJ49" s="48">
        <f t="shared" si="320"/>
        <v>3422.3500000000004</v>
      </c>
      <c r="AK49" s="48">
        <f t="shared" si="320"/>
        <v>3422.3500000000004</v>
      </c>
      <c r="AL49" s="48">
        <f t="shared" si="320"/>
        <v>10267.049999999999</v>
      </c>
      <c r="AM49" s="48">
        <f t="shared" si="320"/>
        <v>0</v>
      </c>
      <c r="AN49" s="48">
        <f t="shared" si="320"/>
        <v>3422.3500000000004</v>
      </c>
      <c r="AO49" s="48">
        <f t="shared" si="320"/>
        <v>0</v>
      </c>
      <c r="AP49" s="51">
        <f t="shared" si="43"/>
        <v>23956.449999999997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0.35499999999999998</v>
      </c>
    </row>
    <row r="50" spans="2:54" s="44" customFormat="1" x14ac:dyDescent="0.25">
      <c r="B50" s="39" t="s">
        <v>69</v>
      </c>
      <c r="C50" s="40"/>
      <c r="D50" s="50">
        <f>SUM(D51:D56)</f>
        <v>1112594</v>
      </c>
      <c r="E50" s="42">
        <f t="shared" si="34"/>
        <v>155575.22499999998</v>
      </c>
      <c r="F50" s="41">
        <f>SUM(F51:F56)</f>
        <v>16293.75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66870.799999999988</v>
      </c>
      <c r="L50" s="41">
        <f t="shared" si="324"/>
        <v>66870.799999999988</v>
      </c>
      <c r="M50" s="41">
        <f t="shared" si="324"/>
        <v>5431.25</v>
      </c>
      <c r="N50" s="41">
        <f t="shared" si="324"/>
        <v>0</v>
      </c>
      <c r="O50" s="43">
        <f>SUM(O51:O56)</f>
        <v>155466.59999999998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108.625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108.625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0.13983108393537982</v>
      </c>
    </row>
    <row r="51" spans="2:54" s="44" customFormat="1" ht="13.5" x14ac:dyDescent="0.25">
      <c r="B51" s="40"/>
      <c r="C51" s="40" t="s">
        <v>70</v>
      </c>
      <c r="D51" s="46">
        <f>[2]EC!H1713</f>
        <v>108625</v>
      </c>
      <c r="E51" s="47">
        <f t="shared" si="34"/>
        <v>32696.125</v>
      </c>
      <c r="F51" s="48">
        <f t="shared" ref="F51:F56" si="332">$D51*F199</f>
        <v>16293.75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5431.25</v>
      </c>
      <c r="L51" s="48">
        <f t="shared" si="333"/>
        <v>5431.25</v>
      </c>
      <c r="M51" s="48">
        <f t="shared" si="333"/>
        <v>5431.25</v>
      </c>
      <c r="N51" s="48">
        <f t="shared" si="333"/>
        <v>0</v>
      </c>
      <c r="O51" s="51">
        <f t="shared" ref="O51:O56" si="334">SUM(F51:N51)</f>
        <v>32587.5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108.625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108.625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>
        <f>[2]EC!H1714</f>
        <v>77</v>
      </c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>
        <f t="shared" si="49"/>
        <v>0</v>
      </c>
    </row>
    <row r="53" spans="2:54" s="44" customFormat="1" ht="13.5" x14ac:dyDescent="0.25">
      <c r="B53" s="40"/>
      <c r="C53" s="40" t="s">
        <v>72</v>
      </c>
      <c r="D53" s="46">
        <f>[2]EC!H1715</f>
        <v>409597</v>
      </c>
      <c r="E53" s="47">
        <f t="shared" si="34"/>
        <v>122879.09999999999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61439.549999999996</v>
      </c>
      <c r="L53" s="48">
        <f t="shared" si="350"/>
        <v>61439.549999999996</v>
      </c>
      <c r="M53" s="48">
        <f t="shared" si="350"/>
        <v>0</v>
      </c>
      <c r="N53" s="48">
        <f t="shared" si="350"/>
        <v>0</v>
      </c>
      <c r="O53" s="51">
        <f t="shared" si="334"/>
        <v>122879.09999999999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[2]EC!H1716</f>
        <v>551135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/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 t="e">
        <f t="shared" si="49"/>
        <v>#DIV/0!</v>
      </c>
    </row>
    <row r="56" spans="2:54" s="44" customFormat="1" ht="13.5" x14ac:dyDescent="0.25">
      <c r="B56" s="40"/>
      <c r="C56" s="40" t="s">
        <v>75</v>
      </c>
      <c r="D56" s="46">
        <f>[2]EC!H1717</f>
        <v>43160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>
        <f t="shared" si="49"/>
        <v>0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15166038</v>
      </c>
      <c r="E57" s="55">
        <f t="shared" si="34"/>
        <v>2435749.9700000002</v>
      </c>
      <c r="F57" s="56">
        <f>F12+F15+F25+F28+F35+F38+F44+F50</f>
        <v>78392.33</v>
      </c>
      <c r="G57" s="56">
        <f t="shared" ref="G57:N57" si="378">G12+G15+G25+G28+G35+G38+G44+G50</f>
        <v>159515.652</v>
      </c>
      <c r="H57" s="56">
        <f t="shared" si="378"/>
        <v>66710.016999999993</v>
      </c>
      <c r="I57" s="56">
        <f t="shared" si="378"/>
        <v>73560.06</v>
      </c>
      <c r="J57" s="56">
        <f t="shared" si="378"/>
        <v>0</v>
      </c>
      <c r="K57" s="56">
        <f t="shared" si="378"/>
        <v>77752.299999999988</v>
      </c>
      <c r="L57" s="56">
        <f t="shared" si="378"/>
        <v>99922.419999999984</v>
      </c>
      <c r="M57" s="56">
        <f t="shared" si="378"/>
        <v>119972.17</v>
      </c>
      <c r="N57" s="56">
        <f t="shared" si="378"/>
        <v>87052</v>
      </c>
      <c r="O57" s="57">
        <f t="shared" ref="O57:AI57" si="379">O12+O15+O25+O28+O35+O38+O44+O50</f>
        <v>762876.94900000002</v>
      </c>
      <c r="P57" s="56">
        <f t="shared" si="379"/>
        <v>24305.21</v>
      </c>
      <c r="Q57" s="56">
        <f t="shared" ref="Q57:W57" si="380">Q12+Q15+Q25+Q28+Q35+Q38+Q44+Q50</f>
        <v>15609.59</v>
      </c>
      <c r="R57" s="56">
        <f t="shared" si="380"/>
        <v>7982.96</v>
      </c>
      <c r="S57" s="56">
        <f t="shared" si="380"/>
        <v>24305.21</v>
      </c>
      <c r="T57" s="56">
        <f t="shared" si="380"/>
        <v>34070.350000000006</v>
      </c>
      <c r="U57" s="56">
        <f t="shared" si="380"/>
        <v>124010.72</v>
      </c>
      <c r="V57" s="56">
        <f t="shared" si="380"/>
        <v>59749.354999999996</v>
      </c>
      <c r="W57" s="56">
        <f t="shared" si="380"/>
        <v>31074.971999999998</v>
      </c>
      <c r="X57" s="56">
        <f t="shared" si="379"/>
        <v>255819.36699999997</v>
      </c>
      <c r="Y57" s="56">
        <f t="shared" si="379"/>
        <v>46252.595000000001</v>
      </c>
      <c r="Z57" s="56">
        <f t="shared" ref="Z57:AG57" si="381">Z12+Z15+Z25+Z28+Z35+Z38+Z44+Z50</f>
        <v>15094.68</v>
      </c>
      <c r="AA57" s="56">
        <f t="shared" si="381"/>
        <v>28059.26</v>
      </c>
      <c r="AB57" s="56">
        <f t="shared" si="381"/>
        <v>29269.105</v>
      </c>
      <c r="AC57" s="56">
        <f t="shared" si="381"/>
        <v>35918.043000000005</v>
      </c>
      <c r="AD57" s="56">
        <f t="shared" si="381"/>
        <v>35918.043000000005</v>
      </c>
      <c r="AE57" s="56">
        <f t="shared" si="381"/>
        <v>1717.7760000000001</v>
      </c>
      <c r="AF57" s="56">
        <f t="shared" si="381"/>
        <v>2226.2179999999998</v>
      </c>
      <c r="AG57" s="56">
        <f t="shared" si="381"/>
        <v>5725.92</v>
      </c>
      <c r="AH57" s="57">
        <f t="shared" si="379"/>
        <v>200181.64</v>
      </c>
      <c r="AI57" s="56">
        <f t="shared" si="379"/>
        <v>110748.80500000001</v>
      </c>
      <c r="AJ57" s="56">
        <f t="shared" ref="AJ57:AO57" si="382">AJ12+AJ15+AJ25+AJ28+AJ35+AJ38+AJ44+AJ50</f>
        <v>174938.30000000002</v>
      </c>
      <c r="AK57" s="56">
        <f t="shared" si="382"/>
        <v>109666.54200000002</v>
      </c>
      <c r="AL57" s="56">
        <f t="shared" si="382"/>
        <v>43484.141999999993</v>
      </c>
      <c r="AM57" s="56">
        <f t="shared" si="382"/>
        <v>129448.212</v>
      </c>
      <c r="AN57" s="56">
        <f t="shared" si="382"/>
        <v>154633.56200000003</v>
      </c>
      <c r="AO57" s="56">
        <f t="shared" si="382"/>
        <v>114848.952</v>
      </c>
      <c r="AP57" s="43">
        <f t="shared" si="43"/>
        <v>837768.51500000013</v>
      </c>
      <c r="AQ57" s="56">
        <f t="shared" ref="AQ57:AS57" si="383">AQ12+AQ15+AQ25+AQ28+AQ35+AQ38+AQ44+AQ50</f>
        <v>63261.202000000005</v>
      </c>
      <c r="AR57" s="56">
        <f t="shared" si="383"/>
        <v>62752.759999999995</v>
      </c>
      <c r="AS57" s="56">
        <f t="shared" si="383"/>
        <v>57026.84</v>
      </c>
      <c r="AT57" s="43">
        <f t="shared" si="45"/>
        <v>183040.802</v>
      </c>
      <c r="AU57" s="56">
        <f t="shared" ref="AU57:AW57" si="384">AU12+AU15+AU25+AU28+AU35+AU38+AU44+AU50</f>
        <v>5732.8890000000001</v>
      </c>
      <c r="AV57" s="56">
        <f t="shared" si="384"/>
        <v>11465.778</v>
      </c>
      <c r="AW57" s="56">
        <f t="shared" si="384"/>
        <v>17247.449999999997</v>
      </c>
      <c r="AX57" s="56">
        <f t="shared" ref="AX57:AZ57" si="385">AX12+AX15+AX25+AX28+AX35+AX38+AX44+AX50</f>
        <v>126912.61</v>
      </c>
      <c r="AY57" s="56">
        <f t="shared" si="385"/>
        <v>28838.670000000002</v>
      </c>
      <c r="AZ57" s="56">
        <f t="shared" si="385"/>
        <v>5865.3</v>
      </c>
      <c r="BA57" s="43">
        <f t="shared" si="48"/>
        <v>196062.69700000001</v>
      </c>
      <c r="BB57" s="45">
        <f t="shared" si="49"/>
        <v>0.16060555630943296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555618</v>
      </c>
      <c r="E60" s="42">
        <f>O60+X60+AH60+AP60+AT60+BA60</f>
        <v>232203.97200000001</v>
      </c>
      <c r="F60" s="41">
        <f t="shared" ref="F60:AI60" si="386">SUM(F61:F62)</f>
        <v>0</v>
      </c>
      <c r="G60" s="41">
        <f t="shared" ref="G60:M60" si="387">SUM(G61:G62)</f>
        <v>548.28200000000004</v>
      </c>
      <c r="H60" s="41">
        <f t="shared" si="387"/>
        <v>548.28200000000004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1096.5640000000001</v>
      </c>
      <c r="P60" s="41">
        <f t="shared" si="386"/>
        <v>2741.41</v>
      </c>
      <c r="Q60" s="41">
        <f t="shared" ref="Q60:W60" si="388">SUM(Q61:Q62)</f>
        <v>10965.64</v>
      </c>
      <c r="R60" s="41">
        <f t="shared" si="388"/>
        <v>2741.41</v>
      </c>
      <c r="S60" s="41">
        <f t="shared" si="388"/>
        <v>2741.41</v>
      </c>
      <c r="T60" s="41">
        <f t="shared" si="388"/>
        <v>0</v>
      </c>
      <c r="U60" s="41">
        <f t="shared" si="388"/>
        <v>27414.100000000002</v>
      </c>
      <c r="V60" s="41">
        <f t="shared" si="388"/>
        <v>27414.100000000002</v>
      </c>
      <c r="W60" s="41">
        <f t="shared" si="388"/>
        <v>548.28200000000004</v>
      </c>
      <c r="X60" s="43">
        <f>SUM(X61:X62)</f>
        <v>74566.352000000014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548.28200000000004</v>
      </c>
      <c r="AD60" s="41">
        <f t="shared" si="389"/>
        <v>548.28200000000004</v>
      </c>
      <c r="AE60" s="41">
        <f t="shared" si="389"/>
        <v>0</v>
      </c>
      <c r="AF60" s="41">
        <f t="shared" si="389"/>
        <v>548.28200000000004</v>
      </c>
      <c r="AG60" s="41">
        <f t="shared" si="389"/>
        <v>0</v>
      </c>
      <c r="AH60" s="43">
        <f t="shared" si="386"/>
        <v>1644.846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109656.40000000001</v>
      </c>
      <c r="AP60" s="43">
        <f>SUM(AI60:AO60)</f>
        <v>109656.40000000001</v>
      </c>
      <c r="AQ60" s="41">
        <f t="shared" ref="AQ60:AS60" si="391">SUM(AQ61:AQ62)</f>
        <v>548.28200000000004</v>
      </c>
      <c r="AR60" s="41">
        <f t="shared" si="391"/>
        <v>0</v>
      </c>
      <c r="AS60" s="41">
        <f t="shared" si="391"/>
        <v>0</v>
      </c>
      <c r="AT60" s="43">
        <f>SUM(AQ60:AS60)</f>
        <v>548.28200000000004</v>
      </c>
      <c r="AU60" s="41">
        <f t="shared" ref="AU60:AZ60" si="392">SUM(AU61:AU62)</f>
        <v>7.3360000000000003</v>
      </c>
      <c r="AV60" s="41">
        <f t="shared" si="392"/>
        <v>14.672000000000001</v>
      </c>
      <c r="AW60" s="41">
        <f t="shared" si="392"/>
        <v>73.36</v>
      </c>
      <c r="AX60" s="41">
        <f t="shared" si="392"/>
        <v>44229.36</v>
      </c>
      <c r="AY60" s="41">
        <f t="shared" si="392"/>
        <v>220.07999999999998</v>
      </c>
      <c r="AZ60" s="41">
        <f t="shared" si="392"/>
        <v>146.72</v>
      </c>
      <c r="BA60" s="43">
        <f>SUM(AU60:AZ60)</f>
        <v>44691.528000000006</v>
      </c>
      <c r="BB60" s="45">
        <f t="shared" ref="BB60:BB68" si="393">E60/D60</f>
        <v>0.41792017537228815</v>
      </c>
    </row>
    <row r="61" spans="2:54" s="44" customFormat="1" ht="13.5" x14ac:dyDescent="0.25">
      <c r="B61" s="40"/>
      <c r="C61" s="40" t="s">
        <v>32</v>
      </c>
      <c r="D61" s="46">
        <f>[2]EC!I313</f>
        <v>7336</v>
      </c>
      <c r="E61" s="47">
        <f t="shared" ref="E61:E105" si="394">O61+X61+AH61+AP61+AT61+BA61</f>
        <v>828.96800000000007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7.3360000000000003</v>
      </c>
      <c r="AV61" s="48">
        <f t="shared" si="402"/>
        <v>14.672000000000001</v>
      </c>
      <c r="AW61" s="48">
        <f t="shared" si="402"/>
        <v>73.36</v>
      </c>
      <c r="AX61" s="48">
        <f t="shared" si="402"/>
        <v>366.8</v>
      </c>
      <c r="AY61" s="48">
        <f t="shared" si="402"/>
        <v>220.07999999999998</v>
      </c>
      <c r="AZ61" s="48">
        <f t="shared" si="402"/>
        <v>146.72</v>
      </c>
      <c r="BA61" s="51">
        <f t="shared" ref="BA61:BA104" si="403">SUM(AU61:AZ61)</f>
        <v>828.96800000000007</v>
      </c>
      <c r="BB61" s="45">
        <f t="shared" si="393"/>
        <v>0.11300000000000002</v>
      </c>
    </row>
    <row r="62" spans="2:54" s="44" customFormat="1" ht="13.5" x14ac:dyDescent="0.25">
      <c r="B62" s="40"/>
      <c r="C62" s="40" t="s">
        <v>33</v>
      </c>
      <c r="D62" s="46">
        <f>[2]EC!I314</f>
        <v>548282</v>
      </c>
      <c r="E62" s="47">
        <f t="shared" si="394"/>
        <v>231375.00400000002</v>
      </c>
      <c r="F62" s="48">
        <f>$D62*F162</f>
        <v>0</v>
      </c>
      <c r="G62" s="48">
        <f t="shared" ref="G62:N62" si="404">$D62*G162</f>
        <v>548.28200000000004</v>
      </c>
      <c r="H62" s="48">
        <f t="shared" si="404"/>
        <v>548.28200000000004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1096.5640000000001</v>
      </c>
      <c r="P62" s="48">
        <f t="shared" ref="P62:W62" si="405">$D62*P162</f>
        <v>2741.41</v>
      </c>
      <c r="Q62" s="48">
        <f t="shared" si="405"/>
        <v>10965.64</v>
      </c>
      <c r="R62" s="48">
        <f t="shared" si="405"/>
        <v>2741.41</v>
      </c>
      <c r="S62" s="48">
        <f t="shared" si="405"/>
        <v>2741.41</v>
      </c>
      <c r="T62" s="48">
        <f t="shared" si="405"/>
        <v>0</v>
      </c>
      <c r="U62" s="48">
        <f t="shared" si="405"/>
        <v>27414.100000000002</v>
      </c>
      <c r="V62" s="48">
        <f t="shared" si="405"/>
        <v>27414.100000000002</v>
      </c>
      <c r="W62" s="48">
        <f t="shared" si="405"/>
        <v>548.28200000000004</v>
      </c>
      <c r="X62" s="49">
        <f>SUM(P62:W62)</f>
        <v>74566.352000000014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548.28200000000004</v>
      </c>
      <c r="AD62" s="48">
        <f t="shared" si="406"/>
        <v>548.28200000000004</v>
      </c>
      <c r="AE62" s="48">
        <f t="shared" si="406"/>
        <v>0</v>
      </c>
      <c r="AF62" s="48">
        <f t="shared" si="406"/>
        <v>548.28200000000004</v>
      </c>
      <c r="AG62" s="48">
        <f t="shared" si="406"/>
        <v>0</v>
      </c>
      <c r="AH62" s="49">
        <f>SUM(Y62:AG62)</f>
        <v>1644.846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109656.40000000001</v>
      </c>
      <c r="AP62" s="51">
        <f t="shared" si="399"/>
        <v>109656.40000000001</v>
      </c>
      <c r="AQ62" s="48">
        <f t="shared" ref="AQ62:AS62" si="408">$D62*AQ162</f>
        <v>548.28200000000004</v>
      </c>
      <c r="AR62" s="48">
        <f t="shared" si="408"/>
        <v>0</v>
      </c>
      <c r="AS62" s="48">
        <f t="shared" si="408"/>
        <v>0</v>
      </c>
      <c r="AT62" s="51">
        <f t="shared" si="401"/>
        <v>548.28200000000004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43862.559999999998</v>
      </c>
      <c r="AY62" s="48">
        <f t="shared" si="409"/>
        <v>0</v>
      </c>
      <c r="AZ62" s="48">
        <f t="shared" si="409"/>
        <v>0</v>
      </c>
      <c r="BA62" s="51">
        <f t="shared" si="403"/>
        <v>43862.559999999998</v>
      </c>
      <c r="BB62" s="45">
        <f t="shared" si="393"/>
        <v>0.42200000000000004</v>
      </c>
    </row>
    <row r="63" spans="2:54" s="44" customFormat="1" x14ac:dyDescent="0.25">
      <c r="B63" s="39" t="s">
        <v>34</v>
      </c>
      <c r="C63" s="40"/>
      <c r="D63" s="50">
        <f>SUM(D64:D72)</f>
        <v>7790039.5015000002</v>
      </c>
      <c r="E63" s="42">
        <f t="shared" si="394"/>
        <v>1714201.5410587501</v>
      </c>
      <c r="F63" s="41">
        <f t="shared" ref="F63:AI63" si="410">SUM(F64:F72)</f>
        <v>0</v>
      </c>
      <c r="G63" s="41">
        <f t="shared" ref="G63:N63" si="411">SUM(G64:G72)</f>
        <v>77255.140000000014</v>
      </c>
      <c r="H63" s="41">
        <f t="shared" si="411"/>
        <v>77255.140000000014</v>
      </c>
      <c r="I63" s="41">
        <f t="shared" si="411"/>
        <v>77723.248258750013</v>
      </c>
      <c r="J63" s="41">
        <f t="shared" si="411"/>
        <v>0</v>
      </c>
      <c r="K63" s="41">
        <f t="shared" si="411"/>
        <v>12952.02</v>
      </c>
      <c r="L63" s="41">
        <f t="shared" si="411"/>
        <v>38856.06</v>
      </c>
      <c r="M63" s="41">
        <f t="shared" si="411"/>
        <v>135767.72</v>
      </c>
      <c r="N63" s="41">
        <f t="shared" si="411"/>
        <v>103616.16</v>
      </c>
      <c r="O63" s="43">
        <f t="shared" si="410"/>
        <v>523425.48825875</v>
      </c>
      <c r="P63" s="41">
        <f t="shared" si="410"/>
        <v>25904.04</v>
      </c>
      <c r="Q63" s="41">
        <f t="shared" ref="Q63:W63" si="412">SUM(Q64:Q72)</f>
        <v>6476.01</v>
      </c>
      <c r="R63" s="41">
        <f t="shared" si="412"/>
        <v>6476.01</v>
      </c>
      <c r="S63" s="41">
        <f t="shared" si="412"/>
        <v>25904.04</v>
      </c>
      <c r="T63" s="41">
        <f t="shared" si="412"/>
        <v>37713.61</v>
      </c>
      <c r="U63" s="41">
        <f t="shared" si="412"/>
        <v>6476.01</v>
      </c>
      <c r="V63" s="41">
        <f t="shared" si="412"/>
        <v>0</v>
      </c>
      <c r="W63" s="41">
        <f t="shared" si="412"/>
        <v>0</v>
      </c>
      <c r="X63" s="43">
        <f t="shared" si="410"/>
        <v>108949.72</v>
      </c>
      <c r="Y63" s="41">
        <f t="shared" si="410"/>
        <v>12495.04</v>
      </c>
      <c r="Z63" s="41">
        <f t="shared" ref="Z63:AG63" si="413">SUM(Z64:Z72)</f>
        <v>12495.04</v>
      </c>
      <c r="AA63" s="41">
        <f t="shared" si="413"/>
        <v>31694.579999999998</v>
      </c>
      <c r="AB63" s="41">
        <f t="shared" si="413"/>
        <v>16075.78</v>
      </c>
      <c r="AC63" s="41">
        <f t="shared" si="413"/>
        <v>14826.276</v>
      </c>
      <c r="AD63" s="41">
        <f t="shared" si="413"/>
        <v>14826.276</v>
      </c>
      <c r="AE63" s="41">
        <f t="shared" si="413"/>
        <v>1874.2560000000001</v>
      </c>
      <c r="AF63" s="41">
        <f t="shared" si="413"/>
        <v>1874.2560000000001</v>
      </c>
      <c r="AG63" s="41">
        <f t="shared" si="413"/>
        <v>6247.52</v>
      </c>
      <c r="AH63" s="43">
        <f t="shared" si="410"/>
        <v>112409.024</v>
      </c>
      <c r="AI63" s="41">
        <f t="shared" si="410"/>
        <v>115368.738</v>
      </c>
      <c r="AJ63" s="41">
        <f t="shared" ref="AJ63:AO63" si="414">SUM(AJ64:AJ72)</f>
        <v>105876.02200000001</v>
      </c>
      <c r="AK63" s="41">
        <f t="shared" si="414"/>
        <v>39480.811999999998</v>
      </c>
      <c r="AL63" s="41">
        <f t="shared" si="414"/>
        <v>39480.811999999998</v>
      </c>
      <c r="AM63" s="41">
        <f t="shared" si="414"/>
        <v>139966.976</v>
      </c>
      <c r="AN63" s="41">
        <f t="shared" si="414"/>
        <v>165871.016</v>
      </c>
      <c r="AO63" s="41">
        <f t="shared" si="414"/>
        <v>14022.907200000001</v>
      </c>
      <c r="AP63" s="43">
        <f t="shared" si="399"/>
        <v>620067.28319999995</v>
      </c>
      <c r="AQ63" s="41">
        <f t="shared" ref="AQ63:AS63" si="415">SUM(AQ64:AQ72)</f>
        <v>62304.835200000001</v>
      </c>
      <c r="AR63" s="41">
        <f t="shared" si="415"/>
        <v>62304.835200000001</v>
      </c>
      <c r="AS63" s="41">
        <f t="shared" si="415"/>
        <v>56057.315199999997</v>
      </c>
      <c r="AT63" s="43">
        <f t="shared" si="401"/>
        <v>180666.98560000001</v>
      </c>
      <c r="AU63" s="41">
        <f t="shared" ref="AU63:AZ63" si="416">SUM(AU64:AU72)</f>
        <v>6247.52</v>
      </c>
      <c r="AV63" s="41">
        <f t="shared" si="416"/>
        <v>12495.04</v>
      </c>
      <c r="AW63" s="41">
        <f t="shared" si="416"/>
        <v>18742.559999999998</v>
      </c>
      <c r="AX63" s="41">
        <f t="shared" si="416"/>
        <v>93712.8</v>
      </c>
      <c r="AY63" s="41">
        <f t="shared" si="416"/>
        <v>31237.600000000002</v>
      </c>
      <c r="AZ63" s="41">
        <f t="shared" si="416"/>
        <v>6247.52</v>
      </c>
      <c r="BA63" s="43">
        <f t="shared" si="403"/>
        <v>168683.03999999998</v>
      </c>
      <c r="BB63" s="45">
        <f t="shared" si="393"/>
        <v>0.22005042987634074</v>
      </c>
    </row>
    <row r="64" spans="2:54" s="44" customFormat="1" ht="13.5" x14ac:dyDescent="0.25">
      <c r="B64" s="40"/>
      <c r="C64" s="40" t="s">
        <v>35</v>
      </c>
      <c r="D64" s="46">
        <f>[2]EC!I513</f>
        <v>624752</v>
      </c>
      <c r="E64" s="47">
        <f t="shared" si="394"/>
        <v>352984.88</v>
      </c>
      <c r="F64" s="48">
        <f t="shared" ref="F64:N72" si="417">$D64*F164</f>
        <v>0</v>
      </c>
      <c r="G64" s="48">
        <f t="shared" si="417"/>
        <v>12495.04</v>
      </c>
      <c r="H64" s="48">
        <f t="shared" si="417"/>
        <v>12495.04</v>
      </c>
      <c r="I64" s="48">
        <f t="shared" si="417"/>
        <v>12495.04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6247.52</v>
      </c>
      <c r="N64" s="48">
        <f t="shared" si="417"/>
        <v>0</v>
      </c>
      <c r="O64" s="51">
        <f t="shared" ref="O64:O72" si="418">SUM(F64:N64)</f>
        <v>43732.639999999999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31237.600000000002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31237.600000000002</v>
      </c>
      <c r="Y64" s="48">
        <f t="shared" ref="Y64:AG64" si="421">$D64*Y164</f>
        <v>12495.04</v>
      </c>
      <c r="Z64" s="48">
        <f t="shared" si="421"/>
        <v>12495.04</v>
      </c>
      <c r="AA64" s="48">
        <f t="shared" si="421"/>
        <v>18742.559999999998</v>
      </c>
      <c r="AB64" s="48">
        <f t="shared" si="421"/>
        <v>3123.76</v>
      </c>
      <c r="AC64" s="48">
        <f t="shared" si="421"/>
        <v>1874.2560000000001</v>
      </c>
      <c r="AD64" s="48">
        <f t="shared" si="421"/>
        <v>1874.2560000000001</v>
      </c>
      <c r="AE64" s="48">
        <f t="shared" si="421"/>
        <v>1874.2560000000001</v>
      </c>
      <c r="AF64" s="48">
        <f t="shared" si="421"/>
        <v>1874.2560000000001</v>
      </c>
      <c r="AG64" s="48">
        <f t="shared" si="421"/>
        <v>6247.52</v>
      </c>
      <c r="AH64" s="51">
        <f t="shared" ref="AH64:AH72" si="422">SUM(Y64:AG64)</f>
        <v>60600.944000000003</v>
      </c>
      <c r="AI64" s="48">
        <f t="shared" ref="AI64:AO64" si="423">$D64*AI164</f>
        <v>1874.2560000000001</v>
      </c>
      <c r="AJ64" s="48">
        <f t="shared" si="423"/>
        <v>31237.600000000002</v>
      </c>
      <c r="AK64" s="48">
        <f t="shared" si="423"/>
        <v>624.75200000000007</v>
      </c>
      <c r="AL64" s="48">
        <f t="shared" si="423"/>
        <v>624.75200000000007</v>
      </c>
      <c r="AM64" s="48">
        <f t="shared" si="423"/>
        <v>624.75200000000007</v>
      </c>
      <c r="AN64" s="48">
        <f t="shared" si="423"/>
        <v>624.75200000000007</v>
      </c>
      <c r="AO64" s="48">
        <f t="shared" si="423"/>
        <v>624.75200000000007</v>
      </c>
      <c r="AP64" s="51">
        <f t="shared" si="399"/>
        <v>36235.616000000002</v>
      </c>
      <c r="AQ64" s="48">
        <f t="shared" ref="AQ64:AS64" si="424">$D64*AQ164</f>
        <v>6247.52</v>
      </c>
      <c r="AR64" s="48">
        <f t="shared" si="424"/>
        <v>6247.52</v>
      </c>
      <c r="AS64" s="48">
        <f t="shared" si="424"/>
        <v>0</v>
      </c>
      <c r="AT64" s="51">
        <f t="shared" si="401"/>
        <v>12495.04</v>
      </c>
      <c r="AU64" s="48">
        <f t="shared" ref="AU64:AZ64" si="425">$D64*AU164</f>
        <v>6247.52</v>
      </c>
      <c r="AV64" s="48">
        <f t="shared" si="425"/>
        <v>12495.04</v>
      </c>
      <c r="AW64" s="48">
        <f t="shared" si="425"/>
        <v>18742.559999999998</v>
      </c>
      <c r="AX64" s="48">
        <f t="shared" si="425"/>
        <v>93712.8</v>
      </c>
      <c r="AY64" s="48">
        <f t="shared" si="425"/>
        <v>31237.600000000002</v>
      </c>
      <c r="AZ64" s="48">
        <f t="shared" si="425"/>
        <v>6247.52</v>
      </c>
      <c r="BA64" s="51">
        <f t="shared" si="403"/>
        <v>168683.03999999998</v>
      </c>
      <c r="BB64" s="45">
        <f t="shared" si="393"/>
        <v>0.56500000000000006</v>
      </c>
    </row>
    <row r="65" spans="2:54" s="44" customFormat="1" ht="13.5" x14ac:dyDescent="0.25">
      <c r="B65" s="40"/>
      <c r="C65" s="40" t="s">
        <v>36</v>
      </c>
      <c r="D65" s="46">
        <f>[2]EC!I514</f>
        <v>1492768.44</v>
      </c>
      <c r="E65" s="47">
        <f t="shared" si="394"/>
        <v>149276.84400000001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74638.422000000006</v>
      </c>
      <c r="AJ65" s="48">
        <f t="shared" si="428"/>
        <v>74638.422000000006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149276.84400000001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[2]EC!I515</f>
        <v>669907.76</v>
      </c>
      <c r="E66" s="47">
        <f t="shared" si="394"/>
        <v>254564.94880000001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100486.164</v>
      </c>
      <c r="AN66" s="48">
        <f t="shared" si="433"/>
        <v>100486.164</v>
      </c>
      <c r="AO66" s="48">
        <f t="shared" si="433"/>
        <v>13398.155200000001</v>
      </c>
      <c r="AP66" s="51">
        <f t="shared" si="399"/>
        <v>214370.48320000002</v>
      </c>
      <c r="AQ66" s="48">
        <f t="shared" ref="AQ66:AS66" si="434">$D66*AQ166</f>
        <v>13398.155200000001</v>
      </c>
      <c r="AR66" s="48">
        <f t="shared" si="434"/>
        <v>13398.155200000001</v>
      </c>
      <c r="AS66" s="48">
        <f t="shared" si="434"/>
        <v>13398.155200000001</v>
      </c>
      <c r="AT66" s="51">
        <f t="shared" si="401"/>
        <v>40194.465600000003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0.38</v>
      </c>
    </row>
    <row r="67" spans="2:54" s="44" customFormat="1" ht="13.5" x14ac:dyDescent="0.25">
      <c r="B67" s="40"/>
      <c r="C67" s="40" t="s">
        <v>38</v>
      </c>
      <c r="D67" s="46">
        <f>[2]EC!I517</f>
        <v>190155</v>
      </c>
      <c r="E67" s="47">
        <f t="shared" si="394"/>
        <v>11409.3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3803.1</v>
      </c>
      <c r="AR67" s="48">
        <f t="shared" si="439"/>
        <v>3803.1</v>
      </c>
      <c r="AS67" s="48">
        <f t="shared" si="439"/>
        <v>3803.1</v>
      </c>
      <c r="AT67" s="51">
        <f t="shared" si="401"/>
        <v>11409.3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>
        <f t="shared" si="393"/>
        <v>0.06</v>
      </c>
    </row>
    <row r="68" spans="2:54" s="44" customFormat="1" ht="13.5" x14ac:dyDescent="0.25">
      <c r="B68" s="40"/>
      <c r="C68" s="40" t="s">
        <v>39</v>
      </c>
      <c r="D68" s="46">
        <f>[2]EC!I517</f>
        <v>190155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>
        <f t="shared" si="393"/>
        <v>0</v>
      </c>
    </row>
    <row r="69" spans="2:54" s="44" customFormat="1" ht="13.5" x14ac:dyDescent="0.25">
      <c r="B69" s="40"/>
      <c r="C69" s="40" t="s">
        <v>40</v>
      </c>
      <c r="D69" s="46">
        <f>[2]EC!I518</f>
        <v>1295202</v>
      </c>
      <c r="E69" s="47">
        <f t="shared" si="394"/>
        <v>945497.46</v>
      </c>
      <c r="F69" s="48">
        <f t="shared" si="417"/>
        <v>0</v>
      </c>
      <c r="G69" s="48">
        <f t="shared" si="417"/>
        <v>64760.100000000006</v>
      </c>
      <c r="H69" s="48">
        <f t="shared" si="417"/>
        <v>64760.100000000006</v>
      </c>
      <c r="I69" s="48">
        <f t="shared" si="417"/>
        <v>64760.100000000006</v>
      </c>
      <c r="J69" s="48">
        <f t="shared" si="417"/>
        <v>0</v>
      </c>
      <c r="K69" s="48">
        <f t="shared" si="417"/>
        <v>12952.02</v>
      </c>
      <c r="L69" s="48">
        <f t="shared" si="417"/>
        <v>38856.06</v>
      </c>
      <c r="M69" s="48">
        <f t="shared" si="417"/>
        <v>129520.20000000001</v>
      </c>
      <c r="N69" s="48">
        <f t="shared" si="417"/>
        <v>103616.16</v>
      </c>
      <c r="O69" s="51">
        <f t="shared" si="418"/>
        <v>479224.74</v>
      </c>
      <c r="P69" s="48">
        <f t="shared" ref="P69:W69" si="446">$D69*P169</f>
        <v>25904.04</v>
      </c>
      <c r="Q69" s="48">
        <f t="shared" si="446"/>
        <v>6476.01</v>
      </c>
      <c r="R69" s="48">
        <f t="shared" si="446"/>
        <v>6476.01</v>
      </c>
      <c r="S69" s="48">
        <f t="shared" si="446"/>
        <v>25904.04</v>
      </c>
      <c r="T69" s="48">
        <f t="shared" si="446"/>
        <v>6476.01</v>
      </c>
      <c r="U69" s="48">
        <f t="shared" si="446"/>
        <v>6476.01</v>
      </c>
      <c r="V69" s="48">
        <f t="shared" si="446"/>
        <v>0</v>
      </c>
      <c r="W69" s="48">
        <f t="shared" si="446"/>
        <v>0</v>
      </c>
      <c r="X69" s="51">
        <f t="shared" si="420"/>
        <v>77712.12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12952.02</v>
      </c>
      <c r="AB69" s="48">
        <f t="shared" si="447"/>
        <v>12952.02</v>
      </c>
      <c r="AC69" s="48">
        <f t="shared" si="447"/>
        <v>12952.02</v>
      </c>
      <c r="AD69" s="48">
        <f t="shared" si="447"/>
        <v>12952.02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51808.08</v>
      </c>
      <c r="AI69" s="48">
        <f t="shared" ref="AI69:AO69" si="448">$D69*AI169</f>
        <v>38856.06</v>
      </c>
      <c r="AJ69" s="48">
        <f t="shared" si="448"/>
        <v>0</v>
      </c>
      <c r="AK69" s="48">
        <f t="shared" si="448"/>
        <v>38856.06</v>
      </c>
      <c r="AL69" s="48">
        <f t="shared" si="448"/>
        <v>38856.06</v>
      </c>
      <c r="AM69" s="48">
        <f t="shared" si="448"/>
        <v>38856.06</v>
      </c>
      <c r="AN69" s="48">
        <f t="shared" si="448"/>
        <v>64760.100000000006</v>
      </c>
      <c r="AO69" s="48">
        <f t="shared" si="448"/>
        <v>0</v>
      </c>
      <c r="AP69" s="51">
        <f t="shared" si="399"/>
        <v>220184.34</v>
      </c>
      <c r="AQ69" s="48">
        <f t="shared" ref="AQ69:AS69" si="449">$D69*AQ169</f>
        <v>38856.06</v>
      </c>
      <c r="AR69" s="48">
        <f t="shared" si="449"/>
        <v>38856.06</v>
      </c>
      <c r="AS69" s="48">
        <f t="shared" si="449"/>
        <v>38856.06</v>
      </c>
      <c r="AT69" s="51">
        <f t="shared" si="401"/>
        <v>116568.18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[2]EC!I519</f>
        <v>93621.651750000005</v>
      </c>
      <c r="E70" s="47">
        <f t="shared" si="394"/>
        <v>468.10825875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468.10825875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468.10825875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[2]EC!I520</f>
        <v>81430.649750000011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[2]EC!I521</f>
        <v>3152047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790047</v>
      </c>
      <c r="E73" s="42">
        <f t="shared" si="394"/>
        <v>436.08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436.08</v>
      </c>
      <c r="M73" s="41">
        <f t="shared" si="468"/>
        <v>0</v>
      </c>
      <c r="N73" s="41">
        <f t="shared" si="468"/>
        <v>0</v>
      </c>
      <c r="O73" s="43">
        <f t="shared" si="467"/>
        <v>436.08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5.5196716144735689E-4</v>
      </c>
    </row>
    <row r="74" spans="2:54" s="44" customFormat="1" ht="13.5" x14ac:dyDescent="0.25">
      <c r="B74" s="40"/>
      <c r="C74" s="52" t="s">
        <v>45</v>
      </c>
      <c r="D74" s="46">
        <f>[2]EC!I713</f>
        <v>768243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[2]EC!I714</f>
        <v>21804</v>
      </c>
      <c r="E75" s="47">
        <f t="shared" si="394"/>
        <v>436.08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436.08</v>
      </c>
      <c r="M75" s="48">
        <f t="shared" si="480"/>
        <v>0</v>
      </c>
      <c r="N75" s="48">
        <f t="shared" si="480"/>
        <v>0</v>
      </c>
      <c r="O75" s="51">
        <f>SUM(F75:N75)</f>
        <v>436.08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>
        <f t="shared" si="466"/>
        <v>0.02</v>
      </c>
    </row>
    <row r="76" spans="2:54" s="44" customFormat="1" x14ac:dyDescent="0.25">
      <c r="B76" s="39" t="s">
        <v>47</v>
      </c>
      <c r="C76" s="40"/>
      <c r="D76" s="50">
        <f>SUM(D77:D82)</f>
        <v>4196499.6749999998</v>
      </c>
      <c r="E76" s="47">
        <f t="shared" si="394"/>
        <v>565141.02199999988</v>
      </c>
      <c r="F76" s="41">
        <f t="shared" ref="F76:AI76" si="486">SUM(F77:F82)</f>
        <v>65327.94</v>
      </c>
      <c r="G76" s="41">
        <f t="shared" ref="G76:N76" si="487">SUM(G77:G82)</f>
        <v>97991.91</v>
      </c>
      <c r="H76" s="41">
        <f t="shared" si="487"/>
        <v>0</v>
      </c>
      <c r="I76" s="41">
        <f t="shared" si="487"/>
        <v>8022.46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171342.31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97991.91</v>
      </c>
      <c r="V76" s="41">
        <f t="shared" si="488"/>
        <v>8022.46</v>
      </c>
      <c r="W76" s="41">
        <f t="shared" si="488"/>
        <v>8022.46</v>
      </c>
      <c r="X76" s="41">
        <f t="shared" si="486"/>
        <v>114036.83</v>
      </c>
      <c r="Y76" s="41">
        <f t="shared" si="486"/>
        <v>36675.200000000004</v>
      </c>
      <c r="Z76" s="41">
        <f t="shared" ref="Z76:AG76" si="489">SUM(Z77:Z82)</f>
        <v>4011.23</v>
      </c>
      <c r="AA76" s="41">
        <f t="shared" si="489"/>
        <v>0</v>
      </c>
      <c r="AB76" s="41">
        <f t="shared" si="489"/>
        <v>16331.985000000001</v>
      </c>
      <c r="AC76" s="41">
        <f t="shared" si="489"/>
        <v>24354.445</v>
      </c>
      <c r="AD76" s="41">
        <f t="shared" si="489"/>
        <v>24354.445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105727.30500000001</v>
      </c>
      <c r="AI76" s="41">
        <f t="shared" si="486"/>
        <v>3266.3969999999999</v>
      </c>
      <c r="AJ76" s="41">
        <f t="shared" ref="AJ76:AO76" si="490">SUM(AJ77:AJ82)</f>
        <v>77361.63</v>
      </c>
      <c r="AK76" s="41">
        <f t="shared" si="490"/>
        <v>77361.63</v>
      </c>
      <c r="AL76" s="41">
        <f t="shared" si="490"/>
        <v>0</v>
      </c>
      <c r="AM76" s="41">
        <f t="shared" si="490"/>
        <v>2005.615</v>
      </c>
      <c r="AN76" s="41">
        <f t="shared" si="490"/>
        <v>2005.615</v>
      </c>
      <c r="AO76" s="41">
        <f t="shared" si="490"/>
        <v>0</v>
      </c>
      <c r="AP76" s="43">
        <f t="shared" si="399"/>
        <v>162000.88699999999</v>
      </c>
      <c r="AQ76" s="41">
        <f t="shared" ref="AQ76:AS76" si="491">SUM(AQ77:AQ82)</f>
        <v>4011.23</v>
      </c>
      <c r="AR76" s="41">
        <f t="shared" si="491"/>
        <v>4011.23</v>
      </c>
      <c r="AS76" s="41">
        <f t="shared" si="491"/>
        <v>4011.23</v>
      </c>
      <c r="AT76" s="43">
        <f t="shared" si="401"/>
        <v>12033.69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0.13466962129575286</v>
      </c>
    </row>
    <row r="77" spans="2:54" s="44" customFormat="1" ht="13.5" x14ac:dyDescent="0.25">
      <c r="B77" s="40"/>
      <c r="C77" s="40" t="s">
        <v>48</v>
      </c>
      <c r="D77" s="46">
        <f>[2]EC!I913</f>
        <v>3266397</v>
      </c>
      <c r="E77" s="47">
        <f t="shared" si="394"/>
        <v>476893.962</v>
      </c>
      <c r="F77" s="48">
        <f t="shared" ref="F77:N82" si="493">$D77*F177</f>
        <v>65327.94</v>
      </c>
      <c r="G77" s="48">
        <f t="shared" si="493"/>
        <v>97991.91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163319.85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97991.91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97991.91</v>
      </c>
      <c r="Y77" s="48">
        <f t="shared" ref="Y77:AG77" si="497">$D77*Y177</f>
        <v>32663.97</v>
      </c>
      <c r="Z77" s="48">
        <f t="shared" si="497"/>
        <v>0</v>
      </c>
      <c r="AA77" s="48">
        <f t="shared" si="497"/>
        <v>0</v>
      </c>
      <c r="AB77" s="48">
        <f t="shared" si="497"/>
        <v>16331.985000000001</v>
      </c>
      <c r="AC77" s="48">
        <f t="shared" si="497"/>
        <v>16331.985000000001</v>
      </c>
      <c r="AD77" s="48">
        <f t="shared" si="497"/>
        <v>16331.985000000001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81659.925000000003</v>
      </c>
      <c r="AI77" s="48">
        <f t="shared" ref="AI77:AO77" si="499">$D77*AI177</f>
        <v>3266.3969999999999</v>
      </c>
      <c r="AJ77" s="48">
        <f t="shared" si="499"/>
        <v>65327.94</v>
      </c>
      <c r="AK77" s="48">
        <f t="shared" si="499"/>
        <v>65327.94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133922.277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0.14599999999999999</v>
      </c>
    </row>
    <row r="78" spans="2:54" s="44" customFormat="1" ht="13.5" x14ac:dyDescent="0.25">
      <c r="B78" s="40"/>
      <c r="C78" s="40" t="s">
        <v>49</v>
      </c>
      <c r="D78" s="46">
        <f>[2]EC!I914</f>
        <v>401123</v>
      </c>
      <c r="E78" s="47">
        <f t="shared" si="394"/>
        <v>88247.06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8022.46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8022.46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8022.46</v>
      </c>
      <c r="W78" s="48">
        <f t="shared" si="502"/>
        <v>8022.46</v>
      </c>
      <c r="X78" s="51">
        <f t="shared" si="496"/>
        <v>16044.92</v>
      </c>
      <c r="Y78" s="48">
        <f t="shared" ref="Y78:AG78" si="503">$D78*Y178</f>
        <v>4011.23</v>
      </c>
      <c r="Z78" s="48">
        <f t="shared" si="503"/>
        <v>4011.23</v>
      </c>
      <c r="AA78" s="48">
        <f t="shared" si="503"/>
        <v>0</v>
      </c>
      <c r="AB78" s="48">
        <f t="shared" si="503"/>
        <v>0</v>
      </c>
      <c r="AC78" s="48">
        <f t="shared" si="503"/>
        <v>8022.46</v>
      </c>
      <c r="AD78" s="48">
        <f t="shared" si="503"/>
        <v>8022.46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24067.38</v>
      </c>
      <c r="AI78" s="48">
        <f t="shared" ref="AI78:AO78" si="504">$D78*AI178</f>
        <v>0</v>
      </c>
      <c r="AJ78" s="48">
        <f t="shared" si="504"/>
        <v>12033.689999999999</v>
      </c>
      <c r="AK78" s="48">
        <f t="shared" si="504"/>
        <v>12033.689999999999</v>
      </c>
      <c r="AL78" s="48">
        <f t="shared" si="504"/>
        <v>0</v>
      </c>
      <c r="AM78" s="48">
        <f t="shared" si="504"/>
        <v>2005.615</v>
      </c>
      <c r="AN78" s="48">
        <f t="shared" si="504"/>
        <v>2005.615</v>
      </c>
      <c r="AO78" s="48">
        <f t="shared" si="504"/>
        <v>0</v>
      </c>
      <c r="AP78" s="51">
        <f t="shared" si="399"/>
        <v>28078.61</v>
      </c>
      <c r="AQ78" s="48">
        <f t="shared" ref="AQ78:AS78" si="505">$D78*AQ178</f>
        <v>4011.23</v>
      </c>
      <c r="AR78" s="48">
        <f t="shared" si="505"/>
        <v>4011.23</v>
      </c>
      <c r="AS78" s="48">
        <f t="shared" si="505"/>
        <v>4011.23</v>
      </c>
      <c r="AT78" s="51">
        <f t="shared" si="401"/>
        <v>12033.69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>
        <f t="shared" si="466"/>
        <v>0.22</v>
      </c>
    </row>
    <row r="79" spans="2:54" s="44" customFormat="1" ht="13.5" x14ac:dyDescent="0.25">
      <c r="B79" s="40"/>
      <c r="C79" s="40" t="s">
        <v>50</v>
      </c>
      <c r="D79" s="46">
        <f>[2]EC!I915</f>
        <v>528979.67500000005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/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 t="e">
        <f t="shared" si="466"/>
        <v>#DIV/0!</v>
      </c>
    </row>
    <row r="81" spans="2:54" s="44" customFormat="1" ht="13.5" x14ac:dyDescent="0.25">
      <c r="B81" s="40"/>
      <c r="C81" s="40" t="s">
        <v>52</v>
      </c>
      <c r="D81" s="46"/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/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743621</v>
      </c>
      <c r="E83" s="42">
        <f t="shared" si="394"/>
        <v>0</v>
      </c>
      <c r="F83" s="41">
        <f t="shared" ref="F83:AI83" si="528">SUM(F84:F85)</f>
        <v>0</v>
      </c>
      <c r="G83" s="41">
        <f t="shared" ref="G83:N83" si="529">SUM(G84:G85)</f>
        <v>0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0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0</v>
      </c>
      <c r="V83" s="41">
        <f t="shared" si="530"/>
        <v>0</v>
      </c>
      <c r="W83" s="41">
        <f t="shared" si="530"/>
        <v>0</v>
      </c>
      <c r="X83" s="41">
        <f t="shared" si="528"/>
        <v>0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0</v>
      </c>
    </row>
    <row r="84" spans="2:54" s="44" customFormat="1" ht="13.5" x14ac:dyDescent="0.25">
      <c r="B84" s="40"/>
      <c r="C84" s="40" t="s">
        <v>55</v>
      </c>
      <c r="D84" s="46"/>
      <c r="E84" s="47">
        <f t="shared" si="394"/>
        <v>0</v>
      </c>
      <c r="F84" s="48">
        <f t="shared" ref="F84:N85" si="535">$D84*F184</f>
        <v>0</v>
      </c>
      <c r="G84" s="48">
        <f t="shared" si="535"/>
        <v>0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0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0</v>
      </c>
      <c r="V84" s="48">
        <f t="shared" si="536"/>
        <v>0</v>
      </c>
      <c r="W84" s="48">
        <f t="shared" si="536"/>
        <v>0</v>
      </c>
      <c r="X84" s="51">
        <f>SUM(P84:W84)</f>
        <v>0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 t="e">
        <f t="shared" si="527"/>
        <v>#DIV/0!</v>
      </c>
    </row>
    <row r="85" spans="2:54" s="44" customFormat="1" ht="13.5" x14ac:dyDescent="0.25">
      <c r="B85" s="40"/>
      <c r="C85" s="40" t="s">
        <v>56</v>
      </c>
      <c r="D85" s="46">
        <f>[2]EC!I1113</f>
        <v>743621</v>
      </c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>
        <f t="shared" si="527"/>
        <v>0</v>
      </c>
    </row>
    <row r="86" spans="2:54" s="44" customFormat="1" x14ac:dyDescent="0.25">
      <c r="B86" s="39" t="s">
        <v>57</v>
      </c>
      <c r="C86" s="40"/>
      <c r="D86" s="50">
        <f>SUM(D87:D91)</f>
        <v>680748.09499999997</v>
      </c>
      <c r="E86" s="42">
        <f t="shared" si="394"/>
        <v>53178.911500000002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28574.555750000003</v>
      </c>
      <c r="W86" s="41">
        <f t="shared" si="548"/>
        <v>24604.355750000002</v>
      </c>
      <c r="X86" s="41">
        <f t="shared" si="546"/>
        <v>53178.911500000002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7.811834052947296E-2</v>
      </c>
    </row>
    <row r="87" spans="2:54" s="44" customFormat="1" ht="13.5" x14ac:dyDescent="0.25">
      <c r="B87" s="40"/>
      <c r="C87" s="40" t="s">
        <v>58</v>
      </c>
      <c r="D87" s="46">
        <f>[2]EC!I1313</f>
        <v>328984.11499999999</v>
      </c>
      <c r="E87" s="47">
        <f t="shared" si="394"/>
        <v>32898.411500000002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16449.205750000001</v>
      </c>
      <c r="W87" s="48">
        <f t="shared" si="554"/>
        <v>16449.205750000001</v>
      </c>
      <c r="X87" s="51">
        <f>SUM(P87:W87)</f>
        <v>32898.411500000002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[2]EC!I1314</f>
        <v>5532.48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>
        <f>[2]EC!I1315</f>
        <v>81551.5</v>
      </c>
      <c r="E89" s="47">
        <f t="shared" si="394"/>
        <v>16310.300000000001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8155.1500000000005</v>
      </c>
      <c r="W89" s="48">
        <f t="shared" si="565"/>
        <v>8155.1500000000005</v>
      </c>
      <c r="X89" s="51">
        <f>SUM(P89:W89)</f>
        <v>16310.300000000001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/>
      <c r="E90" s="47">
        <f t="shared" si="394"/>
        <v>0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0</v>
      </c>
      <c r="W90" s="48">
        <f t="shared" si="570"/>
        <v>0</v>
      </c>
      <c r="X90" s="51">
        <f>SUM(P90:W90)</f>
        <v>0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[2]EC!I1316</f>
        <v>264680</v>
      </c>
      <c r="E91" s="47">
        <f t="shared" si="394"/>
        <v>3970.2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3970.2</v>
      </c>
      <c r="W91" s="48">
        <f t="shared" si="575"/>
        <v>0</v>
      </c>
      <c r="X91" s="51">
        <f>SUM(P91:W91)</f>
        <v>3970.2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109942.9525</v>
      </c>
      <c r="E92" s="42">
        <f t="shared" si="394"/>
        <v>26121.262632500002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367.90510750000004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367.90510750000004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3679.0510750000003</v>
      </c>
      <c r="AJ92" s="41">
        <f t="shared" ref="AJ92:AO92" si="585">SUM(AJ93:AJ97)</f>
        <v>3679.0510750000003</v>
      </c>
      <c r="AK92" s="41">
        <f t="shared" si="585"/>
        <v>3679.0510750000003</v>
      </c>
      <c r="AL92" s="41">
        <f t="shared" si="585"/>
        <v>11037.153225</v>
      </c>
      <c r="AM92" s="41">
        <f t="shared" si="585"/>
        <v>0</v>
      </c>
      <c r="AN92" s="41">
        <f t="shared" si="585"/>
        <v>3679.0510750000003</v>
      </c>
      <c r="AO92" s="41">
        <f t="shared" si="585"/>
        <v>0</v>
      </c>
      <c r="AP92" s="43">
        <f t="shared" si="399"/>
        <v>25753.357525000003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0.23758924095202921</v>
      </c>
    </row>
    <row r="93" spans="2:54" s="44" customFormat="1" ht="13.5" x14ac:dyDescent="0.25">
      <c r="B93" s="40"/>
      <c r="C93" s="40" t="s">
        <v>64</v>
      </c>
      <c r="D93" s="46"/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 t="e">
        <f t="shared" si="580"/>
        <v>#DIV/0!</v>
      </c>
    </row>
    <row r="94" spans="2:54" s="44" customFormat="1" ht="13.5" x14ac:dyDescent="0.25">
      <c r="B94" s="40"/>
      <c r="C94" s="40" t="s">
        <v>65</v>
      </c>
      <c r="D94" s="46"/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 t="e">
        <f t="shared" si="580"/>
        <v>#DIV/0!</v>
      </c>
    </row>
    <row r="95" spans="2:54" s="44" customFormat="1" ht="13.5" x14ac:dyDescent="0.25">
      <c r="B95" s="40"/>
      <c r="C95" s="40" t="s">
        <v>66</v>
      </c>
      <c r="D95" s="46"/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 t="e">
        <f t="shared" si="580"/>
        <v>#DIV/0!</v>
      </c>
    </row>
    <row r="96" spans="2:54" s="44" customFormat="1" ht="13.5" x14ac:dyDescent="0.25">
      <c r="B96" s="40"/>
      <c r="C96" s="40" t="s">
        <v>67</v>
      </c>
      <c r="D96" s="46">
        <f>[2]EC!I1513</f>
        <v>36361.930999999997</v>
      </c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>
        <f t="shared" si="580"/>
        <v>0</v>
      </c>
    </row>
    <row r="97" spans="2:54" s="44" customFormat="1" ht="13.5" x14ac:dyDescent="0.25">
      <c r="B97" s="40"/>
      <c r="C97" s="40" t="s">
        <v>68</v>
      </c>
      <c r="D97" s="46">
        <f>[2]EC!I1514</f>
        <v>73581.021500000003</v>
      </c>
      <c r="E97" s="47">
        <f t="shared" si="394"/>
        <v>26121.262632500002</v>
      </c>
      <c r="F97" s="48">
        <f t="shared" si="588"/>
        <v>0</v>
      </c>
      <c r="G97" s="48">
        <f t="shared" si="588"/>
        <v>0</v>
      </c>
      <c r="H97" s="48">
        <f t="shared" si="588"/>
        <v>367.90510750000004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367.90510750000004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3679.0510750000003</v>
      </c>
      <c r="AJ97" s="48">
        <f t="shared" si="611"/>
        <v>3679.0510750000003</v>
      </c>
      <c r="AK97" s="48">
        <f t="shared" si="611"/>
        <v>3679.0510750000003</v>
      </c>
      <c r="AL97" s="48">
        <f t="shared" si="611"/>
        <v>11037.153225</v>
      </c>
      <c r="AM97" s="48">
        <f t="shared" si="611"/>
        <v>0</v>
      </c>
      <c r="AN97" s="48">
        <f t="shared" si="611"/>
        <v>3679.0510750000003</v>
      </c>
      <c r="AO97" s="48">
        <f t="shared" si="611"/>
        <v>0</v>
      </c>
      <c r="AP97" s="51">
        <f t="shared" si="399"/>
        <v>25753.357525000003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0.35500000000000004</v>
      </c>
    </row>
    <row r="98" spans="2:54" s="44" customFormat="1" x14ac:dyDescent="0.25">
      <c r="B98" s="39" t="s">
        <v>69</v>
      </c>
      <c r="C98" s="40"/>
      <c r="D98" s="50">
        <f>SUM(D99:D104)</f>
        <v>1189173</v>
      </c>
      <c r="E98" s="42">
        <f t="shared" si="394"/>
        <v>154192.549</v>
      </c>
      <c r="F98" s="41">
        <f t="shared" ref="F98:AI98" si="614">SUM(F99:F104)</f>
        <v>13192.35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68257.399999999994</v>
      </c>
      <c r="L98" s="41">
        <f t="shared" si="615"/>
        <v>68257.399999999994</v>
      </c>
      <c r="M98" s="41">
        <f t="shared" si="615"/>
        <v>4397.45</v>
      </c>
      <c r="N98" s="41">
        <f t="shared" si="615"/>
        <v>0</v>
      </c>
      <c r="O98" s="43">
        <f t="shared" si="614"/>
        <v>154104.6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87.948999999999998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87.948999999999998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0.12966368139875359</v>
      </c>
    </row>
    <row r="99" spans="2:54" s="44" customFormat="1" ht="13.5" x14ac:dyDescent="0.25">
      <c r="B99" s="40"/>
      <c r="C99" s="40" t="s">
        <v>70</v>
      </c>
      <c r="D99" s="46">
        <f>[2]EC!I1713</f>
        <v>87949</v>
      </c>
      <c r="E99" s="47">
        <f t="shared" si="394"/>
        <v>26472.649000000001</v>
      </c>
      <c r="F99" s="48">
        <f t="shared" ref="F99:N104" si="621">$D99*F199</f>
        <v>13192.35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4397.45</v>
      </c>
      <c r="L99" s="48">
        <f t="shared" si="621"/>
        <v>4397.45</v>
      </c>
      <c r="M99" s="48">
        <f t="shared" si="621"/>
        <v>4397.45</v>
      </c>
      <c r="N99" s="48">
        <f t="shared" si="621"/>
        <v>0</v>
      </c>
      <c r="O99" s="51">
        <f t="shared" ref="O99:O104" si="622">SUM(F99:N99)</f>
        <v>26384.7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87.948999999999998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87.948999999999998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0.30099999999999999</v>
      </c>
    </row>
    <row r="100" spans="2:54" s="44" customFormat="1" ht="13.5" x14ac:dyDescent="0.25">
      <c r="B100" s="40"/>
      <c r="C100" s="40" t="s">
        <v>71</v>
      </c>
      <c r="D100" s="46">
        <f>[2]EC!I1714</f>
        <v>0</v>
      </c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 t="e">
        <f t="shared" si="580"/>
        <v>#DIV/0!</v>
      </c>
    </row>
    <row r="101" spans="2:54" s="44" customFormat="1" ht="13.5" x14ac:dyDescent="0.25">
      <c r="B101" s="40"/>
      <c r="C101" s="40" t="s">
        <v>72</v>
      </c>
      <c r="D101" s="46">
        <f>[2]EC!I1715</f>
        <v>425733</v>
      </c>
      <c r="E101" s="47">
        <f t="shared" si="394"/>
        <v>127719.9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63859.95</v>
      </c>
      <c r="L101" s="48">
        <f t="shared" si="621"/>
        <v>63859.95</v>
      </c>
      <c r="M101" s="48">
        <f t="shared" si="621"/>
        <v>0</v>
      </c>
      <c r="N101" s="48">
        <f t="shared" si="621"/>
        <v>0</v>
      </c>
      <c r="O101" s="51">
        <f t="shared" si="622"/>
        <v>127719.9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>
        <f>[2]EC!I1716</f>
        <v>616708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/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[2]EC!I1717</f>
        <v>58783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16055689.224000001</v>
      </c>
      <c r="E105" s="55">
        <f t="shared" si="394"/>
        <v>2745475.3381912499</v>
      </c>
      <c r="F105" s="56">
        <f t="shared" ref="F105:AI105" si="656">F60+F63+F73+F76+F83+F86+F92+F98</f>
        <v>78520.290000000008</v>
      </c>
      <c r="G105" s="56">
        <f t="shared" ref="G105:N105" si="657">G60+G63+G73+G76+G83+G86+G92+G98</f>
        <v>175795.33200000002</v>
      </c>
      <c r="H105" s="56">
        <f t="shared" si="657"/>
        <v>78171.327107500023</v>
      </c>
      <c r="I105" s="56">
        <f t="shared" si="657"/>
        <v>85745.708258750019</v>
      </c>
      <c r="J105" s="56">
        <f t="shared" si="657"/>
        <v>0</v>
      </c>
      <c r="K105" s="56">
        <f t="shared" si="657"/>
        <v>81209.42</v>
      </c>
      <c r="L105" s="56">
        <f t="shared" si="657"/>
        <v>107549.54</v>
      </c>
      <c r="M105" s="56">
        <f t="shared" si="657"/>
        <v>140165.17000000001</v>
      </c>
      <c r="N105" s="56">
        <f t="shared" si="657"/>
        <v>103616.16</v>
      </c>
      <c r="O105" s="57">
        <f t="shared" si="656"/>
        <v>850772.94736624986</v>
      </c>
      <c r="P105" s="56">
        <f t="shared" si="656"/>
        <v>28645.45</v>
      </c>
      <c r="Q105" s="56">
        <f t="shared" ref="Q105:W105" si="658">Q60+Q63+Q73+Q76+Q83+Q86+Q92+Q98</f>
        <v>17441.650000000001</v>
      </c>
      <c r="R105" s="56">
        <f t="shared" si="658"/>
        <v>9217.42</v>
      </c>
      <c r="S105" s="56">
        <f t="shared" si="658"/>
        <v>28645.45</v>
      </c>
      <c r="T105" s="56">
        <f t="shared" si="658"/>
        <v>37713.61</v>
      </c>
      <c r="U105" s="56">
        <f t="shared" si="658"/>
        <v>131882.02000000002</v>
      </c>
      <c r="V105" s="56">
        <f t="shared" si="658"/>
        <v>64011.115750000012</v>
      </c>
      <c r="W105" s="56">
        <f t="shared" si="658"/>
        <v>33175.097750000001</v>
      </c>
      <c r="X105" s="56">
        <f t="shared" si="656"/>
        <v>350731.81349999999</v>
      </c>
      <c r="Y105" s="56">
        <f t="shared" si="656"/>
        <v>49258.189000000006</v>
      </c>
      <c r="Z105" s="56">
        <f t="shared" ref="Z105:AG105" si="659">Z60+Z63+Z73+Z76+Z83+Z86+Z92+Z98</f>
        <v>16506.27</v>
      </c>
      <c r="AA105" s="56">
        <f t="shared" si="659"/>
        <v>31694.579999999998</v>
      </c>
      <c r="AB105" s="56">
        <f t="shared" si="659"/>
        <v>32407.764999999999</v>
      </c>
      <c r="AC105" s="56">
        <f t="shared" si="659"/>
        <v>39729.002999999997</v>
      </c>
      <c r="AD105" s="56">
        <f t="shared" si="659"/>
        <v>39729.002999999997</v>
      </c>
      <c r="AE105" s="56">
        <f t="shared" si="659"/>
        <v>1874.2560000000001</v>
      </c>
      <c r="AF105" s="56">
        <f t="shared" si="659"/>
        <v>2422.538</v>
      </c>
      <c r="AG105" s="56">
        <f t="shared" si="659"/>
        <v>6247.52</v>
      </c>
      <c r="AH105" s="57">
        <f t="shared" si="656"/>
        <v>219869.12400000001</v>
      </c>
      <c r="AI105" s="56">
        <f t="shared" si="656"/>
        <v>122314.18607499999</v>
      </c>
      <c r="AJ105" s="56">
        <f t="shared" ref="AJ105:AO105" si="660">AJ60+AJ63+AJ73+AJ76+AJ83+AJ86+AJ92+AJ98</f>
        <v>186916.703075</v>
      </c>
      <c r="AK105" s="56">
        <f t="shared" si="660"/>
        <v>120521.49307500001</v>
      </c>
      <c r="AL105" s="56">
        <f t="shared" si="660"/>
        <v>50517.965225</v>
      </c>
      <c r="AM105" s="56">
        <f t="shared" si="660"/>
        <v>141972.59099999999</v>
      </c>
      <c r="AN105" s="56">
        <f t="shared" si="660"/>
        <v>171555.68207499999</v>
      </c>
      <c r="AO105" s="56">
        <f t="shared" si="660"/>
        <v>123679.30720000001</v>
      </c>
      <c r="AP105" s="43">
        <f t="shared" si="399"/>
        <v>917477.92772500007</v>
      </c>
      <c r="AQ105" s="56">
        <f t="shared" ref="AQ105:AS105" si="661">AQ60+AQ63+AQ73+AQ76+AQ83+AQ86+AQ92+AQ98</f>
        <v>66864.347200000004</v>
      </c>
      <c r="AR105" s="56">
        <f t="shared" si="661"/>
        <v>66316.065199999997</v>
      </c>
      <c r="AS105" s="56">
        <f t="shared" si="661"/>
        <v>60068.5452</v>
      </c>
      <c r="AT105" s="43">
        <f t="shared" si="401"/>
        <v>193248.95759999999</v>
      </c>
      <c r="AU105" s="56">
        <f t="shared" ref="AU105:AZ105" si="662">AU60+AU63+AU73+AU76+AU83+AU86+AU92+AU98</f>
        <v>6254.8560000000007</v>
      </c>
      <c r="AV105" s="56">
        <f t="shared" si="662"/>
        <v>12509.712000000001</v>
      </c>
      <c r="AW105" s="56">
        <f t="shared" si="662"/>
        <v>18815.919999999998</v>
      </c>
      <c r="AX105" s="56">
        <f t="shared" si="662"/>
        <v>137942.16</v>
      </c>
      <c r="AY105" s="56">
        <f t="shared" si="662"/>
        <v>31457.680000000004</v>
      </c>
      <c r="AZ105" s="56">
        <f t="shared" si="662"/>
        <v>6394.2400000000007</v>
      </c>
      <c r="BA105" s="43">
        <f>SUM(AU105:AZ105)</f>
        <v>213374.56799999997</v>
      </c>
      <c r="BB105" s="58">
        <f>E105/D105</f>
        <v>0.17099704035671795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629242</v>
      </c>
      <c r="E109" s="42">
        <f>O109+X109+AH109+AP109+AT109+BA109</f>
        <v>263160.82400000002</v>
      </c>
      <c r="F109" s="41">
        <f t="shared" ref="F109:AI109" si="663">SUM(F110:F111)</f>
        <v>0</v>
      </c>
      <c r="G109" s="41">
        <f t="shared" ref="G109:N109" si="664">SUM(G110:G111)</f>
        <v>621.54200000000003</v>
      </c>
      <c r="H109" s="41">
        <f t="shared" si="664"/>
        <v>621.54200000000003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1243.0840000000001</v>
      </c>
      <c r="P109" s="41">
        <f t="shared" si="663"/>
        <v>3107.71</v>
      </c>
      <c r="Q109" s="41">
        <f t="shared" ref="Q109:W109" si="665">SUM(Q110:Q111)</f>
        <v>12430.84</v>
      </c>
      <c r="R109" s="41">
        <f t="shared" si="665"/>
        <v>3107.71</v>
      </c>
      <c r="S109" s="41">
        <f t="shared" si="665"/>
        <v>3107.71</v>
      </c>
      <c r="T109" s="41">
        <f t="shared" si="665"/>
        <v>0</v>
      </c>
      <c r="U109" s="41">
        <f t="shared" si="665"/>
        <v>31077.100000000002</v>
      </c>
      <c r="V109" s="41">
        <f t="shared" si="665"/>
        <v>31077.100000000002</v>
      </c>
      <c r="W109" s="41">
        <f t="shared" si="665"/>
        <v>621.54200000000003</v>
      </c>
      <c r="X109" s="43">
        <f t="shared" si="663"/>
        <v>84529.712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621.54200000000003</v>
      </c>
      <c r="AD109" s="41">
        <f t="shared" si="666"/>
        <v>621.54200000000003</v>
      </c>
      <c r="AE109" s="41">
        <f t="shared" si="666"/>
        <v>0</v>
      </c>
      <c r="AF109" s="41">
        <f t="shared" si="666"/>
        <v>621.54200000000003</v>
      </c>
      <c r="AG109" s="41">
        <f t="shared" si="666"/>
        <v>0</v>
      </c>
      <c r="AH109" s="43">
        <f>SUM(AH110:AH111)</f>
        <v>1864.6260000000002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124308.40000000001</v>
      </c>
      <c r="AP109" s="43">
        <f>SUM(AI109:AO109)</f>
        <v>124308.40000000001</v>
      </c>
      <c r="AQ109" s="41">
        <f t="shared" ref="AQ109:AS109" si="668">SUM(AQ110:AQ111)</f>
        <v>621.54200000000003</v>
      </c>
      <c r="AR109" s="41">
        <f t="shared" si="668"/>
        <v>0</v>
      </c>
      <c r="AS109" s="41">
        <f t="shared" si="668"/>
        <v>0</v>
      </c>
      <c r="AT109" s="43">
        <f>SUM(AQ109:AS109)</f>
        <v>621.54200000000003</v>
      </c>
      <c r="AU109" s="41">
        <f t="shared" ref="AU109:AW109" si="669">SUM(AU110:AU111)</f>
        <v>7.7</v>
      </c>
      <c r="AV109" s="41">
        <f t="shared" si="669"/>
        <v>15.4</v>
      </c>
      <c r="AW109" s="41">
        <f t="shared" si="669"/>
        <v>77</v>
      </c>
      <c r="AX109" s="41">
        <f t="shared" ref="AX109:AZ109" si="670">SUM(AX110:AX111)</f>
        <v>50108.36</v>
      </c>
      <c r="AY109" s="41">
        <f t="shared" si="670"/>
        <v>231</v>
      </c>
      <c r="AZ109" s="41">
        <f t="shared" si="670"/>
        <v>154</v>
      </c>
      <c r="BA109" s="43">
        <f>SUM(AU109:AZ109)</f>
        <v>50593.46</v>
      </c>
      <c r="BB109" s="45">
        <f>E109/D109</f>
        <v>0.41821878387011679</v>
      </c>
    </row>
    <row r="110" spans="2:54" s="44" customFormat="1" ht="13.5" x14ac:dyDescent="0.25">
      <c r="B110" s="40"/>
      <c r="C110" s="40" t="s">
        <v>32</v>
      </c>
      <c r="D110" s="46">
        <f>[2]EC!J313</f>
        <v>7700</v>
      </c>
      <c r="E110" s="47">
        <f t="shared" ref="E110:E154" si="671">O110+X110+AH110+AP110+AT110+BA110</f>
        <v>870.1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7.7</v>
      </c>
      <c r="AV110" s="48">
        <f t="shared" si="679"/>
        <v>15.4</v>
      </c>
      <c r="AW110" s="48">
        <f t="shared" si="679"/>
        <v>77</v>
      </c>
      <c r="AX110" s="48">
        <f t="shared" ref="AX110:AZ110" si="680">$D110*AX161</f>
        <v>385</v>
      </c>
      <c r="AY110" s="48">
        <f t="shared" si="680"/>
        <v>231</v>
      </c>
      <c r="AZ110" s="48">
        <f t="shared" si="680"/>
        <v>154</v>
      </c>
      <c r="BA110" s="51">
        <f t="shared" ref="BA110:BA154" si="681">SUM(AU110:AZ110)</f>
        <v>870.1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[2]EC!J314</f>
        <v>621542</v>
      </c>
      <c r="E111" s="47">
        <f t="shared" si="671"/>
        <v>262290.72399999999</v>
      </c>
      <c r="F111" s="48">
        <f>$D111*F162</f>
        <v>0</v>
      </c>
      <c r="G111" s="48">
        <f t="shared" ref="G111:N111" si="683">$D111*G162</f>
        <v>621.54200000000003</v>
      </c>
      <c r="H111" s="48">
        <f t="shared" si="683"/>
        <v>621.54200000000003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1243.0840000000001</v>
      </c>
      <c r="P111" s="48">
        <f t="shared" ref="P111:W111" si="684">$D111*P162</f>
        <v>3107.71</v>
      </c>
      <c r="Q111" s="48">
        <f t="shared" si="684"/>
        <v>12430.84</v>
      </c>
      <c r="R111" s="48">
        <f t="shared" si="684"/>
        <v>3107.71</v>
      </c>
      <c r="S111" s="48">
        <f t="shared" si="684"/>
        <v>3107.71</v>
      </c>
      <c r="T111" s="48">
        <f t="shared" si="684"/>
        <v>0</v>
      </c>
      <c r="U111" s="48">
        <f t="shared" si="684"/>
        <v>31077.100000000002</v>
      </c>
      <c r="V111" s="48">
        <f t="shared" si="684"/>
        <v>31077.100000000002</v>
      </c>
      <c r="W111" s="48">
        <f t="shared" si="684"/>
        <v>621.54200000000003</v>
      </c>
      <c r="X111" s="49">
        <f>SUM(P111:W111)</f>
        <v>84529.712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621.54200000000003</v>
      </c>
      <c r="AD111" s="48">
        <f t="shared" si="685"/>
        <v>621.54200000000003</v>
      </c>
      <c r="AE111" s="48">
        <f t="shared" si="685"/>
        <v>0</v>
      </c>
      <c r="AF111" s="48">
        <f t="shared" si="685"/>
        <v>621.54200000000003</v>
      </c>
      <c r="AG111" s="48">
        <f t="shared" si="685"/>
        <v>0</v>
      </c>
      <c r="AH111" s="49">
        <f>SUM(Y111:AG111)</f>
        <v>1864.6260000000002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124308.40000000001</v>
      </c>
      <c r="AP111" s="51">
        <f t="shared" si="676"/>
        <v>124308.40000000001</v>
      </c>
      <c r="AQ111" s="48">
        <f t="shared" ref="AQ111:AS111" si="687">$D111*AQ162</f>
        <v>621.54200000000003</v>
      </c>
      <c r="AR111" s="48">
        <f t="shared" si="687"/>
        <v>0</v>
      </c>
      <c r="AS111" s="48">
        <f t="shared" si="687"/>
        <v>0</v>
      </c>
      <c r="AT111" s="51">
        <f t="shared" si="678"/>
        <v>621.54200000000003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49723.360000000001</v>
      </c>
      <c r="AY111" s="48">
        <f t="shared" si="689"/>
        <v>0</v>
      </c>
      <c r="AZ111" s="48">
        <f t="shared" si="689"/>
        <v>0</v>
      </c>
      <c r="BA111" s="51">
        <f t="shared" si="681"/>
        <v>49723.360000000001</v>
      </c>
      <c r="BB111" s="45">
        <f t="shared" si="682"/>
        <v>0.42199999999999999</v>
      </c>
    </row>
    <row r="112" spans="2:54" s="44" customFormat="1" x14ac:dyDescent="0.25">
      <c r="B112" s="39" t="s">
        <v>34</v>
      </c>
      <c r="C112" s="40"/>
      <c r="D112" s="50">
        <f>SUM(D113:D121)</f>
        <v>8284822</v>
      </c>
      <c r="E112" s="42">
        <f t="shared" si="671"/>
        <v>1899374.58</v>
      </c>
      <c r="F112" s="41">
        <f t="shared" ref="F112:AI112" si="690">SUM(F113:F121)</f>
        <v>0</v>
      </c>
      <c r="G112" s="41">
        <f t="shared" ref="G112:N112" si="691">SUM(G113:G121)</f>
        <v>88067.56</v>
      </c>
      <c r="H112" s="41">
        <f t="shared" si="691"/>
        <v>88067.56</v>
      </c>
      <c r="I112" s="41">
        <f t="shared" si="691"/>
        <v>88551.235000000001</v>
      </c>
      <c r="J112" s="41">
        <f t="shared" si="691"/>
        <v>0</v>
      </c>
      <c r="K112" s="41">
        <f t="shared" si="691"/>
        <v>14955.54</v>
      </c>
      <c r="L112" s="41">
        <f t="shared" si="691"/>
        <v>44866.619999999995</v>
      </c>
      <c r="M112" s="41">
        <f t="shared" si="691"/>
        <v>156200.32999999999</v>
      </c>
      <c r="N112" s="41">
        <f t="shared" si="691"/>
        <v>119644.32</v>
      </c>
      <c r="O112" s="43">
        <f t="shared" si="690"/>
        <v>600353.16500000004</v>
      </c>
      <c r="P112" s="41">
        <f t="shared" si="690"/>
        <v>29911.08</v>
      </c>
      <c r="Q112" s="41">
        <f t="shared" ref="Q112:W112" si="692">SUM(Q113:Q121)</f>
        <v>7477.77</v>
      </c>
      <c r="R112" s="41">
        <f t="shared" si="692"/>
        <v>7477.77</v>
      </c>
      <c r="S112" s="41">
        <f t="shared" si="692"/>
        <v>29911.08</v>
      </c>
      <c r="T112" s="41">
        <f t="shared" si="692"/>
        <v>40702.42</v>
      </c>
      <c r="U112" s="41">
        <f t="shared" si="692"/>
        <v>7477.77</v>
      </c>
      <c r="V112" s="41">
        <f t="shared" si="692"/>
        <v>0</v>
      </c>
      <c r="W112" s="41">
        <f t="shared" si="692"/>
        <v>0</v>
      </c>
      <c r="X112" s="43">
        <f t="shared" si="690"/>
        <v>122957.89000000001</v>
      </c>
      <c r="Y112" s="41">
        <f t="shared" si="690"/>
        <v>13289.86</v>
      </c>
      <c r="Z112" s="41">
        <f t="shared" ref="Z112:AG112" si="693">SUM(Z113:Z121)</f>
        <v>13289.86</v>
      </c>
      <c r="AA112" s="41">
        <f t="shared" si="693"/>
        <v>34890.33</v>
      </c>
      <c r="AB112" s="41">
        <f t="shared" si="693"/>
        <v>18278.005000000001</v>
      </c>
      <c r="AC112" s="41">
        <f t="shared" si="693"/>
        <v>16949.019</v>
      </c>
      <c r="AD112" s="41">
        <f t="shared" si="693"/>
        <v>16949.019</v>
      </c>
      <c r="AE112" s="41">
        <f t="shared" si="693"/>
        <v>1993.479</v>
      </c>
      <c r="AF112" s="41">
        <f t="shared" si="693"/>
        <v>1993.479</v>
      </c>
      <c r="AG112" s="41">
        <f t="shared" si="693"/>
        <v>6644.93</v>
      </c>
      <c r="AH112" s="43">
        <f t="shared" si="690"/>
        <v>124277.981</v>
      </c>
      <c r="AI112" s="41">
        <f t="shared" si="690"/>
        <v>125079.849</v>
      </c>
      <c r="AJ112" s="41">
        <f t="shared" ref="AJ112:AO112" si="694">SUM(AJ113:AJ121)</f>
        <v>111444.4</v>
      </c>
      <c r="AK112" s="41">
        <f t="shared" si="694"/>
        <v>45531.112999999998</v>
      </c>
      <c r="AL112" s="41">
        <f t="shared" si="694"/>
        <v>45531.112999999998</v>
      </c>
      <c r="AM112" s="41">
        <f t="shared" si="694"/>
        <v>149658.71299999999</v>
      </c>
      <c r="AN112" s="41">
        <f t="shared" si="694"/>
        <v>179569.79300000001</v>
      </c>
      <c r="AO112" s="41">
        <f t="shared" si="694"/>
        <v>14548.173000000001</v>
      </c>
      <c r="AP112" s="43">
        <f t="shared" si="676"/>
        <v>671363.15399999998</v>
      </c>
      <c r="AQ112" s="41">
        <f t="shared" ref="AQ112:AS112" si="695">SUM(AQ113:AQ121)</f>
        <v>69218.069999999992</v>
      </c>
      <c r="AR112" s="41">
        <f t="shared" si="695"/>
        <v>69218.069999999992</v>
      </c>
      <c r="AS112" s="41">
        <f t="shared" si="695"/>
        <v>62573.14</v>
      </c>
      <c r="AT112" s="43">
        <f t="shared" si="678"/>
        <v>201009.27999999997</v>
      </c>
      <c r="AU112" s="41">
        <f t="shared" ref="AU112:AW112" si="696">SUM(AU113:AU121)</f>
        <v>6644.93</v>
      </c>
      <c r="AV112" s="41">
        <f t="shared" si="696"/>
        <v>13289.86</v>
      </c>
      <c r="AW112" s="41">
        <f t="shared" si="696"/>
        <v>19934.79</v>
      </c>
      <c r="AX112" s="41">
        <f t="shared" ref="AX112:AZ112" si="697">SUM(AX113:AX121)</f>
        <v>99673.95</v>
      </c>
      <c r="AY112" s="41">
        <f t="shared" si="697"/>
        <v>33224.65</v>
      </c>
      <c r="AZ112" s="41">
        <f t="shared" si="697"/>
        <v>6644.93</v>
      </c>
      <c r="BA112" s="43">
        <f t="shared" si="681"/>
        <v>179413.11</v>
      </c>
      <c r="BB112" s="45">
        <f t="shared" si="682"/>
        <v>0.22925955198554659</v>
      </c>
    </row>
    <row r="113" spans="2:54" s="44" customFormat="1" ht="13.5" x14ac:dyDescent="0.25">
      <c r="B113" s="40"/>
      <c r="C113" s="40" t="s">
        <v>35</v>
      </c>
      <c r="D113" s="46">
        <f>[2]EC!J513</f>
        <v>664493</v>
      </c>
      <c r="E113" s="47">
        <f t="shared" si="671"/>
        <v>375438.54499999998</v>
      </c>
      <c r="F113" s="48">
        <f t="shared" ref="F113:N121" si="698">$D113*F164</f>
        <v>0</v>
      </c>
      <c r="G113" s="48">
        <f t="shared" si="698"/>
        <v>13289.86</v>
      </c>
      <c r="H113" s="48">
        <f t="shared" si="698"/>
        <v>13289.86</v>
      </c>
      <c r="I113" s="48">
        <f t="shared" si="698"/>
        <v>13289.86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6644.93</v>
      </c>
      <c r="N113" s="48">
        <f t="shared" si="698"/>
        <v>0</v>
      </c>
      <c r="O113" s="51">
        <f t="shared" ref="O113:O121" si="699">SUM(F113:N113)</f>
        <v>46514.51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33224.65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33224.65</v>
      </c>
      <c r="Y113" s="48">
        <f t="shared" ref="Y113:AG113" si="702">$D113*Y164</f>
        <v>13289.86</v>
      </c>
      <c r="Z113" s="48">
        <f t="shared" si="702"/>
        <v>13289.86</v>
      </c>
      <c r="AA113" s="48">
        <f t="shared" si="702"/>
        <v>19934.79</v>
      </c>
      <c r="AB113" s="48">
        <f t="shared" si="702"/>
        <v>3322.4650000000001</v>
      </c>
      <c r="AC113" s="48">
        <f t="shared" si="702"/>
        <v>1993.479</v>
      </c>
      <c r="AD113" s="48">
        <f t="shared" si="702"/>
        <v>1993.479</v>
      </c>
      <c r="AE113" s="48">
        <f t="shared" si="702"/>
        <v>1993.479</v>
      </c>
      <c r="AF113" s="48">
        <f t="shared" si="702"/>
        <v>1993.479</v>
      </c>
      <c r="AG113" s="48">
        <f t="shared" si="702"/>
        <v>6644.93</v>
      </c>
      <c r="AH113" s="51">
        <f t="shared" ref="AH113:AH121" si="703">SUM(Y113:AG113)</f>
        <v>64455.821000000004</v>
      </c>
      <c r="AI113" s="48">
        <f t="shared" ref="AI113:AO113" si="704">$D113*AI164</f>
        <v>1993.479</v>
      </c>
      <c r="AJ113" s="48">
        <f t="shared" si="704"/>
        <v>33224.65</v>
      </c>
      <c r="AK113" s="48">
        <f t="shared" si="704"/>
        <v>664.49300000000005</v>
      </c>
      <c r="AL113" s="48">
        <f t="shared" si="704"/>
        <v>664.49300000000005</v>
      </c>
      <c r="AM113" s="48">
        <f t="shared" si="704"/>
        <v>664.49300000000005</v>
      </c>
      <c r="AN113" s="48">
        <f t="shared" si="704"/>
        <v>664.49300000000005</v>
      </c>
      <c r="AO113" s="48">
        <f t="shared" si="704"/>
        <v>664.49300000000005</v>
      </c>
      <c r="AP113" s="51">
        <f t="shared" si="676"/>
        <v>38540.594000000012</v>
      </c>
      <c r="AQ113" s="48">
        <f t="shared" ref="AQ113:AS113" si="705">$D113*AQ164</f>
        <v>6644.93</v>
      </c>
      <c r="AR113" s="48">
        <f t="shared" si="705"/>
        <v>6644.93</v>
      </c>
      <c r="AS113" s="48">
        <f t="shared" si="705"/>
        <v>0</v>
      </c>
      <c r="AT113" s="51">
        <f t="shared" si="678"/>
        <v>13289.86</v>
      </c>
      <c r="AU113" s="48">
        <f t="shared" ref="AU113:AW113" si="706">$D113*AU164</f>
        <v>6644.93</v>
      </c>
      <c r="AV113" s="48">
        <f t="shared" si="706"/>
        <v>13289.86</v>
      </c>
      <c r="AW113" s="48">
        <f t="shared" si="706"/>
        <v>19934.79</v>
      </c>
      <c r="AX113" s="48">
        <f t="shared" ref="AX113:AZ113" si="707">$D113*AX164</f>
        <v>99673.95</v>
      </c>
      <c r="AY113" s="48">
        <f t="shared" si="707"/>
        <v>33224.65</v>
      </c>
      <c r="AZ113" s="48">
        <f t="shared" si="707"/>
        <v>6644.93</v>
      </c>
      <c r="BA113" s="51">
        <f t="shared" si="681"/>
        <v>179413.11</v>
      </c>
      <c r="BB113" s="45">
        <f t="shared" si="682"/>
        <v>0.56499999999999995</v>
      </c>
    </row>
    <row r="114" spans="2:54" s="44" customFormat="1" ht="13.5" x14ac:dyDescent="0.25">
      <c r="B114" s="40"/>
      <c r="C114" s="40" t="s">
        <v>36</v>
      </c>
      <c r="D114" s="46">
        <f>[2]EC!J514</f>
        <v>1564395</v>
      </c>
      <c r="E114" s="47">
        <f t="shared" si="671"/>
        <v>156439.5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78219.75</v>
      </c>
      <c r="AJ114" s="48">
        <f t="shared" si="710"/>
        <v>78219.75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156439.5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</v>
      </c>
    </row>
    <row r="115" spans="2:54" s="44" customFormat="1" ht="13.5" x14ac:dyDescent="0.25">
      <c r="B115" s="40"/>
      <c r="C115" s="40" t="s">
        <v>37</v>
      </c>
      <c r="D115" s="46">
        <f>[2]EC!J515</f>
        <v>694184</v>
      </c>
      <c r="E115" s="47">
        <f t="shared" si="671"/>
        <v>263789.92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104127.59999999999</v>
      </c>
      <c r="AN115" s="48">
        <f t="shared" si="716"/>
        <v>104127.59999999999</v>
      </c>
      <c r="AO115" s="48">
        <f t="shared" si="716"/>
        <v>13883.68</v>
      </c>
      <c r="AP115" s="51">
        <f t="shared" si="676"/>
        <v>222138.87999999998</v>
      </c>
      <c r="AQ115" s="48">
        <f t="shared" ref="AQ115:AS115" si="717">$D115*AQ166</f>
        <v>13883.68</v>
      </c>
      <c r="AR115" s="48">
        <f t="shared" si="717"/>
        <v>13883.68</v>
      </c>
      <c r="AS115" s="48">
        <f t="shared" si="717"/>
        <v>13883.68</v>
      </c>
      <c r="AT115" s="51">
        <f t="shared" si="678"/>
        <v>41651.040000000001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0.37999999999999995</v>
      </c>
    </row>
    <row r="116" spans="2:54" s="44" customFormat="1" ht="13.5" x14ac:dyDescent="0.25">
      <c r="B116" s="40"/>
      <c r="C116" s="40" t="s">
        <v>38</v>
      </c>
      <c r="D116" s="46">
        <f>[2]EC!J517</f>
        <v>191142</v>
      </c>
      <c r="E116" s="47">
        <f t="shared" si="671"/>
        <v>11468.52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3822.84</v>
      </c>
      <c r="AR116" s="48">
        <f t="shared" si="723"/>
        <v>3822.84</v>
      </c>
      <c r="AS116" s="48">
        <f t="shared" si="723"/>
        <v>3822.84</v>
      </c>
      <c r="AT116" s="51">
        <f t="shared" si="678"/>
        <v>11468.52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>
        <f t="shared" si="682"/>
        <v>6.0000000000000005E-2</v>
      </c>
    </row>
    <row r="117" spans="2:54" s="44" customFormat="1" ht="13.5" x14ac:dyDescent="0.25">
      <c r="B117" s="40"/>
      <c r="C117" s="40" t="s">
        <v>39</v>
      </c>
      <c r="D117" s="46">
        <f>[2]EC!J517</f>
        <v>191142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>
        <f t="shared" si="682"/>
        <v>0</v>
      </c>
    </row>
    <row r="118" spans="2:54" s="44" customFormat="1" ht="13.5" x14ac:dyDescent="0.25">
      <c r="B118" s="40"/>
      <c r="C118" s="40" t="s">
        <v>40</v>
      </c>
      <c r="D118" s="46">
        <f>[2]EC!J518</f>
        <v>1495554</v>
      </c>
      <c r="E118" s="47">
        <f t="shared" si="671"/>
        <v>1091754.42</v>
      </c>
      <c r="F118" s="48">
        <f t="shared" si="698"/>
        <v>0</v>
      </c>
      <c r="G118" s="48">
        <f t="shared" si="698"/>
        <v>74777.7</v>
      </c>
      <c r="H118" s="48">
        <f t="shared" si="698"/>
        <v>74777.7</v>
      </c>
      <c r="I118" s="48">
        <f t="shared" si="698"/>
        <v>74777.7</v>
      </c>
      <c r="J118" s="48">
        <f t="shared" si="698"/>
        <v>0</v>
      </c>
      <c r="K118" s="48">
        <f t="shared" si="698"/>
        <v>14955.54</v>
      </c>
      <c r="L118" s="48">
        <f t="shared" si="698"/>
        <v>44866.619999999995</v>
      </c>
      <c r="M118" s="48">
        <f t="shared" si="698"/>
        <v>149555.4</v>
      </c>
      <c r="N118" s="48">
        <f t="shared" si="698"/>
        <v>119644.32</v>
      </c>
      <c r="O118" s="51">
        <f t="shared" si="699"/>
        <v>553354.98</v>
      </c>
      <c r="P118" s="48">
        <f t="shared" ref="P118:W118" si="733">$D118*P169</f>
        <v>29911.08</v>
      </c>
      <c r="Q118" s="48">
        <f t="shared" si="733"/>
        <v>7477.77</v>
      </c>
      <c r="R118" s="48">
        <f t="shared" si="733"/>
        <v>7477.77</v>
      </c>
      <c r="S118" s="48">
        <f t="shared" si="733"/>
        <v>29911.08</v>
      </c>
      <c r="T118" s="48">
        <f t="shared" si="733"/>
        <v>7477.77</v>
      </c>
      <c r="U118" s="48">
        <f t="shared" si="733"/>
        <v>7477.77</v>
      </c>
      <c r="V118" s="48">
        <f t="shared" si="733"/>
        <v>0</v>
      </c>
      <c r="W118" s="48">
        <f t="shared" si="733"/>
        <v>0</v>
      </c>
      <c r="X118" s="51">
        <f t="shared" si="701"/>
        <v>89733.24000000002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14955.54</v>
      </c>
      <c r="AB118" s="48">
        <f t="shared" si="734"/>
        <v>14955.54</v>
      </c>
      <c r="AC118" s="48">
        <f t="shared" si="734"/>
        <v>14955.54</v>
      </c>
      <c r="AD118" s="48">
        <f t="shared" si="734"/>
        <v>14955.54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59822.16</v>
      </c>
      <c r="AI118" s="48">
        <f t="shared" ref="AI118:AO118" si="735">$D118*AI169</f>
        <v>44866.619999999995</v>
      </c>
      <c r="AJ118" s="48">
        <f t="shared" si="735"/>
        <v>0</v>
      </c>
      <c r="AK118" s="48">
        <f t="shared" si="735"/>
        <v>44866.619999999995</v>
      </c>
      <c r="AL118" s="48">
        <f t="shared" si="735"/>
        <v>44866.619999999995</v>
      </c>
      <c r="AM118" s="48">
        <f t="shared" si="735"/>
        <v>44866.619999999995</v>
      </c>
      <c r="AN118" s="48">
        <f t="shared" si="735"/>
        <v>74777.7</v>
      </c>
      <c r="AO118" s="48">
        <f t="shared" si="735"/>
        <v>0</v>
      </c>
      <c r="AP118" s="51">
        <f t="shared" si="676"/>
        <v>254244.18</v>
      </c>
      <c r="AQ118" s="48">
        <f t="shared" ref="AQ118:AS118" si="736">$D118*AQ169</f>
        <v>44866.619999999995</v>
      </c>
      <c r="AR118" s="48">
        <f t="shared" si="736"/>
        <v>44866.619999999995</v>
      </c>
      <c r="AS118" s="48">
        <f t="shared" si="736"/>
        <v>44866.619999999995</v>
      </c>
      <c r="AT118" s="51">
        <f t="shared" si="678"/>
        <v>134599.85999999999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0.73</v>
      </c>
    </row>
    <row r="119" spans="2:54" s="44" customFormat="1" ht="13.5" x14ac:dyDescent="0.25">
      <c r="B119" s="40"/>
      <c r="C119" s="40" t="s">
        <v>41</v>
      </c>
      <c r="D119" s="46">
        <f>[2]EC!J519</f>
        <v>96735</v>
      </c>
      <c r="E119" s="47">
        <f t="shared" si="671"/>
        <v>483.67500000000001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483.67500000000001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483.67500000000001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[2]EC!J520</f>
        <v>85502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>
        <f t="shared" si="682"/>
        <v>0</v>
      </c>
    </row>
    <row r="121" spans="2:54" s="44" customFormat="1" ht="13.5" x14ac:dyDescent="0.25">
      <c r="B121" s="40"/>
      <c r="C121" s="40" t="s">
        <v>43</v>
      </c>
      <c r="D121" s="46">
        <f>[2]EC!J521</f>
        <v>3301675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829388</v>
      </c>
      <c r="E122" s="42">
        <f t="shared" si="671"/>
        <v>457.78000000000003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457.78000000000003</v>
      </c>
      <c r="M122" s="41">
        <f t="shared" si="758"/>
        <v>0</v>
      </c>
      <c r="N122" s="41">
        <f t="shared" si="758"/>
        <v>0</v>
      </c>
      <c r="O122" s="43">
        <f t="shared" si="757"/>
        <v>457.78000000000003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5.5194914804651139E-4</v>
      </c>
    </row>
    <row r="123" spans="2:54" s="44" customFormat="1" ht="13.5" x14ac:dyDescent="0.25">
      <c r="B123" s="40"/>
      <c r="C123" s="52" t="s">
        <v>45</v>
      </c>
      <c r="D123" s="46">
        <f>[2]EC!J713</f>
        <v>806499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[2]EC!J714</f>
        <v>22889</v>
      </c>
      <c r="E124" s="47">
        <f t="shared" si="671"/>
        <v>457.78000000000003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457.78000000000003</v>
      </c>
      <c r="M124" s="48">
        <f t="shared" si="765"/>
        <v>0</v>
      </c>
      <c r="N124" s="48">
        <f t="shared" si="765"/>
        <v>0</v>
      </c>
      <c r="O124" s="51">
        <f>SUM(F124:N124)</f>
        <v>457.78000000000003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>
        <f t="shared" si="682"/>
        <v>0.02</v>
      </c>
    </row>
    <row r="125" spans="2:54" s="44" customFormat="1" x14ac:dyDescent="0.25">
      <c r="B125" s="39" t="s">
        <v>47</v>
      </c>
      <c r="C125" s="40"/>
      <c r="D125" s="50">
        <f>SUM(D126:D131)</f>
        <v>4447313</v>
      </c>
      <c r="E125" s="47">
        <f t="shared" si="671"/>
        <v>599263.67799999984</v>
      </c>
      <c r="F125" s="41">
        <f t="shared" ref="F125:AI125" si="778">SUM(F126:F131)</f>
        <v>69574.06</v>
      </c>
      <c r="G125" s="41">
        <f t="shared" ref="G125:N125" si="779">SUM(G126:G131)</f>
        <v>104361.09</v>
      </c>
      <c r="H125" s="41">
        <f t="shared" si="779"/>
        <v>0</v>
      </c>
      <c r="I125" s="41">
        <f t="shared" si="779"/>
        <v>8306.64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182241.78999999998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104361.09</v>
      </c>
      <c r="V125" s="41">
        <f t="shared" si="780"/>
        <v>8306.64</v>
      </c>
      <c r="W125" s="41">
        <f t="shared" si="780"/>
        <v>8306.64</v>
      </c>
      <c r="X125" s="41">
        <f t="shared" si="778"/>
        <v>120974.37</v>
      </c>
      <c r="Y125" s="41">
        <f t="shared" si="778"/>
        <v>38940.35</v>
      </c>
      <c r="Z125" s="41">
        <f t="shared" ref="Z125:AG125" si="781">SUM(Z126:Z131)</f>
        <v>4153.32</v>
      </c>
      <c r="AA125" s="41">
        <f t="shared" si="781"/>
        <v>0</v>
      </c>
      <c r="AB125" s="41">
        <f t="shared" si="781"/>
        <v>17393.514999999999</v>
      </c>
      <c r="AC125" s="41">
        <f t="shared" si="781"/>
        <v>25700.154999999999</v>
      </c>
      <c r="AD125" s="41">
        <f t="shared" si="781"/>
        <v>25700.154999999999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111887.495</v>
      </c>
      <c r="AI125" s="41">
        <f t="shared" si="778"/>
        <v>3478.703</v>
      </c>
      <c r="AJ125" s="41">
        <f t="shared" ref="AJ125:AO125" si="782">SUM(AJ126:AJ131)</f>
        <v>82034.01999999999</v>
      </c>
      <c r="AK125" s="41">
        <f t="shared" si="782"/>
        <v>82034.01999999999</v>
      </c>
      <c r="AL125" s="41">
        <f t="shared" si="782"/>
        <v>0</v>
      </c>
      <c r="AM125" s="41">
        <f t="shared" si="782"/>
        <v>2076.66</v>
      </c>
      <c r="AN125" s="41">
        <f t="shared" si="782"/>
        <v>2076.66</v>
      </c>
      <c r="AO125" s="41">
        <f t="shared" si="782"/>
        <v>0</v>
      </c>
      <c r="AP125" s="43">
        <f t="shared" si="676"/>
        <v>171700.06299999997</v>
      </c>
      <c r="AQ125" s="41">
        <f t="shared" ref="AQ125:AS125" si="783">SUM(AQ126:AQ131)</f>
        <v>4153.32</v>
      </c>
      <c r="AR125" s="41">
        <f t="shared" si="783"/>
        <v>4153.32</v>
      </c>
      <c r="AS125" s="41">
        <f t="shared" si="783"/>
        <v>4153.32</v>
      </c>
      <c r="AT125" s="43">
        <f t="shared" si="678"/>
        <v>12459.96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0.13474735823631029</v>
      </c>
    </row>
    <row r="126" spans="2:54" s="44" customFormat="1" ht="13.5" x14ac:dyDescent="0.25">
      <c r="B126" s="40"/>
      <c r="C126" s="40" t="s">
        <v>48</v>
      </c>
      <c r="D126" s="46">
        <f>[2]EC!J913</f>
        <v>3478703</v>
      </c>
      <c r="E126" s="47">
        <f>O126+X126+AH126+AP126+AT126+BA126</f>
        <v>507890.63799999998</v>
      </c>
      <c r="F126" s="48">
        <f t="shared" ref="F126:N131" si="786">$D126*F177</f>
        <v>69574.06</v>
      </c>
      <c r="G126" s="48">
        <f t="shared" si="786"/>
        <v>104361.09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173935.15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104361.09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104361.09</v>
      </c>
      <c r="Y126" s="48">
        <f t="shared" ref="Y126:AG126" si="790">$D126*Y177</f>
        <v>34787.03</v>
      </c>
      <c r="Z126" s="48">
        <f t="shared" si="790"/>
        <v>0</v>
      </c>
      <c r="AA126" s="48">
        <f t="shared" si="790"/>
        <v>0</v>
      </c>
      <c r="AB126" s="48">
        <f t="shared" si="790"/>
        <v>17393.514999999999</v>
      </c>
      <c r="AC126" s="48">
        <f t="shared" si="790"/>
        <v>17393.514999999999</v>
      </c>
      <c r="AD126" s="48">
        <f t="shared" si="790"/>
        <v>17393.514999999999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>SUM(Y126:AG126)</f>
        <v>86967.574999999997</v>
      </c>
      <c r="AI126" s="48">
        <f t="shared" ref="AI126:AO126" si="791">$D126*AI177</f>
        <v>3478.703</v>
      </c>
      <c r="AJ126" s="48">
        <f t="shared" si="791"/>
        <v>69574.06</v>
      </c>
      <c r="AK126" s="48">
        <f t="shared" si="791"/>
        <v>69574.06</v>
      </c>
      <c r="AL126" s="48">
        <f t="shared" si="791"/>
        <v>0</v>
      </c>
      <c r="AM126" s="48">
        <f t="shared" si="791"/>
        <v>0</v>
      </c>
      <c r="AN126" s="48">
        <f t="shared" si="791"/>
        <v>0</v>
      </c>
      <c r="AO126" s="48">
        <f t="shared" si="791"/>
        <v>0</v>
      </c>
      <c r="AP126" s="51">
        <f t="shared" si="676"/>
        <v>142626.82299999997</v>
      </c>
      <c r="AQ126" s="48">
        <f t="shared" ref="AQ126:AS126" si="792">$D126*AQ177</f>
        <v>0</v>
      </c>
      <c r="AR126" s="48">
        <f t="shared" si="792"/>
        <v>0</v>
      </c>
      <c r="AS126" s="48">
        <f t="shared" si="792"/>
        <v>0</v>
      </c>
      <c r="AT126" s="51">
        <f t="shared" si="678"/>
        <v>0</v>
      </c>
      <c r="AU126" s="48">
        <f t="shared" ref="AU126:AW126" si="793">$D126*AU177</f>
        <v>0</v>
      </c>
      <c r="AV126" s="48">
        <f t="shared" si="793"/>
        <v>0</v>
      </c>
      <c r="AW126" s="48">
        <f t="shared" si="793"/>
        <v>0</v>
      </c>
      <c r="AX126" s="48">
        <f t="shared" ref="AX126:AZ126" si="794">$D126*AX177</f>
        <v>0</v>
      </c>
      <c r="AY126" s="48">
        <f t="shared" si="794"/>
        <v>0</v>
      </c>
      <c r="AZ126" s="48">
        <f t="shared" si="794"/>
        <v>0</v>
      </c>
      <c r="BA126" s="51">
        <f t="shared" si="681"/>
        <v>0</v>
      </c>
      <c r="BB126" s="45">
        <f t="shared" si="682"/>
        <v>0.14599999999999999</v>
      </c>
    </row>
    <row r="127" spans="2:54" s="44" customFormat="1" ht="13.5" x14ac:dyDescent="0.25">
      <c r="B127" s="40"/>
      <c r="C127" s="40" t="s">
        <v>49</v>
      </c>
      <c r="D127" s="46">
        <f>[2]EC!J914</f>
        <v>415332</v>
      </c>
      <c r="E127" s="47">
        <f t="shared" si="671"/>
        <v>91373.039999999979</v>
      </c>
      <c r="F127" s="48">
        <f>$D127*F178</f>
        <v>0</v>
      </c>
      <c r="G127" s="48">
        <f t="shared" ref="G127:N127" si="795">$D127*G178</f>
        <v>0</v>
      </c>
      <c r="H127" s="48">
        <f t="shared" si="795"/>
        <v>0</v>
      </c>
      <c r="I127" s="48">
        <f t="shared" si="795"/>
        <v>8306.64</v>
      </c>
      <c r="J127" s="48">
        <f t="shared" si="795"/>
        <v>0</v>
      </c>
      <c r="K127" s="48">
        <f t="shared" si="795"/>
        <v>0</v>
      </c>
      <c r="L127" s="48">
        <f t="shared" si="795"/>
        <v>0</v>
      </c>
      <c r="M127" s="48">
        <f t="shared" si="795"/>
        <v>0</v>
      </c>
      <c r="N127" s="48">
        <f t="shared" si="795"/>
        <v>0</v>
      </c>
      <c r="O127" s="51">
        <f t="shared" si="787"/>
        <v>8306.64</v>
      </c>
      <c r="P127" s="48">
        <f t="shared" ref="P127:W127" si="796">$D127*P178</f>
        <v>0</v>
      </c>
      <c r="Q127" s="48">
        <f t="shared" si="796"/>
        <v>0</v>
      </c>
      <c r="R127" s="48">
        <f t="shared" si="796"/>
        <v>0</v>
      </c>
      <c r="S127" s="48">
        <f t="shared" si="796"/>
        <v>0</v>
      </c>
      <c r="T127" s="48">
        <f t="shared" si="796"/>
        <v>0</v>
      </c>
      <c r="U127" s="48">
        <f t="shared" si="796"/>
        <v>0</v>
      </c>
      <c r="V127" s="48">
        <f t="shared" si="796"/>
        <v>8306.64</v>
      </c>
      <c r="W127" s="48">
        <f t="shared" si="796"/>
        <v>8306.64</v>
      </c>
      <c r="X127" s="51">
        <f t="shared" si="789"/>
        <v>16613.28</v>
      </c>
      <c r="Y127" s="48">
        <f t="shared" ref="Y127:AG127" si="797">$D127*Y178</f>
        <v>4153.32</v>
      </c>
      <c r="Z127" s="48">
        <f t="shared" si="797"/>
        <v>4153.32</v>
      </c>
      <c r="AA127" s="48">
        <f t="shared" si="797"/>
        <v>0</v>
      </c>
      <c r="AB127" s="48">
        <f t="shared" si="797"/>
        <v>0</v>
      </c>
      <c r="AC127" s="48">
        <f t="shared" si="797"/>
        <v>8306.64</v>
      </c>
      <c r="AD127" s="48">
        <f t="shared" si="797"/>
        <v>8306.64</v>
      </c>
      <c r="AE127" s="48">
        <f t="shared" si="797"/>
        <v>0</v>
      </c>
      <c r="AF127" s="48">
        <f t="shared" si="797"/>
        <v>0</v>
      </c>
      <c r="AG127" s="48">
        <f t="shared" si="797"/>
        <v>0</v>
      </c>
      <c r="AH127" s="51">
        <f t="shared" ref="AH127:AH131" si="798">SUM(Y127:AG127)</f>
        <v>24919.919999999998</v>
      </c>
      <c r="AI127" s="48">
        <f t="shared" ref="AI127:AO127" si="799">$D127*AI178</f>
        <v>0</v>
      </c>
      <c r="AJ127" s="48">
        <f t="shared" si="799"/>
        <v>12459.96</v>
      </c>
      <c r="AK127" s="48">
        <f t="shared" si="799"/>
        <v>12459.96</v>
      </c>
      <c r="AL127" s="48">
        <f t="shared" si="799"/>
        <v>0</v>
      </c>
      <c r="AM127" s="48">
        <f t="shared" si="799"/>
        <v>2076.66</v>
      </c>
      <c r="AN127" s="48">
        <f t="shared" si="799"/>
        <v>2076.66</v>
      </c>
      <c r="AO127" s="48">
        <f t="shared" si="799"/>
        <v>0</v>
      </c>
      <c r="AP127" s="51">
        <f t="shared" si="676"/>
        <v>29073.239999999998</v>
      </c>
      <c r="AQ127" s="48">
        <f t="shared" ref="AQ127:AS127" si="800">$D127*AQ178</f>
        <v>4153.32</v>
      </c>
      <c r="AR127" s="48">
        <f t="shared" si="800"/>
        <v>4153.32</v>
      </c>
      <c r="AS127" s="48">
        <f t="shared" si="800"/>
        <v>4153.32</v>
      </c>
      <c r="AT127" s="51">
        <f t="shared" si="678"/>
        <v>12459.96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>
        <f t="shared" si="682"/>
        <v>0.21999999999999995</v>
      </c>
    </row>
    <row r="128" spans="2:54" s="44" customFormat="1" ht="13.5" x14ac:dyDescent="0.25">
      <c r="B128" s="40"/>
      <c r="C128" s="40" t="s">
        <v>50</v>
      </c>
      <c r="D128" s="46">
        <f>[2]EC!J915</f>
        <v>553278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8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/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8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 t="e">
        <f t="shared" si="682"/>
        <v>#DIV/0!</v>
      </c>
    </row>
    <row r="130" spans="2:54" s="44" customFormat="1" ht="13.5" x14ac:dyDescent="0.25">
      <c r="B130" s="40"/>
      <c r="C130" s="40" t="s">
        <v>52</v>
      </c>
      <c r="D130" s="46"/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8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 t="e">
        <f t="shared" si="682"/>
        <v>#DIV/0!</v>
      </c>
    </row>
    <row r="131" spans="2:54" s="44" customFormat="1" ht="13.5" x14ac:dyDescent="0.25">
      <c r="B131" s="40"/>
      <c r="C131" s="40" t="s">
        <v>53</v>
      </c>
      <c r="D131" s="46"/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8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786007</v>
      </c>
      <c r="E132" s="42">
        <f t="shared" si="671"/>
        <v>0</v>
      </c>
      <c r="F132" s="41">
        <f t="shared" ref="F132:AI132" si="827">SUM(F133:F134)</f>
        <v>0</v>
      </c>
      <c r="G132" s="41">
        <f t="shared" ref="G132:N132" si="828">SUM(G133:G134)</f>
        <v>0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0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0</v>
      </c>
      <c r="V132" s="41">
        <f t="shared" si="829"/>
        <v>0</v>
      </c>
      <c r="W132" s="41">
        <f t="shared" si="829"/>
        <v>0</v>
      </c>
      <c r="X132" s="41">
        <f t="shared" si="827"/>
        <v>0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0</v>
      </c>
    </row>
    <row r="133" spans="2:54" s="44" customFormat="1" ht="13.5" x14ac:dyDescent="0.25">
      <c r="B133" s="40"/>
      <c r="C133" s="40" t="s">
        <v>55</v>
      </c>
      <c r="D133" s="46"/>
      <c r="E133" s="47">
        <f t="shared" si="671"/>
        <v>0</v>
      </c>
      <c r="F133" s="48">
        <f t="shared" ref="F133:N134" si="835">$D133*F184</f>
        <v>0</v>
      </c>
      <c r="G133" s="48">
        <f t="shared" si="835"/>
        <v>0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0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0</v>
      </c>
      <c r="V133" s="48">
        <f t="shared" si="836"/>
        <v>0</v>
      </c>
      <c r="W133" s="48">
        <f t="shared" si="836"/>
        <v>0</v>
      </c>
      <c r="X133" s="51">
        <f>SUM(P133:W133)</f>
        <v>0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 t="e">
        <f t="shared" si="682"/>
        <v>#DIV/0!</v>
      </c>
    </row>
    <row r="134" spans="2:54" s="44" customFormat="1" ht="13.5" x14ac:dyDescent="0.25">
      <c r="B134" s="40"/>
      <c r="C134" s="40" t="s">
        <v>56</v>
      </c>
      <c r="D134" s="46">
        <f>[2]EC!J1113</f>
        <v>786007</v>
      </c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>
        <f t="shared" si="682"/>
        <v>0</v>
      </c>
    </row>
    <row r="135" spans="2:54" s="44" customFormat="1" x14ac:dyDescent="0.25">
      <c r="B135" s="39" t="s">
        <v>57</v>
      </c>
      <c r="C135" s="40"/>
      <c r="D135" s="50">
        <f>SUM(D136:D140)</f>
        <v>716539</v>
      </c>
      <c r="E135" s="42">
        <f t="shared" si="671"/>
        <v>55853.085000000006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30025.035000000003</v>
      </c>
      <c r="W135" s="41">
        <f t="shared" si="850"/>
        <v>25828.050000000003</v>
      </c>
      <c r="X135" s="41">
        <f t="shared" si="848"/>
        <v>55853.085000000006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7.7948422905103565E-2</v>
      </c>
    </row>
    <row r="136" spans="2:54" s="44" customFormat="1" ht="13.5" x14ac:dyDescent="0.25">
      <c r="B136" s="40"/>
      <c r="C136" s="40" t="s">
        <v>58</v>
      </c>
      <c r="D136" s="46">
        <f>[2]EC!J1313</f>
        <v>345303</v>
      </c>
      <c r="E136" s="47">
        <f t="shared" si="671"/>
        <v>34530.300000000003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17265.150000000001</v>
      </c>
      <c r="W136" s="48">
        <f t="shared" si="857"/>
        <v>17265.150000000001</v>
      </c>
      <c r="X136" s="51">
        <f>SUM(P136:W136)</f>
        <v>34530.300000000003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[2]EC!J1314</f>
        <v>5808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>
        <f>[2]EC!J1315</f>
        <v>85629</v>
      </c>
      <c r="E138" s="47">
        <f t="shared" si="671"/>
        <v>17125.8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8562.9</v>
      </c>
      <c r="W138" s="48">
        <f t="shared" si="869"/>
        <v>8562.9</v>
      </c>
      <c r="X138" s="51">
        <f>SUM(P138:W138)</f>
        <v>17125.8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0.19999999999999998</v>
      </c>
    </row>
    <row r="139" spans="2:54" s="44" customFormat="1" ht="13.5" x14ac:dyDescent="0.25">
      <c r="B139" s="40"/>
      <c r="C139" s="40" t="s">
        <v>61</v>
      </c>
      <c r="D139" s="46"/>
      <c r="E139" s="47">
        <f t="shared" si="671"/>
        <v>0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0</v>
      </c>
      <c r="W139" s="48">
        <f t="shared" si="875"/>
        <v>0</v>
      </c>
      <c r="X139" s="51">
        <f>SUM(P139:W139)</f>
        <v>0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 t="e">
        <f t="shared" si="682"/>
        <v>#DIV/0!</v>
      </c>
    </row>
    <row r="140" spans="2:54" s="44" customFormat="1" ht="13.5" x14ac:dyDescent="0.25">
      <c r="B140" s="40"/>
      <c r="C140" s="40" t="s">
        <v>62</v>
      </c>
      <c r="D140" s="46">
        <f>[2]EC!J1316</f>
        <v>279799</v>
      </c>
      <c r="E140" s="47">
        <f t="shared" si="671"/>
        <v>4196.9849999999997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4196.9849999999997</v>
      </c>
      <c r="W140" s="48">
        <f t="shared" si="881"/>
        <v>0</v>
      </c>
      <c r="X140" s="51">
        <f>SUM(P140:W140)</f>
        <v>4196.9849999999997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115422</v>
      </c>
      <c r="E141" s="42">
        <f t="shared" si="671"/>
        <v>27423.395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386.245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386.245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3862.4500000000003</v>
      </c>
      <c r="AJ141" s="41">
        <f t="shared" ref="AJ141:AO141" si="891">SUM(AJ142:AJ146)</f>
        <v>3862.4500000000003</v>
      </c>
      <c r="AK141" s="41">
        <f t="shared" si="891"/>
        <v>3862.4500000000003</v>
      </c>
      <c r="AL141" s="41">
        <f t="shared" si="891"/>
        <v>11587.35</v>
      </c>
      <c r="AM141" s="41">
        <f t="shared" si="891"/>
        <v>0</v>
      </c>
      <c r="AN141" s="41">
        <f t="shared" si="891"/>
        <v>3862.4500000000003</v>
      </c>
      <c r="AO141" s="41">
        <f t="shared" si="891"/>
        <v>0</v>
      </c>
      <c r="AP141" s="43">
        <f t="shared" si="676"/>
        <v>27037.15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0.23759244338167768</v>
      </c>
    </row>
    <row r="142" spans="2:54" s="44" customFormat="1" ht="13.5" x14ac:dyDescent="0.25">
      <c r="B142" s="40"/>
      <c r="C142" s="40" t="s">
        <v>64</v>
      </c>
      <c r="D142" s="46"/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 t="e">
        <f t="shared" si="682"/>
        <v>#DIV/0!</v>
      </c>
    </row>
    <row r="143" spans="2:54" s="44" customFormat="1" ht="13.5" x14ac:dyDescent="0.25">
      <c r="B143" s="40"/>
      <c r="C143" s="40" t="s">
        <v>65</v>
      </c>
      <c r="D143" s="46"/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 t="e">
        <f t="shared" si="682"/>
        <v>#DIV/0!</v>
      </c>
    </row>
    <row r="144" spans="2:54" s="44" customFormat="1" ht="13.5" x14ac:dyDescent="0.25">
      <c r="B144" s="40"/>
      <c r="C144" s="40" t="s">
        <v>66</v>
      </c>
      <c r="D144" s="46"/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 t="e">
        <f t="shared" si="682"/>
        <v>#DIV/0!</v>
      </c>
    </row>
    <row r="145" spans="2:54" s="44" customFormat="1" ht="13.5" x14ac:dyDescent="0.25">
      <c r="B145" s="40"/>
      <c r="C145" s="40" t="s">
        <v>67</v>
      </c>
      <c r="D145" s="46">
        <f>[2]EC!J1513</f>
        <v>38173</v>
      </c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>
        <f t="shared" si="682"/>
        <v>0</v>
      </c>
    </row>
    <row r="146" spans="2:54" s="44" customFormat="1" ht="13.5" x14ac:dyDescent="0.25">
      <c r="B146" s="40"/>
      <c r="C146" s="40" t="s">
        <v>68</v>
      </c>
      <c r="D146" s="46">
        <f>[2]EC!J1514</f>
        <v>77249</v>
      </c>
      <c r="E146" s="47">
        <f t="shared" si="671"/>
        <v>27423.395</v>
      </c>
      <c r="F146" s="48">
        <f t="shared" si="895"/>
        <v>0</v>
      </c>
      <c r="G146" s="48">
        <f t="shared" si="895"/>
        <v>0</v>
      </c>
      <c r="H146" s="48">
        <f t="shared" si="895"/>
        <v>386.245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386.245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3862.4500000000003</v>
      </c>
      <c r="AJ146" s="48">
        <f t="shared" si="922"/>
        <v>3862.4500000000003</v>
      </c>
      <c r="AK146" s="48">
        <f t="shared" si="922"/>
        <v>3862.4500000000003</v>
      </c>
      <c r="AL146" s="48">
        <f t="shared" si="922"/>
        <v>11587.35</v>
      </c>
      <c r="AM146" s="48">
        <f t="shared" si="922"/>
        <v>0</v>
      </c>
      <c r="AN146" s="48">
        <f t="shared" si="922"/>
        <v>3862.4500000000003</v>
      </c>
      <c r="AO146" s="48">
        <f t="shared" si="922"/>
        <v>0</v>
      </c>
      <c r="AP146" s="51">
        <f t="shared" si="676"/>
        <v>27037.15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0.35499999999999998</v>
      </c>
    </row>
    <row r="147" spans="2:54" s="44" customFormat="1" x14ac:dyDescent="0.25">
      <c r="B147" s="39" t="s">
        <v>69</v>
      </c>
      <c r="C147" s="40"/>
      <c r="D147" s="50">
        <f>SUM(D148:D153)</f>
        <v>1322550</v>
      </c>
      <c r="E147" s="42">
        <f t="shared" si="671"/>
        <v>171743.75699999998</v>
      </c>
      <c r="F147" s="41">
        <f t="shared" ref="F147:AI147" si="926">SUM(F148:F153)</f>
        <v>13103.55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77092.5</v>
      </c>
      <c r="L147" s="41">
        <f t="shared" si="927"/>
        <v>77092.5</v>
      </c>
      <c r="M147" s="41">
        <f t="shared" si="927"/>
        <v>4367.8500000000004</v>
      </c>
      <c r="N147" s="41">
        <f t="shared" si="927"/>
        <v>0</v>
      </c>
      <c r="O147" s="43">
        <f t="shared" si="926"/>
        <v>171656.4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87.356999999999999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87.356999999999999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0.12985804468640125</v>
      </c>
    </row>
    <row r="148" spans="2:54" s="44" customFormat="1" ht="13.5" x14ac:dyDescent="0.25">
      <c r="B148" s="40"/>
      <c r="C148" s="40" t="s">
        <v>70</v>
      </c>
      <c r="D148" s="46">
        <f>[2]EC!J1713</f>
        <v>87357</v>
      </c>
      <c r="E148" s="47">
        <f t="shared" si="671"/>
        <v>26294.456999999999</v>
      </c>
      <c r="F148" s="48">
        <f t="shared" ref="F148:N153" si="934">$D148*F199</f>
        <v>13103.55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4367.8500000000004</v>
      </c>
      <c r="L148" s="48">
        <f t="shared" si="934"/>
        <v>4367.8500000000004</v>
      </c>
      <c r="M148" s="48">
        <f t="shared" si="934"/>
        <v>4367.8500000000004</v>
      </c>
      <c r="N148" s="48">
        <f t="shared" si="934"/>
        <v>0</v>
      </c>
      <c r="O148" s="51">
        <f t="shared" ref="O148:O153" si="935">SUM(F148:N148)</f>
        <v>26207.1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87.356999999999999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87.356999999999999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0.30099999999999999</v>
      </c>
    </row>
    <row r="149" spans="2:54" s="44" customFormat="1" ht="13.5" x14ac:dyDescent="0.25">
      <c r="B149" s="40"/>
      <c r="C149" s="40" t="s">
        <v>71</v>
      </c>
      <c r="D149" s="46">
        <f>[2]EC!J1714</f>
        <v>0</v>
      </c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 t="e">
        <f t="shared" si="682"/>
        <v>#DIV/0!</v>
      </c>
    </row>
    <row r="150" spans="2:54" s="44" customFormat="1" ht="13.5" x14ac:dyDescent="0.25">
      <c r="B150" s="40"/>
      <c r="C150" s="40" t="s">
        <v>72</v>
      </c>
      <c r="D150" s="46">
        <f>[2]EC!J1715</f>
        <v>484831</v>
      </c>
      <c r="E150" s="47">
        <f t="shared" si="671"/>
        <v>145449.29999999999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72724.649999999994</v>
      </c>
      <c r="L150" s="48">
        <f t="shared" si="934"/>
        <v>72724.649999999994</v>
      </c>
      <c r="M150" s="48">
        <f t="shared" si="934"/>
        <v>0</v>
      </c>
      <c r="N150" s="48">
        <f t="shared" si="934"/>
        <v>0</v>
      </c>
      <c r="O150" s="51">
        <f t="shared" si="935"/>
        <v>145449.29999999999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[2]EC!J1716</f>
        <v>686624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/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 t="e">
        <f t="shared" si="682"/>
        <v>#DIV/0!</v>
      </c>
    </row>
    <row r="153" spans="2:54" s="44" customFormat="1" ht="13.5" x14ac:dyDescent="0.25">
      <c r="B153" s="40"/>
      <c r="C153" s="40" t="s">
        <v>75</v>
      </c>
      <c r="D153" s="46">
        <f>[2]EC!J1717</f>
        <v>63738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>
        <f t="shared" si="682"/>
        <v>0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17131283</v>
      </c>
      <c r="E154" s="55">
        <f t="shared" si="671"/>
        <v>3017277.0990000004</v>
      </c>
      <c r="F154" s="56">
        <f>F109+F112+F122+F125+F132+F135+F141+F147</f>
        <v>82677.61</v>
      </c>
      <c r="G154" s="56">
        <f t="shared" ref="G154:N154" si="974">G109+G112+G122+G125+G132+G135+G141+G147</f>
        <v>193050.19199999998</v>
      </c>
      <c r="H154" s="56">
        <f t="shared" si="974"/>
        <v>89075.346999999994</v>
      </c>
      <c r="I154" s="56">
        <f t="shared" si="974"/>
        <v>96857.875</v>
      </c>
      <c r="J154" s="56">
        <f t="shared" si="974"/>
        <v>0</v>
      </c>
      <c r="K154" s="56">
        <f t="shared" si="974"/>
        <v>92048.040000000008</v>
      </c>
      <c r="L154" s="56">
        <f t="shared" si="974"/>
        <v>122416.9</v>
      </c>
      <c r="M154" s="56">
        <f t="shared" si="974"/>
        <v>160568.18</v>
      </c>
      <c r="N154" s="56">
        <f t="shared" si="974"/>
        <v>119644.32</v>
      </c>
      <c r="O154" s="57">
        <f t="shared" ref="O154:AI154" si="975">O109+O112+O122+O125+O132+O135+O141+O147</f>
        <v>956338.46400000015</v>
      </c>
      <c r="P154" s="56">
        <f t="shared" si="975"/>
        <v>33018.79</v>
      </c>
      <c r="Q154" s="56">
        <f t="shared" ref="Q154:W154" si="976">Q109+Q112+Q122+Q125+Q132+Q135+Q141+Q147</f>
        <v>19908.61</v>
      </c>
      <c r="R154" s="56">
        <f t="shared" si="976"/>
        <v>10585.48</v>
      </c>
      <c r="S154" s="56">
        <f t="shared" si="976"/>
        <v>33018.79</v>
      </c>
      <c r="T154" s="56">
        <f t="shared" si="976"/>
        <v>40702.42</v>
      </c>
      <c r="U154" s="56">
        <f t="shared" si="976"/>
        <v>142915.96</v>
      </c>
      <c r="V154" s="56">
        <f t="shared" si="976"/>
        <v>69408.775000000009</v>
      </c>
      <c r="W154" s="56">
        <f t="shared" si="976"/>
        <v>34756.232000000004</v>
      </c>
      <c r="X154" s="56">
        <f t="shared" si="975"/>
        <v>384315.05700000003</v>
      </c>
      <c r="Y154" s="56">
        <f t="shared" si="975"/>
        <v>52317.567000000003</v>
      </c>
      <c r="Z154" s="56">
        <f t="shared" ref="Z154:AG154" si="977">Z109+Z112+Z122+Z125+Z132+Z135+Z141+Z147</f>
        <v>17443.18</v>
      </c>
      <c r="AA154" s="56">
        <f t="shared" si="977"/>
        <v>34890.33</v>
      </c>
      <c r="AB154" s="56">
        <f t="shared" si="977"/>
        <v>35671.520000000004</v>
      </c>
      <c r="AC154" s="56">
        <f t="shared" si="977"/>
        <v>43270.716</v>
      </c>
      <c r="AD154" s="56">
        <f t="shared" si="977"/>
        <v>43270.716</v>
      </c>
      <c r="AE154" s="56">
        <f t="shared" si="977"/>
        <v>1993.479</v>
      </c>
      <c r="AF154" s="56">
        <f t="shared" si="977"/>
        <v>2615.0210000000002</v>
      </c>
      <c r="AG154" s="56">
        <f t="shared" si="977"/>
        <v>6644.93</v>
      </c>
      <c r="AH154" s="57">
        <f t="shared" si="975"/>
        <v>238117.459</v>
      </c>
      <c r="AI154" s="56">
        <f t="shared" si="975"/>
        <v>132421.00200000001</v>
      </c>
      <c r="AJ154" s="56">
        <f t="shared" ref="AJ154:AO154" si="978">AJ109+AJ112+AJ122+AJ125+AJ132+AJ135+AJ141+AJ147</f>
        <v>197340.87</v>
      </c>
      <c r="AK154" s="56">
        <f t="shared" si="978"/>
        <v>131427.58299999998</v>
      </c>
      <c r="AL154" s="56">
        <f t="shared" si="978"/>
        <v>57118.462999999996</v>
      </c>
      <c r="AM154" s="56">
        <f t="shared" si="978"/>
        <v>151735.37299999999</v>
      </c>
      <c r="AN154" s="56">
        <f t="shared" si="978"/>
        <v>185508.90300000002</v>
      </c>
      <c r="AO154" s="56">
        <f t="shared" si="978"/>
        <v>138856.573</v>
      </c>
      <c r="AP154" s="43">
        <f t="shared" si="676"/>
        <v>994408.76699999999</v>
      </c>
      <c r="AQ154" s="56">
        <f t="shared" ref="AQ154:AS154" si="979">AQ109+AQ112+AQ122+AQ125+AQ132+AQ135+AQ141+AQ147</f>
        <v>73992.932000000001</v>
      </c>
      <c r="AR154" s="56">
        <f t="shared" si="979"/>
        <v>73371.389999999985</v>
      </c>
      <c r="AS154" s="56">
        <f t="shared" si="979"/>
        <v>66726.459999999992</v>
      </c>
      <c r="AT154" s="43">
        <f t="shared" si="678"/>
        <v>214090.78199999998</v>
      </c>
      <c r="AU154" s="56">
        <f t="shared" ref="AU154:AW154" si="980">AU109+AU112+AU122+AU125+AU132+AU135+AU141+AU147</f>
        <v>6652.63</v>
      </c>
      <c r="AV154" s="56">
        <f t="shared" si="980"/>
        <v>13305.26</v>
      </c>
      <c r="AW154" s="56">
        <f t="shared" si="980"/>
        <v>20011.79</v>
      </c>
      <c r="AX154" s="56">
        <f t="shared" ref="AX154:AZ154" si="981">AX109+AX112+AX122+AX125+AX132+AX135+AX141+AX147</f>
        <v>149782.31</v>
      </c>
      <c r="AY154" s="56">
        <f t="shared" si="981"/>
        <v>33455.65</v>
      </c>
      <c r="AZ154" s="56">
        <f t="shared" si="981"/>
        <v>6798.93</v>
      </c>
      <c r="BA154" s="43">
        <f t="shared" si="681"/>
        <v>230006.56999999998</v>
      </c>
      <c r="BB154" s="45">
        <f t="shared" si="682"/>
        <v>0.17612674421407903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288" priority="48" stopIfTrue="1" operator="greaterThan">
      <formula>0</formula>
    </cfRule>
  </conditionalFormatting>
  <conditionalFormatting sqref="D160:D205">
    <cfRule type="cellIs" dxfId="287" priority="49" stopIfTrue="1" operator="greaterThan">
      <formula>100</formula>
    </cfRule>
  </conditionalFormatting>
  <conditionalFormatting sqref="F13:N14 F16:N24 F26:N27 F29:N34 F36:N37 F39:N43 F45:N49 F51:N56">
    <cfRule type="cellIs" dxfId="286" priority="47" stopIfTrue="1" operator="greaterThan">
      <formula>0</formula>
    </cfRule>
  </conditionalFormatting>
  <conditionalFormatting sqref="P13:W14 P16:W24 P26:W27 P29:W34 P36:W37 P39:W43 P45:W49 P51:W56">
    <cfRule type="cellIs" dxfId="285" priority="46" stopIfTrue="1" operator="greaterThan">
      <formula>0</formula>
    </cfRule>
  </conditionalFormatting>
  <conditionalFormatting sqref="Y13:AG14 Y16:AG24 Y26:AG27 Y29:AG34 Y36:AG37 Y39:AG43 Y45:AG49 Y51:AG56">
    <cfRule type="cellIs" dxfId="284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283" priority="44" stopIfTrue="1" operator="greaterThan">
      <formula>0</formula>
    </cfRule>
  </conditionalFormatting>
  <conditionalFormatting sqref="F61:N62 F64:N72 F74:N75 F77:N82 F84:N85 F87:N91 F93:N97 F99:N104">
    <cfRule type="cellIs" dxfId="282" priority="43" stopIfTrue="1" operator="greaterThan">
      <formula>0</formula>
    </cfRule>
  </conditionalFormatting>
  <conditionalFormatting sqref="AT159:AT205 AT155 AT106">
    <cfRule type="cellIs" dxfId="281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280" priority="40" stopIfTrue="1" operator="greaterThan">
      <formula>0</formula>
    </cfRule>
  </conditionalFormatting>
  <conditionalFormatting sqref="F110:N111 F113:N121 F123:N124 F126:N131 F133:N134 F136:N140 F142:N146 F148:N153">
    <cfRule type="cellIs" dxfId="279" priority="39" stopIfTrue="1" operator="greaterThan">
      <formula>0</formula>
    </cfRule>
  </conditionalFormatting>
  <conditionalFormatting sqref="AP159:AP205 AP155 AP106">
    <cfRule type="cellIs" dxfId="278" priority="36" stopIfTrue="1" operator="greaterThan">
      <formula>0</formula>
    </cfRule>
  </conditionalFormatting>
  <conditionalFormatting sqref="BA159:BA205 BA155 BA106">
    <cfRule type="cellIs" dxfId="277" priority="27" stopIfTrue="1" operator="greaterThan">
      <formula>0</formula>
    </cfRule>
  </conditionalFormatting>
  <conditionalFormatting sqref="P61:W62 P64:W72 P74:W75 P77:W82 P84:W85 P87:W91 P93:W97 P99:W104">
    <cfRule type="cellIs" dxfId="276" priority="21" stopIfTrue="1" operator="greaterThan">
      <formula>0</formula>
    </cfRule>
  </conditionalFormatting>
  <conditionalFormatting sqref="AI13:AO14 AI16:AO24 AI26:AO27 AI29:AO34 AI36:AO37 AI39:AO43 AI45:AO49 AI51:AO56">
    <cfRule type="cellIs" dxfId="275" priority="24" stopIfTrue="1" operator="greaterThan">
      <formula>0</formula>
    </cfRule>
  </conditionalFormatting>
  <conditionalFormatting sqref="AQ13:AS14 AQ16:AS24 AQ26:AS27 AQ29:AS34 AQ36:AS37 AQ39:AS43 AQ45:AS49 AQ51:AS56">
    <cfRule type="cellIs" dxfId="274" priority="23" stopIfTrue="1" operator="greaterThan">
      <formula>0</formula>
    </cfRule>
  </conditionalFormatting>
  <conditionalFormatting sqref="AU13:AZ14 AU16:AZ24 AU26:AZ27 AU29:AZ34 AU36:AZ37 AU39:AZ43 AU45:AZ49 AU51:AZ56">
    <cfRule type="cellIs" dxfId="273" priority="22" stopIfTrue="1" operator="greaterThan">
      <formula>0</formula>
    </cfRule>
  </conditionalFormatting>
  <conditionalFormatting sqref="Y61:AG62 Y64:AG72 Y74:AG75 Y77:AG82 Y84:AG85 Y87:AG91 Y93:AG97 Y99:AG104">
    <cfRule type="cellIs" dxfId="272" priority="20" stopIfTrue="1" operator="greaterThan">
      <formula>0</formula>
    </cfRule>
  </conditionalFormatting>
  <conditionalFormatting sqref="AI61:AO62 AI64:AO72 AI74:AO75 AI77:AO82 AI84:AO85 AI87:AO91 AI93:AO97 AI99:AO104">
    <cfRule type="cellIs" dxfId="271" priority="19" stopIfTrue="1" operator="greaterThan">
      <formula>0</formula>
    </cfRule>
  </conditionalFormatting>
  <conditionalFormatting sqref="AQ61:AS62 AQ64:AS72 AQ74:AS75 AQ77:AS82 AQ84:AS85 AQ87:AS91 AQ93:AS97 AQ99:AS104">
    <cfRule type="cellIs" dxfId="270" priority="18" stopIfTrue="1" operator="greaterThan">
      <formula>0</formula>
    </cfRule>
  </conditionalFormatting>
  <conditionalFormatting sqref="AU61:AZ62 AU64:AZ72 AU74:AZ75 AU77:AZ82 AU84:AZ85 AU87:AZ91 AU93:AZ97 AU99:AZ104">
    <cfRule type="cellIs" dxfId="269" priority="17" stopIfTrue="1" operator="greaterThan">
      <formula>0</formula>
    </cfRule>
  </conditionalFormatting>
  <conditionalFormatting sqref="P110:W111 P113:W121 P123:W124 P126:W131 P133:W134 P136:W140 P142:W146 P148:W153">
    <cfRule type="cellIs" dxfId="268" priority="16" stopIfTrue="1" operator="greaterThan">
      <formula>0</formula>
    </cfRule>
  </conditionalFormatting>
  <conditionalFormatting sqref="Y110:AG111 Y113:AG121 Y123:AG124 Y126:AG131 Y133:AG134 Y136:AG140 Y142:AG146 Y148:AG153">
    <cfRule type="cellIs" dxfId="267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266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265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264" priority="12" stopIfTrue="1" operator="greaterThan">
      <formula>0</formula>
    </cfRule>
  </conditionalFormatting>
  <conditionalFormatting sqref="AI164:AO171">
    <cfRule type="cellIs" dxfId="263" priority="10" stopIfTrue="1" operator="greaterThan">
      <formula>0</formula>
    </cfRule>
  </conditionalFormatting>
  <conditionalFormatting sqref="AQ164:AS171">
    <cfRule type="cellIs" dxfId="262" priority="9" stopIfTrue="1" operator="greaterThan">
      <formula>0</formula>
    </cfRule>
  </conditionalFormatting>
  <conditionalFormatting sqref="AQ162:AS162">
    <cfRule type="cellIs" dxfId="261" priority="8" stopIfTrue="1" operator="greaterThan">
      <formula>0</formula>
    </cfRule>
  </conditionalFormatting>
  <conditionalFormatting sqref="AI173:AO204">
    <cfRule type="cellIs" dxfId="260" priority="4" stopIfTrue="1" operator="greaterThan">
      <formula>100</formula>
    </cfRule>
  </conditionalFormatting>
  <conditionalFormatting sqref="AU161:AZ205">
    <cfRule type="cellIs" dxfId="259" priority="3" stopIfTrue="1" operator="greaterThan">
      <formula>0</formula>
    </cfRule>
  </conditionalFormatting>
  <conditionalFormatting sqref="AI162:AO162">
    <cfRule type="cellIs" dxfId="258" priority="2" stopIfTrue="1" operator="greaterThan">
      <formula>0</formula>
    </cfRule>
  </conditionalFormatting>
  <conditionalFormatting sqref="AQ177:AS182">
    <cfRule type="cellIs" dxfId="257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B206"/>
  <sheetViews>
    <sheetView zoomScaleNormal="100" workbookViewId="0">
      <pane xSplit="4" ySplit="4" topLeftCell="E5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7725813</v>
      </c>
      <c r="E7" s="33">
        <f>O7+X7+AH7+AP7+AT7+BA7</f>
        <v>1181805.4699999997</v>
      </c>
      <c r="F7" s="34">
        <f>F57</f>
        <v>48592.59</v>
      </c>
      <c r="G7" s="34">
        <f t="shared" ref="G7:AH7" si="0">G57</f>
        <v>91802.002999999997</v>
      </c>
      <c r="H7" s="34">
        <f t="shared" si="0"/>
        <v>35295.563000000002</v>
      </c>
      <c r="I7" s="34">
        <f t="shared" ref="I7:K7" si="1">I57</f>
        <v>35096.354999999996</v>
      </c>
      <c r="J7" s="34">
        <f t="shared" si="1"/>
        <v>0</v>
      </c>
      <c r="K7" s="34">
        <f t="shared" si="1"/>
        <v>78224.069999999992</v>
      </c>
      <c r="L7" s="34">
        <f t="shared" si="0"/>
        <v>91557.01</v>
      </c>
      <c r="M7" s="34">
        <f t="shared" si="0"/>
        <v>69068.95</v>
      </c>
      <c r="N7" s="34">
        <f t="shared" si="0"/>
        <v>52531.76</v>
      </c>
      <c r="O7" s="35">
        <f>O57</f>
        <v>502168.30099999998</v>
      </c>
      <c r="P7" s="34">
        <f t="shared" si="0"/>
        <v>14356.505000000001</v>
      </c>
      <c r="Q7" s="34">
        <f t="shared" ref="Q7:W7" si="2">Q57</f>
        <v>8177.4950000000008</v>
      </c>
      <c r="R7" s="34">
        <f t="shared" si="2"/>
        <v>4506.8</v>
      </c>
      <c r="S7" s="34">
        <f t="shared" si="2"/>
        <v>14356.505000000001</v>
      </c>
      <c r="T7" s="34">
        <f t="shared" si="2"/>
        <v>8804.4850000000006</v>
      </c>
      <c r="U7" s="34">
        <f t="shared" si="2"/>
        <v>84080.214999999997</v>
      </c>
      <c r="V7" s="34">
        <f t="shared" si="2"/>
        <v>16827.015000000003</v>
      </c>
      <c r="W7" s="34">
        <f t="shared" si="2"/>
        <v>5627.7629999999999</v>
      </c>
      <c r="X7" s="35">
        <f t="shared" si="0"/>
        <v>117337.963</v>
      </c>
      <c r="Y7" s="34">
        <f t="shared" si="0"/>
        <v>17078.349999999999</v>
      </c>
      <c r="Z7" s="34">
        <f t="shared" si="0"/>
        <v>2208.5</v>
      </c>
      <c r="AA7" s="34">
        <f t="shared" si="0"/>
        <v>9879.2200000000012</v>
      </c>
      <c r="AB7" s="34">
        <f t="shared" ref="AB7:AD7" si="3">AB57</f>
        <v>14530.52</v>
      </c>
      <c r="AC7" s="34">
        <f t="shared" si="3"/>
        <v>14554.383</v>
      </c>
      <c r="AD7" s="34">
        <f t="shared" si="3"/>
        <v>14554.383</v>
      </c>
      <c r="AE7" s="34">
        <f t="shared" si="0"/>
        <v>331.27500000000003</v>
      </c>
      <c r="AF7" s="34">
        <f t="shared" si="0"/>
        <v>575.98800000000006</v>
      </c>
      <c r="AG7" s="34">
        <f t="shared" si="0"/>
        <v>1104.25</v>
      </c>
      <c r="AH7" s="35">
        <f t="shared" si="0"/>
        <v>74816.869000000006</v>
      </c>
      <c r="AI7" s="34">
        <f t="shared" ref="AI7:AP7" si="4">AI57</f>
        <v>53932.170000000006</v>
      </c>
      <c r="AJ7" s="34">
        <f t="shared" si="4"/>
        <v>67588.05</v>
      </c>
      <c r="AK7" s="34">
        <f t="shared" si="4"/>
        <v>49557.535000000003</v>
      </c>
      <c r="AL7" s="34">
        <f t="shared" si="4"/>
        <v>20109.834999999999</v>
      </c>
      <c r="AM7" s="34">
        <f t="shared" si="4"/>
        <v>36797.035000000003</v>
      </c>
      <c r="AN7" s="34">
        <f t="shared" si="4"/>
        <v>50029.974999999999</v>
      </c>
      <c r="AO7" s="34">
        <f t="shared" si="4"/>
        <v>51317.985000000008</v>
      </c>
      <c r="AP7" s="35">
        <f t="shared" si="4"/>
        <v>329332.58499999996</v>
      </c>
      <c r="AQ7" s="34">
        <f t="shared" ref="AQ7:AT7" si="5">AQ57</f>
        <v>36446.273000000001</v>
      </c>
      <c r="AR7" s="34">
        <f t="shared" si="5"/>
        <v>36201.56</v>
      </c>
      <c r="AS7" s="34">
        <f t="shared" si="5"/>
        <v>35097.31</v>
      </c>
      <c r="AT7" s="35">
        <f t="shared" si="5"/>
        <v>107745.143</v>
      </c>
      <c r="AU7" s="34">
        <f t="shared" ref="AU7:AW7" si="6">AU57</f>
        <v>1113.213</v>
      </c>
      <c r="AV7" s="34">
        <f t="shared" si="6"/>
        <v>2226.4259999999999</v>
      </c>
      <c r="AW7" s="34">
        <f t="shared" si="6"/>
        <v>3402.38</v>
      </c>
      <c r="AX7" s="34">
        <f t="shared" ref="AX7:BA7" si="7">AX57</f>
        <v>36588.94</v>
      </c>
      <c r="AY7" s="34">
        <f t="shared" si="7"/>
        <v>5790.14</v>
      </c>
      <c r="AZ7" s="34">
        <f t="shared" si="7"/>
        <v>1283.51</v>
      </c>
      <c r="BA7" s="35">
        <f t="shared" si="7"/>
        <v>50404.609000000004</v>
      </c>
      <c r="BB7" s="36">
        <f>E7/D7</f>
        <v>0.15296842804763716</v>
      </c>
    </row>
    <row r="8" spans="2:54" s="28" customFormat="1" ht="14.25" customHeight="1" x14ac:dyDescent="0.2">
      <c r="B8" s="24"/>
      <c r="C8" s="29" t="s">
        <v>8</v>
      </c>
      <c r="D8" s="32">
        <f>D105</f>
        <v>8319750</v>
      </c>
      <c r="E8" s="33">
        <f t="shared" ref="E8:E9" si="8">O8+X8+AH8+AP8+AT8+BA8</f>
        <v>1356714.8870000001</v>
      </c>
      <c r="F8" s="34">
        <f>F105</f>
        <v>46695.100000000006</v>
      </c>
      <c r="G8" s="34">
        <f t="shared" ref="G8:P8" si="9">G105</f>
        <v>101385.85</v>
      </c>
      <c r="H8" s="34">
        <f t="shared" si="9"/>
        <v>42338.06</v>
      </c>
      <c r="I8" s="34">
        <f t="shared" ref="I8:K8" si="10">I105</f>
        <v>42126.97</v>
      </c>
      <c r="J8" s="34">
        <f t="shared" si="10"/>
        <v>0</v>
      </c>
      <c r="K8" s="34">
        <f t="shared" si="10"/>
        <v>78534.080000000002</v>
      </c>
      <c r="L8" s="34">
        <f t="shared" si="9"/>
        <v>94472.94</v>
      </c>
      <c r="M8" s="34">
        <f t="shared" si="9"/>
        <v>81010.960000000006</v>
      </c>
      <c r="N8" s="34">
        <f t="shared" si="9"/>
        <v>62908.639999999999</v>
      </c>
      <c r="O8" s="35">
        <f>O105</f>
        <v>549472.60000000009</v>
      </c>
      <c r="P8" s="34">
        <f t="shared" si="9"/>
        <v>17026.36</v>
      </c>
      <c r="Q8" s="34">
        <f t="shared" ref="Q8:W8" si="11">Q105</f>
        <v>9128.59</v>
      </c>
      <c r="R8" s="34">
        <f t="shared" si="11"/>
        <v>5230.99</v>
      </c>
      <c r="S8" s="34">
        <f t="shared" si="11"/>
        <v>17026.36</v>
      </c>
      <c r="T8" s="34">
        <f t="shared" si="11"/>
        <v>10807.59</v>
      </c>
      <c r="U8" s="34">
        <f t="shared" si="11"/>
        <v>88951.3</v>
      </c>
      <c r="V8" s="34">
        <f t="shared" si="11"/>
        <v>18116.71</v>
      </c>
      <c r="W8" s="34">
        <f t="shared" si="11"/>
        <v>6205.4400000000005</v>
      </c>
      <c r="X8" s="35">
        <f>X105</f>
        <v>172493.34</v>
      </c>
      <c r="Y8" s="34">
        <f t="shared" ref="Y8:AG8" si="12">Y105</f>
        <v>18133.010000000002</v>
      </c>
      <c r="Z8" s="34">
        <f t="shared" si="12"/>
        <v>2750.32</v>
      </c>
      <c r="AA8" s="34">
        <f t="shared" si="12"/>
        <v>11989.06</v>
      </c>
      <c r="AB8" s="34">
        <f t="shared" ref="AB8:AD8" si="13">AB105</f>
        <v>16232.505000000001</v>
      </c>
      <c r="AC8" s="34">
        <f t="shared" si="13"/>
        <v>16217.313000000002</v>
      </c>
      <c r="AD8" s="34">
        <f t="shared" si="13"/>
        <v>16217.313000000002</v>
      </c>
      <c r="AE8" s="34">
        <f t="shared" si="12"/>
        <v>412.548</v>
      </c>
      <c r="AF8" s="34">
        <f t="shared" si="12"/>
        <v>672.38800000000003</v>
      </c>
      <c r="AG8" s="34">
        <f t="shared" si="12"/>
        <v>1375.16</v>
      </c>
      <c r="AH8" s="35">
        <f>AH105</f>
        <v>83999.616999999998</v>
      </c>
      <c r="AI8" s="34">
        <f t="shared" ref="AI8:AO8" si="14">AI105</f>
        <v>59710.406999999999</v>
      </c>
      <c r="AJ8" s="34">
        <f t="shared" si="14"/>
        <v>71772.03</v>
      </c>
      <c r="AK8" s="34">
        <f t="shared" si="14"/>
        <v>54553.635999999999</v>
      </c>
      <c r="AL8" s="34">
        <f t="shared" si="14"/>
        <v>24028.255999999998</v>
      </c>
      <c r="AM8" s="34">
        <f t="shared" si="14"/>
        <v>41636.155999999995</v>
      </c>
      <c r="AN8" s="34">
        <f t="shared" si="14"/>
        <v>57463.315999999999</v>
      </c>
      <c r="AO8" s="34">
        <f t="shared" si="14"/>
        <v>54493.235999999997</v>
      </c>
      <c r="AP8" s="35">
        <f>AP105</f>
        <v>363657.03699999995</v>
      </c>
      <c r="AQ8" s="34">
        <f t="shared" ref="AQ8:AS8" si="15">AQ105</f>
        <v>43340.619999999995</v>
      </c>
      <c r="AR8" s="34">
        <f t="shared" si="15"/>
        <v>43080.78</v>
      </c>
      <c r="AS8" s="34">
        <f t="shared" si="15"/>
        <v>41705.619999999995</v>
      </c>
      <c r="AT8" s="35">
        <f>AT105</f>
        <v>128127.01999999999</v>
      </c>
      <c r="AU8" s="34">
        <f t="shared" ref="AU8:AW8" si="16">AU105</f>
        <v>1384.441</v>
      </c>
      <c r="AV8" s="34">
        <f t="shared" si="16"/>
        <v>2768.8820000000001</v>
      </c>
      <c r="AW8" s="34">
        <f t="shared" si="16"/>
        <v>4218.29</v>
      </c>
      <c r="AX8" s="34">
        <f t="shared" ref="AX8:AZ8" si="17">AX105</f>
        <v>41878.649999999994</v>
      </c>
      <c r="AY8" s="34">
        <f t="shared" si="17"/>
        <v>7154.2300000000005</v>
      </c>
      <c r="AZ8" s="34">
        <f t="shared" si="17"/>
        <v>1560.7800000000002</v>
      </c>
      <c r="BA8" s="35">
        <f>BA105</f>
        <v>58965.272999999994</v>
      </c>
      <c r="BB8" s="36">
        <f>E8/D8</f>
        <v>0.16307159313681302</v>
      </c>
    </row>
    <row r="9" spans="2:54" s="28" customFormat="1" ht="14.25" customHeight="1" x14ac:dyDescent="0.2">
      <c r="B9" s="24"/>
      <c r="C9" s="29" t="s">
        <v>9</v>
      </c>
      <c r="D9" s="32">
        <f>D154</f>
        <v>8933925</v>
      </c>
      <c r="E9" s="33">
        <f t="shared" si="8"/>
        <v>1489672.5799999998</v>
      </c>
      <c r="F9" s="34">
        <f>F154</f>
        <v>49976.56</v>
      </c>
      <c r="G9" s="34">
        <f t="shared" ref="G9:P9" si="18">G154</f>
        <v>110993.038</v>
      </c>
      <c r="H9" s="34">
        <f t="shared" si="18"/>
        <v>48727.468000000001</v>
      </c>
      <c r="I9" s="34">
        <f t="shared" ref="I9:K9" si="19">I154</f>
        <v>48507.32</v>
      </c>
      <c r="J9" s="34">
        <f t="shared" si="19"/>
        <v>0</v>
      </c>
      <c r="K9" s="34">
        <f t="shared" si="19"/>
        <v>81072.95</v>
      </c>
      <c r="L9" s="34">
        <f t="shared" si="18"/>
        <v>99441.950000000012</v>
      </c>
      <c r="M9" s="34">
        <f>M154</f>
        <v>93526.66</v>
      </c>
      <c r="N9" s="34">
        <f>N154</f>
        <v>72589.2</v>
      </c>
      <c r="O9" s="35">
        <f>O154</f>
        <v>604835.14599999995</v>
      </c>
      <c r="P9" s="34">
        <f t="shared" si="18"/>
        <v>19491.79</v>
      </c>
      <c r="Q9" s="34">
        <f t="shared" ref="Q9:W9" si="20">Q154</f>
        <v>9914.7849999999999</v>
      </c>
      <c r="R9" s="34">
        <f t="shared" si="20"/>
        <v>5881.3149999999996</v>
      </c>
      <c r="S9" s="34">
        <f t="shared" si="20"/>
        <v>19491.79</v>
      </c>
      <c r="T9" s="34">
        <f t="shared" si="20"/>
        <v>12237.625</v>
      </c>
      <c r="U9" s="34">
        <f t="shared" si="20"/>
        <v>94385.835000000006</v>
      </c>
      <c r="V9" s="34">
        <f t="shared" si="20"/>
        <v>19011.755000000001</v>
      </c>
      <c r="W9" s="34">
        <f t="shared" si="20"/>
        <v>6661.4880000000003</v>
      </c>
      <c r="X9" s="35">
        <f>X154</f>
        <v>187076.38300000003</v>
      </c>
      <c r="Y9" s="34">
        <f t="shared" ref="Y9:AG9" si="21">Y154</f>
        <v>19154.330000000002</v>
      </c>
      <c r="Z9" s="34">
        <f t="shared" si="21"/>
        <v>3080.32</v>
      </c>
      <c r="AA9" s="34">
        <f t="shared" si="21"/>
        <v>13694.13</v>
      </c>
      <c r="AB9" s="34">
        <f t="shared" ref="AB9:AD9" si="22">AB154</f>
        <v>17868.235000000001</v>
      </c>
      <c r="AC9" s="34">
        <f t="shared" si="22"/>
        <v>17829.100999999999</v>
      </c>
      <c r="AD9" s="34">
        <f t="shared" si="22"/>
        <v>17829.100999999999</v>
      </c>
      <c r="AE9" s="34">
        <f t="shared" si="21"/>
        <v>462.048</v>
      </c>
      <c r="AF9" s="34">
        <f t="shared" si="21"/>
        <v>730.94600000000003</v>
      </c>
      <c r="AG9" s="34">
        <f t="shared" si="21"/>
        <v>1540.16</v>
      </c>
      <c r="AH9" s="35">
        <f>AH154</f>
        <v>92188.371000000014</v>
      </c>
      <c r="AI9" s="34">
        <f t="shared" ref="AI9:AO9" si="23">AI154</f>
        <v>65958.699000000008</v>
      </c>
      <c r="AJ9" s="34">
        <f t="shared" si="23"/>
        <v>76469.62000000001</v>
      </c>
      <c r="AK9" s="34">
        <f t="shared" si="23"/>
        <v>59572.986000000004</v>
      </c>
      <c r="AL9" s="34">
        <f t="shared" si="23"/>
        <v>27674.966</v>
      </c>
      <c r="AM9" s="34">
        <f t="shared" si="23"/>
        <v>45282.865999999995</v>
      </c>
      <c r="AN9" s="34">
        <f t="shared" si="23"/>
        <v>63530.165999999997</v>
      </c>
      <c r="AO9" s="34">
        <f t="shared" si="23"/>
        <v>56321.336000000003</v>
      </c>
      <c r="AP9" s="35">
        <f>AP154</f>
        <v>394810.63899999997</v>
      </c>
      <c r="AQ9" s="34">
        <f t="shared" ref="AQ9:AS9" si="24">AQ154</f>
        <v>49565.028000000006</v>
      </c>
      <c r="AR9" s="34">
        <f t="shared" si="24"/>
        <v>49296.130000000005</v>
      </c>
      <c r="AS9" s="34">
        <f t="shared" si="24"/>
        <v>47755.97</v>
      </c>
      <c r="AT9" s="35">
        <f>AT154</f>
        <v>146617.12800000003</v>
      </c>
      <c r="AU9" s="34">
        <f t="shared" ref="AU9:AW9" si="25">AU154</f>
        <v>1549.441</v>
      </c>
      <c r="AV9" s="34">
        <f t="shared" si="25"/>
        <v>3098.8820000000001</v>
      </c>
      <c r="AW9" s="34">
        <f t="shared" si="25"/>
        <v>4713.29</v>
      </c>
      <c r="AX9" s="34">
        <f t="shared" ref="AX9:AZ9" si="26">AX154</f>
        <v>45078.289999999994</v>
      </c>
      <c r="AY9" s="34">
        <f t="shared" si="26"/>
        <v>7979.2300000000005</v>
      </c>
      <c r="AZ9" s="34">
        <f t="shared" si="26"/>
        <v>1725.7800000000002</v>
      </c>
      <c r="BA9" s="35">
        <f>BA154</f>
        <v>64144.912999999993</v>
      </c>
      <c r="BB9" s="36">
        <f>E9/D9</f>
        <v>0.1667433496475513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253676</v>
      </c>
      <c r="E12" s="42">
        <f>O12+X12+AH12+AP12+AT12+BA12</f>
        <v>104281.70500000002</v>
      </c>
      <c r="F12" s="41">
        <f t="shared" ref="F12:AI12" si="27">SUM(F13:F14)</f>
        <v>0</v>
      </c>
      <c r="G12" s="41">
        <f t="shared" si="27"/>
        <v>244.71299999999999</v>
      </c>
      <c r="H12" s="41">
        <f t="shared" si="27"/>
        <v>244.71299999999999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489.42599999999999</v>
      </c>
      <c r="P12" s="41">
        <f t="shared" si="27"/>
        <v>1223.5650000000001</v>
      </c>
      <c r="Q12" s="41">
        <f t="shared" ref="Q12:W12" si="28">SUM(Q13:Q14)</f>
        <v>4894.26</v>
      </c>
      <c r="R12" s="41">
        <f t="shared" si="28"/>
        <v>1223.5650000000001</v>
      </c>
      <c r="S12" s="41">
        <f t="shared" si="28"/>
        <v>1223.5650000000001</v>
      </c>
      <c r="T12" s="41">
        <f t="shared" si="28"/>
        <v>0</v>
      </c>
      <c r="U12" s="41">
        <f t="shared" si="28"/>
        <v>12235.650000000001</v>
      </c>
      <c r="V12" s="41">
        <f t="shared" si="28"/>
        <v>12235.650000000001</v>
      </c>
      <c r="W12" s="41">
        <f t="shared" si="28"/>
        <v>244.71299999999999</v>
      </c>
      <c r="X12" s="43">
        <f t="shared" si="27"/>
        <v>33280.968000000008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244.71299999999999</v>
      </c>
      <c r="AD12" s="41">
        <f t="shared" si="29"/>
        <v>244.71299999999999</v>
      </c>
      <c r="AE12" s="41">
        <f t="shared" si="29"/>
        <v>0</v>
      </c>
      <c r="AF12" s="41">
        <f t="shared" si="29"/>
        <v>244.71299999999999</v>
      </c>
      <c r="AG12" s="41">
        <f t="shared" si="29"/>
        <v>0</v>
      </c>
      <c r="AH12" s="43">
        <f t="shared" si="27"/>
        <v>734.13900000000001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48942.600000000006</v>
      </c>
      <c r="AP12" s="43">
        <f>SUM(AI12:AO12)</f>
        <v>48942.600000000006</v>
      </c>
      <c r="AQ12" s="41">
        <f t="shared" ref="AQ12:AS12" si="31">SUM(AQ13:AQ14)</f>
        <v>244.71299999999999</v>
      </c>
      <c r="AR12" s="41">
        <f t="shared" si="31"/>
        <v>0</v>
      </c>
      <c r="AS12" s="41">
        <f t="shared" si="31"/>
        <v>0</v>
      </c>
      <c r="AT12" s="43">
        <f>SUM(AQ12:AS12)</f>
        <v>244.71299999999999</v>
      </c>
      <c r="AU12" s="41">
        <f t="shared" ref="AU12:AW12" si="32">SUM(AU13:AU14)</f>
        <v>8.963000000000001</v>
      </c>
      <c r="AV12" s="41">
        <f t="shared" si="32"/>
        <v>17.926000000000002</v>
      </c>
      <c r="AW12" s="41">
        <f t="shared" si="32"/>
        <v>89.63</v>
      </c>
      <c r="AX12" s="41">
        <f t="shared" ref="AX12:AZ12" si="33">SUM(AX13:AX14)</f>
        <v>20025.190000000002</v>
      </c>
      <c r="AY12" s="41">
        <f t="shared" si="33"/>
        <v>268.89</v>
      </c>
      <c r="AZ12" s="41">
        <f t="shared" si="33"/>
        <v>179.26</v>
      </c>
      <c r="BA12" s="43">
        <f>SUM(AU12:AZ12)</f>
        <v>20589.859</v>
      </c>
      <c r="BB12" s="45">
        <f>E12/D12</f>
        <v>0.41108226635550865</v>
      </c>
    </row>
    <row r="13" spans="2:54" s="44" customFormat="1" ht="13.5" x14ac:dyDescent="0.25">
      <c r="B13" s="40"/>
      <c r="C13" s="40" t="s">
        <v>32</v>
      </c>
      <c r="D13" s="46">
        <f>[2]FS!H313</f>
        <v>8963</v>
      </c>
      <c r="E13" s="47">
        <f t="shared" ref="E13:E57" si="34">O13+X13+AH13+AP13+AT13+BA13</f>
        <v>1012.8190000000001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8.963000000000001</v>
      </c>
      <c r="AV13" s="48">
        <f t="shared" si="46"/>
        <v>17.926000000000002</v>
      </c>
      <c r="AW13" s="48">
        <f t="shared" si="46"/>
        <v>89.63</v>
      </c>
      <c r="AX13" s="48">
        <f t="shared" ref="AX13:AZ13" si="47">$D13*AX161</f>
        <v>448.15000000000003</v>
      </c>
      <c r="AY13" s="48">
        <f t="shared" si="47"/>
        <v>268.89</v>
      </c>
      <c r="AZ13" s="48">
        <f t="shared" si="47"/>
        <v>179.26</v>
      </c>
      <c r="BA13" s="51">
        <f t="shared" ref="BA13:BA57" si="48">SUM(AU13:AZ13)</f>
        <v>1012.8190000000001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[2]FS!H314</f>
        <v>244713</v>
      </c>
      <c r="E14" s="47">
        <f t="shared" si="34"/>
        <v>103268.88600000003</v>
      </c>
      <c r="F14" s="48">
        <f>$D14*F162</f>
        <v>0</v>
      </c>
      <c r="G14" s="48">
        <f t="shared" ref="G14:N14" si="50">$D14*G162</f>
        <v>244.71299999999999</v>
      </c>
      <c r="H14" s="48">
        <f t="shared" si="50"/>
        <v>244.71299999999999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489.42599999999999</v>
      </c>
      <c r="P14" s="48">
        <f t="shared" si="36"/>
        <v>1223.5650000000001</v>
      </c>
      <c r="Q14" s="48">
        <f t="shared" ref="Q14:W14" si="51">$D14*Q162</f>
        <v>4894.26</v>
      </c>
      <c r="R14" s="48">
        <f t="shared" si="51"/>
        <v>1223.5650000000001</v>
      </c>
      <c r="S14" s="48">
        <f t="shared" si="51"/>
        <v>1223.5650000000001</v>
      </c>
      <c r="T14" s="48">
        <f t="shared" si="51"/>
        <v>0</v>
      </c>
      <c r="U14" s="48">
        <f t="shared" si="51"/>
        <v>12235.650000000001</v>
      </c>
      <c r="V14" s="48">
        <f t="shared" si="51"/>
        <v>12235.650000000001</v>
      </c>
      <c r="W14" s="48">
        <f t="shared" si="51"/>
        <v>244.71299999999999</v>
      </c>
      <c r="X14" s="49">
        <f t="shared" si="38"/>
        <v>33280.968000000008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244.71299999999999</v>
      </c>
      <c r="AD14" s="48">
        <f t="shared" si="52"/>
        <v>244.71299999999999</v>
      </c>
      <c r="AE14" s="48">
        <f t="shared" si="52"/>
        <v>0</v>
      </c>
      <c r="AF14" s="48">
        <f t="shared" si="52"/>
        <v>244.71299999999999</v>
      </c>
      <c r="AG14" s="48">
        <f t="shared" si="52"/>
        <v>0</v>
      </c>
      <c r="AH14" s="49">
        <f t="shared" si="41"/>
        <v>734.13900000000001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48942.600000000006</v>
      </c>
      <c r="AP14" s="51">
        <f t="shared" si="43"/>
        <v>48942.600000000006</v>
      </c>
      <c r="AQ14" s="48">
        <f t="shared" ref="AQ14:AS14" si="54">$D14*AQ162</f>
        <v>244.71299999999999</v>
      </c>
      <c r="AR14" s="48">
        <f t="shared" si="54"/>
        <v>0</v>
      </c>
      <c r="AS14" s="48">
        <f t="shared" si="54"/>
        <v>0</v>
      </c>
      <c r="AT14" s="51">
        <f t="shared" si="45"/>
        <v>244.71299999999999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19577.04</v>
      </c>
      <c r="AY14" s="48">
        <f t="shared" si="56"/>
        <v>0</v>
      </c>
      <c r="AZ14" s="48">
        <f t="shared" si="56"/>
        <v>0</v>
      </c>
      <c r="BA14" s="51">
        <f t="shared" si="48"/>
        <v>19577.04</v>
      </c>
      <c r="BB14" s="45">
        <f t="shared" si="49"/>
        <v>0.4220000000000001</v>
      </c>
    </row>
    <row r="15" spans="2:54" s="44" customFormat="1" x14ac:dyDescent="0.25">
      <c r="B15" s="39" t="s">
        <v>34</v>
      </c>
      <c r="C15" s="40"/>
      <c r="D15" s="50">
        <f>SUM(D16:D24)</f>
        <v>3186670</v>
      </c>
      <c r="E15" s="42">
        <f t="shared" si="34"/>
        <v>649470.38</v>
      </c>
      <c r="F15" s="41">
        <f t="shared" ref="F15:AI15" si="57">SUM(F16:F24)</f>
        <v>0</v>
      </c>
      <c r="G15" s="41">
        <f t="shared" si="57"/>
        <v>35040.85</v>
      </c>
      <c r="H15" s="41">
        <f t="shared" si="57"/>
        <v>35040.85</v>
      </c>
      <c r="I15" s="41">
        <f t="shared" si="57"/>
        <v>35096.354999999996</v>
      </c>
      <c r="J15" s="41">
        <f t="shared" si="57"/>
        <v>0</v>
      </c>
      <c r="K15" s="41">
        <f t="shared" si="57"/>
        <v>6566.47</v>
      </c>
      <c r="L15" s="41">
        <f t="shared" si="57"/>
        <v>19699.41</v>
      </c>
      <c r="M15" s="41">
        <f t="shared" si="57"/>
        <v>66768.95</v>
      </c>
      <c r="N15" s="41">
        <f t="shared" si="57"/>
        <v>52531.76</v>
      </c>
      <c r="O15" s="43">
        <f t="shared" si="57"/>
        <v>250744.64500000002</v>
      </c>
      <c r="P15" s="41">
        <f t="shared" si="57"/>
        <v>13132.94</v>
      </c>
      <c r="Q15" s="41">
        <f t="shared" ref="Q15:W15" si="58">SUM(Q16:Q24)</f>
        <v>3283.2350000000001</v>
      </c>
      <c r="R15" s="41">
        <f t="shared" si="58"/>
        <v>3283.2350000000001</v>
      </c>
      <c r="S15" s="41">
        <f t="shared" si="58"/>
        <v>13132.94</v>
      </c>
      <c r="T15" s="41">
        <f t="shared" si="58"/>
        <v>8804.4850000000006</v>
      </c>
      <c r="U15" s="41">
        <f t="shared" si="58"/>
        <v>3283.2350000000001</v>
      </c>
      <c r="V15" s="41">
        <f t="shared" si="58"/>
        <v>0</v>
      </c>
      <c r="W15" s="41">
        <f t="shared" si="58"/>
        <v>0</v>
      </c>
      <c r="X15" s="43">
        <f t="shared" si="57"/>
        <v>5521.25</v>
      </c>
      <c r="Y15" s="41">
        <f t="shared" si="57"/>
        <v>2208.5</v>
      </c>
      <c r="Z15" s="41">
        <f t="shared" ref="Z15:AG15" si="59">SUM(Z16:Z24)</f>
        <v>2208.5</v>
      </c>
      <c r="AA15" s="41">
        <f t="shared" si="59"/>
        <v>9879.2200000000012</v>
      </c>
      <c r="AB15" s="41">
        <f t="shared" si="59"/>
        <v>7118.5950000000003</v>
      </c>
      <c r="AC15" s="41">
        <f t="shared" si="59"/>
        <v>6897.7449999999999</v>
      </c>
      <c r="AD15" s="41">
        <f t="shared" si="59"/>
        <v>6897.7449999999999</v>
      </c>
      <c r="AE15" s="41">
        <f t="shared" si="59"/>
        <v>331.27500000000003</v>
      </c>
      <c r="AF15" s="41">
        <f t="shared" si="59"/>
        <v>331.27500000000003</v>
      </c>
      <c r="AG15" s="41">
        <f t="shared" si="59"/>
        <v>1104.25</v>
      </c>
      <c r="AH15" s="43">
        <f t="shared" si="57"/>
        <v>36977.104999999996</v>
      </c>
      <c r="AI15" s="41">
        <f t="shared" si="57"/>
        <v>52349.785000000003</v>
      </c>
      <c r="AJ15" s="41">
        <f t="shared" ref="AJ15:AO15" si="60">SUM(AJ16:AJ24)</f>
        <v>37840.350000000006</v>
      </c>
      <c r="AK15" s="41">
        <f t="shared" si="60"/>
        <v>19809.834999999999</v>
      </c>
      <c r="AL15" s="41">
        <f t="shared" si="60"/>
        <v>19809.834999999999</v>
      </c>
      <c r="AM15" s="41">
        <f t="shared" si="60"/>
        <v>36797.035000000003</v>
      </c>
      <c r="AN15" s="41">
        <f t="shared" si="60"/>
        <v>49929.974999999999</v>
      </c>
      <c r="AO15" s="41">
        <f t="shared" si="60"/>
        <v>2375.3850000000002</v>
      </c>
      <c r="AP15" s="43">
        <f t="shared" si="43"/>
        <v>218912.2</v>
      </c>
      <c r="AQ15" s="41">
        <f t="shared" ref="AQ15:AS15" si="61">SUM(AQ16:AQ24)</f>
        <v>36201.56</v>
      </c>
      <c r="AR15" s="41">
        <f t="shared" si="61"/>
        <v>36201.56</v>
      </c>
      <c r="AS15" s="41">
        <f t="shared" si="61"/>
        <v>35097.31</v>
      </c>
      <c r="AT15" s="43">
        <f t="shared" si="45"/>
        <v>107500.43</v>
      </c>
      <c r="AU15" s="41">
        <f t="shared" ref="AU15:AW15" si="62">SUM(AU16:AU24)</f>
        <v>1104.25</v>
      </c>
      <c r="AV15" s="41">
        <f t="shared" si="62"/>
        <v>2208.5</v>
      </c>
      <c r="AW15" s="41">
        <f t="shared" si="62"/>
        <v>3312.75</v>
      </c>
      <c r="AX15" s="41">
        <f t="shared" ref="AX15:AZ15" si="63">SUM(AX16:AX24)</f>
        <v>16563.75</v>
      </c>
      <c r="AY15" s="41">
        <f t="shared" si="63"/>
        <v>5521.25</v>
      </c>
      <c r="AZ15" s="41">
        <f t="shared" si="63"/>
        <v>1104.25</v>
      </c>
      <c r="BA15" s="43">
        <f t="shared" si="48"/>
        <v>29814.75</v>
      </c>
      <c r="BB15" s="45">
        <f t="shared" si="49"/>
        <v>0.20380848346392944</v>
      </c>
    </row>
    <row r="16" spans="2:54" s="44" customFormat="1" ht="13.5" x14ac:dyDescent="0.25">
      <c r="B16" s="40"/>
      <c r="C16" s="40" t="s">
        <v>35</v>
      </c>
      <c r="D16" s="46">
        <f>[2]FS!H513</f>
        <v>110425</v>
      </c>
      <c r="E16" s="47">
        <f t="shared" si="34"/>
        <v>62390.125</v>
      </c>
      <c r="F16" s="48">
        <f t="shared" ref="F16:F24" si="64">$D16*F164</f>
        <v>0</v>
      </c>
      <c r="G16" s="48">
        <f t="shared" ref="G16:N16" si="65">$D16*G164</f>
        <v>2208.5</v>
      </c>
      <c r="H16" s="48">
        <f t="shared" si="65"/>
        <v>2208.5</v>
      </c>
      <c r="I16" s="48">
        <f t="shared" si="65"/>
        <v>2208.5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1104.25</v>
      </c>
      <c r="N16" s="48">
        <f t="shared" si="65"/>
        <v>0</v>
      </c>
      <c r="O16" s="51">
        <f t="shared" ref="O16:O24" si="66">SUM(F16:N16)</f>
        <v>7729.75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5521.25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5521.25</v>
      </c>
      <c r="Y16" s="48">
        <f t="shared" ref="Y16:Y24" si="69">$D16*Y164</f>
        <v>2208.5</v>
      </c>
      <c r="Z16" s="48">
        <f t="shared" ref="Z16:AG16" si="70">$D16*Z164</f>
        <v>2208.5</v>
      </c>
      <c r="AA16" s="48">
        <f t="shared" si="70"/>
        <v>3312.75</v>
      </c>
      <c r="AB16" s="48">
        <f t="shared" si="70"/>
        <v>552.125</v>
      </c>
      <c r="AC16" s="48">
        <f t="shared" si="70"/>
        <v>331.27500000000003</v>
      </c>
      <c r="AD16" s="48">
        <f t="shared" si="70"/>
        <v>331.27500000000003</v>
      </c>
      <c r="AE16" s="48">
        <f t="shared" si="70"/>
        <v>331.27500000000003</v>
      </c>
      <c r="AF16" s="48">
        <f t="shared" si="70"/>
        <v>331.27500000000003</v>
      </c>
      <c r="AG16" s="48">
        <f t="shared" si="70"/>
        <v>1104.25</v>
      </c>
      <c r="AH16" s="51">
        <f t="shared" si="41"/>
        <v>10711.224999999999</v>
      </c>
      <c r="AI16" s="48">
        <f t="shared" ref="AI16:AO16" si="71">$D16*AI164</f>
        <v>331.27500000000003</v>
      </c>
      <c r="AJ16" s="48">
        <f t="shared" si="71"/>
        <v>5521.25</v>
      </c>
      <c r="AK16" s="48">
        <f t="shared" si="71"/>
        <v>110.425</v>
      </c>
      <c r="AL16" s="48">
        <f t="shared" si="71"/>
        <v>110.425</v>
      </c>
      <c r="AM16" s="48">
        <f t="shared" si="71"/>
        <v>110.425</v>
      </c>
      <c r="AN16" s="48">
        <f t="shared" si="71"/>
        <v>110.425</v>
      </c>
      <c r="AO16" s="48">
        <f t="shared" si="71"/>
        <v>110.425</v>
      </c>
      <c r="AP16" s="51">
        <f t="shared" si="43"/>
        <v>6404.6500000000005</v>
      </c>
      <c r="AQ16" s="48">
        <f t="shared" ref="AQ16:AS16" si="72">$D16*AQ164</f>
        <v>1104.25</v>
      </c>
      <c r="AR16" s="48">
        <f t="shared" si="72"/>
        <v>1104.25</v>
      </c>
      <c r="AS16" s="48">
        <f t="shared" si="72"/>
        <v>0</v>
      </c>
      <c r="AT16" s="51">
        <f t="shared" si="45"/>
        <v>2208.5</v>
      </c>
      <c r="AU16" s="48">
        <f t="shared" ref="AU16:AW16" si="73">$D16*AU164</f>
        <v>1104.25</v>
      </c>
      <c r="AV16" s="48">
        <f t="shared" si="73"/>
        <v>2208.5</v>
      </c>
      <c r="AW16" s="48">
        <f t="shared" si="73"/>
        <v>3312.75</v>
      </c>
      <c r="AX16" s="48">
        <f t="shared" ref="AX16:AZ16" si="74">$D16*AX164</f>
        <v>16563.75</v>
      </c>
      <c r="AY16" s="48">
        <f t="shared" si="74"/>
        <v>5521.25</v>
      </c>
      <c r="AZ16" s="48">
        <f t="shared" si="74"/>
        <v>1104.25</v>
      </c>
      <c r="BA16" s="51">
        <f t="shared" si="48"/>
        <v>29814.75</v>
      </c>
      <c r="BB16" s="45">
        <f t="shared" si="49"/>
        <v>0.56499999999999995</v>
      </c>
    </row>
    <row r="17" spans="2:54" s="44" customFormat="1" ht="13.5" x14ac:dyDescent="0.25">
      <c r="B17" s="40"/>
      <c r="C17" s="40" t="s">
        <v>36</v>
      </c>
      <c r="D17" s="46">
        <f>[2]FS!H514</f>
        <v>646382</v>
      </c>
      <c r="E17" s="47">
        <f t="shared" si="34"/>
        <v>64638.200000000004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32319.100000000002</v>
      </c>
      <c r="AJ17" s="48">
        <f t="shared" si="78"/>
        <v>32319.100000000002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64638.200000000004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</v>
      </c>
    </row>
    <row r="18" spans="2:54" s="44" customFormat="1" ht="13.5" x14ac:dyDescent="0.25">
      <c r="B18" s="40"/>
      <c r="C18" s="40" t="s">
        <v>37</v>
      </c>
      <c r="D18" s="46">
        <f>[2]FS!H515</f>
        <v>113248</v>
      </c>
      <c r="E18" s="47">
        <f t="shared" si="34"/>
        <v>43034.239999999998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16987.2</v>
      </c>
      <c r="AN18" s="48">
        <f t="shared" si="85"/>
        <v>16987.2</v>
      </c>
      <c r="AO18" s="48">
        <f t="shared" si="85"/>
        <v>2264.96</v>
      </c>
      <c r="AP18" s="51">
        <f t="shared" si="43"/>
        <v>36239.360000000001</v>
      </c>
      <c r="AQ18" s="48">
        <f t="shared" ref="AQ18:AS18" si="86">$D18*AQ166</f>
        <v>2264.96</v>
      </c>
      <c r="AR18" s="48">
        <f t="shared" si="86"/>
        <v>2264.96</v>
      </c>
      <c r="AS18" s="48">
        <f t="shared" si="86"/>
        <v>2264.96</v>
      </c>
      <c r="AT18" s="51">
        <f t="shared" si="45"/>
        <v>6794.88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[2]FS!H517</f>
        <v>656647</v>
      </c>
      <c r="E19" s="47">
        <f t="shared" si="34"/>
        <v>39398.82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13132.94</v>
      </c>
      <c r="AR19" s="48">
        <f t="shared" si="93"/>
        <v>13132.94</v>
      </c>
      <c r="AS19" s="48">
        <f t="shared" si="93"/>
        <v>13132.94</v>
      </c>
      <c r="AT19" s="51">
        <f t="shared" si="45"/>
        <v>39398.82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0.06</v>
      </c>
    </row>
    <row r="20" spans="2:54" s="44" customFormat="1" ht="13.5" x14ac:dyDescent="0.25">
      <c r="B20" s="40"/>
      <c r="C20" s="40" t="s">
        <v>39</v>
      </c>
      <c r="D20" s="46"/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 t="e">
        <f t="shared" si="49"/>
        <v>#DIV/0!</v>
      </c>
    </row>
    <row r="21" spans="2:54" s="44" customFormat="1" ht="13.5" x14ac:dyDescent="0.25">
      <c r="B21" s="40"/>
      <c r="C21" s="40" t="s">
        <v>40</v>
      </c>
      <c r="D21" s="46">
        <f>[2]FS!H517</f>
        <v>656647</v>
      </c>
      <c r="E21" s="47">
        <f t="shared" si="34"/>
        <v>439953.49</v>
      </c>
      <c r="F21" s="48">
        <f t="shared" si="64"/>
        <v>0</v>
      </c>
      <c r="G21" s="48">
        <f t="shared" ref="G21:N21" si="103">$D21*G169</f>
        <v>32832.35</v>
      </c>
      <c r="H21" s="48">
        <f t="shared" si="103"/>
        <v>32832.35</v>
      </c>
      <c r="I21" s="48">
        <f t="shared" si="103"/>
        <v>32832.35</v>
      </c>
      <c r="J21" s="48">
        <f t="shared" si="103"/>
        <v>0</v>
      </c>
      <c r="K21" s="48">
        <f t="shared" si="103"/>
        <v>6566.47</v>
      </c>
      <c r="L21" s="48">
        <f t="shared" si="103"/>
        <v>19699.41</v>
      </c>
      <c r="M21" s="48">
        <f t="shared" si="103"/>
        <v>65664.7</v>
      </c>
      <c r="N21" s="48">
        <f t="shared" si="103"/>
        <v>52531.76</v>
      </c>
      <c r="O21" s="51">
        <f t="shared" si="66"/>
        <v>242959.39</v>
      </c>
      <c r="P21" s="48">
        <f t="shared" si="67"/>
        <v>13132.94</v>
      </c>
      <c r="Q21" s="48">
        <f t="shared" ref="Q21:W21" si="104">$D21*Q169</f>
        <v>3283.2350000000001</v>
      </c>
      <c r="R21" s="48">
        <f t="shared" si="104"/>
        <v>3283.2350000000001</v>
      </c>
      <c r="S21" s="48">
        <f t="shared" si="104"/>
        <v>13132.94</v>
      </c>
      <c r="T21" s="48">
        <f t="shared" si="104"/>
        <v>3283.2350000000001</v>
      </c>
      <c r="U21" s="48">
        <f t="shared" si="104"/>
        <v>3283.2350000000001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6566.47</v>
      </c>
      <c r="AB21" s="48">
        <f t="shared" si="105"/>
        <v>6566.47</v>
      </c>
      <c r="AC21" s="48">
        <f t="shared" si="105"/>
        <v>6566.47</v>
      </c>
      <c r="AD21" s="48">
        <f t="shared" si="105"/>
        <v>6566.47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26265.88</v>
      </c>
      <c r="AI21" s="48">
        <f t="shared" ref="AI21:AO21" si="106">$D21*AI169</f>
        <v>19699.41</v>
      </c>
      <c r="AJ21" s="48">
        <f t="shared" si="106"/>
        <v>0</v>
      </c>
      <c r="AK21" s="48">
        <f t="shared" si="106"/>
        <v>19699.41</v>
      </c>
      <c r="AL21" s="48">
        <f t="shared" si="106"/>
        <v>19699.41</v>
      </c>
      <c r="AM21" s="48">
        <f t="shared" si="106"/>
        <v>19699.41</v>
      </c>
      <c r="AN21" s="48">
        <f t="shared" si="106"/>
        <v>32832.35</v>
      </c>
      <c r="AO21" s="48">
        <f t="shared" si="106"/>
        <v>0</v>
      </c>
      <c r="AP21" s="51">
        <f t="shared" si="43"/>
        <v>111629.98999999999</v>
      </c>
      <c r="AQ21" s="48">
        <f t="shared" ref="AQ21:AS21" si="107">$D21*AQ169</f>
        <v>19699.41</v>
      </c>
      <c r="AR21" s="48">
        <f t="shared" si="107"/>
        <v>19699.41</v>
      </c>
      <c r="AS21" s="48">
        <f t="shared" si="107"/>
        <v>19699.41</v>
      </c>
      <c r="AT21" s="51">
        <f t="shared" si="45"/>
        <v>59098.229999999996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0.67</v>
      </c>
    </row>
    <row r="22" spans="2:54" s="44" customFormat="1" ht="13.5" x14ac:dyDescent="0.25">
      <c r="B22" s="40"/>
      <c r="C22" s="40" t="s">
        <v>41</v>
      </c>
      <c r="D22" s="46">
        <f>[2]FS!H518</f>
        <v>11101</v>
      </c>
      <c r="E22" s="47">
        <f t="shared" si="34"/>
        <v>55.505000000000003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55.505000000000003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55.505000000000003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[2]FS!H519</f>
        <v>39805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[2]FS!H520</f>
        <v>952415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427097</v>
      </c>
      <c r="E25" s="42">
        <f t="shared" si="34"/>
        <v>200</v>
      </c>
      <c r="F25" s="41">
        <f t="shared" ref="F25:AI25" si="131">SUM(F26:F27)</f>
        <v>0</v>
      </c>
      <c r="G25" s="41">
        <f t="shared" ref="G25:N25" si="132">SUM(G26:G27)</f>
        <v>0</v>
      </c>
      <c r="H25" s="41">
        <f t="shared" si="132"/>
        <v>0</v>
      </c>
      <c r="I25" s="41">
        <f t="shared" si="132"/>
        <v>0</v>
      </c>
      <c r="J25" s="41">
        <f t="shared" si="132"/>
        <v>0</v>
      </c>
      <c r="K25" s="41">
        <f t="shared" si="132"/>
        <v>0</v>
      </c>
      <c r="L25" s="41">
        <f t="shared" si="132"/>
        <v>200</v>
      </c>
      <c r="M25" s="41">
        <f t="shared" si="132"/>
        <v>0</v>
      </c>
      <c r="N25" s="41">
        <f t="shared" si="132"/>
        <v>0</v>
      </c>
      <c r="O25" s="43">
        <f t="shared" si="131"/>
        <v>200</v>
      </c>
      <c r="P25" s="41">
        <f t="shared" si="131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1"/>
        <v>0</v>
      </c>
      <c r="Y25" s="41">
        <f t="shared" si="131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1"/>
        <v>0</v>
      </c>
      <c r="AI25" s="41">
        <f t="shared" si="131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4.6827769804049196E-4</v>
      </c>
    </row>
    <row r="26" spans="2:54" s="44" customFormat="1" ht="13.5" x14ac:dyDescent="0.25">
      <c r="B26" s="40"/>
      <c r="C26" s="52" t="s">
        <v>45</v>
      </c>
      <c r="D26" s="46">
        <f>[2]FS!H713</f>
        <v>417097</v>
      </c>
      <c r="E26" s="47">
        <f t="shared" si="34"/>
        <v>0</v>
      </c>
      <c r="F26" s="48">
        <f t="shared" ref="F26:F27" si="139">$D26*F174</f>
        <v>0</v>
      </c>
      <c r="G26" s="48">
        <f t="shared" ref="G26:N26" si="140">$D26*G174</f>
        <v>0</v>
      </c>
      <c r="H26" s="48">
        <f t="shared" si="140"/>
        <v>0</v>
      </c>
      <c r="I26" s="48">
        <f t="shared" si="140"/>
        <v>0</v>
      </c>
      <c r="J26" s="48">
        <f t="shared" si="140"/>
        <v>0</v>
      </c>
      <c r="K26" s="48">
        <f t="shared" si="140"/>
        <v>0</v>
      </c>
      <c r="L26" s="48">
        <f t="shared" si="140"/>
        <v>0</v>
      </c>
      <c r="M26" s="48">
        <f t="shared" si="140"/>
        <v>0</v>
      </c>
      <c r="N26" s="48">
        <f t="shared" si="140"/>
        <v>0</v>
      </c>
      <c r="O26" s="51">
        <f>SUM(F26:N26)</f>
        <v>0</v>
      </c>
      <c r="P26" s="48">
        <f t="shared" ref="P26:P27" si="141">$D26*P174</f>
        <v>0</v>
      </c>
      <c r="Q26" s="48">
        <f t="shared" ref="Q26:W26" si="142">$D26*Q174</f>
        <v>0</v>
      </c>
      <c r="R26" s="48">
        <f t="shared" si="142"/>
        <v>0</v>
      </c>
      <c r="S26" s="48">
        <f t="shared" si="142"/>
        <v>0</v>
      </c>
      <c r="T26" s="48">
        <f t="shared" si="142"/>
        <v>0</v>
      </c>
      <c r="U26" s="48">
        <f t="shared" si="142"/>
        <v>0</v>
      </c>
      <c r="V26" s="48">
        <f t="shared" si="142"/>
        <v>0</v>
      </c>
      <c r="W26" s="48">
        <f t="shared" si="142"/>
        <v>0</v>
      </c>
      <c r="X26" s="51">
        <f t="shared" si="38"/>
        <v>0</v>
      </c>
      <c r="Y26" s="48">
        <f t="shared" ref="Y26:Y27" si="143">$D26*Y174</f>
        <v>0</v>
      </c>
      <c r="Z26" s="48">
        <f t="shared" ref="Z26:AG26" si="144">$D26*Z174</f>
        <v>0</v>
      </c>
      <c r="AA26" s="48">
        <f t="shared" si="144"/>
        <v>0</v>
      </c>
      <c r="AB26" s="48">
        <f t="shared" si="144"/>
        <v>0</v>
      </c>
      <c r="AC26" s="48">
        <f t="shared" si="144"/>
        <v>0</v>
      </c>
      <c r="AD26" s="48">
        <f t="shared" si="144"/>
        <v>0</v>
      </c>
      <c r="AE26" s="48">
        <f t="shared" si="144"/>
        <v>0</v>
      </c>
      <c r="AF26" s="48">
        <f t="shared" si="144"/>
        <v>0</v>
      </c>
      <c r="AG26" s="48">
        <f t="shared" si="144"/>
        <v>0</v>
      </c>
      <c r="AH26" s="51">
        <f t="shared" si="41"/>
        <v>0</v>
      </c>
      <c r="AI26" s="48">
        <f t="shared" ref="AI26:AO26" si="145">$D26*AI174</f>
        <v>0</v>
      </c>
      <c r="AJ26" s="48">
        <f t="shared" si="145"/>
        <v>0</v>
      </c>
      <c r="AK26" s="48">
        <f t="shared" si="145"/>
        <v>0</v>
      </c>
      <c r="AL26" s="48">
        <f t="shared" si="145"/>
        <v>0</v>
      </c>
      <c r="AM26" s="48">
        <f t="shared" si="145"/>
        <v>0</v>
      </c>
      <c r="AN26" s="48">
        <f t="shared" si="145"/>
        <v>0</v>
      </c>
      <c r="AO26" s="48">
        <f t="shared" si="145"/>
        <v>0</v>
      </c>
      <c r="AP26" s="51">
        <f t="shared" si="43"/>
        <v>0</v>
      </c>
      <c r="AQ26" s="48">
        <f t="shared" ref="AQ26:AS26" si="146">$D26*AQ174</f>
        <v>0</v>
      </c>
      <c r="AR26" s="48">
        <f t="shared" si="146"/>
        <v>0</v>
      </c>
      <c r="AS26" s="48">
        <f t="shared" si="146"/>
        <v>0</v>
      </c>
      <c r="AT26" s="51">
        <f t="shared" si="45"/>
        <v>0</v>
      </c>
      <c r="AU26" s="48">
        <f t="shared" ref="AU26:AW26" si="147">$D26*AU174</f>
        <v>0</v>
      </c>
      <c r="AV26" s="48">
        <f t="shared" si="147"/>
        <v>0</v>
      </c>
      <c r="AW26" s="48">
        <f t="shared" si="147"/>
        <v>0</v>
      </c>
      <c r="AX26" s="48">
        <f t="shared" ref="AX26:AZ26" si="148">$D26*AX174</f>
        <v>0</v>
      </c>
      <c r="AY26" s="48">
        <f t="shared" si="148"/>
        <v>0</v>
      </c>
      <c r="AZ26" s="48">
        <f t="shared" si="148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[2]FS!H714</f>
        <v>10000</v>
      </c>
      <c r="E27" s="47">
        <f t="shared" si="34"/>
        <v>200</v>
      </c>
      <c r="F27" s="48">
        <f t="shared" si="139"/>
        <v>0</v>
      </c>
      <c r="G27" s="48">
        <f t="shared" ref="G27:N27" si="149">$D27*G175</f>
        <v>0</v>
      </c>
      <c r="H27" s="48">
        <f t="shared" si="149"/>
        <v>0</v>
      </c>
      <c r="I27" s="48">
        <f t="shared" si="149"/>
        <v>0</v>
      </c>
      <c r="J27" s="48">
        <f t="shared" si="149"/>
        <v>0</v>
      </c>
      <c r="K27" s="48">
        <f t="shared" si="149"/>
        <v>0</v>
      </c>
      <c r="L27" s="48">
        <f t="shared" si="149"/>
        <v>200</v>
      </c>
      <c r="M27" s="48">
        <f t="shared" si="149"/>
        <v>0</v>
      </c>
      <c r="N27" s="48">
        <f t="shared" si="149"/>
        <v>0</v>
      </c>
      <c r="O27" s="51">
        <f>SUM(F27:N27)</f>
        <v>200</v>
      </c>
      <c r="P27" s="48">
        <f t="shared" si="141"/>
        <v>0</v>
      </c>
      <c r="Q27" s="48">
        <f t="shared" ref="Q27:W27" si="150">$D27*Q175</f>
        <v>0</v>
      </c>
      <c r="R27" s="48">
        <f t="shared" si="150"/>
        <v>0</v>
      </c>
      <c r="S27" s="48">
        <f t="shared" si="150"/>
        <v>0</v>
      </c>
      <c r="T27" s="48">
        <f t="shared" si="150"/>
        <v>0</v>
      </c>
      <c r="U27" s="48">
        <f t="shared" si="150"/>
        <v>0</v>
      </c>
      <c r="V27" s="48">
        <f t="shared" si="150"/>
        <v>0</v>
      </c>
      <c r="W27" s="48">
        <f t="shared" si="150"/>
        <v>0</v>
      </c>
      <c r="X27" s="51">
        <f t="shared" si="38"/>
        <v>0</v>
      </c>
      <c r="Y27" s="48">
        <f t="shared" si="143"/>
        <v>0</v>
      </c>
      <c r="Z27" s="48">
        <f t="shared" ref="Z27:AG27" si="151">$D27*Z175</f>
        <v>0</v>
      </c>
      <c r="AA27" s="48">
        <f t="shared" si="151"/>
        <v>0</v>
      </c>
      <c r="AB27" s="48">
        <f t="shared" si="151"/>
        <v>0</v>
      </c>
      <c r="AC27" s="48">
        <f t="shared" si="151"/>
        <v>0</v>
      </c>
      <c r="AD27" s="48">
        <f t="shared" si="151"/>
        <v>0</v>
      </c>
      <c r="AE27" s="48">
        <f t="shared" si="151"/>
        <v>0</v>
      </c>
      <c r="AF27" s="48">
        <f t="shared" si="151"/>
        <v>0</v>
      </c>
      <c r="AG27" s="48">
        <f t="shared" si="151"/>
        <v>0</v>
      </c>
      <c r="AH27" s="51">
        <f t="shared" si="41"/>
        <v>0</v>
      </c>
      <c r="AI27" s="48">
        <f t="shared" ref="AI27:AO27" si="152">$D27*AI175</f>
        <v>0</v>
      </c>
      <c r="AJ27" s="48">
        <f t="shared" si="152"/>
        <v>0</v>
      </c>
      <c r="AK27" s="48">
        <f t="shared" si="152"/>
        <v>0</v>
      </c>
      <c r="AL27" s="48">
        <f t="shared" si="152"/>
        <v>0</v>
      </c>
      <c r="AM27" s="48">
        <f t="shared" si="152"/>
        <v>0</v>
      </c>
      <c r="AN27" s="48">
        <f t="shared" si="152"/>
        <v>0</v>
      </c>
      <c r="AO27" s="48">
        <f t="shared" si="152"/>
        <v>0</v>
      </c>
      <c r="AP27" s="51">
        <f t="shared" si="43"/>
        <v>0</v>
      </c>
      <c r="AQ27" s="48">
        <f t="shared" ref="AQ27:AS27" si="153">$D27*AQ175</f>
        <v>0</v>
      </c>
      <c r="AR27" s="48">
        <f t="shared" si="153"/>
        <v>0</v>
      </c>
      <c r="AS27" s="48">
        <f t="shared" si="153"/>
        <v>0</v>
      </c>
      <c r="AT27" s="51">
        <f t="shared" si="45"/>
        <v>0</v>
      </c>
      <c r="AU27" s="48">
        <f t="shared" ref="AU27:AW27" si="154">$D27*AU175</f>
        <v>0</v>
      </c>
      <c r="AV27" s="48">
        <f t="shared" si="154"/>
        <v>0</v>
      </c>
      <c r="AW27" s="48">
        <f t="shared" si="154"/>
        <v>0</v>
      </c>
      <c r="AX27" s="48">
        <f t="shared" ref="AX27:AZ27" si="155">$D27*AX175</f>
        <v>0</v>
      </c>
      <c r="AY27" s="48">
        <f t="shared" si="155"/>
        <v>0</v>
      </c>
      <c r="AZ27" s="48">
        <f t="shared" si="155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1726755</v>
      </c>
      <c r="E28" s="47">
        <f t="shared" si="34"/>
        <v>216428.21</v>
      </c>
      <c r="F28" s="41">
        <f t="shared" ref="F28:AI28" si="156">SUM(F29:F34)</f>
        <v>29647.7</v>
      </c>
      <c r="G28" s="41">
        <f t="shared" ref="G28:N28" si="157">SUM(G29:G34)</f>
        <v>44471.549999999996</v>
      </c>
      <c r="H28" s="41">
        <f t="shared" si="157"/>
        <v>0</v>
      </c>
      <c r="I28" s="41">
        <f t="shared" si="157"/>
        <v>0</v>
      </c>
      <c r="J28" s="41">
        <f t="shared" si="157"/>
        <v>0</v>
      </c>
      <c r="K28" s="41">
        <f t="shared" si="157"/>
        <v>0</v>
      </c>
      <c r="L28" s="41">
        <f t="shared" si="157"/>
        <v>0</v>
      </c>
      <c r="M28" s="41">
        <f t="shared" si="157"/>
        <v>0</v>
      </c>
      <c r="N28" s="41">
        <f t="shared" si="157"/>
        <v>0</v>
      </c>
      <c r="O28" s="43">
        <f t="shared" si="156"/>
        <v>74119.25</v>
      </c>
      <c r="P28" s="41">
        <f t="shared" si="156"/>
        <v>0</v>
      </c>
      <c r="Q28" s="41">
        <f t="shared" ref="Q28:W28" si="158">SUM(Q29:Q34)</f>
        <v>0</v>
      </c>
      <c r="R28" s="41">
        <f t="shared" si="158"/>
        <v>0</v>
      </c>
      <c r="S28" s="41">
        <f t="shared" si="158"/>
        <v>0</v>
      </c>
      <c r="T28" s="41">
        <f t="shared" si="158"/>
        <v>0</v>
      </c>
      <c r="U28" s="41">
        <f t="shared" si="158"/>
        <v>44471.549999999996</v>
      </c>
      <c r="V28" s="41">
        <f t="shared" si="158"/>
        <v>0</v>
      </c>
      <c r="W28" s="41">
        <f t="shared" si="158"/>
        <v>0</v>
      </c>
      <c r="X28" s="41">
        <f t="shared" si="156"/>
        <v>44471.549999999996</v>
      </c>
      <c r="Y28" s="41">
        <f t="shared" si="156"/>
        <v>14823.85</v>
      </c>
      <c r="Z28" s="41">
        <f t="shared" ref="Z28:AG28" si="159">SUM(Z29:Z34)</f>
        <v>0</v>
      </c>
      <c r="AA28" s="41">
        <f t="shared" si="159"/>
        <v>0</v>
      </c>
      <c r="AB28" s="41">
        <f t="shared" si="159"/>
        <v>7411.9250000000002</v>
      </c>
      <c r="AC28" s="41">
        <f t="shared" si="159"/>
        <v>7411.9250000000002</v>
      </c>
      <c r="AD28" s="41">
        <f t="shared" si="159"/>
        <v>7411.9250000000002</v>
      </c>
      <c r="AE28" s="41">
        <f t="shared" si="159"/>
        <v>0</v>
      </c>
      <c r="AF28" s="41">
        <f t="shared" si="159"/>
        <v>0</v>
      </c>
      <c r="AG28" s="41">
        <f t="shared" si="159"/>
        <v>0</v>
      </c>
      <c r="AH28" s="43">
        <f t="shared" si="156"/>
        <v>37059.625</v>
      </c>
      <c r="AI28" s="41">
        <f t="shared" si="156"/>
        <v>1482.385</v>
      </c>
      <c r="AJ28" s="41">
        <f t="shared" ref="AJ28:AO28" si="160">SUM(AJ29:AJ34)</f>
        <v>29647.7</v>
      </c>
      <c r="AK28" s="41">
        <f t="shared" si="160"/>
        <v>29647.7</v>
      </c>
      <c r="AL28" s="41">
        <f t="shared" si="160"/>
        <v>0</v>
      </c>
      <c r="AM28" s="41">
        <f t="shared" si="160"/>
        <v>0</v>
      </c>
      <c r="AN28" s="41">
        <f t="shared" si="160"/>
        <v>0</v>
      </c>
      <c r="AO28" s="41">
        <f t="shared" si="160"/>
        <v>0</v>
      </c>
      <c r="AP28" s="43">
        <f t="shared" si="43"/>
        <v>60777.785000000003</v>
      </c>
      <c r="AQ28" s="41">
        <f t="shared" ref="AQ28:AS28" si="161">SUM(AQ29:AQ34)</f>
        <v>0</v>
      </c>
      <c r="AR28" s="41">
        <f t="shared" si="161"/>
        <v>0</v>
      </c>
      <c r="AS28" s="41">
        <f t="shared" si="161"/>
        <v>0</v>
      </c>
      <c r="AT28" s="43">
        <f t="shared" si="45"/>
        <v>0</v>
      </c>
      <c r="AU28" s="41">
        <f t="shared" ref="AU28:AW28" si="162">SUM(AU29:AU34)</f>
        <v>0</v>
      </c>
      <c r="AV28" s="41">
        <f t="shared" si="162"/>
        <v>0</v>
      </c>
      <c r="AW28" s="41">
        <f t="shared" si="162"/>
        <v>0</v>
      </c>
      <c r="AX28" s="41">
        <f t="shared" ref="AX28:AZ28" si="163">SUM(AX29:AX34)</f>
        <v>0</v>
      </c>
      <c r="AY28" s="41">
        <f t="shared" si="163"/>
        <v>0</v>
      </c>
      <c r="AZ28" s="41">
        <f t="shared" si="163"/>
        <v>0</v>
      </c>
      <c r="BA28" s="43">
        <f t="shared" si="48"/>
        <v>0</v>
      </c>
      <c r="BB28" s="45">
        <f t="shared" si="49"/>
        <v>0.12533811108118986</v>
      </c>
    </row>
    <row r="29" spans="2:54" s="44" customFormat="1" ht="13.5" x14ac:dyDescent="0.25">
      <c r="B29" s="40"/>
      <c r="C29" s="40" t="s">
        <v>48</v>
      </c>
      <c r="D29" s="46">
        <f>[2]FS!H913</f>
        <v>1482385</v>
      </c>
      <c r="E29" s="47">
        <f t="shared" si="34"/>
        <v>216428.21</v>
      </c>
      <c r="F29" s="48">
        <f t="shared" ref="F29:F34" si="164">$D29*F177</f>
        <v>29647.7</v>
      </c>
      <c r="G29" s="48">
        <f t="shared" ref="G29:N29" si="165">$D29*G177</f>
        <v>44471.549999999996</v>
      </c>
      <c r="H29" s="48">
        <f t="shared" si="165"/>
        <v>0</v>
      </c>
      <c r="I29" s="48">
        <f t="shared" si="165"/>
        <v>0</v>
      </c>
      <c r="J29" s="48">
        <f t="shared" si="165"/>
        <v>0</v>
      </c>
      <c r="K29" s="48">
        <f t="shared" si="165"/>
        <v>0</v>
      </c>
      <c r="L29" s="48">
        <f t="shared" si="165"/>
        <v>0</v>
      </c>
      <c r="M29" s="48">
        <f t="shared" si="165"/>
        <v>0</v>
      </c>
      <c r="N29" s="48">
        <f t="shared" si="165"/>
        <v>0</v>
      </c>
      <c r="O29" s="51">
        <f t="shared" ref="O29:O34" si="166">SUM(F29:N29)</f>
        <v>74119.25</v>
      </c>
      <c r="P29" s="48">
        <f t="shared" ref="P29:P34" si="167">$D29*P177</f>
        <v>0</v>
      </c>
      <c r="Q29" s="48">
        <f t="shared" ref="Q29:W29" si="168">$D29*Q177</f>
        <v>0</v>
      </c>
      <c r="R29" s="48">
        <f t="shared" si="168"/>
        <v>0</v>
      </c>
      <c r="S29" s="48">
        <f t="shared" si="168"/>
        <v>0</v>
      </c>
      <c r="T29" s="48">
        <f t="shared" si="168"/>
        <v>0</v>
      </c>
      <c r="U29" s="48">
        <f t="shared" si="168"/>
        <v>44471.549999999996</v>
      </c>
      <c r="V29" s="48">
        <f t="shared" si="168"/>
        <v>0</v>
      </c>
      <c r="W29" s="48">
        <f t="shared" si="168"/>
        <v>0</v>
      </c>
      <c r="X29" s="51">
        <f t="shared" si="38"/>
        <v>44471.549999999996</v>
      </c>
      <c r="Y29" s="48">
        <f t="shared" ref="Y29:Y34" si="169">$D29*Y177</f>
        <v>14823.85</v>
      </c>
      <c r="Z29" s="48">
        <f t="shared" ref="Z29:AG29" si="170">$D29*Z177</f>
        <v>0</v>
      </c>
      <c r="AA29" s="48">
        <f t="shared" si="170"/>
        <v>0</v>
      </c>
      <c r="AB29" s="48">
        <f t="shared" si="170"/>
        <v>7411.9250000000002</v>
      </c>
      <c r="AC29" s="48">
        <f t="shared" si="170"/>
        <v>7411.9250000000002</v>
      </c>
      <c r="AD29" s="48">
        <f t="shared" si="170"/>
        <v>7411.9250000000002</v>
      </c>
      <c r="AE29" s="48">
        <f t="shared" si="170"/>
        <v>0</v>
      </c>
      <c r="AF29" s="48">
        <f t="shared" si="170"/>
        <v>0</v>
      </c>
      <c r="AG29" s="48">
        <f t="shared" si="170"/>
        <v>0</v>
      </c>
      <c r="AH29" s="51">
        <f t="shared" si="41"/>
        <v>37059.625</v>
      </c>
      <c r="AI29" s="48">
        <f t="shared" ref="AI29:AO29" si="171">$D29*AI177</f>
        <v>1482.385</v>
      </c>
      <c r="AJ29" s="48">
        <f t="shared" si="171"/>
        <v>29647.7</v>
      </c>
      <c r="AK29" s="48">
        <f t="shared" si="171"/>
        <v>29647.7</v>
      </c>
      <c r="AL29" s="48">
        <f t="shared" si="171"/>
        <v>0</v>
      </c>
      <c r="AM29" s="48">
        <f t="shared" si="171"/>
        <v>0</v>
      </c>
      <c r="AN29" s="48">
        <f t="shared" si="171"/>
        <v>0</v>
      </c>
      <c r="AO29" s="48">
        <f t="shared" si="171"/>
        <v>0</v>
      </c>
      <c r="AP29" s="51">
        <f t="shared" si="43"/>
        <v>60777.785000000003</v>
      </c>
      <c r="AQ29" s="48">
        <f t="shared" ref="AQ29:AS29" si="172">$D29*AQ177</f>
        <v>0</v>
      </c>
      <c r="AR29" s="48">
        <f t="shared" si="172"/>
        <v>0</v>
      </c>
      <c r="AS29" s="48">
        <f t="shared" si="172"/>
        <v>0</v>
      </c>
      <c r="AT29" s="51">
        <f t="shared" si="45"/>
        <v>0</v>
      </c>
      <c r="AU29" s="48">
        <f t="shared" ref="AU29:AW29" si="173">$D29*AU177</f>
        <v>0</v>
      </c>
      <c r="AV29" s="48">
        <f t="shared" si="173"/>
        <v>0</v>
      </c>
      <c r="AW29" s="48">
        <f t="shared" si="173"/>
        <v>0</v>
      </c>
      <c r="AX29" s="48">
        <f t="shared" ref="AX29:AZ29" si="174">$D29*AX177</f>
        <v>0</v>
      </c>
      <c r="AY29" s="48">
        <f t="shared" si="174"/>
        <v>0</v>
      </c>
      <c r="AZ29" s="48">
        <f t="shared" si="174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/>
      <c r="E30" s="47">
        <f t="shared" si="34"/>
        <v>0</v>
      </c>
      <c r="F30" s="48">
        <f t="shared" si="164"/>
        <v>0</v>
      </c>
      <c r="G30" s="48">
        <f t="shared" ref="G30:N30" si="175">$D30*G178</f>
        <v>0</v>
      </c>
      <c r="H30" s="48">
        <f t="shared" si="175"/>
        <v>0</v>
      </c>
      <c r="I30" s="48">
        <f t="shared" si="175"/>
        <v>0</v>
      </c>
      <c r="J30" s="48">
        <f t="shared" si="175"/>
        <v>0</v>
      </c>
      <c r="K30" s="48">
        <f t="shared" si="175"/>
        <v>0</v>
      </c>
      <c r="L30" s="48">
        <f t="shared" si="175"/>
        <v>0</v>
      </c>
      <c r="M30" s="48">
        <f t="shared" si="175"/>
        <v>0</v>
      </c>
      <c r="N30" s="48">
        <f t="shared" si="175"/>
        <v>0</v>
      </c>
      <c r="O30" s="51">
        <f t="shared" si="166"/>
        <v>0</v>
      </c>
      <c r="P30" s="48">
        <f t="shared" si="167"/>
        <v>0</v>
      </c>
      <c r="Q30" s="48">
        <f t="shared" ref="Q30:W30" si="176">$D30*Q178</f>
        <v>0</v>
      </c>
      <c r="R30" s="48">
        <f t="shared" si="176"/>
        <v>0</v>
      </c>
      <c r="S30" s="48">
        <f t="shared" si="176"/>
        <v>0</v>
      </c>
      <c r="T30" s="48">
        <f t="shared" si="176"/>
        <v>0</v>
      </c>
      <c r="U30" s="48">
        <f t="shared" si="176"/>
        <v>0</v>
      </c>
      <c r="V30" s="48">
        <f t="shared" si="176"/>
        <v>0</v>
      </c>
      <c r="W30" s="48">
        <f t="shared" si="176"/>
        <v>0</v>
      </c>
      <c r="X30" s="51">
        <f t="shared" si="38"/>
        <v>0</v>
      </c>
      <c r="Y30" s="48">
        <f t="shared" si="169"/>
        <v>0</v>
      </c>
      <c r="Z30" s="48">
        <f t="shared" ref="Z30:AG30" si="177">$D30*Z178</f>
        <v>0</v>
      </c>
      <c r="AA30" s="48">
        <f t="shared" si="177"/>
        <v>0</v>
      </c>
      <c r="AB30" s="48">
        <f t="shared" si="177"/>
        <v>0</v>
      </c>
      <c r="AC30" s="48">
        <f t="shared" si="177"/>
        <v>0</v>
      </c>
      <c r="AD30" s="48">
        <f t="shared" si="177"/>
        <v>0</v>
      </c>
      <c r="AE30" s="48">
        <f t="shared" si="177"/>
        <v>0</v>
      </c>
      <c r="AF30" s="48">
        <f t="shared" si="177"/>
        <v>0</v>
      </c>
      <c r="AG30" s="48">
        <f t="shared" si="177"/>
        <v>0</v>
      </c>
      <c r="AH30" s="51">
        <f t="shared" si="41"/>
        <v>0</v>
      </c>
      <c r="AI30" s="48">
        <f t="shared" ref="AI30:AO30" si="178">$D30*AI178</f>
        <v>0</v>
      </c>
      <c r="AJ30" s="48">
        <f t="shared" si="178"/>
        <v>0</v>
      </c>
      <c r="AK30" s="48">
        <f t="shared" si="178"/>
        <v>0</v>
      </c>
      <c r="AL30" s="48">
        <f t="shared" si="178"/>
        <v>0</v>
      </c>
      <c r="AM30" s="48">
        <f t="shared" si="178"/>
        <v>0</v>
      </c>
      <c r="AN30" s="48">
        <f t="shared" si="178"/>
        <v>0</v>
      </c>
      <c r="AO30" s="48">
        <f t="shared" si="178"/>
        <v>0</v>
      </c>
      <c r="AP30" s="51">
        <f t="shared" si="43"/>
        <v>0</v>
      </c>
      <c r="AQ30" s="48">
        <f t="shared" ref="AQ30:AS30" si="179">$D30*AQ178</f>
        <v>0</v>
      </c>
      <c r="AR30" s="48">
        <f t="shared" si="179"/>
        <v>0</v>
      </c>
      <c r="AS30" s="48">
        <f t="shared" si="179"/>
        <v>0</v>
      </c>
      <c r="AT30" s="51">
        <f t="shared" si="45"/>
        <v>0</v>
      </c>
      <c r="AU30" s="48">
        <f t="shared" ref="AU30:AW30" si="180">$D30*AU178</f>
        <v>0</v>
      </c>
      <c r="AV30" s="48">
        <f t="shared" si="180"/>
        <v>0</v>
      </c>
      <c r="AW30" s="48">
        <f t="shared" si="180"/>
        <v>0</v>
      </c>
      <c r="AX30" s="48">
        <f t="shared" ref="AX30:AZ30" si="181">$D30*AX178</f>
        <v>0</v>
      </c>
      <c r="AY30" s="48">
        <f t="shared" si="181"/>
        <v>0</v>
      </c>
      <c r="AZ30" s="48">
        <f t="shared" si="181"/>
        <v>0</v>
      </c>
      <c r="BA30" s="51">
        <f t="shared" si="48"/>
        <v>0</v>
      </c>
      <c r="BB30" s="45" t="e">
        <f t="shared" si="49"/>
        <v>#DIV/0!</v>
      </c>
    </row>
    <row r="31" spans="2:54" s="44" customFormat="1" ht="13.5" x14ac:dyDescent="0.25">
      <c r="B31" s="40"/>
      <c r="C31" s="40" t="s">
        <v>50</v>
      </c>
      <c r="D31" s="46">
        <f>[2]FS!H915</f>
        <v>242870</v>
      </c>
      <c r="E31" s="47">
        <f t="shared" si="34"/>
        <v>0</v>
      </c>
      <c r="F31" s="48">
        <f t="shared" si="164"/>
        <v>0</v>
      </c>
      <c r="G31" s="48">
        <f t="shared" ref="G31:N31" si="182">$D31*G179</f>
        <v>0</v>
      </c>
      <c r="H31" s="48">
        <f t="shared" si="182"/>
        <v>0</v>
      </c>
      <c r="I31" s="48">
        <f t="shared" si="182"/>
        <v>0</v>
      </c>
      <c r="J31" s="48">
        <f t="shared" si="182"/>
        <v>0</v>
      </c>
      <c r="K31" s="48">
        <f t="shared" si="182"/>
        <v>0</v>
      </c>
      <c r="L31" s="48">
        <f t="shared" si="182"/>
        <v>0</v>
      </c>
      <c r="M31" s="48">
        <f t="shared" si="182"/>
        <v>0</v>
      </c>
      <c r="N31" s="48">
        <f t="shared" si="182"/>
        <v>0</v>
      </c>
      <c r="O31" s="51">
        <f t="shared" si="166"/>
        <v>0</v>
      </c>
      <c r="P31" s="48">
        <f t="shared" si="167"/>
        <v>0</v>
      </c>
      <c r="Q31" s="48">
        <f t="shared" ref="Q31:W31" si="183">$D31*Q179</f>
        <v>0</v>
      </c>
      <c r="R31" s="48">
        <f t="shared" si="183"/>
        <v>0</v>
      </c>
      <c r="S31" s="48">
        <f t="shared" si="183"/>
        <v>0</v>
      </c>
      <c r="T31" s="48">
        <f t="shared" si="183"/>
        <v>0</v>
      </c>
      <c r="U31" s="48">
        <f t="shared" si="183"/>
        <v>0</v>
      </c>
      <c r="V31" s="48">
        <f t="shared" si="183"/>
        <v>0</v>
      </c>
      <c r="W31" s="48">
        <f t="shared" si="183"/>
        <v>0</v>
      </c>
      <c r="X31" s="51">
        <f t="shared" si="38"/>
        <v>0</v>
      </c>
      <c r="Y31" s="48">
        <f t="shared" si="169"/>
        <v>0</v>
      </c>
      <c r="Z31" s="48">
        <f t="shared" ref="Z31:AG31" si="184">$D31*Z179</f>
        <v>0</v>
      </c>
      <c r="AA31" s="48">
        <f t="shared" si="184"/>
        <v>0</v>
      </c>
      <c r="AB31" s="48">
        <f t="shared" si="184"/>
        <v>0</v>
      </c>
      <c r="AC31" s="48">
        <f t="shared" si="184"/>
        <v>0</v>
      </c>
      <c r="AD31" s="48">
        <f t="shared" si="184"/>
        <v>0</v>
      </c>
      <c r="AE31" s="48">
        <f t="shared" si="184"/>
        <v>0</v>
      </c>
      <c r="AF31" s="48">
        <f t="shared" si="184"/>
        <v>0</v>
      </c>
      <c r="AG31" s="48">
        <f t="shared" si="184"/>
        <v>0</v>
      </c>
      <c r="AH31" s="51">
        <f t="shared" si="41"/>
        <v>0</v>
      </c>
      <c r="AI31" s="48">
        <f t="shared" ref="AI31:AO31" si="185">$D31*AI179</f>
        <v>0</v>
      </c>
      <c r="AJ31" s="48">
        <f t="shared" si="185"/>
        <v>0</v>
      </c>
      <c r="AK31" s="48">
        <f t="shared" si="185"/>
        <v>0</v>
      </c>
      <c r="AL31" s="48">
        <f t="shared" si="185"/>
        <v>0</v>
      </c>
      <c r="AM31" s="48">
        <f t="shared" si="185"/>
        <v>0</v>
      </c>
      <c r="AN31" s="48">
        <f t="shared" si="185"/>
        <v>0</v>
      </c>
      <c r="AO31" s="48">
        <f t="shared" si="185"/>
        <v>0</v>
      </c>
      <c r="AP31" s="51">
        <f t="shared" si="43"/>
        <v>0</v>
      </c>
      <c r="AQ31" s="48">
        <f t="shared" ref="AQ31:AS31" si="186">$D31*AQ179</f>
        <v>0</v>
      </c>
      <c r="AR31" s="48">
        <f t="shared" si="186"/>
        <v>0</v>
      </c>
      <c r="AS31" s="48">
        <f t="shared" si="186"/>
        <v>0</v>
      </c>
      <c r="AT31" s="51">
        <f t="shared" si="45"/>
        <v>0</v>
      </c>
      <c r="AU31" s="48">
        <f t="shared" ref="AU31:AW31" si="187">$D31*AU179</f>
        <v>0</v>
      </c>
      <c r="AV31" s="48">
        <f t="shared" si="187"/>
        <v>0</v>
      </c>
      <c r="AW31" s="48">
        <f t="shared" si="187"/>
        <v>0</v>
      </c>
      <c r="AX31" s="48">
        <f t="shared" ref="AX31:AZ31" si="188">$D31*AX179</f>
        <v>0</v>
      </c>
      <c r="AY31" s="48">
        <f t="shared" si="188"/>
        <v>0</v>
      </c>
      <c r="AZ31" s="48">
        <f t="shared" si="188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/>
      <c r="E32" s="47">
        <f t="shared" si="34"/>
        <v>0</v>
      </c>
      <c r="F32" s="48">
        <f t="shared" si="164"/>
        <v>0</v>
      </c>
      <c r="G32" s="48">
        <f t="shared" ref="G32:N32" si="189">$D32*G180</f>
        <v>0</v>
      </c>
      <c r="H32" s="48">
        <f t="shared" si="189"/>
        <v>0</v>
      </c>
      <c r="I32" s="48">
        <f t="shared" si="189"/>
        <v>0</v>
      </c>
      <c r="J32" s="48">
        <f t="shared" si="189"/>
        <v>0</v>
      </c>
      <c r="K32" s="48">
        <f t="shared" si="189"/>
        <v>0</v>
      </c>
      <c r="L32" s="48">
        <f t="shared" si="189"/>
        <v>0</v>
      </c>
      <c r="M32" s="48">
        <f t="shared" si="189"/>
        <v>0</v>
      </c>
      <c r="N32" s="48">
        <f t="shared" si="189"/>
        <v>0</v>
      </c>
      <c r="O32" s="51">
        <f t="shared" si="166"/>
        <v>0</v>
      </c>
      <c r="P32" s="48">
        <f t="shared" si="167"/>
        <v>0</v>
      </c>
      <c r="Q32" s="48">
        <f t="shared" ref="Q32:W32" si="190">$D32*Q180</f>
        <v>0</v>
      </c>
      <c r="R32" s="48">
        <f t="shared" si="190"/>
        <v>0</v>
      </c>
      <c r="S32" s="48">
        <f t="shared" si="190"/>
        <v>0</v>
      </c>
      <c r="T32" s="48">
        <f t="shared" si="190"/>
        <v>0</v>
      </c>
      <c r="U32" s="48">
        <f t="shared" si="190"/>
        <v>0</v>
      </c>
      <c r="V32" s="48">
        <f t="shared" si="190"/>
        <v>0</v>
      </c>
      <c r="W32" s="48">
        <f t="shared" si="190"/>
        <v>0</v>
      </c>
      <c r="X32" s="51">
        <f t="shared" si="38"/>
        <v>0</v>
      </c>
      <c r="Y32" s="48">
        <f t="shared" si="169"/>
        <v>0</v>
      </c>
      <c r="Z32" s="48">
        <f t="shared" ref="Z32:AG32" si="191">$D32*Z180</f>
        <v>0</v>
      </c>
      <c r="AA32" s="48">
        <f t="shared" si="191"/>
        <v>0</v>
      </c>
      <c r="AB32" s="48">
        <f t="shared" si="191"/>
        <v>0</v>
      </c>
      <c r="AC32" s="48">
        <f t="shared" si="191"/>
        <v>0</v>
      </c>
      <c r="AD32" s="48">
        <f t="shared" si="191"/>
        <v>0</v>
      </c>
      <c r="AE32" s="48">
        <f t="shared" si="191"/>
        <v>0</v>
      </c>
      <c r="AF32" s="48">
        <f t="shared" si="191"/>
        <v>0</v>
      </c>
      <c r="AG32" s="48">
        <f t="shared" si="191"/>
        <v>0</v>
      </c>
      <c r="AH32" s="51">
        <f t="shared" si="41"/>
        <v>0</v>
      </c>
      <c r="AI32" s="48">
        <f t="shared" ref="AI32:AO32" si="192">$D32*AI180</f>
        <v>0</v>
      </c>
      <c r="AJ32" s="48">
        <f t="shared" si="192"/>
        <v>0</v>
      </c>
      <c r="AK32" s="48">
        <f t="shared" si="192"/>
        <v>0</v>
      </c>
      <c r="AL32" s="48">
        <f t="shared" si="192"/>
        <v>0</v>
      </c>
      <c r="AM32" s="48">
        <f t="shared" si="192"/>
        <v>0</v>
      </c>
      <c r="AN32" s="48">
        <f t="shared" si="192"/>
        <v>0</v>
      </c>
      <c r="AO32" s="48">
        <f t="shared" si="192"/>
        <v>0</v>
      </c>
      <c r="AP32" s="51">
        <f t="shared" si="43"/>
        <v>0</v>
      </c>
      <c r="AQ32" s="48">
        <f t="shared" ref="AQ32:AS32" si="193">$D32*AQ180</f>
        <v>0</v>
      </c>
      <c r="AR32" s="48">
        <f t="shared" si="193"/>
        <v>0</v>
      </c>
      <c r="AS32" s="48">
        <f t="shared" si="193"/>
        <v>0</v>
      </c>
      <c r="AT32" s="51">
        <f t="shared" si="45"/>
        <v>0</v>
      </c>
      <c r="AU32" s="48">
        <f t="shared" ref="AU32:AW32" si="194">$D32*AU180</f>
        <v>0</v>
      </c>
      <c r="AV32" s="48">
        <f t="shared" si="194"/>
        <v>0</v>
      </c>
      <c r="AW32" s="48">
        <f t="shared" si="194"/>
        <v>0</v>
      </c>
      <c r="AX32" s="48">
        <f t="shared" ref="AX32:AZ32" si="195">$D32*AX180</f>
        <v>0</v>
      </c>
      <c r="AY32" s="48">
        <f t="shared" si="195"/>
        <v>0</v>
      </c>
      <c r="AZ32" s="48">
        <f t="shared" si="195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/>
      <c r="E33" s="47">
        <f t="shared" si="34"/>
        <v>0</v>
      </c>
      <c r="F33" s="48">
        <f t="shared" si="164"/>
        <v>0</v>
      </c>
      <c r="G33" s="48">
        <f t="shared" ref="G33:N33" si="196">$D33*G181</f>
        <v>0</v>
      </c>
      <c r="H33" s="48">
        <f t="shared" si="196"/>
        <v>0</v>
      </c>
      <c r="I33" s="48">
        <f t="shared" si="196"/>
        <v>0</v>
      </c>
      <c r="J33" s="48">
        <f t="shared" si="196"/>
        <v>0</v>
      </c>
      <c r="K33" s="48">
        <f t="shared" si="196"/>
        <v>0</v>
      </c>
      <c r="L33" s="48">
        <f t="shared" si="196"/>
        <v>0</v>
      </c>
      <c r="M33" s="48">
        <f t="shared" si="196"/>
        <v>0</v>
      </c>
      <c r="N33" s="48">
        <f t="shared" si="196"/>
        <v>0</v>
      </c>
      <c r="O33" s="51">
        <f t="shared" si="166"/>
        <v>0</v>
      </c>
      <c r="P33" s="48">
        <f t="shared" si="167"/>
        <v>0</v>
      </c>
      <c r="Q33" s="48">
        <f t="shared" ref="Q33:W33" si="197">$D33*Q181</f>
        <v>0</v>
      </c>
      <c r="R33" s="48">
        <f t="shared" si="197"/>
        <v>0</v>
      </c>
      <c r="S33" s="48">
        <f t="shared" si="197"/>
        <v>0</v>
      </c>
      <c r="T33" s="48">
        <f t="shared" si="197"/>
        <v>0</v>
      </c>
      <c r="U33" s="48">
        <f t="shared" si="197"/>
        <v>0</v>
      </c>
      <c r="V33" s="48">
        <f t="shared" si="197"/>
        <v>0</v>
      </c>
      <c r="W33" s="48">
        <f t="shared" si="197"/>
        <v>0</v>
      </c>
      <c r="X33" s="51"/>
      <c r="Y33" s="48">
        <f t="shared" si="169"/>
        <v>0</v>
      </c>
      <c r="Z33" s="48">
        <f t="shared" ref="Z33:AG33" si="198">$D33*Z181</f>
        <v>0</v>
      </c>
      <c r="AA33" s="48">
        <f t="shared" si="198"/>
        <v>0</v>
      </c>
      <c r="AB33" s="48">
        <f t="shared" si="198"/>
        <v>0</v>
      </c>
      <c r="AC33" s="48">
        <f t="shared" si="198"/>
        <v>0</v>
      </c>
      <c r="AD33" s="48">
        <f t="shared" si="198"/>
        <v>0</v>
      </c>
      <c r="AE33" s="48">
        <f t="shared" si="198"/>
        <v>0</v>
      </c>
      <c r="AF33" s="48">
        <f t="shared" si="198"/>
        <v>0</v>
      </c>
      <c r="AG33" s="48">
        <f t="shared" si="198"/>
        <v>0</v>
      </c>
      <c r="AH33" s="51"/>
      <c r="AI33" s="48">
        <f t="shared" ref="AI33:AO33" si="199">$D33*AI181</f>
        <v>0</v>
      </c>
      <c r="AJ33" s="48">
        <f t="shared" si="199"/>
        <v>0</v>
      </c>
      <c r="AK33" s="48">
        <f t="shared" si="199"/>
        <v>0</v>
      </c>
      <c r="AL33" s="48">
        <f t="shared" si="199"/>
        <v>0</v>
      </c>
      <c r="AM33" s="48">
        <f t="shared" si="199"/>
        <v>0</v>
      </c>
      <c r="AN33" s="48">
        <f t="shared" si="199"/>
        <v>0</v>
      </c>
      <c r="AO33" s="48">
        <f t="shared" si="199"/>
        <v>0</v>
      </c>
      <c r="AP33" s="51">
        <f t="shared" si="43"/>
        <v>0</v>
      </c>
      <c r="AQ33" s="48">
        <f t="shared" ref="AQ33:AS33" si="200">$D33*AQ181</f>
        <v>0</v>
      </c>
      <c r="AR33" s="48">
        <f t="shared" si="200"/>
        <v>0</v>
      </c>
      <c r="AS33" s="48">
        <f t="shared" si="200"/>
        <v>0</v>
      </c>
      <c r="AT33" s="51">
        <f t="shared" si="45"/>
        <v>0</v>
      </c>
      <c r="AU33" s="48">
        <f t="shared" ref="AU33:AW33" si="201">$D33*AU181</f>
        <v>0</v>
      </c>
      <c r="AV33" s="48">
        <f t="shared" si="201"/>
        <v>0</v>
      </c>
      <c r="AW33" s="48">
        <f t="shared" si="201"/>
        <v>0</v>
      </c>
      <c r="AX33" s="48">
        <f t="shared" ref="AX33:AZ33" si="202">$D33*AX181</f>
        <v>0</v>
      </c>
      <c r="AY33" s="48">
        <f t="shared" si="202"/>
        <v>0</v>
      </c>
      <c r="AZ33" s="48">
        <f t="shared" si="202"/>
        <v>0</v>
      </c>
      <c r="BA33" s="51">
        <f t="shared" si="48"/>
        <v>0</v>
      </c>
      <c r="BB33" s="45" t="e">
        <f t="shared" si="49"/>
        <v>#DIV/0!</v>
      </c>
    </row>
    <row r="34" spans="2:54" s="44" customFormat="1" ht="13.5" x14ac:dyDescent="0.25">
      <c r="B34" s="40"/>
      <c r="C34" s="40" t="s">
        <v>53</v>
      </c>
      <c r="D34" s="46">
        <f>[2]FS!H914</f>
        <v>1500</v>
      </c>
      <c r="E34" s="47">
        <f t="shared" si="34"/>
        <v>0</v>
      </c>
      <c r="F34" s="48">
        <f t="shared" si="164"/>
        <v>0</v>
      </c>
      <c r="G34" s="48">
        <f t="shared" ref="G34:N34" si="203">$D34*G182</f>
        <v>0</v>
      </c>
      <c r="H34" s="48">
        <f t="shared" si="203"/>
        <v>0</v>
      </c>
      <c r="I34" s="48">
        <f t="shared" si="203"/>
        <v>0</v>
      </c>
      <c r="J34" s="48">
        <f t="shared" si="203"/>
        <v>0</v>
      </c>
      <c r="K34" s="48">
        <f t="shared" si="203"/>
        <v>0</v>
      </c>
      <c r="L34" s="48">
        <f t="shared" si="203"/>
        <v>0</v>
      </c>
      <c r="M34" s="48">
        <f t="shared" si="203"/>
        <v>0</v>
      </c>
      <c r="N34" s="48">
        <f t="shared" si="203"/>
        <v>0</v>
      </c>
      <c r="O34" s="51">
        <f t="shared" si="166"/>
        <v>0</v>
      </c>
      <c r="P34" s="48">
        <f t="shared" si="167"/>
        <v>0</v>
      </c>
      <c r="Q34" s="48">
        <f t="shared" ref="Q34:W34" si="204">$D34*Q182</f>
        <v>0</v>
      </c>
      <c r="R34" s="48">
        <f t="shared" si="204"/>
        <v>0</v>
      </c>
      <c r="S34" s="48">
        <f t="shared" si="204"/>
        <v>0</v>
      </c>
      <c r="T34" s="48">
        <f t="shared" si="204"/>
        <v>0</v>
      </c>
      <c r="U34" s="48">
        <f t="shared" si="204"/>
        <v>0</v>
      </c>
      <c r="V34" s="48">
        <f t="shared" si="204"/>
        <v>0</v>
      </c>
      <c r="W34" s="48">
        <f t="shared" si="204"/>
        <v>0</v>
      </c>
      <c r="X34" s="51">
        <f t="shared" si="38"/>
        <v>0</v>
      </c>
      <c r="Y34" s="48">
        <f t="shared" si="169"/>
        <v>0</v>
      </c>
      <c r="Z34" s="48">
        <f t="shared" ref="Z34:AG34" si="205">$D34*Z182</f>
        <v>0</v>
      </c>
      <c r="AA34" s="48">
        <f t="shared" si="205"/>
        <v>0</v>
      </c>
      <c r="AB34" s="48">
        <f t="shared" si="205"/>
        <v>0</v>
      </c>
      <c r="AC34" s="48">
        <f t="shared" si="205"/>
        <v>0</v>
      </c>
      <c r="AD34" s="48">
        <f t="shared" si="205"/>
        <v>0</v>
      </c>
      <c r="AE34" s="48">
        <f t="shared" si="205"/>
        <v>0</v>
      </c>
      <c r="AF34" s="48">
        <f t="shared" si="205"/>
        <v>0</v>
      </c>
      <c r="AG34" s="48">
        <f t="shared" si="205"/>
        <v>0</v>
      </c>
      <c r="AH34" s="51">
        <f t="shared" si="41"/>
        <v>0</v>
      </c>
      <c r="AI34" s="48">
        <f t="shared" ref="AI34:AO34" si="206">$D34*AI182</f>
        <v>0</v>
      </c>
      <c r="AJ34" s="48">
        <f t="shared" si="206"/>
        <v>0</v>
      </c>
      <c r="AK34" s="48">
        <f t="shared" si="206"/>
        <v>0</v>
      </c>
      <c r="AL34" s="48">
        <f t="shared" si="206"/>
        <v>0</v>
      </c>
      <c r="AM34" s="48">
        <f t="shared" si="206"/>
        <v>0</v>
      </c>
      <c r="AN34" s="48">
        <f t="shared" si="206"/>
        <v>0</v>
      </c>
      <c r="AO34" s="48">
        <f t="shared" si="206"/>
        <v>0</v>
      </c>
      <c r="AP34" s="51">
        <f t="shared" si="43"/>
        <v>0</v>
      </c>
      <c r="AQ34" s="48">
        <f t="shared" ref="AQ34:AS34" si="207">$D34*AQ182</f>
        <v>0</v>
      </c>
      <c r="AR34" s="48">
        <f t="shared" si="207"/>
        <v>0</v>
      </c>
      <c r="AS34" s="48">
        <f t="shared" si="207"/>
        <v>0</v>
      </c>
      <c r="AT34" s="51">
        <f t="shared" si="45"/>
        <v>0</v>
      </c>
      <c r="AU34" s="48">
        <f t="shared" ref="AU34:AW34" si="208">$D34*AU182</f>
        <v>0</v>
      </c>
      <c r="AV34" s="48">
        <f t="shared" si="208"/>
        <v>0</v>
      </c>
      <c r="AW34" s="48">
        <f t="shared" si="208"/>
        <v>0</v>
      </c>
      <c r="AX34" s="48">
        <f t="shared" ref="AX34:AZ34" si="209">$D34*AX182</f>
        <v>0</v>
      </c>
      <c r="AY34" s="48">
        <f t="shared" si="209"/>
        <v>0</v>
      </c>
      <c r="AZ34" s="48">
        <f t="shared" si="209"/>
        <v>0</v>
      </c>
      <c r="BA34" s="51">
        <f t="shared" si="48"/>
        <v>0</v>
      </c>
      <c r="BB34" s="45">
        <f t="shared" si="49"/>
        <v>0</v>
      </c>
    </row>
    <row r="35" spans="2:54" s="44" customFormat="1" x14ac:dyDescent="0.25">
      <c r="B35" s="39" t="s">
        <v>54</v>
      </c>
      <c r="C35" s="40"/>
      <c r="D35" s="50">
        <f>SUM(D36:D37)</f>
        <v>1207989</v>
      </c>
      <c r="E35" s="42">
        <f t="shared" si="34"/>
        <v>48179.56</v>
      </c>
      <c r="F35" s="41">
        <f t="shared" ref="F35:AI35" si="210">SUM(F36:F37)</f>
        <v>12044.89</v>
      </c>
      <c r="G35" s="41">
        <f t="shared" ref="G35:N35" si="211">SUM(G36:G37)</f>
        <v>12044.89</v>
      </c>
      <c r="H35" s="41">
        <f t="shared" si="211"/>
        <v>0</v>
      </c>
      <c r="I35" s="41">
        <f t="shared" si="211"/>
        <v>0</v>
      </c>
      <c r="J35" s="41">
        <f t="shared" si="211"/>
        <v>0</v>
      </c>
      <c r="K35" s="41">
        <f t="shared" si="211"/>
        <v>0</v>
      </c>
      <c r="L35" s="41">
        <f t="shared" si="211"/>
        <v>0</v>
      </c>
      <c r="M35" s="41">
        <f t="shared" si="211"/>
        <v>0</v>
      </c>
      <c r="N35" s="41">
        <f t="shared" si="211"/>
        <v>0</v>
      </c>
      <c r="O35" s="43">
        <f t="shared" si="210"/>
        <v>24089.78</v>
      </c>
      <c r="P35" s="41">
        <f t="shared" si="210"/>
        <v>0</v>
      </c>
      <c r="Q35" s="41">
        <f t="shared" ref="Q35:W35" si="212">SUM(Q36:Q37)</f>
        <v>0</v>
      </c>
      <c r="R35" s="41">
        <f t="shared" si="212"/>
        <v>0</v>
      </c>
      <c r="S35" s="41">
        <f t="shared" si="212"/>
        <v>0</v>
      </c>
      <c r="T35" s="41">
        <f t="shared" si="212"/>
        <v>0</v>
      </c>
      <c r="U35" s="41">
        <f t="shared" si="212"/>
        <v>24089.78</v>
      </c>
      <c r="V35" s="41">
        <f t="shared" si="212"/>
        <v>0</v>
      </c>
      <c r="W35" s="41">
        <f t="shared" si="212"/>
        <v>0</v>
      </c>
      <c r="X35" s="41">
        <f t="shared" si="210"/>
        <v>24089.78</v>
      </c>
      <c r="Y35" s="41">
        <f t="shared" si="210"/>
        <v>0</v>
      </c>
      <c r="Z35" s="41">
        <f t="shared" ref="Z35:AG35" si="213">SUM(Z36:Z37)</f>
        <v>0</v>
      </c>
      <c r="AA35" s="41">
        <f t="shared" si="213"/>
        <v>0</v>
      </c>
      <c r="AB35" s="41">
        <f t="shared" si="213"/>
        <v>0</v>
      </c>
      <c r="AC35" s="41">
        <f t="shared" si="213"/>
        <v>0</v>
      </c>
      <c r="AD35" s="41">
        <f t="shared" si="213"/>
        <v>0</v>
      </c>
      <c r="AE35" s="41">
        <f t="shared" si="213"/>
        <v>0</v>
      </c>
      <c r="AF35" s="41">
        <f t="shared" si="213"/>
        <v>0</v>
      </c>
      <c r="AG35" s="41">
        <f t="shared" si="213"/>
        <v>0</v>
      </c>
      <c r="AH35" s="43">
        <f t="shared" si="210"/>
        <v>0</v>
      </c>
      <c r="AI35" s="41">
        <f t="shared" si="210"/>
        <v>0</v>
      </c>
      <c r="AJ35" s="41">
        <f t="shared" ref="AJ35:AO35" si="214">SUM(AJ36:AJ37)</f>
        <v>0</v>
      </c>
      <c r="AK35" s="41">
        <f t="shared" si="214"/>
        <v>0</v>
      </c>
      <c r="AL35" s="41">
        <f t="shared" si="214"/>
        <v>0</v>
      </c>
      <c r="AM35" s="41">
        <f t="shared" si="214"/>
        <v>0</v>
      </c>
      <c r="AN35" s="41">
        <f t="shared" si="214"/>
        <v>0</v>
      </c>
      <c r="AO35" s="41">
        <f t="shared" si="214"/>
        <v>0</v>
      </c>
      <c r="AP35" s="43">
        <f t="shared" si="43"/>
        <v>0</v>
      </c>
      <c r="AQ35" s="41">
        <f t="shared" ref="AQ35:AS35" si="215">SUM(AQ36:AQ37)</f>
        <v>0</v>
      </c>
      <c r="AR35" s="41">
        <f t="shared" si="215"/>
        <v>0</v>
      </c>
      <c r="AS35" s="41">
        <f t="shared" si="215"/>
        <v>0</v>
      </c>
      <c r="AT35" s="43">
        <f t="shared" si="45"/>
        <v>0</v>
      </c>
      <c r="AU35" s="41">
        <f t="shared" ref="AU35:AW35" si="216">SUM(AU36:AU37)</f>
        <v>0</v>
      </c>
      <c r="AV35" s="41">
        <f t="shared" si="216"/>
        <v>0</v>
      </c>
      <c r="AW35" s="41">
        <f t="shared" si="216"/>
        <v>0</v>
      </c>
      <c r="AX35" s="41">
        <f t="shared" ref="AX35:AZ35" si="217">SUM(AX36:AX37)</f>
        <v>0</v>
      </c>
      <c r="AY35" s="41">
        <f t="shared" si="217"/>
        <v>0</v>
      </c>
      <c r="AZ35" s="41">
        <f t="shared" si="217"/>
        <v>0</v>
      </c>
      <c r="BA35" s="43">
        <f t="shared" si="48"/>
        <v>0</v>
      </c>
      <c r="BB35" s="45">
        <f t="shared" si="49"/>
        <v>3.9884104904928767E-2</v>
      </c>
    </row>
    <row r="36" spans="2:54" s="44" customFormat="1" ht="13.5" x14ac:dyDescent="0.25">
      <c r="B36" s="40"/>
      <c r="C36" s="40" t="s">
        <v>55</v>
      </c>
      <c r="D36" s="46">
        <f>[2]FS!H1113</f>
        <v>1204489</v>
      </c>
      <c r="E36" s="47">
        <f t="shared" si="34"/>
        <v>48179.56</v>
      </c>
      <c r="F36" s="48">
        <f t="shared" ref="F36:F37" si="218">$D36*F184</f>
        <v>12044.89</v>
      </c>
      <c r="G36" s="48">
        <f t="shared" ref="G36:N36" si="219">$D36*G184</f>
        <v>12044.89</v>
      </c>
      <c r="H36" s="48">
        <f t="shared" si="219"/>
        <v>0</v>
      </c>
      <c r="I36" s="48">
        <f t="shared" si="219"/>
        <v>0</v>
      </c>
      <c r="J36" s="48">
        <f t="shared" si="219"/>
        <v>0</v>
      </c>
      <c r="K36" s="48">
        <f t="shared" si="219"/>
        <v>0</v>
      </c>
      <c r="L36" s="48">
        <f t="shared" si="219"/>
        <v>0</v>
      </c>
      <c r="M36" s="48">
        <f t="shared" si="219"/>
        <v>0</v>
      </c>
      <c r="N36" s="48">
        <f t="shared" si="219"/>
        <v>0</v>
      </c>
      <c r="O36" s="51">
        <f>SUM(F36:N36)</f>
        <v>24089.78</v>
      </c>
      <c r="P36" s="48">
        <f t="shared" ref="P36:P37" si="220">$D36*P184</f>
        <v>0</v>
      </c>
      <c r="Q36" s="48">
        <f t="shared" ref="Q36:W36" si="221">$D36*Q184</f>
        <v>0</v>
      </c>
      <c r="R36" s="48">
        <f t="shared" si="221"/>
        <v>0</v>
      </c>
      <c r="S36" s="48">
        <f t="shared" si="221"/>
        <v>0</v>
      </c>
      <c r="T36" s="48">
        <f t="shared" si="221"/>
        <v>0</v>
      </c>
      <c r="U36" s="48">
        <f t="shared" si="221"/>
        <v>24089.78</v>
      </c>
      <c r="V36" s="48">
        <f t="shared" si="221"/>
        <v>0</v>
      </c>
      <c r="W36" s="48">
        <f t="shared" si="221"/>
        <v>0</v>
      </c>
      <c r="X36" s="51">
        <f t="shared" si="38"/>
        <v>24089.78</v>
      </c>
      <c r="Y36" s="48">
        <f t="shared" ref="Y36:Y37" si="222">$D36*Y184</f>
        <v>0</v>
      </c>
      <c r="Z36" s="48">
        <f t="shared" ref="Z36:AG36" si="223">$D36*Z184</f>
        <v>0</v>
      </c>
      <c r="AA36" s="48">
        <f t="shared" si="223"/>
        <v>0</v>
      </c>
      <c r="AB36" s="48">
        <f t="shared" si="223"/>
        <v>0</v>
      </c>
      <c r="AC36" s="48">
        <f t="shared" si="223"/>
        <v>0</v>
      </c>
      <c r="AD36" s="48">
        <f t="shared" si="223"/>
        <v>0</v>
      </c>
      <c r="AE36" s="48">
        <f t="shared" si="223"/>
        <v>0</v>
      </c>
      <c r="AF36" s="48">
        <f t="shared" si="223"/>
        <v>0</v>
      </c>
      <c r="AG36" s="48">
        <f t="shared" si="223"/>
        <v>0</v>
      </c>
      <c r="AH36" s="51">
        <f t="shared" si="41"/>
        <v>0</v>
      </c>
      <c r="AI36" s="48">
        <f t="shared" ref="AI36:AO36" si="224">$D36*AI184</f>
        <v>0</v>
      </c>
      <c r="AJ36" s="48">
        <f t="shared" si="224"/>
        <v>0</v>
      </c>
      <c r="AK36" s="48">
        <f t="shared" si="224"/>
        <v>0</v>
      </c>
      <c r="AL36" s="48">
        <f t="shared" si="224"/>
        <v>0</v>
      </c>
      <c r="AM36" s="48">
        <f t="shared" si="224"/>
        <v>0</v>
      </c>
      <c r="AN36" s="48">
        <f t="shared" si="224"/>
        <v>0</v>
      </c>
      <c r="AO36" s="48">
        <f t="shared" si="224"/>
        <v>0</v>
      </c>
      <c r="AP36" s="51">
        <f t="shared" si="43"/>
        <v>0</v>
      </c>
      <c r="AQ36" s="48">
        <f t="shared" ref="AQ36:AS36" si="225">$D36*AQ184</f>
        <v>0</v>
      </c>
      <c r="AR36" s="48">
        <f t="shared" si="225"/>
        <v>0</v>
      </c>
      <c r="AS36" s="48">
        <f t="shared" si="225"/>
        <v>0</v>
      </c>
      <c r="AT36" s="51">
        <f t="shared" si="45"/>
        <v>0</v>
      </c>
      <c r="AU36" s="48">
        <f t="shared" ref="AU36:AW36" si="226">$D36*AU184</f>
        <v>0</v>
      </c>
      <c r="AV36" s="48">
        <f t="shared" si="226"/>
        <v>0</v>
      </c>
      <c r="AW36" s="48">
        <f t="shared" si="226"/>
        <v>0</v>
      </c>
      <c r="AX36" s="48">
        <f t="shared" ref="AX36:AZ36" si="227">$D36*AX184</f>
        <v>0</v>
      </c>
      <c r="AY36" s="48">
        <f t="shared" si="227"/>
        <v>0</v>
      </c>
      <c r="AZ36" s="48">
        <f t="shared" si="227"/>
        <v>0</v>
      </c>
      <c r="BA36" s="51">
        <f t="shared" si="48"/>
        <v>0</v>
      </c>
      <c r="BB36" s="45">
        <f t="shared" si="49"/>
        <v>0.04</v>
      </c>
    </row>
    <row r="37" spans="2:54" s="44" customFormat="1" ht="13.5" x14ac:dyDescent="0.25">
      <c r="B37" s="40"/>
      <c r="C37" s="40" t="s">
        <v>56</v>
      </c>
      <c r="D37" s="46">
        <f>[2]FS!H1114</f>
        <v>3500</v>
      </c>
      <c r="E37" s="47">
        <f t="shared" si="34"/>
        <v>0</v>
      </c>
      <c r="F37" s="48">
        <f t="shared" si="218"/>
        <v>0</v>
      </c>
      <c r="G37" s="48">
        <f t="shared" ref="G37:N37" si="228">$D37*G185</f>
        <v>0</v>
      </c>
      <c r="H37" s="48">
        <f t="shared" si="228"/>
        <v>0</v>
      </c>
      <c r="I37" s="48">
        <f t="shared" si="228"/>
        <v>0</v>
      </c>
      <c r="J37" s="48">
        <f t="shared" si="228"/>
        <v>0</v>
      </c>
      <c r="K37" s="48">
        <f t="shared" si="228"/>
        <v>0</v>
      </c>
      <c r="L37" s="48">
        <f t="shared" si="228"/>
        <v>0</v>
      </c>
      <c r="M37" s="48">
        <f t="shared" si="228"/>
        <v>0</v>
      </c>
      <c r="N37" s="48">
        <f t="shared" si="228"/>
        <v>0</v>
      </c>
      <c r="O37" s="51">
        <f>SUM(F37:N37)</f>
        <v>0</v>
      </c>
      <c r="P37" s="48">
        <f t="shared" si="220"/>
        <v>0</v>
      </c>
      <c r="Q37" s="48">
        <f t="shared" ref="Q37:W37" si="229">$D37*Q185</f>
        <v>0</v>
      </c>
      <c r="R37" s="48">
        <f t="shared" si="229"/>
        <v>0</v>
      </c>
      <c r="S37" s="48">
        <f t="shared" si="229"/>
        <v>0</v>
      </c>
      <c r="T37" s="48">
        <f t="shared" si="229"/>
        <v>0</v>
      </c>
      <c r="U37" s="48">
        <f t="shared" si="229"/>
        <v>0</v>
      </c>
      <c r="V37" s="48">
        <f t="shared" si="229"/>
        <v>0</v>
      </c>
      <c r="W37" s="48">
        <f t="shared" si="229"/>
        <v>0</v>
      </c>
      <c r="X37" s="51">
        <f t="shared" si="38"/>
        <v>0</v>
      </c>
      <c r="Y37" s="48">
        <f t="shared" si="222"/>
        <v>0</v>
      </c>
      <c r="Z37" s="48">
        <f t="shared" ref="Z37:AG37" si="230">$D37*Z185</f>
        <v>0</v>
      </c>
      <c r="AA37" s="48">
        <f t="shared" si="230"/>
        <v>0</v>
      </c>
      <c r="AB37" s="48">
        <f t="shared" si="230"/>
        <v>0</v>
      </c>
      <c r="AC37" s="48">
        <f t="shared" si="230"/>
        <v>0</v>
      </c>
      <c r="AD37" s="48">
        <f t="shared" si="230"/>
        <v>0</v>
      </c>
      <c r="AE37" s="48">
        <f t="shared" si="230"/>
        <v>0</v>
      </c>
      <c r="AF37" s="48">
        <f t="shared" si="230"/>
        <v>0</v>
      </c>
      <c r="AG37" s="48">
        <f t="shared" si="230"/>
        <v>0</v>
      </c>
      <c r="AH37" s="51">
        <f t="shared" si="41"/>
        <v>0</v>
      </c>
      <c r="AI37" s="48">
        <f t="shared" ref="AI37:AO37" si="231">$D37*AI185</f>
        <v>0</v>
      </c>
      <c r="AJ37" s="48">
        <f t="shared" si="231"/>
        <v>0</v>
      </c>
      <c r="AK37" s="48">
        <f t="shared" si="231"/>
        <v>0</v>
      </c>
      <c r="AL37" s="48">
        <f t="shared" si="231"/>
        <v>0</v>
      </c>
      <c r="AM37" s="48">
        <f t="shared" si="231"/>
        <v>0</v>
      </c>
      <c r="AN37" s="48">
        <f t="shared" si="231"/>
        <v>0</v>
      </c>
      <c r="AO37" s="48">
        <f t="shared" si="231"/>
        <v>0</v>
      </c>
      <c r="AP37" s="51">
        <f t="shared" si="43"/>
        <v>0</v>
      </c>
      <c r="AQ37" s="48">
        <f t="shared" ref="AQ37:AS37" si="232">$D37*AQ185</f>
        <v>0</v>
      </c>
      <c r="AR37" s="48">
        <f t="shared" si="232"/>
        <v>0</v>
      </c>
      <c r="AS37" s="48">
        <f t="shared" si="232"/>
        <v>0</v>
      </c>
      <c r="AT37" s="51">
        <f t="shared" si="45"/>
        <v>0</v>
      </c>
      <c r="AU37" s="48">
        <f t="shared" ref="AU37:AW37" si="233">$D37*AU185</f>
        <v>0</v>
      </c>
      <c r="AV37" s="48">
        <f t="shared" si="233"/>
        <v>0</v>
      </c>
      <c r="AW37" s="48">
        <f t="shared" si="233"/>
        <v>0</v>
      </c>
      <c r="AX37" s="48">
        <f t="shared" ref="AX37:AZ37" si="234">$D37*AX185</f>
        <v>0</v>
      </c>
      <c r="AY37" s="48">
        <f t="shared" si="234"/>
        <v>0</v>
      </c>
      <c r="AZ37" s="48">
        <f t="shared" si="234"/>
        <v>0</v>
      </c>
      <c r="BA37" s="51">
        <f t="shared" si="48"/>
        <v>0</v>
      </c>
      <c r="BB37" s="45">
        <f t="shared" si="49"/>
        <v>0</v>
      </c>
    </row>
    <row r="38" spans="2:54" s="44" customFormat="1" x14ac:dyDescent="0.25">
      <c r="B38" s="39" t="s">
        <v>57</v>
      </c>
      <c r="C38" s="40"/>
      <c r="D38" s="50">
        <f>SUM(D39:D43)</f>
        <v>169951</v>
      </c>
      <c r="E38" s="42">
        <f t="shared" si="34"/>
        <v>9974.4149999999991</v>
      </c>
      <c r="F38" s="41">
        <f t="shared" ref="F38:AI38" si="235">SUM(F39:F43)</f>
        <v>0</v>
      </c>
      <c r="G38" s="41">
        <f t="shared" ref="G38:N38" si="236">SUM(G39:G43)</f>
        <v>0</v>
      </c>
      <c r="H38" s="41">
        <f t="shared" si="236"/>
        <v>0</v>
      </c>
      <c r="I38" s="41">
        <f t="shared" si="236"/>
        <v>0</v>
      </c>
      <c r="J38" s="41">
        <f t="shared" si="236"/>
        <v>0</v>
      </c>
      <c r="K38" s="41">
        <f t="shared" si="236"/>
        <v>0</v>
      </c>
      <c r="L38" s="41">
        <f t="shared" si="236"/>
        <v>0</v>
      </c>
      <c r="M38" s="41">
        <f t="shared" si="236"/>
        <v>0</v>
      </c>
      <c r="N38" s="41">
        <f t="shared" si="236"/>
        <v>0</v>
      </c>
      <c r="O38" s="43">
        <f t="shared" si="235"/>
        <v>0</v>
      </c>
      <c r="P38" s="41">
        <f t="shared" si="235"/>
        <v>0</v>
      </c>
      <c r="Q38" s="41">
        <f t="shared" ref="Q38:W38" si="237">SUM(Q39:Q43)</f>
        <v>0</v>
      </c>
      <c r="R38" s="41">
        <f t="shared" si="237"/>
        <v>0</v>
      </c>
      <c r="S38" s="41">
        <f t="shared" si="237"/>
        <v>0</v>
      </c>
      <c r="T38" s="41">
        <f t="shared" si="237"/>
        <v>0</v>
      </c>
      <c r="U38" s="41">
        <f t="shared" si="237"/>
        <v>0</v>
      </c>
      <c r="V38" s="41">
        <f t="shared" si="237"/>
        <v>4591.3650000000007</v>
      </c>
      <c r="W38" s="41">
        <f t="shared" si="237"/>
        <v>5383.05</v>
      </c>
      <c r="X38" s="41">
        <f t="shared" si="235"/>
        <v>9974.4149999999991</v>
      </c>
      <c r="Y38" s="41">
        <f t="shared" si="235"/>
        <v>0</v>
      </c>
      <c r="Z38" s="41">
        <f t="shared" ref="Z38:AG38" si="238">SUM(Z39:Z43)</f>
        <v>0</v>
      </c>
      <c r="AA38" s="41">
        <f t="shared" si="238"/>
        <v>0</v>
      </c>
      <c r="AB38" s="41">
        <f t="shared" si="238"/>
        <v>0</v>
      </c>
      <c r="AC38" s="41">
        <f t="shared" si="238"/>
        <v>0</v>
      </c>
      <c r="AD38" s="41">
        <f t="shared" si="238"/>
        <v>0</v>
      </c>
      <c r="AE38" s="41">
        <f t="shared" si="238"/>
        <v>0</v>
      </c>
      <c r="AF38" s="41">
        <f t="shared" si="238"/>
        <v>0</v>
      </c>
      <c r="AG38" s="41">
        <f t="shared" si="238"/>
        <v>0</v>
      </c>
      <c r="AH38" s="43">
        <f t="shared" si="235"/>
        <v>0</v>
      </c>
      <c r="AI38" s="41">
        <f t="shared" si="235"/>
        <v>0</v>
      </c>
      <c r="AJ38" s="41">
        <f t="shared" ref="AJ38:AO38" si="239">SUM(AJ39:AJ43)</f>
        <v>0</v>
      </c>
      <c r="AK38" s="41">
        <f t="shared" si="239"/>
        <v>0</v>
      </c>
      <c r="AL38" s="41">
        <f t="shared" si="239"/>
        <v>0</v>
      </c>
      <c r="AM38" s="41">
        <f t="shared" si="239"/>
        <v>0</v>
      </c>
      <c r="AN38" s="41">
        <f t="shared" si="239"/>
        <v>0</v>
      </c>
      <c r="AO38" s="41">
        <f t="shared" si="239"/>
        <v>0</v>
      </c>
      <c r="AP38" s="43">
        <f t="shared" si="43"/>
        <v>0</v>
      </c>
      <c r="AQ38" s="41">
        <f t="shared" ref="AQ38:AS38" si="240">SUM(AQ39:AQ43)</f>
        <v>0</v>
      </c>
      <c r="AR38" s="41">
        <f t="shared" si="240"/>
        <v>0</v>
      </c>
      <c r="AS38" s="41">
        <f t="shared" si="240"/>
        <v>0</v>
      </c>
      <c r="AT38" s="43">
        <f t="shared" si="45"/>
        <v>0</v>
      </c>
      <c r="AU38" s="41">
        <f t="shared" ref="AU38:AW38" si="241">SUM(AU39:AU43)</f>
        <v>0</v>
      </c>
      <c r="AV38" s="41">
        <f t="shared" si="241"/>
        <v>0</v>
      </c>
      <c r="AW38" s="41">
        <f t="shared" si="241"/>
        <v>0</v>
      </c>
      <c r="AX38" s="41">
        <f t="shared" ref="AX38:AZ38" si="242">SUM(AX39:AX43)</f>
        <v>0</v>
      </c>
      <c r="AY38" s="41">
        <f t="shared" si="242"/>
        <v>0</v>
      </c>
      <c r="AZ38" s="41">
        <f t="shared" si="242"/>
        <v>0</v>
      </c>
      <c r="BA38" s="43">
        <f t="shared" si="48"/>
        <v>0</v>
      </c>
      <c r="BB38" s="45">
        <f t="shared" si="49"/>
        <v>5.8689945925590313E-2</v>
      </c>
    </row>
    <row r="39" spans="2:54" s="44" customFormat="1" ht="13.5" x14ac:dyDescent="0.25">
      <c r="B39" s="40"/>
      <c r="C39" s="40" t="s">
        <v>58</v>
      </c>
      <c r="D39" s="46">
        <f>[2]FS!H1313</f>
        <v>66843</v>
      </c>
      <c r="E39" s="47">
        <f t="shared" si="34"/>
        <v>6684.3</v>
      </c>
      <c r="F39" s="48">
        <f t="shared" ref="F39:F43" si="243">$D39*F187</f>
        <v>0</v>
      </c>
      <c r="G39" s="48">
        <f t="shared" ref="G39:N39" si="244">$D39*G187</f>
        <v>0</v>
      </c>
      <c r="H39" s="48">
        <f t="shared" si="244"/>
        <v>0</v>
      </c>
      <c r="I39" s="48">
        <f t="shared" si="244"/>
        <v>0</v>
      </c>
      <c r="J39" s="48">
        <f t="shared" si="244"/>
        <v>0</v>
      </c>
      <c r="K39" s="48">
        <f t="shared" si="244"/>
        <v>0</v>
      </c>
      <c r="L39" s="48">
        <f t="shared" si="244"/>
        <v>0</v>
      </c>
      <c r="M39" s="48">
        <f t="shared" si="244"/>
        <v>0</v>
      </c>
      <c r="N39" s="48">
        <f t="shared" si="244"/>
        <v>0</v>
      </c>
      <c r="O39" s="51">
        <f>SUM(F39:N39)</f>
        <v>0</v>
      </c>
      <c r="P39" s="48">
        <f t="shared" ref="P39:P43" si="245">$D39*P187</f>
        <v>0</v>
      </c>
      <c r="Q39" s="48">
        <f t="shared" ref="Q39:W39" si="246">$D39*Q187</f>
        <v>0</v>
      </c>
      <c r="R39" s="48">
        <f t="shared" si="246"/>
        <v>0</v>
      </c>
      <c r="S39" s="48">
        <f t="shared" si="246"/>
        <v>0</v>
      </c>
      <c r="T39" s="48">
        <f t="shared" si="246"/>
        <v>0</v>
      </c>
      <c r="U39" s="48">
        <f t="shared" si="246"/>
        <v>0</v>
      </c>
      <c r="V39" s="48">
        <f t="shared" si="246"/>
        <v>3342.15</v>
      </c>
      <c r="W39" s="48">
        <f t="shared" si="246"/>
        <v>3342.15</v>
      </c>
      <c r="X39" s="51">
        <f t="shared" si="38"/>
        <v>6684.3</v>
      </c>
      <c r="Y39" s="48">
        <f t="shared" ref="Y39:Y43" si="247">$D39*Y187</f>
        <v>0</v>
      </c>
      <c r="Z39" s="48">
        <f t="shared" ref="Z39:AG39" si="248">$D39*Z187</f>
        <v>0</v>
      </c>
      <c r="AA39" s="48">
        <f t="shared" si="248"/>
        <v>0</v>
      </c>
      <c r="AB39" s="48">
        <f t="shared" si="248"/>
        <v>0</v>
      </c>
      <c r="AC39" s="48">
        <f t="shared" si="248"/>
        <v>0</v>
      </c>
      <c r="AD39" s="48">
        <f t="shared" si="248"/>
        <v>0</v>
      </c>
      <c r="AE39" s="48">
        <f t="shared" si="248"/>
        <v>0</v>
      </c>
      <c r="AF39" s="48">
        <f t="shared" si="248"/>
        <v>0</v>
      </c>
      <c r="AG39" s="48">
        <f t="shared" si="248"/>
        <v>0</v>
      </c>
      <c r="AH39" s="51">
        <f t="shared" si="41"/>
        <v>0</v>
      </c>
      <c r="AI39" s="48">
        <f t="shared" ref="AI39:AO39" si="249">$D39*AI187</f>
        <v>0</v>
      </c>
      <c r="AJ39" s="48">
        <f t="shared" si="249"/>
        <v>0</v>
      </c>
      <c r="AK39" s="48">
        <f t="shared" si="249"/>
        <v>0</v>
      </c>
      <c r="AL39" s="48">
        <f t="shared" si="249"/>
        <v>0</v>
      </c>
      <c r="AM39" s="48">
        <f t="shared" si="249"/>
        <v>0</v>
      </c>
      <c r="AN39" s="48">
        <f t="shared" si="249"/>
        <v>0</v>
      </c>
      <c r="AO39" s="48">
        <f t="shared" si="249"/>
        <v>0</v>
      </c>
      <c r="AP39" s="51">
        <f t="shared" si="43"/>
        <v>0</v>
      </c>
      <c r="AQ39" s="48">
        <f t="shared" ref="AQ39:AS39" si="250">$D39*AQ187</f>
        <v>0</v>
      </c>
      <c r="AR39" s="48">
        <f t="shared" si="250"/>
        <v>0</v>
      </c>
      <c r="AS39" s="48">
        <f t="shared" si="250"/>
        <v>0</v>
      </c>
      <c r="AT39" s="51">
        <f t="shared" si="45"/>
        <v>0</v>
      </c>
      <c r="AU39" s="48">
        <f t="shared" ref="AU39:AW39" si="251">$D39*AU187</f>
        <v>0</v>
      </c>
      <c r="AV39" s="48">
        <f t="shared" si="251"/>
        <v>0</v>
      </c>
      <c r="AW39" s="48">
        <f t="shared" si="251"/>
        <v>0</v>
      </c>
      <c r="AX39" s="48">
        <f t="shared" ref="AX39:AZ39" si="252">$D39*AX187</f>
        <v>0</v>
      </c>
      <c r="AY39" s="48">
        <f t="shared" si="252"/>
        <v>0</v>
      </c>
      <c r="AZ39" s="48">
        <f t="shared" si="252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[2]FS!H1314</f>
        <v>19827</v>
      </c>
      <c r="E40" s="47">
        <f t="shared" si="34"/>
        <v>0</v>
      </c>
      <c r="F40" s="48">
        <f t="shared" si="243"/>
        <v>0</v>
      </c>
      <c r="G40" s="48">
        <f t="shared" ref="G40:N40" si="253">$D40*G188</f>
        <v>0</v>
      </c>
      <c r="H40" s="48">
        <f t="shared" si="253"/>
        <v>0</v>
      </c>
      <c r="I40" s="48">
        <f t="shared" si="253"/>
        <v>0</v>
      </c>
      <c r="J40" s="48">
        <f t="shared" si="253"/>
        <v>0</v>
      </c>
      <c r="K40" s="48">
        <f t="shared" si="253"/>
        <v>0</v>
      </c>
      <c r="L40" s="48">
        <f t="shared" si="253"/>
        <v>0</v>
      </c>
      <c r="M40" s="48">
        <f t="shared" si="253"/>
        <v>0</v>
      </c>
      <c r="N40" s="48">
        <f t="shared" si="253"/>
        <v>0</v>
      </c>
      <c r="O40" s="51">
        <f>SUM(F40:N40)</f>
        <v>0</v>
      </c>
      <c r="P40" s="48">
        <f t="shared" si="245"/>
        <v>0</v>
      </c>
      <c r="Q40" s="48">
        <f t="shared" ref="Q40:W40" si="254">$D40*Q188</f>
        <v>0</v>
      </c>
      <c r="R40" s="48">
        <f t="shared" si="254"/>
        <v>0</v>
      </c>
      <c r="S40" s="48">
        <f t="shared" si="254"/>
        <v>0</v>
      </c>
      <c r="T40" s="48">
        <f t="shared" si="254"/>
        <v>0</v>
      </c>
      <c r="U40" s="48">
        <f t="shared" si="254"/>
        <v>0</v>
      </c>
      <c r="V40" s="48">
        <f t="shared" si="254"/>
        <v>0</v>
      </c>
      <c r="W40" s="48">
        <f t="shared" si="254"/>
        <v>0</v>
      </c>
      <c r="X40" s="51">
        <f t="shared" si="38"/>
        <v>0</v>
      </c>
      <c r="Y40" s="48">
        <f t="shared" si="247"/>
        <v>0</v>
      </c>
      <c r="Z40" s="48">
        <f t="shared" ref="Z40:AG40" si="255">$D40*Z188</f>
        <v>0</v>
      </c>
      <c r="AA40" s="48">
        <f t="shared" si="255"/>
        <v>0</v>
      </c>
      <c r="AB40" s="48">
        <f t="shared" si="255"/>
        <v>0</v>
      </c>
      <c r="AC40" s="48">
        <f t="shared" si="255"/>
        <v>0</v>
      </c>
      <c r="AD40" s="48">
        <f t="shared" si="255"/>
        <v>0</v>
      </c>
      <c r="AE40" s="48">
        <f t="shared" si="255"/>
        <v>0</v>
      </c>
      <c r="AF40" s="48">
        <f t="shared" si="255"/>
        <v>0</v>
      </c>
      <c r="AG40" s="48">
        <f t="shared" si="255"/>
        <v>0</v>
      </c>
      <c r="AH40" s="51">
        <f t="shared" si="41"/>
        <v>0</v>
      </c>
      <c r="AI40" s="48">
        <f t="shared" ref="AI40:AO40" si="256">$D40*AI188</f>
        <v>0</v>
      </c>
      <c r="AJ40" s="48">
        <f t="shared" si="256"/>
        <v>0</v>
      </c>
      <c r="AK40" s="48">
        <f t="shared" si="256"/>
        <v>0</v>
      </c>
      <c r="AL40" s="48">
        <f t="shared" si="256"/>
        <v>0</v>
      </c>
      <c r="AM40" s="48">
        <f t="shared" si="256"/>
        <v>0</v>
      </c>
      <c r="AN40" s="48">
        <f t="shared" si="256"/>
        <v>0</v>
      </c>
      <c r="AO40" s="48">
        <f t="shared" si="256"/>
        <v>0</v>
      </c>
      <c r="AP40" s="51">
        <f t="shared" si="43"/>
        <v>0</v>
      </c>
      <c r="AQ40" s="48">
        <f t="shared" ref="AQ40:AS40" si="257">$D40*AQ188</f>
        <v>0</v>
      </c>
      <c r="AR40" s="48">
        <f t="shared" si="257"/>
        <v>0</v>
      </c>
      <c r="AS40" s="48">
        <f t="shared" si="257"/>
        <v>0</v>
      </c>
      <c r="AT40" s="51">
        <f t="shared" si="45"/>
        <v>0</v>
      </c>
      <c r="AU40" s="48">
        <f t="shared" ref="AU40:AW40" si="258">$D40*AU188</f>
        <v>0</v>
      </c>
      <c r="AV40" s="48">
        <f t="shared" si="258"/>
        <v>0</v>
      </c>
      <c r="AW40" s="48">
        <f t="shared" si="258"/>
        <v>0</v>
      </c>
      <c r="AX40" s="48">
        <f t="shared" ref="AX40:AZ40" si="259">$D40*AX188</f>
        <v>0</v>
      </c>
      <c r="AY40" s="48">
        <f t="shared" si="259"/>
        <v>0</v>
      </c>
      <c r="AZ40" s="48">
        <f t="shared" si="259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[2]FS!H1315</f>
        <v>0</v>
      </c>
      <c r="E41" s="47">
        <f t="shared" si="34"/>
        <v>0</v>
      </c>
      <c r="F41" s="48">
        <f t="shared" si="243"/>
        <v>0</v>
      </c>
      <c r="G41" s="48">
        <f t="shared" ref="G41:N41" si="260">$D41*G189</f>
        <v>0</v>
      </c>
      <c r="H41" s="48">
        <f t="shared" si="260"/>
        <v>0</v>
      </c>
      <c r="I41" s="48">
        <f t="shared" si="260"/>
        <v>0</v>
      </c>
      <c r="J41" s="48">
        <f t="shared" si="260"/>
        <v>0</v>
      </c>
      <c r="K41" s="48">
        <f t="shared" si="260"/>
        <v>0</v>
      </c>
      <c r="L41" s="48">
        <f t="shared" si="260"/>
        <v>0</v>
      </c>
      <c r="M41" s="48">
        <f t="shared" si="260"/>
        <v>0</v>
      </c>
      <c r="N41" s="48">
        <f t="shared" si="260"/>
        <v>0</v>
      </c>
      <c r="O41" s="51">
        <f>SUM(F41:N41)</f>
        <v>0</v>
      </c>
      <c r="P41" s="48">
        <f t="shared" si="245"/>
        <v>0</v>
      </c>
      <c r="Q41" s="48">
        <f t="shared" ref="Q41:W41" si="261">$D41*Q189</f>
        <v>0</v>
      </c>
      <c r="R41" s="48">
        <f t="shared" si="261"/>
        <v>0</v>
      </c>
      <c r="S41" s="48">
        <f t="shared" si="261"/>
        <v>0</v>
      </c>
      <c r="T41" s="48">
        <f t="shared" si="261"/>
        <v>0</v>
      </c>
      <c r="U41" s="48">
        <f t="shared" si="261"/>
        <v>0</v>
      </c>
      <c r="V41" s="48">
        <f t="shared" si="261"/>
        <v>0</v>
      </c>
      <c r="W41" s="48">
        <f t="shared" si="261"/>
        <v>0</v>
      </c>
      <c r="X41" s="51">
        <f t="shared" si="38"/>
        <v>0</v>
      </c>
      <c r="Y41" s="48">
        <f t="shared" si="247"/>
        <v>0</v>
      </c>
      <c r="Z41" s="48">
        <f t="shared" ref="Z41:AG41" si="262">$D41*Z189</f>
        <v>0</v>
      </c>
      <c r="AA41" s="48">
        <f t="shared" si="262"/>
        <v>0</v>
      </c>
      <c r="AB41" s="48">
        <f t="shared" si="262"/>
        <v>0</v>
      </c>
      <c r="AC41" s="48">
        <f t="shared" si="262"/>
        <v>0</v>
      </c>
      <c r="AD41" s="48">
        <f t="shared" si="262"/>
        <v>0</v>
      </c>
      <c r="AE41" s="48">
        <f t="shared" si="262"/>
        <v>0</v>
      </c>
      <c r="AF41" s="48">
        <f t="shared" si="262"/>
        <v>0</v>
      </c>
      <c r="AG41" s="48">
        <f t="shared" si="262"/>
        <v>0</v>
      </c>
      <c r="AH41" s="51">
        <f t="shared" si="41"/>
        <v>0</v>
      </c>
      <c r="AI41" s="48">
        <f t="shared" ref="AI41:AO41" si="263">$D41*AI189</f>
        <v>0</v>
      </c>
      <c r="AJ41" s="48">
        <f t="shared" si="263"/>
        <v>0</v>
      </c>
      <c r="AK41" s="48">
        <f t="shared" si="263"/>
        <v>0</v>
      </c>
      <c r="AL41" s="48">
        <f t="shared" si="263"/>
        <v>0</v>
      </c>
      <c r="AM41" s="48">
        <f t="shared" si="263"/>
        <v>0</v>
      </c>
      <c r="AN41" s="48">
        <f t="shared" si="263"/>
        <v>0</v>
      </c>
      <c r="AO41" s="48">
        <f t="shared" si="263"/>
        <v>0</v>
      </c>
      <c r="AP41" s="51">
        <f t="shared" si="43"/>
        <v>0</v>
      </c>
      <c r="AQ41" s="48">
        <f t="shared" ref="AQ41:AS41" si="264">$D41*AQ189</f>
        <v>0</v>
      </c>
      <c r="AR41" s="48">
        <f t="shared" si="264"/>
        <v>0</v>
      </c>
      <c r="AS41" s="48">
        <f t="shared" si="264"/>
        <v>0</v>
      </c>
      <c r="AT41" s="51">
        <f t="shared" si="45"/>
        <v>0</v>
      </c>
      <c r="AU41" s="48">
        <f t="shared" ref="AU41:AW41" si="265">$D41*AU189</f>
        <v>0</v>
      </c>
      <c r="AV41" s="48">
        <f t="shared" si="265"/>
        <v>0</v>
      </c>
      <c r="AW41" s="48">
        <f t="shared" si="265"/>
        <v>0</v>
      </c>
      <c r="AX41" s="48">
        <f t="shared" ref="AX41:AZ41" si="266">$D41*AX189</f>
        <v>0</v>
      </c>
      <c r="AY41" s="48">
        <f t="shared" si="266"/>
        <v>0</v>
      </c>
      <c r="AZ41" s="48">
        <f t="shared" si="266"/>
        <v>0</v>
      </c>
      <c r="BA41" s="51">
        <f t="shared" si="48"/>
        <v>0</v>
      </c>
      <c r="BB41" s="45" t="e">
        <f t="shared" si="49"/>
        <v>#DIV/0!</v>
      </c>
    </row>
    <row r="42" spans="2:54" s="44" customFormat="1" ht="13.5" x14ac:dyDescent="0.25">
      <c r="B42" s="40"/>
      <c r="C42" s="40" t="s">
        <v>61</v>
      </c>
      <c r="D42" s="46">
        <f>[2]FS!H1316</f>
        <v>68030</v>
      </c>
      <c r="E42" s="47">
        <f t="shared" si="34"/>
        <v>3061.35</v>
      </c>
      <c r="F42" s="48">
        <f t="shared" si="243"/>
        <v>0</v>
      </c>
      <c r="G42" s="48">
        <f t="shared" ref="G42:N42" si="267">$D42*G190</f>
        <v>0</v>
      </c>
      <c r="H42" s="48">
        <f t="shared" si="267"/>
        <v>0</v>
      </c>
      <c r="I42" s="48">
        <f t="shared" si="267"/>
        <v>0</v>
      </c>
      <c r="J42" s="48">
        <f t="shared" si="267"/>
        <v>0</v>
      </c>
      <c r="K42" s="48">
        <f t="shared" si="267"/>
        <v>0</v>
      </c>
      <c r="L42" s="48">
        <f t="shared" si="267"/>
        <v>0</v>
      </c>
      <c r="M42" s="48">
        <f t="shared" si="267"/>
        <v>0</v>
      </c>
      <c r="N42" s="48">
        <f t="shared" si="267"/>
        <v>0</v>
      </c>
      <c r="O42" s="51">
        <f>SUM(F42:N42)</f>
        <v>0</v>
      </c>
      <c r="P42" s="48">
        <f t="shared" si="245"/>
        <v>0</v>
      </c>
      <c r="Q42" s="48">
        <f t="shared" ref="Q42:W42" si="268">$D42*Q190</f>
        <v>0</v>
      </c>
      <c r="R42" s="48">
        <f t="shared" si="268"/>
        <v>0</v>
      </c>
      <c r="S42" s="48">
        <f t="shared" si="268"/>
        <v>0</v>
      </c>
      <c r="T42" s="48">
        <f t="shared" si="268"/>
        <v>0</v>
      </c>
      <c r="U42" s="48">
        <f t="shared" si="268"/>
        <v>0</v>
      </c>
      <c r="V42" s="48">
        <f t="shared" si="268"/>
        <v>1020.4499999999999</v>
      </c>
      <c r="W42" s="48">
        <f t="shared" si="268"/>
        <v>2040.8999999999999</v>
      </c>
      <c r="X42" s="51">
        <f>SUM(P42:W42)</f>
        <v>3061.35</v>
      </c>
      <c r="Y42" s="48">
        <f t="shared" si="247"/>
        <v>0</v>
      </c>
      <c r="Z42" s="48">
        <f t="shared" ref="Z42:AG42" si="269">$D42*Z190</f>
        <v>0</v>
      </c>
      <c r="AA42" s="48">
        <f t="shared" si="269"/>
        <v>0</v>
      </c>
      <c r="AB42" s="48">
        <f t="shared" si="269"/>
        <v>0</v>
      </c>
      <c r="AC42" s="48">
        <f t="shared" si="269"/>
        <v>0</v>
      </c>
      <c r="AD42" s="48">
        <f t="shared" si="269"/>
        <v>0</v>
      </c>
      <c r="AE42" s="48">
        <f t="shared" si="269"/>
        <v>0</v>
      </c>
      <c r="AF42" s="48">
        <f t="shared" si="269"/>
        <v>0</v>
      </c>
      <c r="AG42" s="48">
        <f t="shared" si="269"/>
        <v>0</v>
      </c>
      <c r="AH42" s="51">
        <f>SUM(Y42:AG42)</f>
        <v>0</v>
      </c>
      <c r="AI42" s="48">
        <f t="shared" ref="AI42:AO42" si="270">$D42*AI190</f>
        <v>0</v>
      </c>
      <c r="AJ42" s="48">
        <f t="shared" si="270"/>
        <v>0</v>
      </c>
      <c r="AK42" s="48">
        <f t="shared" si="270"/>
        <v>0</v>
      </c>
      <c r="AL42" s="48">
        <f t="shared" si="270"/>
        <v>0</v>
      </c>
      <c r="AM42" s="48">
        <f t="shared" si="270"/>
        <v>0</v>
      </c>
      <c r="AN42" s="48">
        <f t="shared" si="270"/>
        <v>0</v>
      </c>
      <c r="AO42" s="48">
        <f t="shared" si="270"/>
        <v>0</v>
      </c>
      <c r="AP42" s="51">
        <f t="shared" si="43"/>
        <v>0</v>
      </c>
      <c r="AQ42" s="48">
        <f t="shared" ref="AQ42:AS42" si="271">$D42*AQ190</f>
        <v>0</v>
      </c>
      <c r="AR42" s="48">
        <f t="shared" si="271"/>
        <v>0</v>
      </c>
      <c r="AS42" s="48">
        <f t="shared" si="271"/>
        <v>0</v>
      </c>
      <c r="AT42" s="51">
        <f t="shared" si="45"/>
        <v>0</v>
      </c>
      <c r="AU42" s="48">
        <f t="shared" ref="AU42:AW42" si="272">$D42*AU190</f>
        <v>0</v>
      </c>
      <c r="AV42" s="48">
        <f t="shared" si="272"/>
        <v>0</v>
      </c>
      <c r="AW42" s="48">
        <f t="shared" si="272"/>
        <v>0</v>
      </c>
      <c r="AX42" s="48">
        <f t="shared" ref="AX42:AZ42" si="273">$D42*AX190</f>
        <v>0</v>
      </c>
      <c r="AY42" s="48">
        <f t="shared" si="273"/>
        <v>0</v>
      </c>
      <c r="AZ42" s="48">
        <f t="shared" si="273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[2]FS!H1317</f>
        <v>15251</v>
      </c>
      <c r="E43" s="47">
        <f t="shared" si="34"/>
        <v>228.76499999999999</v>
      </c>
      <c r="F43" s="48">
        <f t="shared" si="243"/>
        <v>0</v>
      </c>
      <c r="G43" s="48">
        <f t="shared" ref="G43:N43" si="274">$D43*G191</f>
        <v>0</v>
      </c>
      <c r="H43" s="48">
        <f t="shared" si="274"/>
        <v>0</v>
      </c>
      <c r="I43" s="48">
        <f t="shared" si="274"/>
        <v>0</v>
      </c>
      <c r="J43" s="48">
        <f t="shared" si="274"/>
        <v>0</v>
      </c>
      <c r="K43" s="48">
        <f t="shared" si="274"/>
        <v>0</v>
      </c>
      <c r="L43" s="48">
        <f t="shared" si="274"/>
        <v>0</v>
      </c>
      <c r="M43" s="48">
        <f t="shared" si="274"/>
        <v>0</v>
      </c>
      <c r="N43" s="48">
        <f t="shared" si="274"/>
        <v>0</v>
      </c>
      <c r="O43" s="51">
        <f>SUM(F43:N43)</f>
        <v>0</v>
      </c>
      <c r="P43" s="48">
        <f t="shared" si="245"/>
        <v>0</v>
      </c>
      <c r="Q43" s="48">
        <f t="shared" ref="Q43:W43" si="275">$D43*Q191</f>
        <v>0</v>
      </c>
      <c r="R43" s="48">
        <f t="shared" si="275"/>
        <v>0</v>
      </c>
      <c r="S43" s="48">
        <f t="shared" si="275"/>
        <v>0</v>
      </c>
      <c r="T43" s="48">
        <f t="shared" si="275"/>
        <v>0</v>
      </c>
      <c r="U43" s="48">
        <f t="shared" si="275"/>
        <v>0</v>
      </c>
      <c r="V43" s="48">
        <f t="shared" si="275"/>
        <v>228.76499999999999</v>
      </c>
      <c r="W43" s="48">
        <f t="shared" si="275"/>
        <v>0</v>
      </c>
      <c r="X43" s="51">
        <f t="shared" si="38"/>
        <v>228.76499999999999</v>
      </c>
      <c r="Y43" s="48">
        <f t="shared" si="247"/>
        <v>0</v>
      </c>
      <c r="Z43" s="48">
        <f t="shared" ref="Z43:AG43" si="276">$D43*Z191</f>
        <v>0</v>
      </c>
      <c r="AA43" s="48">
        <f t="shared" si="276"/>
        <v>0</v>
      </c>
      <c r="AB43" s="48">
        <f t="shared" si="276"/>
        <v>0</v>
      </c>
      <c r="AC43" s="48">
        <f t="shared" si="276"/>
        <v>0</v>
      </c>
      <c r="AD43" s="48">
        <f t="shared" si="276"/>
        <v>0</v>
      </c>
      <c r="AE43" s="48">
        <f t="shared" si="276"/>
        <v>0</v>
      </c>
      <c r="AF43" s="48">
        <f t="shared" si="276"/>
        <v>0</v>
      </c>
      <c r="AG43" s="48">
        <f t="shared" si="276"/>
        <v>0</v>
      </c>
      <c r="AH43" s="51">
        <f t="shared" si="41"/>
        <v>0</v>
      </c>
      <c r="AI43" s="48">
        <f t="shared" ref="AI43:AO43" si="277">$D43*AI191</f>
        <v>0</v>
      </c>
      <c r="AJ43" s="48">
        <f t="shared" si="277"/>
        <v>0</v>
      </c>
      <c r="AK43" s="48">
        <f t="shared" si="277"/>
        <v>0</v>
      </c>
      <c r="AL43" s="48">
        <f t="shared" si="277"/>
        <v>0</v>
      </c>
      <c r="AM43" s="48">
        <f t="shared" si="277"/>
        <v>0</v>
      </c>
      <c r="AN43" s="48">
        <f t="shared" si="277"/>
        <v>0</v>
      </c>
      <c r="AO43" s="48">
        <f t="shared" si="277"/>
        <v>0</v>
      </c>
      <c r="AP43" s="51">
        <f t="shared" si="43"/>
        <v>0</v>
      </c>
      <c r="AQ43" s="48">
        <f t="shared" ref="AQ43:AS43" si="278">$D43*AQ191</f>
        <v>0</v>
      </c>
      <c r="AR43" s="48">
        <f t="shared" si="278"/>
        <v>0</v>
      </c>
      <c r="AS43" s="48">
        <f t="shared" si="278"/>
        <v>0</v>
      </c>
      <c r="AT43" s="51">
        <f t="shared" si="45"/>
        <v>0</v>
      </c>
      <c r="AU43" s="48">
        <f t="shared" ref="AU43:AW43" si="279">$D43*AU191</f>
        <v>0</v>
      </c>
      <c r="AV43" s="48">
        <f t="shared" si="279"/>
        <v>0</v>
      </c>
      <c r="AW43" s="48">
        <f t="shared" si="279"/>
        <v>0</v>
      </c>
      <c r="AX43" s="48">
        <f t="shared" ref="AX43:AZ43" si="280">$D43*AX191</f>
        <v>0</v>
      </c>
      <c r="AY43" s="48">
        <f t="shared" si="280"/>
        <v>0</v>
      </c>
      <c r="AZ43" s="48">
        <f t="shared" si="280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104186</v>
      </c>
      <c r="E44" s="42">
        <f t="shared" si="34"/>
        <v>710</v>
      </c>
      <c r="F44" s="41">
        <f>SUM(F45:F49)</f>
        <v>0</v>
      </c>
      <c r="G44" s="41">
        <f t="shared" ref="G44:N44" si="281">SUM(G45:G49)</f>
        <v>0</v>
      </c>
      <c r="H44" s="41">
        <f t="shared" si="281"/>
        <v>10</v>
      </c>
      <c r="I44" s="41">
        <f t="shared" si="281"/>
        <v>0</v>
      </c>
      <c r="J44" s="41">
        <f t="shared" si="281"/>
        <v>0</v>
      </c>
      <c r="K44" s="41">
        <f t="shared" si="281"/>
        <v>0</v>
      </c>
      <c r="L44" s="41">
        <f t="shared" si="281"/>
        <v>0</v>
      </c>
      <c r="M44" s="41">
        <f t="shared" si="281"/>
        <v>0</v>
      </c>
      <c r="N44" s="41">
        <f t="shared" si="281"/>
        <v>0</v>
      </c>
      <c r="O44" s="43">
        <f>SUM(O45:O49)</f>
        <v>10</v>
      </c>
      <c r="P44" s="41">
        <f t="shared" ref="P44:AI44" si="282">SUM(P45:P49)</f>
        <v>0</v>
      </c>
      <c r="Q44" s="41">
        <f t="shared" ref="Q44:W44" si="283">SUM(Q45:Q49)</f>
        <v>0</v>
      </c>
      <c r="R44" s="41">
        <f t="shared" si="283"/>
        <v>0</v>
      </c>
      <c r="S44" s="41">
        <f t="shared" si="283"/>
        <v>0</v>
      </c>
      <c r="T44" s="41">
        <f t="shared" si="283"/>
        <v>0</v>
      </c>
      <c r="U44" s="41">
        <f t="shared" si="283"/>
        <v>0</v>
      </c>
      <c r="V44" s="41">
        <f t="shared" si="283"/>
        <v>0</v>
      </c>
      <c r="W44" s="41">
        <f t="shared" si="283"/>
        <v>0</v>
      </c>
      <c r="X44" s="41">
        <f t="shared" si="282"/>
        <v>0</v>
      </c>
      <c r="Y44" s="41">
        <f t="shared" si="282"/>
        <v>0</v>
      </c>
      <c r="Z44" s="41">
        <f t="shared" ref="Z44:AG44" si="284">SUM(Z45:Z49)</f>
        <v>0</v>
      </c>
      <c r="AA44" s="41">
        <f t="shared" si="284"/>
        <v>0</v>
      </c>
      <c r="AB44" s="41">
        <f t="shared" si="284"/>
        <v>0</v>
      </c>
      <c r="AC44" s="41">
        <f t="shared" si="284"/>
        <v>0</v>
      </c>
      <c r="AD44" s="41">
        <f t="shared" si="284"/>
        <v>0</v>
      </c>
      <c r="AE44" s="41">
        <f t="shared" si="284"/>
        <v>0</v>
      </c>
      <c r="AF44" s="41">
        <f t="shared" si="284"/>
        <v>0</v>
      </c>
      <c r="AG44" s="41">
        <f t="shared" si="284"/>
        <v>0</v>
      </c>
      <c r="AH44" s="43">
        <f t="shared" si="282"/>
        <v>0</v>
      </c>
      <c r="AI44" s="41">
        <f t="shared" si="282"/>
        <v>100</v>
      </c>
      <c r="AJ44" s="41">
        <f t="shared" ref="AJ44:AO44" si="285">SUM(AJ45:AJ49)</f>
        <v>100</v>
      </c>
      <c r="AK44" s="41">
        <f t="shared" si="285"/>
        <v>100</v>
      </c>
      <c r="AL44" s="41">
        <f t="shared" si="285"/>
        <v>300</v>
      </c>
      <c r="AM44" s="41">
        <f t="shared" si="285"/>
        <v>0</v>
      </c>
      <c r="AN44" s="41">
        <f t="shared" si="285"/>
        <v>100</v>
      </c>
      <c r="AO44" s="41">
        <f t="shared" si="285"/>
        <v>0</v>
      </c>
      <c r="AP44" s="43">
        <f t="shared" si="43"/>
        <v>700</v>
      </c>
      <c r="AQ44" s="41">
        <f t="shared" ref="AQ44:AS44" si="286">SUM(AQ45:AQ49)</f>
        <v>0</v>
      </c>
      <c r="AR44" s="41">
        <f t="shared" si="286"/>
        <v>0</v>
      </c>
      <c r="AS44" s="41">
        <f t="shared" si="286"/>
        <v>0</v>
      </c>
      <c r="AT44" s="43">
        <f t="shared" si="45"/>
        <v>0</v>
      </c>
      <c r="AU44" s="41">
        <f t="shared" ref="AU44:AW44" si="287">SUM(AU45:AU49)</f>
        <v>0</v>
      </c>
      <c r="AV44" s="41">
        <f t="shared" si="287"/>
        <v>0</v>
      </c>
      <c r="AW44" s="41">
        <f t="shared" si="287"/>
        <v>0</v>
      </c>
      <c r="AX44" s="41">
        <f t="shared" ref="AX44:AZ44" si="288">SUM(AX45:AX49)</f>
        <v>0</v>
      </c>
      <c r="AY44" s="41">
        <f t="shared" si="288"/>
        <v>0</v>
      </c>
      <c r="AZ44" s="41">
        <f t="shared" si="288"/>
        <v>0</v>
      </c>
      <c r="BA44" s="43">
        <f t="shared" si="48"/>
        <v>0</v>
      </c>
      <c r="BB44" s="45">
        <f t="shared" si="49"/>
        <v>6.8147351851496367E-3</v>
      </c>
    </row>
    <row r="45" spans="2:54" s="44" customFormat="1" ht="13.5" x14ac:dyDescent="0.25">
      <c r="B45" s="40"/>
      <c r="C45" s="40" t="s">
        <v>64</v>
      </c>
      <c r="D45" s="46">
        <f>[2]FS!H1513</f>
        <v>86069</v>
      </c>
      <c r="E45" s="47">
        <f t="shared" si="34"/>
        <v>0</v>
      </c>
      <c r="F45" s="48">
        <f t="shared" ref="F45:F49" si="289">$D45*F193</f>
        <v>0</v>
      </c>
      <c r="G45" s="48">
        <f t="shared" ref="G45:N45" si="290">$D45*G193</f>
        <v>0</v>
      </c>
      <c r="H45" s="48">
        <f t="shared" si="290"/>
        <v>0</v>
      </c>
      <c r="I45" s="48">
        <f t="shared" si="290"/>
        <v>0</v>
      </c>
      <c r="J45" s="48">
        <f t="shared" si="290"/>
        <v>0</v>
      </c>
      <c r="K45" s="48">
        <f t="shared" si="290"/>
        <v>0</v>
      </c>
      <c r="L45" s="48">
        <f t="shared" si="290"/>
        <v>0</v>
      </c>
      <c r="M45" s="48">
        <f t="shared" si="290"/>
        <v>0</v>
      </c>
      <c r="N45" s="48">
        <f t="shared" si="290"/>
        <v>0</v>
      </c>
      <c r="O45" s="51">
        <f>SUM(F45:N45)</f>
        <v>0</v>
      </c>
      <c r="P45" s="48">
        <f t="shared" ref="P45:P49" si="291">$D45*P193</f>
        <v>0</v>
      </c>
      <c r="Q45" s="48">
        <f t="shared" ref="Q45:W45" si="292">$D45*Q193</f>
        <v>0</v>
      </c>
      <c r="R45" s="48">
        <f t="shared" si="292"/>
        <v>0</v>
      </c>
      <c r="S45" s="48">
        <f t="shared" si="292"/>
        <v>0</v>
      </c>
      <c r="T45" s="48">
        <f t="shared" si="292"/>
        <v>0</v>
      </c>
      <c r="U45" s="48">
        <f t="shared" si="292"/>
        <v>0</v>
      </c>
      <c r="V45" s="48">
        <f t="shared" si="292"/>
        <v>0</v>
      </c>
      <c r="W45" s="48">
        <f t="shared" si="292"/>
        <v>0</v>
      </c>
      <c r="X45" s="51">
        <f t="shared" si="38"/>
        <v>0</v>
      </c>
      <c r="Y45" s="48">
        <f t="shared" ref="Y45:Y49" si="293">$D45*Y193</f>
        <v>0</v>
      </c>
      <c r="Z45" s="48">
        <f t="shared" ref="Z45:AG45" si="294">$D45*Z193</f>
        <v>0</v>
      </c>
      <c r="AA45" s="48">
        <f t="shared" si="294"/>
        <v>0</v>
      </c>
      <c r="AB45" s="48">
        <f t="shared" si="294"/>
        <v>0</v>
      </c>
      <c r="AC45" s="48">
        <f t="shared" si="294"/>
        <v>0</v>
      </c>
      <c r="AD45" s="48">
        <f t="shared" si="294"/>
        <v>0</v>
      </c>
      <c r="AE45" s="48">
        <f t="shared" si="294"/>
        <v>0</v>
      </c>
      <c r="AF45" s="48">
        <f t="shared" si="294"/>
        <v>0</v>
      </c>
      <c r="AG45" s="48">
        <f t="shared" si="294"/>
        <v>0</v>
      </c>
      <c r="AH45" s="51">
        <f t="shared" si="41"/>
        <v>0</v>
      </c>
      <c r="AI45" s="48">
        <f t="shared" ref="AI45:AO45" si="295">$D45*AI193</f>
        <v>0</v>
      </c>
      <c r="AJ45" s="48">
        <f t="shared" si="295"/>
        <v>0</v>
      </c>
      <c r="AK45" s="48">
        <f t="shared" si="295"/>
        <v>0</v>
      </c>
      <c r="AL45" s="48">
        <f t="shared" si="295"/>
        <v>0</v>
      </c>
      <c r="AM45" s="48">
        <f t="shared" si="295"/>
        <v>0</v>
      </c>
      <c r="AN45" s="48">
        <f t="shared" si="295"/>
        <v>0</v>
      </c>
      <c r="AO45" s="48">
        <f t="shared" si="295"/>
        <v>0</v>
      </c>
      <c r="AP45" s="51">
        <f t="shared" si="43"/>
        <v>0</v>
      </c>
      <c r="AQ45" s="48">
        <f t="shared" ref="AQ45:AS45" si="296">$D45*AQ193</f>
        <v>0</v>
      </c>
      <c r="AR45" s="48">
        <f t="shared" si="296"/>
        <v>0</v>
      </c>
      <c r="AS45" s="48">
        <f t="shared" si="296"/>
        <v>0</v>
      </c>
      <c r="AT45" s="51">
        <f t="shared" si="45"/>
        <v>0</v>
      </c>
      <c r="AU45" s="48">
        <f t="shared" ref="AU45:AW45" si="297">$D45*AU193</f>
        <v>0</v>
      </c>
      <c r="AV45" s="48">
        <f t="shared" si="297"/>
        <v>0</v>
      </c>
      <c r="AW45" s="48">
        <f t="shared" si="297"/>
        <v>0</v>
      </c>
      <c r="AX45" s="48">
        <f t="shared" ref="AX45:AZ45" si="298">$D45*AX193</f>
        <v>0</v>
      </c>
      <c r="AY45" s="48">
        <f t="shared" si="298"/>
        <v>0</v>
      </c>
      <c r="AZ45" s="48">
        <f t="shared" si="298"/>
        <v>0</v>
      </c>
      <c r="BA45" s="51">
        <f t="shared" si="48"/>
        <v>0</v>
      </c>
      <c r="BB45" s="45">
        <f t="shared" si="49"/>
        <v>0</v>
      </c>
    </row>
    <row r="46" spans="2:54" s="44" customFormat="1" ht="13.5" x14ac:dyDescent="0.25">
      <c r="B46" s="40"/>
      <c r="C46" s="40" t="s">
        <v>65</v>
      </c>
      <c r="D46" s="46"/>
      <c r="E46" s="47">
        <f t="shared" si="34"/>
        <v>0</v>
      </c>
      <c r="F46" s="48">
        <f t="shared" si="289"/>
        <v>0</v>
      </c>
      <c r="G46" s="48">
        <f t="shared" ref="G46:N46" si="299">$D46*G194</f>
        <v>0</v>
      </c>
      <c r="H46" s="48">
        <f t="shared" si="299"/>
        <v>0</v>
      </c>
      <c r="I46" s="48">
        <f t="shared" si="299"/>
        <v>0</v>
      </c>
      <c r="J46" s="48">
        <f t="shared" si="299"/>
        <v>0</v>
      </c>
      <c r="K46" s="48">
        <f t="shared" si="299"/>
        <v>0</v>
      </c>
      <c r="L46" s="48">
        <f t="shared" si="299"/>
        <v>0</v>
      </c>
      <c r="M46" s="48">
        <f t="shared" si="299"/>
        <v>0</v>
      </c>
      <c r="N46" s="48">
        <f t="shared" si="299"/>
        <v>0</v>
      </c>
      <c r="O46" s="51">
        <f>SUM(F46:N46)</f>
        <v>0</v>
      </c>
      <c r="P46" s="48">
        <f t="shared" si="291"/>
        <v>0</v>
      </c>
      <c r="Q46" s="48">
        <f t="shared" ref="Q46:W46" si="300">$D46*Q194</f>
        <v>0</v>
      </c>
      <c r="R46" s="48">
        <f t="shared" si="300"/>
        <v>0</v>
      </c>
      <c r="S46" s="48">
        <f t="shared" si="300"/>
        <v>0</v>
      </c>
      <c r="T46" s="48">
        <f t="shared" si="300"/>
        <v>0</v>
      </c>
      <c r="U46" s="48">
        <f t="shared" si="300"/>
        <v>0</v>
      </c>
      <c r="V46" s="48">
        <f t="shared" si="300"/>
        <v>0</v>
      </c>
      <c r="W46" s="48">
        <f t="shared" si="300"/>
        <v>0</v>
      </c>
      <c r="X46" s="51">
        <f t="shared" si="38"/>
        <v>0</v>
      </c>
      <c r="Y46" s="48">
        <f t="shared" si="293"/>
        <v>0</v>
      </c>
      <c r="Z46" s="48">
        <f t="shared" ref="Z46:AG46" si="301">$D46*Z194</f>
        <v>0</v>
      </c>
      <c r="AA46" s="48">
        <f t="shared" si="301"/>
        <v>0</v>
      </c>
      <c r="AB46" s="48">
        <f t="shared" si="301"/>
        <v>0</v>
      </c>
      <c r="AC46" s="48">
        <f t="shared" si="301"/>
        <v>0</v>
      </c>
      <c r="AD46" s="48">
        <f t="shared" si="301"/>
        <v>0</v>
      </c>
      <c r="AE46" s="48">
        <f t="shared" si="301"/>
        <v>0</v>
      </c>
      <c r="AF46" s="48">
        <f t="shared" si="301"/>
        <v>0</v>
      </c>
      <c r="AG46" s="48">
        <f t="shared" si="301"/>
        <v>0</v>
      </c>
      <c r="AH46" s="51">
        <f t="shared" si="41"/>
        <v>0</v>
      </c>
      <c r="AI46" s="48">
        <f t="shared" ref="AI46:AO46" si="302">$D46*AI194</f>
        <v>0</v>
      </c>
      <c r="AJ46" s="48">
        <f t="shared" si="302"/>
        <v>0</v>
      </c>
      <c r="AK46" s="48">
        <f t="shared" si="302"/>
        <v>0</v>
      </c>
      <c r="AL46" s="48">
        <f t="shared" si="302"/>
        <v>0</v>
      </c>
      <c r="AM46" s="48">
        <f t="shared" si="302"/>
        <v>0</v>
      </c>
      <c r="AN46" s="48">
        <f t="shared" si="302"/>
        <v>0</v>
      </c>
      <c r="AO46" s="48">
        <f t="shared" si="302"/>
        <v>0</v>
      </c>
      <c r="AP46" s="51">
        <f t="shared" si="43"/>
        <v>0</v>
      </c>
      <c r="AQ46" s="48">
        <f t="shared" ref="AQ46:AS46" si="303">$D46*AQ194</f>
        <v>0</v>
      </c>
      <c r="AR46" s="48">
        <f t="shared" si="303"/>
        <v>0</v>
      </c>
      <c r="AS46" s="48">
        <f t="shared" si="303"/>
        <v>0</v>
      </c>
      <c r="AT46" s="51">
        <f t="shared" si="45"/>
        <v>0</v>
      </c>
      <c r="AU46" s="48">
        <f t="shared" ref="AU46:AW46" si="304">$D46*AU194</f>
        <v>0</v>
      </c>
      <c r="AV46" s="48">
        <f t="shared" si="304"/>
        <v>0</v>
      </c>
      <c r="AW46" s="48">
        <f t="shared" si="304"/>
        <v>0</v>
      </c>
      <c r="AX46" s="48">
        <f t="shared" ref="AX46:AZ46" si="305">$D46*AX194</f>
        <v>0</v>
      </c>
      <c r="AY46" s="48">
        <f t="shared" si="305"/>
        <v>0</v>
      </c>
      <c r="AZ46" s="48">
        <f t="shared" si="305"/>
        <v>0</v>
      </c>
      <c r="BA46" s="51">
        <f t="shared" si="48"/>
        <v>0</v>
      </c>
      <c r="BB46" s="45" t="e">
        <f t="shared" si="49"/>
        <v>#DIV/0!</v>
      </c>
    </row>
    <row r="47" spans="2:54" s="44" customFormat="1" ht="13.5" x14ac:dyDescent="0.25">
      <c r="B47" s="40"/>
      <c r="C47" s="40" t="s">
        <v>66</v>
      </c>
      <c r="D47" s="46"/>
      <c r="E47" s="47">
        <f t="shared" si="34"/>
        <v>0</v>
      </c>
      <c r="F47" s="48">
        <f t="shared" si="289"/>
        <v>0</v>
      </c>
      <c r="G47" s="48">
        <f t="shared" ref="G47:N47" si="306">$D47*G195</f>
        <v>0</v>
      </c>
      <c r="H47" s="48">
        <f t="shared" si="306"/>
        <v>0</v>
      </c>
      <c r="I47" s="48">
        <f t="shared" si="306"/>
        <v>0</v>
      </c>
      <c r="J47" s="48">
        <f t="shared" si="306"/>
        <v>0</v>
      </c>
      <c r="K47" s="48">
        <f t="shared" si="306"/>
        <v>0</v>
      </c>
      <c r="L47" s="48">
        <f t="shared" si="306"/>
        <v>0</v>
      </c>
      <c r="M47" s="48">
        <f t="shared" si="306"/>
        <v>0</v>
      </c>
      <c r="N47" s="48">
        <f t="shared" si="306"/>
        <v>0</v>
      </c>
      <c r="O47" s="51">
        <f>SUM(F47:N47)</f>
        <v>0</v>
      </c>
      <c r="P47" s="48">
        <f t="shared" si="291"/>
        <v>0</v>
      </c>
      <c r="Q47" s="48">
        <f t="shared" ref="Q47:W47" si="307">$D47*Q195</f>
        <v>0</v>
      </c>
      <c r="R47" s="48">
        <f t="shared" si="307"/>
        <v>0</v>
      </c>
      <c r="S47" s="48">
        <f t="shared" si="307"/>
        <v>0</v>
      </c>
      <c r="T47" s="48">
        <f t="shared" si="307"/>
        <v>0</v>
      </c>
      <c r="U47" s="48">
        <f t="shared" si="307"/>
        <v>0</v>
      </c>
      <c r="V47" s="48">
        <f t="shared" si="307"/>
        <v>0</v>
      </c>
      <c r="W47" s="48">
        <f t="shared" si="307"/>
        <v>0</v>
      </c>
      <c r="X47" s="51">
        <f t="shared" si="38"/>
        <v>0</v>
      </c>
      <c r="Y47" s="48">
        <f t="shared" si="293"/>
        <v>0</v>
      </c>
      <c r="Z47" s="48">
        <f t="shared" ref="Z47:AG47" si="308">$D47*Z195</f>
        <v>0</v>
      </c>
      <c r="AA47" s="48">
        <f t="shared" si="308"/>
        <v>0</v>
      </c>
      <c r="AB47" s="48">
        <f t="shared" si="308"/>
        <v>0</v>
      </c>
      <c r="AC47" s="48">
        <f t="shared" si="308"/>
        <v>0</v>
      </c>
      <c r="AD47" s="48">
        <f t="shared" si="308"/>
        <v>0</v>
      </c>
      <c r="AE47" s="48">
        <f t="shared" si="308"/>
        <v>0</v>
      </c>
      <c r="AF47" s="48">
        <f t="shared" si="308"/>
        <v>0</v>
      </c>
      <c r="AG47" s="48">
        <f t="shared" si="308"/>
        <v>0</v>
      </c>
      <c r="AH47" s="51">
        <f t="shared" si="41"/>
        <v>0</v>
      </c>
      <c r="AI47" s="48">
        <f t="shared" ref="AI47:AO47" si="309">$D47*AI195</f>
        <v>0</v>
      </c>
      <c r="AJ47" s="48">
        <f t="shared" si="309"/>
        <v>0</v>
      </c>
      <c r="AK47" s="48">
        <f t="shared" si="309"/>
        <v>0</v>
      </c>
      <c r="AL47" s="48">
        <f t="shared" si="309"/>
        <v>0</v>
      </c>
      <c r="AM47" s="48">
        <f t="shared" si="309"/>
        <v>0</v>
      </c>
      <c r="AN47" s="48">
        <f t="shared" si="309"/>
        <v>0</v>
      </c>
      <c r="AO47" s="48">
        <f t="shared" si="309"/>
        <v>0</v>
      </c>
      <c r="AP47" s="51">
        <f t="shared" si="43"/>
        <v>0</v>
      </c>
      <c r="AQ47" s="48">
        <f t="shared" ref="AQ47:AS47" si="310">$D47*AQ195</f>
        <v>0</v>
      </c>
      <c r="AR47" s="48">
        <f t="shared" si="310"/>
        <v>0</v>
      </c>
      <c r="AS47" s="48">
        <f t="shared" si="310"/>
        <v>0</v>
      </c>
      <c r="AT47" s="51">
        <f t="shared" si="45"/>
        <v>0</v>
      </c>
      <c r="AU47" s="48">
        <f t="shared" ref="AU47:AW47" si="311">$D47*AU195</f>
        <v>0</v>
      </c>
      <c r="AV47" s="48">
        <f t="shared" si="311"/>
        <v>0</v>
      </c>
      <c r="AW47" s="48">
        <f t="shared" si="311"/>
        <v>0</v>
      </c>
      <c r="AX47" s="48">
        <f t="shared" ref="AX47:AZ47" si="312">$D47*AX195</f>
        <v>0</v>
      </c>
      <c r="AY47" s="48">
        <f t="shared" si="312"/>
        <v>0</v>
      </c>
      <c r="AZ47" s="48">
        <f t="shared" si="312"/>
        <v>0</v>
      </c>
      <c r="BA47" s="51">
        <f t="shared" si="48"/>
        <v>0</v>
      </c>
      <c r="BB47" s="45" t="e">
        <f t="shared" si="49"/>
        <v>#DIV/0!</v>
      </c>
    </row>
    <row r="48" spans="2:54" s="44" customFormat="1" ht="13.5" x14ac:dyDescent="0.25">
      <c r="B48" s="40"/>
      <c r="C48" s="40" t="s">
        <v>67</v>
      </c>
      <c r="D48" s="46">
        <f>[2]FS!H1514</f>
        <v>16117</v>
      </c>
      <c r="E48" s="47">
        <f t="shared" si="34"/>
        <v>0</v>
      </c>
      <c r="F48" s="48">
        <f t="shared" si="289"/>
        <v>0</v>
      </c>
      <c r="G48" s="48">
        <f t="shared" ref="G48:N48" si="313">$D48*G196</f>
        <v>0</v>
      </c>
      <c r="H48" s="48">
        <f t="shared" si="313"/>
        <v>0</v>
      </c>
      <c r="I48" s="48">
        <f t="shared" si="313"/>
        <v>0</v>
      </c>
      <c r="J48" s="48">
        <f t="shared" si="313"/>
        <v>0</v>
      </c>
      <c r="K48" s="48">
        <f t="shared" si="313"/>
        <v>0</v>
      </c>
      <c r="L48" s="48">
        <f t="shared" si="313"/>
        <v>0</v>
      </c>
      <c r="M48" s="48">
        <f t="shared" si="313"/>
        <v>0</v>
      </c>
      <c r="N48" s="48">
        <f t="shared" si="313"/>
        <v>0</v>
      </c>
      <c r="O48" s="51">
        <f>SUM(F48:N48)</f>
        <v>0</v>
      </c>
      <c r="P48" s="48">
        <f t="shared" si="291"/>
        <v>0</v>
      </c>
      <c r="Q48" s="48">
        <f t="shared" ref="Q48:W48" si="314">$D48*Q196</f>
        <v>0</v>
      </c>
      <c r="R48" s="48">
        <f t="shared" si="314"/>
        <v>0</v>
      </c>
      <c r="S48" s="48">
        <f t="shared" si="314"/>
        <v>0</v>
      </c>
      <c r="T48" s="48">
        <f t="shared" si="314"/>
        <v>0</v>
      </c>
      <c r="U48" s="48">
        <f t="shared" si="314"/>
        <v>0</v>
      </c>
      <c r="V48" s="48">
        <f t="shared" si="314"/>
        <v>0</v>
      </c>
      <c r="W48" s="48">
        <f t="shared" si="314"/>
        <v>0</v>
      </c>
      <c r="X48" s="51">
        <f t="shared" si="38"/>
        <v>0</v>
      </c>
      <c r="Y48" s="48">
        <f t="shared" si="293"/>
        <v>0</v>
      </c>
      <c r="Z48" s="48">
        <f t="shared" ref="Z48:AG48" si="315">$D48*Z196</f>
        <v>0</v>
      </c>
      <c r="AA48" s="48">
        <f t="shared" si="315"/>
        <v>0</v>
      </c>
      <c r="AB48" s="48">
        <f t="shared" si="315"/>
        <v>0</v>
      </c>
      <c r="AC48" s="48">
        <f t="shared" si="315"/>
        <v>0</v>
      </c>
      <c r="AD48" s="48">
        <f t="shared" si="315"/>
        <v>0</v>
      </c>
      <c r="AE48" s="48">
        <f t="shared" si="315"/>
        <v>0</v>
      </c>
      <c r="AF48" s="48">
        <f t="shared" si="315"/>
        <v>0</v>
      </c>
      <c r="AG48" s="48">
        <f t="shared" si="315"/>
        <v>0</v>
      </c>
      <c r="AH48" s="51">
        <f t="shared" si="41"/>
        <v>0</v>
      </c>
      <c r="AI48" s="48">
        <f t="shared" ref="AI48:AO48" si="316">$D48*AI196</f>
        <v>0</v>
      </c>
      <c r="AJ48" s="48">
        <f t="shared" si="316"/>
        <v>0</v>
      </c>
      <c r="AK48" s="48">
        <f t="shared" si="316"/>
        <v>0</v>
      </c>
      <c r="AL48" s="48">
        <f t="shared" si="316"/>
        <v>0</v>
      </c>
      <c r="AM48" s="48">
        <f t="shared" si="316"/>
        <v>0</v>
      </c>
      <c r="AN48" s="48">
        <f t="shared" si="316"/>
        <v>0</v>
      </c>
      <c r="AO48" s="48">
        <f t="shared" si="316"/>
        <v>0</v>
      </c>
      <c r="AP48" s="51">
        <f t="shared" si="43"/>
        <v>0</v>
      </c>
      <c r="AQ48" s="48">
        <f t="shared" ref="AQ48:AS48" si="317">$D48*AQ196</f>
        <v>0</v>
      </c>
      <c r="AR48" s="48">
        <f t="shared" si="317"/>
        <v>0</v>
      </c>
      <c r="AS48" s="48">
        <f t="shared" si="317"/>
        <v>0</v>
      </c>
      <c r="AT48" s="51">
        <f t="shared" si="45"/>
        <v>0</v>
      </c>
      <c r="AU48" s="48">
        <f t="shared" ref="AU48:AW48" si="318">$D48*AU196</f>
        <v>0</v>
      </c>
      <c r="AV48" s="48">
        <f t="shared" si="318"/>
        <v>0</v>
      </c>
      <c r="AW48" s="48">
        <f t="shared" si="318"/>
        <v>0</v>
      </c>
      <c r="AX48" s="48">
        <f t="shared" ref="AX48:AZ48" si="319">$D48*AX196</f>
        <v>0</v>
      </c>
      <c r="AY48" s="48">
        <f t="shared" si="319"/>
        <v>0</v>
      </c>
      <c r="AZ48" s="48">
        <f t="shared" si="319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[2]FS!H1515</f>
        <v>2000</v>
      </c>
      <c r="E49" s="47">
        <f t="shared" si="34"/>
        <v>710</v>
      </c>
      <c r="F49" s="48">
        <f t="shared" si="289"/>
        <v>0</v>
      </c>
      <c r="G49" s="48">
        <f t="shared" ref="G49:N49" si="320">$D49*G197</f>
        <v>0</v>
      </c>
      <c r="H49" s="48">
        <f t="shared" si="320"/>
        <v>10</v>
      </c>
      <c r="I49" s="48">
        <f t="shared" si="320"/>
        <v>0</v>
      </c>
      <c r="J49" s="48">
        <f t="shared" si="320"/>
        <v>0</v>
      </c>
      <c r="K49" s="48">
        <f t="shared" si="320"/>
        <v>0</v>
      </c>
      <c r="L49" s="48">
        <f t="shared" si="320"/>
        <v>0</v>
      </c>
      <c r="M49" s="48">
        <f t="shared" si="320"/>
        <v>0</v>
      </c>
      <c r="N49" s="48">
        <f t="shared" si="320"/>
        <v>0</v>
      </c>
      <c r="O49" s="51">
        <f>SUM(F49:N49)</f>
        <v>10</v>
      </c>
      <c r="P49" s="48">
        <f t="shared" si="291"/>
        <v>0</v>
      </c>
      <c r="Q49" s="48">
        <f t="shared" ref="Q49:W49" si="321">$D49*Q197</f>
        <v>0</v>
      </c>
      <c r="R49" s="48">
        <f t="shared" si="321"/>
        <v>0</v>
      </c>
      <c r="S49" s="48">
        <f t="shared" si="321"/>
        <v>0</v>
      </c>
      <c r="T49" s="48">
        <f t="shared" si="321"/>
        <v>0</v>
      </c>
      <c r="U49" s="48">
        <f t="shared" si="321"/>
        <v>0</v>
      </c>
      <c r="V49" s="48">
        <f t="shared" si="321"/>
        <v>0</v>
      </c>
      <c r="W49" s="48">
        <f t="shared" si="321"/>
        <v>0</v>
      </c>
      <c r="X49" s="51">
        <f t="shared" si="38"/>
        <v>0</v>
      </c>
      <c r="Y49" s="48">
        <f t="shared" si="293"/>
        <v>0</v>
      </c>
      <c r="Z49" s="48">
        <f t="shared" ref="Z49:AG49" si="322">$D49*Z197</f>
        <v>0</v>
      </c>
      <c r="AA49" s="48">
        <f t="shared" si="322"/>
        <v>0</v>
      </c>
      <c r="AB49" s="48">
        <f t="shared" si="322"/>
        <v>0</v>
      </c>
      <c r="AC49" s="48">
        <f t="shared" si="322"/>
        <v>0</v>
      </c>
      <c r="AD49" s="48">
        <f t="shared" si="322"/>
        <v>0</v>
      </c>
      <c r="AE49" s="48">
        <f t="shared" si="322"/>
        <v>0</v>
      </c>
      <c r="AF49" s="48">
        <f t="shared" si="322"/>
        <v>0</v>
      </c>
      <c r="AG49" s="48">
        <f t="shared" si="322"/>
        <v>0</v>
      </c>
      <c r="AH49" s="51">
        <f t="shared" si="41"/>
        <v>0</v>
      </c>
      <c r="AI49" s="48">
        <f t="shared" ref="AI49:AO49" si="323">$D49*AI197</f>
        <v>100</v>
      </c>
      <c r="AJ49" s="48">
        <f t="shared" si="323"/>
        <v>100</v>
      </c>
      <c r="AK49" s="48">
        <f t="shared" si="323"/>
        <v>100</v>
      </c>
      <c r="AL49" s="48">
        <f t="shared" si="323"/>
        <v>300</v>
      </c>
      <c r="AM49" s="48">
        <f t="shared" si="323"/>
        <v>0</v>
      </c>
      <c r="AN49" s="48">
        <f t="shared" si="323"/>
        <v>100</v>
      </c>
      <c r="AO49" s="48">
        <f t="shared" si="323"/>
        <v>0</v>
      </c>
      <c r="AP49" s="51">
        <f t="shared" si="43"/>
        <v>700</v>
      </c>
      <c r="AQ49" s="48">
        <f t="shared" ref="AQ49:AS49" si="324">$D49*AQ197</f>
        <v>0</v>
      </c>
      <c r="AR49" s="48">
        <f t="shared" si="324"/>
        <v>0</v>
      </c>
      <c r="AS49" s="48">
        <f t="shared" si="324"/>
        <v>0</v>
      </c>
      <c r="AT49" s="51">
        <f t="shared" si="45"/>
        <v>0</v>
      </c>
      <c r="AU49" s="48">
        <f t="shared" ref="AU49:AW49" si="325">$D49*AU197</f>
        <v>0</v>
      </c>
      <c r="AV49" s="48">
        <f t="shared" si="325"/>
        <v>0</v>
      </c>
      <c r="AW49" s="48">
        <f t="shared" si="325"/>
        <v>0</v>
      </c>
      <c r="AX49" s="48">
        <f t="shared" ref="AX49:AZ49" si="326">$D49*AX197</f>
        <v>0</v>
      </c>
      <c r="AY49" s="48">
        <f t="shared" si="326"/>
        <v>0</v>
      </c>
      <c r="AZ49" s="48">
        <f t="shared" si="326"/>
        <v>0</v>
      </c>
      <c r="BA49" s="51">
        <f t="shared" si="48"/>
        <v>0</v>
      </c>
      <c r="BB49" s="45">
        <f t="shared" si="49"/>
        <v>0.35499999999999998</v>
      </c>
    </row>
    <row r="50" spans="2:54" s="44" customFormat="1" x14ac:dyDescent="0.25">
      <c r="B50" s="39" t="s">
        <v>69</v>
      </c>
      <c r="C50" s="40"/>
      <c r="D50" s="50">
        <f>SUM(D51:D56)</f>
        <v>649489</v>
      </c>
      <c r="E50" s="42">
        <f t="shared" si="34"/>
        <v>152561.19999999998</v>
      </c>
      <c r="F50" s="41">
        <f>SUM(F51:F56)</f>
        <v>6900</v>
      </c>
      <c r="G50" s="41">
        <f t="shared" ref="G50:N50" si="327">SUM(G51:G56)</f>
        <v>0</v>
      </c>
      <c r="H50" s="41">
        <f t="shared" si="327"/>
        <v>0</v>
      </c>
      <c r="I50" s="41">
        <f t="shared" si="327"/>
        <v>0</v>
      </c>
      <c r="J50" s="41">
        <f t="shared" si="327"/>
        <v>0</v>
      </c>
      <c r="K50" s="41">
        <f t="shared" si="327"/>
        <v>71657.599999999991</v>
      </c>
      <c r="L50" s="41">
        <f t="shared" si="327"/>
        <v>71657.599999999991</v>
      </c>
      <c r="M50" s="41">
        <f t="shared" si="327"/>
        <v>2300</v>
      </c>
      <c r="N50" s="41">
        <f t="shared" si="327"/>
        <v>0</v>
      </c>
      <c r="O50" s="43">
        <f>SUM(O51:O56)</f>
        <v>152515.19999999998</v>
      </c>
      <c r="P50" s="41">
        <f t="shared" ref="P50:AI50" si="328">SUM(P51:P56)</f>
        <v>0</v>
      </c>
      <c r="Q50" s="41">
        <f t="shared" ref="Q50:W50" si="329">SUM(Q51:Q56)</f>
        <v>0</v>
      </c>
      <c r="R50" s="41">
        <f t="shared" si="329"/>
        <v>0</v>
      </c>
      <c r="S50" s="41">
        <f t="shared" si="329"/>
        <v>0</v>
      </c>
      <c r="T50" s="41">
        <f t="shared" si="329"/>
        <v>0</v>
      </c>
      <c r="U50" s="41">
        <f t="shared" si="329"/>
        <v>0</v>
      </c>
      <c r="V50" s="41">
        <f t="shared" si="329"/>
        <v>0</v>
      </c>
      <c r="W50" s="41">
        <f t="shared" si="329"/>
        <v>0</v>
      </c>
      <c r="X50" s="41">
        <f t="shared" si="328"/>
        <v>0</v>
      </c>
      <c r="Y50" s="41">
        <f t="shared" si="328"/>
        <v>46</v>
      </c>
      <c r="Z50" s="41">
        <f t="shared" ref="Z50:AG50" si="330">SUM(Z51:Z56)</f>
        <v>0</v>
      </c>
      <c r="AA50" s="41">
        <f t="shared" si="330"/>
        <v>0</v>
      </c>
      <c r="AB50" s="41">
        <f t="shared" si="330"/>
        <v>0</v>
      </c>
      <c r="AC50" s="41">
        <f t="shared" si="330"/>
        <v>0</v>
      </c>
      <c r="AD50" s="41">
        <f t="shared" si="330"/>
        <v>0</v>
      </c>
      <c r="AE50" s="41">
        <f t="shared" si="330"/>
        <v>0</v>
      </c>
      <c r="AF50" s="41">
        <f t="shared" si="330"/>
        <v>0</v>
      </c>
      <c r="AG50" s="41">
        <f t="shared" si="330"/>
        <v>0</v>
      </c>
      <c r="AH50" s="43">
        <f>SUM(AH51:AH56)</f>
        <v>46</v>
      </c>
      <c r="AI50" s="41">
        <f t="shared" si="328"/>
        <v>0</v>
      </c>
      <c r="AJ50" s="41">
        <f t="shared" ref="AJ50:AN50" si="331">SUM(AJ51:AJ56)</f>
        <v>0</v>
      </c>
      <c r="AK50" s="41">
        <f t="shared" si="331"/>
        <v>0</v>
      </c>
      <c r="AL50" s="41">
        <f t="shared" si="331"/>
        <v>0</v>
      </c>
      <c r="AM50" s="41">
        <f t="shared" si="331"/>
        <v>0</v>
      </c>
      <c r="AN50" s="41">
        <f t="shared" si="331"/>
        <v>0</v>
      </c>
      <c r="AO50" s="41">
        <f>SUM(AO51:AO56)</f>
        <v>0</v>
      </c>
      <c r="AP50" s="43">
        <f>SUM(AI50:AO50)</f>
        <v>0</v>
      </c>
      <c r="AQ50" s="41">
        <f t="shared" ref="AQ50:AS50" si="332">SUM(AQ51:AQ56)</f>
        <v>0</v>
      </c>
      <c r="AR50" s="41">
        <f t="shared" si="332"/>
        <v>0</v>
      </c>
      <c r="AS50" s="41">
        <f t="shared" si="332"/>
        <v>0</v>
      </c>
      <c r="AT50" s="43">
        <f t="shared" si="45"/>
        <v>0</v>
      </c>
      <c r="AU50" s="41">
        <f t="shared" ref="AU50:AW50" si="333">SUM(AU51:AU56)</f>
        <v>0</v>
      </c>
      <c r="AV50" s="41">
        <f t="shared" si="333"/>
        <v>0</v>
      </c>
      <c r="AW50" s="41">
        <f t="shared" si="333"/>
        <v>0</v>
      </c>
      <c r="AX50" s="41">
        <f t="shared" ref="AX50:AZ50" si="334">SUM(AX51:AX56)</f>
        <v>0</v>
      </c>
      <c r="AY50" s="41">
        <f t="shared" si="334"/>
        <v>0</v>
      </c>
      <c r="AZ50" s="41">
        <f t="shared" si="334"/>
        <v>0</v>
      </c>
      <c r="BA50" s="43">
        <f t="shared" si="48"/>
        <v>0</v>
      </c>
      <c r="BB50" s="45">
        <f t="shared" si="49"/>
        <v>0.23489420144144085</v>
      </c>
    </row>
    <row r="51" spans="2:54" s="44" customFormat="1" ht="13.5" x14ac:dyDescent="0.25">
      <c r="B51" s="40"/>
      <c r="C51" s="40" t="s">
        <v>70</v>
      </c>
      <c r="D51" s="46">
        <f>[2]FS!H1713</f>
        <v>46000</v>
      </c>
      <c r="E51" s="47">
        <f t="shared" si="34"/>
        <v>13846</v>
      </c>
      <c r="F51" s="48">
        <f t="shared" ref="F51:F56" si="335">$D51*F199</f>
        <v>6900</v>
      </c>
      <c r="G51" s="48">
        <f t="shared" ref="G51:N51" si="336">$D51*G199</f>
        <v>0</v>
      </c>
      <c r="H51" s="48">
        <f t="shared" si="336"/>
        <v>0</v>
      </c>
      <c r="I51" s="48">
        <f t="shared" si="336"/>
        <v>0</v>
      </c>
      <c r="J51" s="48">
        <f t="shared" si="336"/>
        <v>0</v>
      </c>
      <c r="K51" s="48">
        <f t="shared" si="336"/>
        <v>2300</v>
      </c>
      <c r="L51" s="48">
        <f t="shared" si="336"/>
        <v>2300</v>
      </c>
      <c r="M51" s="48">
        <f t="shared" si="336"/>
        <v>2300</v>
      </c>
      <c r="N51" s="48">
        <f t="shared" si="336"/>
        <v>0</v>
      </c>
      <c r="O51" s="51">
        <f t="shared" ref="O51:O56" si="337">SUM(F51:N51)</f>
        <v>13800</v>
      </c>
      <c r="P51" s="48">
        <f t="shared" ref="P51:P56" si="338">$D51*P199</f>
        <v>0</v>
      </c>
      <c r="Q51" s="48">
        <f t="shared" ref="Q51:W51" si="339">$D51*Q199</f>
        <v>0</v>
      </c>
      <c r="R51" s="48">
        <f t="shared" si="339"/>
        <v>0</v>
      </c>
      <c r="S51" s="48">
        <f t="shared" si="339"/>
        <v>0</v>
      </c>
      <c r="T51" s="48">
        <f t="shared" si="339"/>
        <v>0</v>
      </c>
      <c r="U51" s="48">
        <f t="shared" si="339"/>
        <v>0</v>
      </c>
      <c r="V51" s="48">
        <f t="shared" si="339"/>
        <v>0</v>
      </c>
      <c r="W51" s="48">
        <f t="shared" si="339"/>
        <v>0</v>
      </c>
      <c r="X51" s="51">
        <f t="shared" si="38"/>
        <v>0</v>
      </c>
      <c r="Y51" s="48">
        <f t="shared" ref="Y51:Y56" si="340">$D51*Y199</f>
        <v>46</v>
      </c>
      <c r="Z51" s="48">
        <f t="shared" ref="Z51:AG51" si="341">$D51*Z199</f>
        <v>0</v>
      </c>
      <c r="AA51" s="48">
        <f t="shared" si="341"/>
        <v>0</v>
      </c>
      <c r="AB51" s="48">
        <f t="shared" si="341"/>
        <v>0</v>
      </c>
      <c r="AC51" s="48">
        <f t="shared" si="341"/>
        <v>0</v>
      </c>
      <c r="AD51" s="48">
        <f t="shared" si="341"/>
        <v>0</v>
      </c>
      <c r="AE51" s="48">
        <f t="shared" si="341"/>
        <v>0</v>
      </c>
      <c r="AF51" s="48">
        <f t="shared" si="341"/>
        <v>0</v>
      </c>
      <c r="AG51" s="48">
        <f t="shared" si="341"/>
        <v>0</v>
      </c>
      <c r="AH51" s="51">
        <f t="shared" si="41"/>
        <v>46</v>
      </c>
      <c r="AI51" s="48">
        <f t="shared" ref="AI51:AO51" si="342">$D51*AI199</f>
        <v>0</v>
      </c>
      <c r="AJ51" s="48">
        <f t="shared" si="342"/>
        <v>0</v>
      </c>
      <c r="AK51" s="48">
        <f t="shared" si="342"/>
        <v>0</v>
      </c>
      <c r="AL51" s="48">
        <f t="shared" si="342"/>
        <v>0</v>
      </c>
      <c r="AM51" s="48">
        <f t="shared" si="342"/>
        <v>0</v>
      </c>
      <c r="AN51" s="48">
        <f t="shared" si="342"/>
        <v>0</v>
      </c>
      <c r="AO51" s="48">
        <f t="shared" si="342"/>
        <v>0</v>
      </c>
      <c r="AP51" s="51">
        <f t="shared" si="43"/>
        <v>0</v>
      </c>
      <c r="AQ51" s="48">
        <f t="shared" ref="AQ51:AS51" si="343">$D51*AQ199</f>
        <v>0</v>
      </c>
      <c r="AR51" s="48">
        <f t="shared" si="343"/>
        <v>0</v>
      </c>
      <c r="AS51" s="48">
        <f t="shared" si="343"/>
        <v>0</v>
      </c>
      <c r="AT51" s="51">
        <f t="shared" si="45"/>
        <v>0</v>
      </c>
      <c r="AU51" s="48">
        <f t="shared" ref="AU51:AW51" si="344">$D51*AU199</f>
        <v>0</v>
      </c>
      <c r="AV51" s="48">
        <f t="shared" si="344"/>
        <v>0</v>
      </c>
      <c r="AW51" s="48">
        <f t="shared" si="344"/>
        <v>0</v>
      </c>
      <c r="AX51" s="48">
        <f t="shared" ref="AX51:AZ51" si="345">$D51*AX199</f>
        <v>0</v>
      </c>
      <c r="AY51" s="48">
        <f t="shared" si="345"/>
        <v>0</v>
      </c>
      <c r="AZ51" s="48">
        <f t="shared" si="345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/>
      <c r="E52" s="47">
        <f t="shared" si="34"/>
        <v>0</v>
      </c>
      <c r="F52" s="48">
        <f t="shared" si="335"/>
        <v>0</v>
      </c>
      <c r="G52" s="48">
        <f t="shared" ref="G52:N52" si="346">$D52*G200</f>
        <v>0</v>
      </c>
      <c r="H52" s="48">
        <f t="shared" si="346"/>
        <v>0</v>
      </c>
      <c r="I52" s="48">
        <f t="shared" si="346"/>
        <v>0</v>
      </c>
      <c r="J52" s="48">
        <f t="shared" si="346"/>
        <v>0</v>
      </c>
      <c r="K52" s="48">
        <f t="shared" si="346"/>
        <v>0</v>
      </c>
      <c r="L52" s="48">
        <f t="shared" si="346"/>
        <v>0</v>
      </c>
      <c r="M52" s="48">
        <f t="shared" si="346"/>
        <v>0</v>
      </c>
      <c r="N52" s="48">
        <f t="shared" si="346"/>
        <v>0</v>
      </c>
      <c r="O52" s="51">
        <f t="shared" si="337"/>
        <v>0</v>
      </c>
      <c r="P52" s="48">
        <f t="shared" si="338"/>
        <v>0</v>
      </c>
      <c r="Q52" s="48">
        <f t="shared" ref="Q52:W52" si="347">$D52*Q200</f>
        <v>0</v>
      </c>
      <c r="R52" s="48">
        <f t="shared" si="347"/>
        <v>0</v>
      </c>
      <c r="S52" s="48">
        <f t="shared" si="347"/>
        <v>0</v>
      </c>
      <c r="T52" s="48">
        <f t="shared" si="347"/>
        <v>0</v>
      </c>
      <c r="U52" s="48">
        <f t="shared" si="347"/>
        <v>0</v>
      </c>
      <c r="V52" s="48">
        <f t="shared" si="347"/>
        <v>0</v>
      </c>
      <c r="W52" s="48">
        <f t="shared" si="347"/>
        <v>0</v>
      </c>
      <c r="X52" s="51">
        <f t="shared" si="38"/>
        <v>0</v>
      </c>
      <c r="Y52" s="48">
        <f t="shared" si="340"/>
        <v>0</v>
      </c>
      <c r="Z52" s="48">
        <f t="shared" ref="Z52:AG52" si="348">$D52*Z200</f>
        <v>0</v>
      </c>
      <c r="AA52" s="48">
        <f t="shared" si="348"/>
        <v>0</v>
      </c>
      <c r="AB52" s="48">
        <f t="shared" si="348"/>
        <v>0</v>
      </c>
      <c r="AC52" s="48">
        <f t="shared" si="348"/>
        <v>0</v>
      </c>
      <c r="AD52" s="48">
        <f t="shared" si="348"/>
        <v>0</v>
      </c>
      <c r="AE52" s="48">
        <f t="shared" si="348"/>
        <v>0</v>
      </c>
      <c r="AF52" s="48">
        <f t="shared" si="348"/>
        <v>0</v>
      </c>
      <c r="AG52" s="48">
        <f t="shared" si="348"/>
        <v>0</v>
      </c>
      <c r="AH52" s="51">
        <f t="shared" si="41"/>
        <v>0</v>
      </c>
      <c r="AI52" s="48">
        <f t="shared" ref="AI52:AO52" si="349">$D52*AI200</f>
        <v>0</v>
      </c>
      <c r="AJ52" s="48">
        <f t="shared" si="349"/>
        <v>0</v>
      </c>
      <c r="AK52" s="48">
        <f t="shared" si="349"/>
        <v>0</v>
      </c>
      <c r="AL52" s="48">
        <f t="shared" si="349"/>
        <v>0</v>
      </c>
      <c r="AM52" s="48">
        <f t="shared" si="349"/>
        <v>0</v>
      </c>
      <c r="AN52" s="48">
        <f t="shared" si="349"/>
        <v>0</v>
      </c>
      <c r="AO52" s="48">
        <f t="shared" si="349"/>
        <v>0</v>
      </c>
      <c r="AP52" s="51">
        <f t="shared" si="43"/>
        <v>0</v>
      </c>
      <c r="AQ52" s="48">
        <f t="shared" ref="AQ52:AS52" si="350">$D52*AQ200</f>
        <v>0</v>
      </c>
      <c r="AR52" s="48">
        <f t="shared" si="350"/>
        <v>0</v>
      </c>
      <c r="AS52" s="48">
        <f t="shared" si="350"/>
        <v>0</v>
      </c>
      <c r="AT52" s="51">
        <f t="shared" si="45"/>
        <v>0</v>
      </c>
      <c r="AU52" s="48">
        <f t="shared" ref="AU52:AW52" si="351">$D52*AU200</f>
        <v>0</v>
      </c>
      <c r="AV52" s="48">
        <f t="shared" si="351"/>
        <v>0</v>
      </c>
      <c r="AW52" s="48">
        <f t="shared" si="351"/>
        <v>0</v>
      </c>
      <c r="AX52" s="48">
        <f t="shared" ref="AX52:AZ52" si="352">$D52*AX200</f>
        <v>0</v>
      </c>
      <c r="AY52" s="48">
        <f t="shared" si="352"/>
        <v>0</v>
      </c>
      <c r="AZ52" s="48">
        <f t="shared" si="352"/>
        <v>0</v>
      </c>
      <c r="BA52" s="51">
        <f t="shared" si="48"/>
        <v>0</v>
      </c>
      <c r="BB52" s="45" t="e">
        <f t="shared" si="49"/>
        <v>#DIV/0!</v>
      </c>
    </row>
    <row r="53" spans="2:54" s="44" customFormat="1" ht="13.5" x14ac:dyDescent="0.25">
      <c r="B53" s="40"/>
      <c r="C53" s="40" t="s">
        <v>72</v>
      </c>
      <c r="D53" s="46">
        <f>[2]FS!H1714</f>
        <v>462384</v>
      </c>
      <c r="E53" s="47">
        <f t="shared" si="34"/>
        <v>138715.19999999998</v>
      </c>
      <c r="F53" s="48">
        <f t="shared" si="335"/>
        <v>0</v>
      </c>
      <c r="G53" s="48">
        <f t="shared" ref="G53:N53" si="353">$D53*G201</f>
        <v>0</v>
      </c>
      <c r="H53" s="48">
        <f t="shared" si="353"/>
        <v>0</v>
      </c>
      <c r="I53" s="48">
        <f t="shared" si="353"/>
        <v>0</v>
      </c>
      <c r="J53" s="48">
        <f t="shared" si="353"/>
        <v>0</v>
      </c>
      <c r="K53" s="48">
        <f t="shared" si="353"/>
        <v>69357.599999999991</v>
      </c>
      <c r="L53" s="48">
        <f t="shared" si="353"/>
        <v>69357.599999999991</v>
      </c>
      <c r="M53" s="48">
        <f t="shared" si="353"/>
        <v>0</v>
      </c>
      <c r="N53" s="48">
        <f t="shared" si="353"/>
        <v>0</v>
      </c>
      <c r="O53" s="51">
        <f t="shared" si="337"/>
        <v>138715.19999999998</v>
      </c>
      <c r="P53" s="48">
        <f t="shared" si="338"/>
        <v>0</v>
      </c>
      <c r="Q53" s="48">
        <f t="shared" ref="Q53:W53" si="354">$D53*Q201</f>
        <v>0</v>
      </c>
      <c r="R53" s="48">
        <f t="shared" si="354"/>
        <v>0</v>
      </c>
      <c r="S53" s="48">
        <f t="shared" si="354"/>
        <v>0</v>
      </c>
      <c r="T53" s="48">
        <f t="shared" si="354"/>
        <v>0</v>
      </c>
      <c r="U53" s="48">
        <f t="shared" si="354"/>
        <v>0</v>
      </c>
      <c r="V53" s="48">
        <f t="shared" si="354"/>
        <v>0</v>
      </c>
      <c r="W53" s="48">
        <f t="shared" si="354"/>
        <v>0</v>
      </c>
      <c r="X53" s="51">
        <f t="shared" si="38"/>
        <v>0</v>
      </c>
      <c r="Y53" s="48">
        <f t="shared" si="340"/>
        <v>0</v>
      </c>
      <c r="Z53" s="48">
        <f t="shared" ref="Z53:AG53" si="355">$D53*Z201</f>
        <v>0</v>
      </c>
      <c r="AA53" s="48">
        <f t="shared" si="355"/>
        <v>0</v>
      </c>
      <c r="AB53" s="48">
        <f t="shared" si="355"/>
        <v>0</v>
      </c>
      <c r="AC53" s="48">
        <f t="shared" si="355"/>
        <v>0</v>
      </c>
      <c r="AD53" s="48">
        <f t="shared" si="355"/>
        <v>0</v>
      </c>
      <c r="AE53" s="48">
        <f t="shared" si="355"/>
        <v>0</v>
      </c>
      <c r="AF53" s="48">
        <f t="shared" si="355"/>
        <v>0</v>
      </c>
      <c r="AG53" s="48">
        <f t="shared" si="355"/>
        <v>0</v>
      </c>
      <c r="AH53" s="51">
        <f t="shared" si="41"/>
        <v>0</v>
      </c>
      <c r="AI53" s="48">
        <f t="shared" ref="AI53:AO53" si="356">$D53*AI201</f>
        <v>0</v>
      </c>
      <c r="AJ53" s="48">
        <f t="shared" si="356"/>
        <v>0</v>
      </c>
      <c r="AK53" s="48">
        <f t="shared" si="356"/>
        <v>0</v>
      </c>
      <c r="AL53" s="48">
        <f t="shared" si="356"/>
        <v>0</v>
      </c>
      <c r="AM53" s="48">
        <f t="shared" si="356"/>
        <v>0</v>
      </c>
      <c r="AN53" s="48">
        <f t="shared" si="356"/>
        <v>0</v>
      </c>
      <c r="AO53" s="48">
        <f t="shared" si="356"/>
        <v>0</v>
      </c>
      <c r="AP53" s="51">
        <f t="shared" si="43"/>
        <v>0</v>
      </c>
      <c r="AQ53" s="48">
        <f t="shared" ref="AQ53:AS53" si="357">$D53*AQ201</f>
        <v>0</v>
      </c>
      <c r="AR53" s="48">
        <f t="shared" si="357"/>
        <v>0</v>
      </c>
      <c r="AS53" s="48">
        <f t="shared" si="357"/>
        <v>0</v>
      </c>
      <c r="AT53" s="51">
        <f t="shared" si="45"/>
        <v>0</v>
      </c>
      <c r="AU53" s="48">
        <f t="shared" ref="AU53:AW53" si="358">$D53*AU201</f>
        <v>0</v>
      </c>
      <c r="AV53" s="48">
        <f t="shared" si="358"/>
        <v>0</v>
      </c>
      <c r="AW53" s="48">
        <f t="shared" si="358"/>
        <v>0</v>
      </c>
      <c r="AX53" s="48">
        <f t="shared" ref="AX53:AZ53" si="359">$D53*AX201</f>
        <v>0</v>
      </c>
      <c r="AY53" s="48">
        <f t="shared" si="359"/>
        <v>0</v>
      </c>
      <c r="AZ53" s="48">
        <f t="shared" si="359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[2]FS!H1715</f>
        <v>141105</v>
      </c>
      <c r="E54" s="47">
        <f t="shared" si="34"/>
        <v>0</v>
      </c>
      <c r="F54" s="48">
        <f t="shared" si="335"/>
        <v>0</v>
      </c>
      <c r="G54" s="48">
        <f t="shared" ref="G54:N54" si="360">$D54*G202</f>
        <v>0</v>
      </c>
      <c r="H54" s="48">
        <f t="shared" si="360"/>
        <v>0</v>
      </c>
      <c r="I54" s="48">
        <f t="shared" si="360"/>
        <v>0</v>
      </c>
      <c r="J54" s="48">
        <f t="shared" si="360"/>
        <v>0</v>
      </c>
      <c r="K54" s="48">
        <f t="shared" si="360"/>
        <v>0</v>
      </c>
      <c r="L54" s="48">
        <f t="shared" si="360"/>
        <v>0</v>
      </c>
      <c r="M54" s="48">
        <f t="shared" si="360"/>
        <v>0</v>
      </c>
      <c r="N54" s="48">
        <f t="shared" si="360"/>
        <v>0</v>
      </c>
      <c r="O54" s="51">
        <f t="shared" si="337"/>
        <v>0</v>
      </c>
      <c r="P54" s="48">
        <f t="shared" si="338"/>
        <v>0</v>
      </c>
      <c r="Q54" s="48">
        <f t="shared" ref="Q54:W54" si="361">$D54*Q202</f>
        <v>0</v>
      </c>
      <c r="R54" s="48">
        <f t="shared" si="361"/>
        <v>0</v>
      </c>
      <c r="S54" s="48">
        <f t="shared" si="361"/>
        <v>0</v>
      </c>
      <c r="T54" s="48">
        <f t="shared" si="361"/>
        <v>0</v>
      </c>
      <c r="U54" s="48">
        <f t="shared" si="361"/>
        <v>0</v>
      </c>
      <c r="V54" s="48">
        <f t="shared" si="361"/>
        <v>0</v>
      </c>
      <c r="W54" s="48">
        <f t="shared" si="361"/>
        <v>0</v>
      </c>
      <c r="X54" s="51"/>
      <c r="Y54" s="48">
        <f t="shared" si="340"/>
        <v>0</v>
      </c>
      <c r="Z54" s="48">
        <f t="shared" ref="Z54:AG54" si="362">$D54*Z202</f>
        <v>0</v>
      </c>
      <c r="AA54" s="48">
        <f t="shared" si="362"/>
        <v>0</v>
      </c>
      <c r="AB54" s="48">
        <f t="shared" si="362"/>
        <v>0</v>
      </c>
      <c r="AC54" s="48">
        <f t="shared" si="362"/>
        <v>0</v>
      </c>
      <c r="AD54" s="48">
        <f t="shared" si="362"/>
        <v>0</v>
      </c>
      <c r="AE54" s="48">
        <f t="shared" si="362"/>
        <v>0</v>
      </c>
      <c r="AF54" s="48">
        <f t="shared" si="362"/>
        <v>0</v>
      </c>
      <c r="AG54" s="48">
        <f t="shared" si="362"/>
        <v>0</v>
      </c>
      <c r="AH54" s="51"/>
      <c r="AI54" s="48">
        <f t="shared" ref="AI54:AO54" si="363">$D54*AI202</f>
        <v>0</v>
      </c>
      <c r="AJ54" s="48">
        <f t="shared" si="363"/>
        <v>0</v>
      </c>
      <c r="AK54" s="48">
        <f t="shared" si="363"/>
        <v>0</v>
      </c>
      <c r="AL54" s="48">
        <f t="shared" si="363"/>
        <v>0</v>
      </c>
      <c r="AM54" s="48">
        <f t="shared" si="363"/>
        <v>0</v>
      </c>
      <c r="AN54" s="48">
        <f t="shared" si="363"/>
        <v>0</v>
      </c>
      <c r="AO54" s="48">
        <f t="shared" si="363"/>
        <v>0</v>
      </c>
      <c r="AP54" s="51">
        <f t="shared" si="43"/>
        <v>0</v>
      </c>
      <c r="AQ54" s="48">
        <f t="shared" ref="AQ54:AS54" si="364">$D54*AQ202</f>
        <v>0</v>
      </c>
      <c r="AR54" s="48">
        <f t="shared" si="364"/>
        <v>0</v>
      </c>
      <c r="AS54" s="48">
        <f t="shared" si="364"/>
        <v>0</v>
      </c>
      <c r="AT54" s="51">
        <f t="shared" si="45"/>
        <v>0</v>
      </c>
      <c r="AU54" s="48">
        <f t="shared" ref="AU54:AW54" si="365">$D54*AU202</f>
        <v>0</v>
      </c>
      <c r="AV54" s="48">
        <f t="shared" si="365"/>
        <v>0</v>
      </c>
      <c r="AW54" s="48">
        <f t="shared" si="365"/>
        <v>0</v>
      </c>
      <c r="AX54" s="48">
        <f t="shared" ref="AX54:AZ54" si="366">$D54*AX202</f>
        <v>0</v>
      </c>
      <c r="AY54" s="48">
        <f t="shared" si="366"/>
        <v>0</v>
      </c>
      <c r="AZ54" s="48">
        <f t="shared" si="366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/>
      <c r="E55" s="47">
        <f t="shared" si="34"/>
        <v>0</v>
      </c>
      <c r="F55" s="48">
        <f t="shared" si="335"/>
        <v>0</v>
      </c>
      <c r="G55" s="48">
        <f t="shared" ref="G55:N55" si="367">$D55*G203</f>
        <v>0</v>
      </c>
      <c r="H55" s="48">
        <f t="shared" si="367"/>
        <v>0</v>
      </c>
      <c r="I55" s="48">
        <f t="shared" si="367"/>
        <v>0</v>
      </c>
      <c r="J55" s="48">
        <f t="shared" si="367"/>
        <v>0</v>
      </c>
      <c r="K55" s="48">
        <f t="shared" si="367"/>
        <v>0</v>
      </c>
      <c r="L55" s="48">
        <f t="shared" si="367"/>
        <v>0</v>
      </c>
      <c r="M55" s="48">
        <f t="shared" si="367"/>
        <v>0</v>
      </c>
      <c r="N55" s="48">
        <f t="shared" si="367"/>
        <v>0</v>
      </c>
      <c r="O55" s="51">
        <f t="shared" si="337"/>
        <v>0</v>
      </c>
      <c r="P55" s="48">
        <f t="shared" si="338"/>
        <v>0</v>
      </c>
      <c r="Q55" s="48">
        <f t="shared" ref="Q55:W55" si="368">$D55*Q203</f>
        <v>0</v>
      </c>
      <c r="R55" s="48">
        <f t="shared" si="368"/>
        <v>0</v>
      </c>
      <c r="S55" s="48">
        <f t="shared" si="368"/>
        <v>0</v>
      </c>
      <c r="T55" s="48">
        <f t="shared" si="368"/>
        <v>0</v>
      </c>
      <c r="U55" s="48">
        <f t="shared" si="368"/>
        <v>0</v>
      </c>
      <c r="V55" s="48">
        <f t="shared" si="368"/>
        <v>0</v>
      </c>
      <c r="W55" s="48">
        <f t="shared" si="368"/>
        <v>0</v>
      </c>
      <c r="X55" s="51"/>
      <c r="Y55" s="48">
        <f t="shared" si="340"/>
        <v>0</v>
      </c>
      <c r="Z55" s="48">
        <f t="shared" ref="Z55:AG55" si="369">$D55*Z203</f>
        <v>0</v>
      </c>
      <c r="AA55" s="48">
        <f t="shared" si="369"/>
        <v>0</v>
      </c>
      <c r="AB55" s="48">
        <f t="shared" si="369"/>
        <v>0</v>
      </c>
      <c r="AC55" s="48">
        <f t="shared" si="369"/>
        <v>0</v>
      </c>
      <c r="AD55" s="48">
        <f t="shared" si="369"/>
        <v>0</v>
      </c>
      <c r="AE55" s="48">
        <f t="shared" si="369"/>
        <v>0</v>
      </c>
      <c r="AF55" s="48">
        <f t="shared" si="369"/>
        <v>0</v>
      </c>
      <c r="AG55" s="48">
        <f t="shared" si="369"/>
        <v>0</v>
      </c>
      <c r="AH55" s="51"/>
      <c r="AI55" s="48">
        <f t="shared" ref="AI55:AO55" si="370">$D55*AI203</f>
        <v>0</v>
      </c>
      <c r="AJ55" s="48">
        <f t="shared" si="370"/>
        <v>0</v>
      </c>
      <c r="AK55" s="48">
        <f t="shared" si="370"/>
        <v>0</v>
      </c>
      <c r="AL55" s="48">
        <f t="shared" si="370"/>
        <v>0</v>
      </c>
      <c r="AM55" s="48">
        <f t="shared" si="370"/>
        <v>0</v>
      </c>
      <c r="AN55" s="48">
        <f t="shared" si="370"/>
        <v>0</v>
      </c>
      <c r="AO55" s="48">
        <f t="shared" si="370"/>
        <v>0</v>
      </c>
      <c r="AP55" s="51">
        <f t="shared" si="43"/>
        <v>0</v>
      </c>
      <c r="AQ55" s="48">
        <f t="shared" ref="AQ55:AS55" si="371">$D55*AQ203</f>
        <v>0</v>
      </c>
      <c r="AR55" s="48">
        <f t="shared" si="371"/>
        <v>0</v>
      </c>
      <c r="AS55" s="48">
        <f t="shared" si="371"/>
        <v>0</v>
      </c>
      <c r="AT55" s="51">
        <f t="shared" si="45"/>
        <v>0</v>
      </c>
      <c r="AU55" s="48">
        <f t="shared" ref="AU55:AW55" si="372">$D55*AU203</f>
        <v>0</v>
      </c>
      <c r="AV55" s="48">
        <f t="shared" si="372"/>
        <v>0</v>
      </c>
      <c r="AW55" s="48">
        <f t="shared" si="372"/>
        <v>0</v>
      </c>
      <c r="AX55" s="48">
        <f t="shared" ref="AX55:AZ55" si="373">$D55*AX203</f>
        <v>0</v>
      </c>
      <c r="AY55" s="48">
        <f t="shared" si="373"/>
        <v>0</v>
      </c>
      <c r="AZ55" s="48">
        <f t="shared" si="373"/>
        <v>0</v>
      </c>
      <c r="BA55" s="51">
        <f t="shared" si="48"/>
        <v>0</v>
      </c>
      <c r="BB55" s="45" t="e">
        <f t="shared" si="49"/>
        <v>#DIV/0!</v>
      </c>
    </row>
    <row r="56" spans="2:54" s="44" customFormat="1" ht="13.5" x14ac:dyDescent="0.25">
      <c r="B56" s="40"/>
      <c r="C56" s="40" t="s">
        <v>75</v>
      </c>
      <c r="D56" s="46"/>
      <c r="E56" s="47">
        <f t="shared" si="34"/>
        <v>0</v>
      </c>
      <c r="F56" s="48">
        <f t="shared" si="335"/>
        <v>0</v>
      </c>
      <c r="G56" s="48">
        <f t="shared" ref="G56:N56" si="374">$D56*G204</f>
        <v>0</v>
      </c>
      <c r="H56" s="48">
        <f t="shared" si="374"/>
        <v>0</v>
      </c>
      <c r="I56" s="48">
        <f t="shared" si="374"/>
        <v>0</v>
      </c>
      <c r="J56" s="48">
        <f t="shared" si="374"/>
        <v>0</v>
      </c>
      <c r="K56" s="48">
        <f t="shared" si="374"/>
        <v>0</v>
      </c>
      <c r="L56" s="48">
        <f t="shared" si="374"/>
        <v>0</v>
      </c>
      <c r="M56" s="48">
        <f t="shared" si="374"/>
        <v>0</v>
      </c>
      <c r="N56" s="48">
        <f t="shared" si="374"/>
        <v>0</v>
      </c>
      <c r="O56" s="51">
        <f t="shared" si="337"/>
        <v>0</v>
      </c>
      <c r="P56" s="48">
        <f t="shared" si="338"/>
        <v>0</v>
      </c>
      <c r="Q56" s="48">
        <f t="shared" ref="Q56:W56" si="375">$D56*Q204</f>
        <v>0</v>
      </c>
      <c r="R56" s="48">
        <f t="shared" si="375"/>
        <v>0</v>
      </c>
      <c r="S56" s="48">
        <f t="shared" si="375"/>
        <v>0</v>
      </c>
      <c r="T56" s="48">
        <f t="shared" si="375"/>
        <v>0</v>
      </c>
      <c r="U56" s="48">
        <f t="shared" si="375"/>
        <v>0</v>
      </c>
      <c r="V56" s="48">
        <f t="shared" si="375"/>
        <v>0</v>
      </c>
      <c r="W56" s="48">
        <f t="shared" si="375"/>
        <v>0</v>
      </c>
      <c r="X56" s="51">
        <f t="shared" si="38"/>
        <v>0</v>
      </c>
      <c r="Y56" s="48">
        <f t="shared" si="340"/>
        <v>0</v>
      </c>
      <c r="Z56" s="48">
        <f t="shared" ref="Z56:AG56" si="376">$D56*Z204</f>
        <v>0</v>
      </c>
      <c r="AA56" s="48">
        <f t="shared" si="376"/>
        <v>0</v>
      </c>
      <c r="AB56" s="48">
        <f t="shared" si="376"/>
        <v>0</v>
      </c>
      <c r="AC56" s="48">
        <f t="shared" si="376"/>
        <v>0</v>
      </c>
      <c r="AD56" s="48">
        <f t="shared" si="376"/>
        <v>0</v>
      </c>
      <c r="AE56" s="48">
        <f t="shared" si="376"/>
        <v>0</v>
      </c>
      <c r="AF56" s="48">
        <f t="shared" si="376"/>
        <v>0</v>
      </c>
      <c r="AG56" s="48">
        <f t="shared" si="376"/>
        <v>0</v>
      </c>
      <c r="AH56" s="51">
        <f t="shared" si="41"/>
        <v>0</v>
      </c>
      <c r="AI56" s="48">
        <f t="shared" ref="AI56:AO56" si="377">$D56*AI204</f>
        <v>0</v>
      </c>
      <c r="AJ56" s="48">
        <f t="shared" si="377"/>
        <v>0</v>
      </c>
      <c r="AK56" s="48">
        <f t="shared" si="377"/>
        <v>0</v>
      </c>
      <c r="AL56" s="48">
        <f t="shared" si="377"/>
        <v>0</v>
      </c>
      <c r="AM56" s="48">
        <f t="shared" si="377"/>
        <v>0</v>
      </c>
      <c r="AN56" s="48">
        <f t="shared" si="377"/>
        <v>0</v>
      </c>
      <c r="AO56" s="48">
        <f t="shared" si="377"/>
        <v>0</v>
      </c>
      <c r="AP56" s="51">
        <f t="shared" si="43"/>
        <v>0</v>
      </c>
      <c r="AQ56" s="48">
        <f t="shared" ref="AQ56:AS56" si="378">$D56*AQ204</f>
        <v>0</v>
      </c>
      <c r="AR56" s="48">
        <f t="shared" si="378"/>
        <v>0</v>
      </c>
      <c r="AS56" s="48">
        <f t="shared" si="378"/>
        <v>0</v>
      </c>
      <c r="AT56" s="51">
        <f t="shared" si="45"/>
        <v>0</v>
      </c>
      <c r="AU56" s="48">
        <f t="shared" ref="AU56:AW56" si="379">$D56*AU204</f>
        <v>0</v>
      </c>
      <c r="AV56" s="48">
        <f t="shared" si="379"/>
        <v>0</v>
      </c>
      <c r="AW56" s="48">
        <f t="shared" si="379"/>
        <v>0</v>
      </c>
      <c r="AX56" s="48">
        <f t="shared" ref="AX56:AZ56" si="380">$D56*AX204</f>
        <v>0</v>
      </c>
      <c r="AY56" s="48">
        <f t="shared" si="380"/>
        <v>0</v>
      </c>
      <c r="AZ56" s="48">
        <f t="shared" si="380"/>
        <v>0</v>
      </c>
      <c r="BA56" s="51">
        <f t="shared" si="48"/>
        <v>0</v>
      </c>
      <c r="BB56" s="45" t="e">
        <f t="shared" si="49"/>
        <v>#DIV/0!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7725813</v>
      </c>
      <c r="E57" s="55">
        <f t="shared" si="34"/>
        <v>1181805.4699999997</v>
      </c>
      <c r="F57" s="56">
        <f t="shared" ref="F57:AI57" si="381">F12+F15+F25+F28+F35+F38+F44+F50</f>
        <v>48592.59</v>
      </c>
      <c r="G57" s="56">
        <f t="shared" ref="G57:N57" si="382">G12+G15+G25+G28+G35+G38+G44+G50</f>
        <v>91802.002999999997</v>
      </c>
      <c r="H57" s="56">
        <f t="shared" si="382"/>
        <v>35295.563000000002</v>
      </c>
      <c r="I57" s="56">
        <f t="shared" si="382"/>
        <v>35096.354999999996</v>
      </c>
      <c r="J57" s="56">
        <f t="shared" si="382"/>
        <v>0</v>
      </c>
      <c r="K57" s="56">
        <f t="shared" si="382"/>
        <v>78224.069999999992</v>
      </c>
      <c r="L57" s="56">
        <f t="shared" si="382"/>
        <v>91557.01</v>
      </c>
      <c r="M57" s="56">
        <f t="shared" si="382"/>
        <v>69068.95</v>
      </c>
      <c r="N57" s="56">
        <f t="shared" si="382"/>
        <v>52531.76</v>
      </c>
      <c r="O57" s="57">
        <f t="shared" si="381"/>
        <v>502168.30099999998</v>
      </c>
      <c r="P57" s="56">
        <f t="shared" si="381"/>
        <v>14356.505000000001</v>
      </c>
      <c r="Q57" s="56">
        <f t="shared" ref="Q57:W57" si="383">Q12+Q15+Q25+Q28+Q35+Q38+Q44+Q50</f>
        <v>8177.4950000000008</v>
      </c>
      <c r="R57" s="56">
        <f t="shared" si="383"/>
        <v>4506.8</v>
      </c>
      <c r="S57" s="56">
        <f t="shared" si="383"/>
        <v>14356.505000000001</v>
      </c>
      <c r="T57" s="56">
        <f t="shared" si="383"/>
        <v>8804.4850000000006</v>
      </c>
      <c r="U57" s="56">
        <f t="shared" si="383"/>
        <v>84080.214999999997</v>
      </c>
      <c r="V57" s="56">
        <f t="shared" si="383"/>
        <v>16827.015000000003</v>
      </c>
      <c r="W57" s="56">
        <f t="shared" si="383"/>
        <v>5627.7629999999999</v>
      </c>
      <c r="X57" s="56">
        <f t="shared" si="381"/>
        <v>117337.963</v>
      </c>
      <c r="Y57" s="56">
        <f t="shared" si="381"/>
        <v>17078.349999999999</v>
      </c>
      <c r="Z57" s="56">
        <f t="shared" ref="Z57:AG57" si="384">Z12+Z15+Z25+Z28+Z35+Z38+Z44+Z50</f>
        <v>2208.5</v>
      </c>
      <c r="AA57" s="56">
        <f t="shared" si="384"/>
        <v>9879.2200000000012</v>
      </c>
      <c r="AB57" s="56">
        <f t="shared" si="384"/>
        <v>14530.52</v>
      </c>
      <c r="AC57" s="56">
        <f t="shared" si="384"/>
        <v>14554.383</v>
      </c>
      <c r="AD57" s="56">
        <f t="shared" si="384"/>
        <v>14554.383</v>
      </c>
      <c r="AE57" s="56">
        <f t="shared" si="384"/>
        <v>331.27500000000003</v>
      </c>
      <c r="AF57" s="56">
        <f t="shared" si="384"/>
        <v>575.98800000000006</v>
      </c>
      <c r="AG57" s="56">
        <f t="shared" si="384"/>
        <v>1104.25</v>
      </c>
      <c r="AH57" s="57">
        <f t="shared" si="381"/>
        <v>74816.869000000006</v>
      </c>
      <c r="AI57" s="56">
        <f t="shared" si="381"/>
        <v>53932.170000000006</v>
      </c>
      <c r="AJ57" s="56">
        <f t="shared" ref="AJ57:AO57" si="385">AJ12+AJ15+AJ25+AJ28+AJ35+AJ38+AJ44+AJ50</f>
        <v>67588.05</v>
      </c>
      <c r="AK57" s="56">
        <f t="shared" si="385"/>
        <v>49557.535000000003</v>
      </c>
      <c r="AL57" s="56">
        <f t="shared" si="385"/>
        <v>20109.834999999999</v>
      </c>
      <c r="AM57" s="56">
        <f t="shared" si="385"/>
        <v>36797.035000000003</v>
      </c>
      <c r="AN57" s="56">
        <f t="shared" si="385"/>
        <v>50029.974999999999</v>
      </c>
      <c r="AO57" s="56">
        <f t="shared" si="385"/>
        <v>51317.985000000008</v>
      </c>
      <c r="AP57" s="43">
        <f t="shared" si="43"/>
        <v>329332.58499999996</v>
      </c>
      <c r="AQ57" s="56">
        <f t="shared" ref="AQ57:AS57" si="386">AQ12+AQ15+AQ25+AQ28+AQ35+AQ38+AQ44+AQ50</f>
        <v>36446.273000000001</v>
      </c>
      <c r="AR57" s="56">
        <f t="shared" si="386"/>
        <v>36201.56</v>
      </c>
      <c r="AS57" s="56">
        <f t="shared" si="386"/>
        <v>35097.31</v>
      </c>
      <c r="AT57" s="43">
        <f t="shared" si="45"/>
        <v>107745.143</v>
      </c>
      <c r="AU57" s="56">
        <f t="shared" ref="AU57:AW57" si="387">AU12+AU15+AU25+AU28+AU35+AU38+AU44+AU50</f>
        <v>1113.213</v>
      </c>
      <c r="AV57" s="56">
        <f t="shared" si="387"/>
        <v>2226.4259999999999</v>
      </c>
      <c r="AW57" s="56">
        <f t="shared" si="387"/>
        <v>3402.38</v>
      </c>
      <c r="AX57" s="56">
        <f t="shared" ref="AX57:AZ57" si="388">AX12+AX15+AX25+AX28+AX35+AX38+AX44+AX50</f>
        <v>36588.94</v>
      </c>
      <c r="AY57" s="56">
        <f t="shared" si="388"/>
        <v>5790.14</v>
      </c>
      <c r="AZ57" s="56">
        <f t="shared" si="388"/>
        <v>1283.51</v>
      </c>
      <c r="BA57" s="43">
        <f t="shared" si="48"/>
        <v>50404.609000000004</v>
      </c>
      <c r="BB57" s="45">
        <f t="shared" si="49"/>
        <v>0.15296842804763716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269121</v>
      </c>
      <c r="E60" s="42">
        <f>O60+X60+AH60+AP60+AT60+BA60</f>
        <v>110701.23299999999</v>
      </c>
      <c r="F60" s="41">
        <f t="shared" ref="F60:AI60" si="389">SUM(F61:F62)</f>
        <v>0</v>
      </c>
      <c r="G60" s="41">
        <f t="shared" ref="G60:M60" si="390">SUM(G61:G62)</f>
        <v>259.84000000000003</v>
      </c>
      <c r="H60" s="41">
        <f t="shared" si="390"/>
        <v>259.84000000000003</v>
      </c>
      <c r="I60" s="41">
        <f t="shared" si="390"/>
        <v>0</v>
      </c>
      <c r="J60" s="41">
        <f t="shared" si="390"/>
        <v>0</v>
      </c>
      <c r="K60" s="41">
        <f t="shared" si="390"/>
        <v>0</v>
      </c>
      <c r="L60" s="41">
        <f t="shared" si="390"/>
        <v>0</v>
      </c>
      <c r="M60" s="41">
        <f t="shared" si="390"/>
        <v>0</v>
      </c>
      <c r="N60" s="41">
        <f>SUM(N61:N62)</f>
        <v>0</v>
      </c>
      <c r="O60" s="43">
        <f>SUM(O61:O62)</f>
        <v>519.68000000000006</v>
      </c>
      <c r="P60" s="41">
        <f t="shared" si="389"/>
        <v>1299.2</v>
      </c>
      <c r="Q60" s="41">
        <f t="shared" ref="Q60:W60" si="391">SUM(Q61:Q62)</f>
        <v>5196.8</v>
      </c>
      <c r="R60" s="41">
        <f t="shared" si="391"/>
        <v>1299.2</v>
      </c>
      <c r="S60" s="41">
        <f t="shared" si="391"/>
        <v>1299.2</v>
      </c>
      <c r="T60" s="41">
        <f t="shared" si="391"/>
        <v>0</v>
      </c>
      <c r="U60" s="41">
        <f t="shared" si="391"/>
        <v>12992</v>
      </c>
      <c r="V60" s="41">
        <f t="shared" si="391"/>
        <v>12992</v>
      </c>
      <c r="W60" s="41">
        <f t="shared" si="391"/>
        <v>259.84000000000003</v>
      </c>
      <c r="X60" s="43">
        <f>SUM(X61:X62)</f>
        <v>35338.239999999998</v>
      </c>
      <c r="Y60" s="41">
        <f t="shared" si="389"/>
        <v>0</v>
      </c>
      <c r="Z60" s="41">
        <f t="shared" ref="Z60:AG60" si="392">SUM(Z61:Z62)</f>
        <v>0</v>
      </c>
      <c r="AA60" s="41">
        <f t="shared" si="392"/>
        <v>0</v>
      </c>
      <c r="AB60" s="41">
        <f t="shared" si="392"/>
        <v>0</v>
      </c>
      <c r="AC60" s="41">
        <f t="shared" si="392"/>
        <v>259.84000000000003</v>
      </c>
      <c r="AD60" s="41">
        <f t="shared" si="392"/>
        <v>259.84000000000003</v>
      </c>
      <c r="AE60" s="41">
        <f t="shared" si="392"/>
        <v>0</v>
      </c>
      <c r="AF60" s="41">
        <f t="shared" si="392"/>
        <v>259.84000000000003</v>
      </c>
      <c r="AG60" s="41">
        <f t="shared" si="392"/>
        <v>0</v>
      </c>
      <c r="AH60" s="43">
        <f t="shared" si="389"/>
        <v>779.5200000000001</v>
      </c>
      <c r="AI60" s="41">
        <f t="shared" si="389"/>
        <v>0</v>
      </c>
      <c r="AJ60" s="41">
        <f t="shared" ref="AJ60:AO60" si="393">SUM(AJ61:AJ62)</f>
        <v>0</v>
      </c>
      <c r="AK60" s="41">
        <f t="shared" si="393"/>
        <v>0</v>
      </c>
      <c r="AL60" s="41">
        <f t="shared" si="393"/>
        <v>0</v>
      </c>
      <c r="AM60" s="41">
        <f t="shared" si="393"/>
        <v>0</v>
      </c>
      <c r="AN60" s="41">
        <f t="shared" si="393"/>
        <v>0</v>
      </c>
      <c r="AO60" s="41">
        <f t="shared" si="393"/>
        <v>51968</v>
      </c>
      <c r="AP60" s="43">
        <f>SUM(AI60:AO60)</f>
        <v>51968</v>
      </c>
      <c r="AQ60" s="41">
        <f t="shared" ref="AQ60:AS60" si="394">SUM(AQ61:AQ62)</f>
        <v>259.84000000000003</v>
      </c>
      <c r="AR60" s="41">
        <f t="shared" si="394"/>
        <v>0</v>
      </c>
      <c r="AS60" s="41">
        <f t="shared" si="394"/>
        <v>0</v>
      </c>
      <c r="AT60" s="43">
        <f>SUM(AQ60:AS60)</f>
        <v>259.84000000000003</v>
      </c>
      <c r="AU60" s="41">
        <f t="shared" ref="AU60:AZ60" si="395">SUM(AU61:AU62)</f>
        <v>9.2810000000000006</v>
      </c>
      <c r="AV60" s="41">
        <f t="shared" si="395"/>
        <v>18.562000000000001</v>
      </c>
      <c r="AW60" s="41">
        <f t="shared" si="395"/>
        <v>92.81</v>
      </c>
      <c r="AX60" s="41">
        <f t="shared" si="395"/>
        <v>21251.25</v>
      </c>
      <c r="AY60" s="41">
        <f t="shared" si="395"/>
        <v>278.43</v>
      </c>
      <c r="AZ60" s="41">
        <f t="shared" si="395"/>
        <v>185.62</v>
      </c>
      <c r="BA60" s="43">
        <f>SUM(AU60:AZ60)</f>
        <v>21835.952999999998</v>
      </c>
      <c r="BB60" s="45">
        <f t="shared" ref="BB60:BB68" si="396">E60/D60</f>
        <v>0.41134371899628791</v>
      </c>
    </row>
    <row r="61" spans="2:54" s="44" customFormat="1" ht="13.5" x14ac:dyDescent="0.25">
      <c r="B61" s="40"/>
      <c r="C61" s="40" t="s">
        <v>32</v>
      </c>
      <c r="D61" s="46">
        <f>[2]FS!I313</f>
        <v>9281</v>
      </c>
      <c r="E61" s="47">
        <f t="shared" ref="E61:E105" si="397">O61+X61+AH61+AP61+AT61+BA61</f>
        <v>1048.7530000000002</v>
      </c>
      <c r="F61" s="48">
        <f>$D61*F161</f>
        <v>0</v>
      </c>
      <c r="G61" s="48">
        <f t="shared" ref="G61:N61" si="398">$D61*G161</f>
        <v>0</v>
      </c>
      <c r="H61" s="48">
        <f t="shared" si="398"/>
        <v>0</v>
      </c>
      <c r="I61" s="48">
        <f t="shared" si="398"/>
        <v>0</v>
      </c>
      <c r="J61" s="48">
        <f t="shared" si="398"/>
        <v>0</v>
      </c>
      <c r="K61" s="48">
        <f t="shared" si="398"/>
        <v>0</v>
      </c>
      <c r="L61" s="48">
        <f t="shared" si="398"/>
        <v>0</v>
      </c>
      <c r="M61" s="48">
        <f t="shared" si="398"/>
        <v>0</v>
      </c>
      <c r="N61" s="48">
        <f t="shared" si="398"/>
        <v>0</v>
      </c>
      <c r="O61" s="49">
        <f>SUM(F61:N61)</f>
        <v>0</v>
      </c>
      <c r="P61" s="48">
        <f t="shared" ref="P61:W61" si="399">$D61*P161</f>
        <v>0</v>
      </c>
      <c r="Q61" s="48">
        <f t="shared" si="399"/>
        <v>0</v>
      </c>
      <c r="R61" s="48">
        <f t="shared" si="399"/>
        <v>0</v>
      </c>
      <c r="S61" s="48">
        <f t="shared" si="399"/>
        <v>0</v>
      </c>
      <c r="T61" s="48">
        <f t="shared" si="399"/>
        <v>0</v>
      </c>
      <c r="U61" s="48">
        <f t="shared" si="399"/>
        <v>0</v>
      </c>
      <c r="V61" s="48">
        <f t="shared" si="399"/>
        <v>0</v>
      </c>
      <c r="W61" s="48">
        <f t="shared" si="399"/>
        <v>0</v>
      </c>
      <c r="X61" s="49">
        <f>SUM(P61:W61)</f>
        <v>0</v>
      </c>
      <c r="Y61" s="48">
        <f t="shared" ref="Y61:AG61" si="400">$D61*Y161</f>
        <v>0</v>
      </c>
      <c r="Z61" s="48">
        <f t="shared" si="400"/>
        <v>0</v>
      </c>
      <c r="AA61" s="48">
        <f t="shared" si="400"/>
        <v>0</v>
      </c>
      <c r="AB61" s="48">
        <f t="shared" si="400"/>
        <v>0</v>
      </c>
      <c r="AC61" s="48">
        <f t="shared" si="400"/>
        <v>0</v>
      </c>
      <c r="AD61" s="48">
        <f t="shared" si="400"/>
        <v>0</v>
      </c>
      <c r="AE61" s="48">
        <f t="shared" si="400"/>
        <v>0</v>
      </c>
      <c r="AF61" s="48">
        <f t="shared" si="400"/>
        <v>0</v>
      </c>
      <c r="AG61" s="48">
        <f t="shared" si="400"/>
        <v>0</v>
      </c>
      <c r="AH61" s="49">
        <f>SUM(Y61:AG61)</f>
        <v>0</v>
      </c>
      <c r="AI61" s="48">
        <f t="shared" ref="AI61:AO61" si="401">$D61*AI161</f>
        <v>0</v>
      </c>
      <c r="AJ61" s="48">
        <f t="shared" si="401"/>
        <v>0</v>
      </c>
      <c r="AK61" s="48">
        <f t="shared" si="401"/>
        <v>0</v>
      </c>
      <c r="AL61" s="48">
        <f t="shared" si="401"/>
        <v>0</v>
      </c>
      <c r="AM61" s="48">
        <f t="shared" si="401"/>
        <v>0</v>
      </c>
      <c r="AN61" s="48">
        <f t="shared" si="401"/>
        <v>0</v>
      </c>
      <c r="AO61" s="48">
        <f t="shared" si="401"/>
        <v>0</v>
      </c>
      <c r="AP61" s="51">
        <f t="shared" ref="AP61:AP105" si="402">SUM(AI61:AO61)</f>
        <v>0</v>
      </c>
      <c r="AQ61" s="48">
        <f t="shared" ref="AQ61:AS61" si="403">$D61*AQ161</f>
        <v>0</v>
      </c>
      <c r="AR61" s="48">
        <f t="shared" si="403"/>
        <v>0</v>
      </c>
      <c r="AS61" s="48">
        <f t="shared" si="403"/>
        <v>0</v>
      </c>
      <c r="AT61" s="51">
        <f t="shared" ref="AT61:AT105" si="404">SUM(AQ61:AS61)</f>
        <v>0</v>
      </c>
      <c r="AU61" s="48">
        <f t="shared" ref="AU61:AZ61" si="405">$D61*AU161</f>
        <v>9.2810000000000006</v>
      </c>
      <c r="AV61" s="48">
        <f t="shared" si="405"/>
        <v>18.562000000000001</v>
      </c>
      <c r="AW61" s="48">
        <f t="shared" si="405"/>
        <v>92.81</v>
      </c>
      <c r="AX61" s="48">
        <f t="shared" si="405"/>
        <v>464.05</v>
      </c>
      <c r="AY61" s="48">
        <f t="shared" si="405"/>
        <v>278.43</v>
      </c>
      <c r="AZ61" s="48">
        <f t="shared" si="405"/>
        <v>185.62</v>
      </c>
      <c r="BA61" s="51">
        <f t="shared" ref="BA61:BA104" si="406">SUM(AU61:AZ61)</f>
        <v>1048.7530000000002</v>
      </c>
      <c r="BB61" s="45">
        <f t="shared" si="396"/>
        <v>0.11300000000000002</v>
      </c>
    </row>
    <row r="62" spans="2:54" s="44" customFormat="1" ht="13.5" x14ac:dyDescent="0.25">
      <c r="B62" s="40"/>
      <c r="C62" s="40" t="s">
        <v>33</v>
      </c>
      <c r="D62" s="46">
        <f>[2]FS!I314</f>
        <v>259840</v>
      </c>
      <c r="E62" s="47">
        <f t="shared" si="397"/>
        <v>109652.48</v>
      </c>
      <c r="F62" s="48">
        <f>$D62*F162</f>
        <v>0</v>
      </c>
      <c r="G62" s="48">
        <f t="shared" ref="G62:N62" si="407">$D62*G162</f>
        <v>259.84000000000003</v>
      </c>
      <c r="H62" s="48">
        <f t="shared" si="407"/>
        <v>259.84000000000003</v>
      </c>
      <c r="I62" s="48">
        <f t="shared" si="407"/>
        <v>0</v>
      </c>
      <c r="J62" s="48">
        <f t="shared" si="407"/>
        <v>0</v>
      </c>
      <c r="K62" s="48">
        <f t="shared" si="407"/>
        <v>0</v>
      </c>
      <c r="L62" s="48">
        <f t="shared" si="407"/>
        <v>0</v>
      </c>
      <c r="M62" s="48">
        <f t="shared" si="407"/>
        <v>0</v>
      </c>
      <c r="N62" s="48">
        <f t="shared" si="407"/>
        <v>0</v>
      </c>
      <c r="O62" s="49">
        <f>SUM(F62:N62)</f>
        <v>519.68000000000006</v>
      </c>
      <c r="P62" s="48">
        <f t="shared" ref="P62:W62" si="408">$D62*P162</f>
        <v>1299.2</v>
      </c>
      <c r="Q62" s="48">
        <f t="shared" si="408"/>
        <v>5196.8</v>
      </c>
      <c r="R62" s="48">
        <f t="shared" si="408"/>
        <v>1299.2</v>
      </c>
      <c r="S62" s="48">
        <f t="shared" si="408"/>
        <v>1299.2</v>
      </c>
      <c r="T62" s="48">
        <f t="shared" si="408"/>
        <v>0</v>
      </c>
      <c r="U62" s="48">
        <f t="shared" si="408"/>
        <v>12992</v>
      </c>
      <c r="V62" s="48">
        <f t="shared" si="408"/>
        <v>12992</v>
      </c>
      <c r="W62" s="48">
        <f t="shared" si="408"/>
        <v>259.84000000000003</v>
      </c>
      <c r="X62" s="49">
        <f>SUM(P62:W62)</f>
        <v>35338.239999999998</v>
      </c>
      <c r="Y62" s="48">
        <f t="shared" ref="Y62:AG62" si="409">$D62*Y162</f>
        <v>0</v>
      </c>
      <c r="Z62" s="48">
        <f t="shared" si="409"/>
        <v>0</v>
      </c>
      <c r="AA62" s="48">
        <f t="shared" si="409"/>
        <v>0</v>
      </c>
      <c r="AB62" s="48">
        <f t="shared" si="409"/>
        <v>0</v>
      </c>
      <c r="AC62" s="48">
        <f t="shared" si="409"/>
        <v>259.84000000000003</v>
      </c>
      <c r="AD62" s="48">
        <f t="shared" si="409"/>
        <v>259.84000000000003</v>
      </c>
      <c r="AE62" s="48">
        <f t="shared" si="409"/>
        <v>0</v>
      </c>
      <c r="AF62" s="48">
        <f t="shared" si="409"/>
        <v>259.84000000000003</v>
      </c>
      <c r="AG62" s="48">
        <f t="shared" si="409"/>
        <v>0</v>
      </c>
      <c r="AH62" s="49">
        <f>SUM(Y62:AG62)</f>
        <v>779.5200000000001</v>
      </c>
      <c r="AI62" s="48">
        <f t="shared" ref="AI62:AO62" si="410">$D62*AI162</f>
        <v>0</v>
      </c>
      <c r="AJ62" s="48">
        <f t="shared" si="410"/>
        <v>0</v>
      </c>
      <c r="AK62" s="48">
        <f t="shared" si="410"/>
        <v>0</v>
      </c>
      <c r="AL62" s="48">
        <f t="shared" si="410"/>
        <v>0</v>
      </c>
      <c r="AM62" s="48">
        <f t="shared" si="410"/>
        <v>0</v>
      </c>
      <c r="AN62" s="48">
        <f t="shared" si="410"/>
        <v>0</v>
      </c>
      <c r="AO62" s="48">
        <f t="shared" si="410"/>
        <v>51968</v>
      </c>
      <c r="AP62" s="51">
        <f t="shared" si="402"/>
        <v>51968</v>
      </c>
      <c r="AQ62" s="48">
        <f t="shared" ref="AQ62:AS62" si="411">$D62*AQ162</f>
        <v>259.84000000000003</v>
      </c>
      <c r="AR62" s="48">
        <f t="shared" si="411"/>
        <v>0</v>
      </c>
      <c r="AS62" s="48">
        <f t="shared" si="411"/>
        <v>0</v>
      </c>
      <c r="AT62" s="51">
        <f t="shared" si="404"/>
        <v>259.84000000000003</v>
      </c>
      <c r="AU62" s="48">
        <f t="shared" ref="AU62:AZ62" si="412">$D62*AU162</f>
        <v>0</v>
      </c>
      <c r="AV62" s="48">
        <f t="shared" si="412"/>
        <v>0</v>
      </c>
      <c r="AW62" s="48">
        <f t="shared" si="412"/>
        <v>0</v>
      </c>
      <c r="AX62" s="48">
        <f t="shared" si="412"/>
        <v>20787.2</v>
      </c>
      <c r="AY62" s="48">
        <f t="shared" si="412"/>
        <v>0</v>
      </c>
      <c r="AZ62" s="48">
        <f t="shared" si="412"/>
        <v>0</v>
      </c>
      <c r="BA62" s="51">
        <f t="shared" si="406"/>
        <v>20787.2</v>
      </c>
      <c r="BB62" s="45">
        <f t="shared" si="396"/>
        <v>0.42199999999999999</v>
      </c>
    </row>
    <row r="63" spans="2:54" s="44" customFormat="1" x14ac:dyDescent="0.25">
      <c r="B63" s="39" t="s">
        <v>34</v>
      </c>
      <c r="C63" s="40"/>
      <c r="D63" s="50">
        <f>SUM(D64:D72)</f>
        <v>3570986</v>
      </c>
      <c r="E63" s="42">
        <f t="shared" si="397"/>
        <v>812486.48999999987</v>
      </c>
      <c r="F63" s="41">
        <f t="shared" ref="F63:AI63" si="413">SUM(F64:F72)</f>
        <v>0</v>
      </c>
      <c r="G63" s="41">
        <f t="shared" ref="G63:N63" si="414">SUM(G64:G72)</f>
        <v>42068.22</v>
      </c>
      <c r="H63" s="41">
        <f t="shared" si="414"/>
        <v>42068.22</v>
      </c>
      <c r="I63" s="41">
        <f t="shared" si="414"/>
        <v>42126.97</v>
      </c>
      <c r="J63" s="41">
        <f t="shared" si="414"/>
        <v>0</v>
      </c>
      <c r="K63" s="41">
        <f t="shared" si="414"/>
        <v>7863.58</v>
      </c>
      <c r="L63" s="41">
        <f t="shared" si="414"/>
        <v>23590.739999999998</v>
      </c>
      <c r="M63" s="41">
        <f t="shared" si="414"/>
        <v>80010.960000000006</v>
      </c>
      <c r="N63" s="41">
        <f t="shared" si="414"/>
        <v>62908.639999999999</v>
      </c>
      <c r="O63" s="43">
        <f t="shared" si="413"/>
        <v>300637.33</v>
      </c>
      <c r="P63" s="41">
        <f t="shared" si="413"/>
        <v>15727.16</v>
      </c>
      <c r="Q63" s="41">
        <f t="shared" ref="Q63:W63" si="415">SUM(Q64:Q72)</f>
        <v>3931.79</v>
      </c>
      <c r="R63" s="41">
        <f t="shared" si="415"/>
        <v>3931.79</v>
      </c>
      <c r="S63" s="41">
        <f t="shared" si="415"/>
        <v>15727.16</v>
      </c>
      <c r="T63" s="41">
        <f t="shared" si="415"/>
        <v>10807.59</v>
      </c>
      <c r="U63" s="41">
        <f t="shared" si="415"/>
        <v>3931.79</v>
      </c>
      <c r="V63" s="41">
        <f t="shared" si="415"/>
        <v>0</v>
      </c>
      <c r="W63" s="41">
        <f t="shared" si="415"/>
        <v>0</v>
      </c>
      <c r="X63" s="43">
        <f t="shared" si="413"/>
        <v>54057.280000000006</v>
      </c>
      <c r="Y63" s="41">
        <f t="shared" si="413"/>
        <v>2750.32</v>
      </c>
      <c r="Z63" s="41">
        <f t="shared" ref="Z63:AG63" si="416">SUM(Z64:Z72)</f>
        <v>2750.32</v>
      </c>
      <c r="AA63" s="41">
        <f t="shared" si="416"/>
        <v>11989.06</v>
      </c>
      <c r="AB63" s="41">
        <f t="shared" si="416"/>
        <v>8551.16</v>
      </c>
      <c r="AC63" s="41">
        <f t="shared" si="416"/>
        <v>8276.1280000000006</v>
      </c>
      <c r="AD63" s="41">
        <f t="shared" si="416"/>
        <v>8276.1280000000006</v>
      </c>
      <c r="AE63" s="41">
        <f t="shared" si="416"/>
        <v>412.548</v>
      </c>
      <c r="AF63" s="41">
        <f t="shared" si="416"/>
        <v>412.548</v>
      </c>
      <c r="AG63" s="41">
        <f t="shared" si="416"/>
        <v>1375.16</v>
      </c>
      <c r="AH63" s="43">
        <f t="shared" si="413"/>
        <v>44793.372000000003</v>
      </c>
      <c r="AI63" s="41">
        <f t="shared" si="413"/>
        <v>58074.137999999999</v>
      </c>
      <c r="AJ63" s="41">
        <f t="shared" ref="AJ63:AO63" si="417">SUM(AJ64:AJ72)</f>
        <v>40946.65</v>
      </c>
      <c r="AK63" s="41">
        <f t="shared" si="417"/>
        <v>23728.255999999998</v>
      </c>
      <c r="AL63" s="41">
        <f t="shared" si="417"/>
        <v>23728.255999999998</v>
      </c>
      <c r="AM63" s="41">
        <f t="shared" si="417"/>
        <v>41636.155999999995</v>
      </c>
      <c r="AN63" s="41">
        <f t="shared" si="417"/>
        <v>57363.315999999999</v>
      </c>
      <c r="AO63" s="41">
        <f t="shared" si="417"/>
        <v>2525.2360000000003</v>
      </c>
      <c r="AP63" s="43">
        <f t="shared" si="402"/>
        <v>248002.00799999997</v>
      </c>
      <c r="AQ63" s="41">
        <f t="shared" ref="AQ63:AS63" si="418">SUM(AQ64:AQ72)</f>
        <v>43080.78</v>
      </c>
      <c r="AR63" s="41">
        <f t="shared" si="418"/>
        <v>43080.78</v>
      </c>
      <c r="AS63" s="41">
        <f t="shared" si="418"/>
        <v>41705.619999999995</v>
      </c>
      <c r="AT63" s="43">
        <f t="shared" si="404"/>
        <v>127867.18</v>
      </c>
      <c r="AU63" s="41">
        <f t="shared" ref="AU63:AZ63" si="419">SUM(AU64:AU72)</f>
        <v>1375.16</v>
      </c>
      <c r="AV63" s="41">
        <f t="shared" si="419"/>
        <v>2750.32</v>
      </c>
      <c r="AW63" s="41">
        <f t="shared" si="419"/>
        <v>4125.4799999999996</v>
      </c>
      <c r="AX63" s="41">
        <f t="shared" si="419"/>
        <v>20627.399999999998</v>
      </c>
      <c r="AY63" s="41">
        <f t="shared" si="419"/>
        <v>6875.8</v>
      </c>
      <c r="AZ63" s="41">
        <f t="shared" si="419"/>
        <v>1375.16</v>
      </c>
      <c r="BA63" s="43">
        <f t="shared" si="406"/>
        <v>37129.32</v>
      </c>
      <c r="BB63" s="45">
        <f t="shared" si="396"/>
        <v>0.22752441202513812</v>
      </c>
    </row>
    <row r="64" spans="2:54" s="44" customFormat="1" ht="13.5" x14ac:dyDescent="0.25">
      <c r="B64" s="40"/>
      <c r="C64" s="40" t="s">
        <v>35</v>
      </c>
      <c r="D64" s="46">
        <f>[2]FS!I513</f>
        <v>137516</v>
      </c>
      <c r="E64" s="47">
        <f t="shared" si="397"/>
        <v>77696.540000000008</v>
      </c>
      <c r="F64" s="48">
        <f t="shared" ref="F64:N72" si="420">$D64*F164</f>
        <v>0</v>
      </c>
      <c r="G64" s="48">
        <f t="shared" si="420"/>
        <v>2750.32</v>
      </c>
      <c r="H64" s="48">
        <f t="shared" si="420"/>
        <v>2750.32</v>
      </c>
      <c r="I64" s="48">
        <f t="shared" si="420"/>
        <v>2750.32</v>
      </c>
      <c r="J64" s="48">
        <f t="shared" si="420"/>
        <v>0</v>
      </c>
      <c r="K64" s="48">
        <f t="shared" si="420"/>
        <v>0</v>
      </c>
      <c r="L64" s="48">
        <f t="shared" si="420"/>
        <v>0</v>
      </c>
      <c r="M64" s="48">
        <f t="shared" si="420"/>
        <v>1375.16</v>
      </c>
      <c r="N64" s="48">
        <f t="shared" si="420"/>
        <v>0</v>
      </c>
      <c r="O64" s="51">
        <f t="shared" ref="O64:O72" si="421">SUM(F64:N64)</f>
        <v>9626.1200000000008</v>
      </c>
      <c r="P64" s="48">
        <f t="shared" ref="P64:W64" si="422">$D64*P164</f>
        <v>0</v>
      </c>
      <c r="Q64" s="48">
        <f t="shared" si="422"/>
        <v>0</v>
      </c>
      <c r="R64" s="48">
        <f t="shared" si="422"/>
        <v>0</v>
      </c>
      <c r="S64" s="48">
        <f t="shared" si="422"/>
        <v>0</v>
      </c>
      <c r="T64" s="48">
        <f t="shared" si="422"/>
        <v>6875.8</v>
      </c>
      <c r="U64" s="48">
        <f t="shared" si="422"/>
        <v>0</v>
      </c>
      <c r="V64" s="48">
        <f t="shared" si="422"/>
        <v>0</v>
      </c>
      <c r="W64" s="48">
        <f t="shared" si="422"/>
        <v>0</v>
      </c>
      <c r="X64" s="51">
        <f t="shared" ref="X64:X72" si="423">SUM(P64:W64)</f>
        <v>6875.8</v>
      </c>
      <c r="Y64" s="48">
        <f t="shared" ref="Y64:AG64" si="424">$D64*Y164</f>
        <v>2750.32</v>
      </c>
      <c r="Z64" s="48">
        <f t="shared" si="424"/>
        <v>2750.32</v>
      </c>
      <c r="AA64" s="48">
        <f t="shared" si="424"/>
        <v>4125.4799999999996</v>
      </c>
      <c r="AB64" s="48">
        <f t="shared" si="424"/>
        <v>687.58</v>
      </c>
      <c r="AC64" s="48">
        <f t="shared" si="424"/>
        <v>412.548</v>
      </c>
      <c r="AD64" s="48">
        <f t="shared" si="424"/>
        <v>412.548</v>
      </c>
      <c r="AE64" s="48">
        <f t="shared" si="424"/>
        <v>412.548</v>
      </c>
      <c r="AF64" s="48">
        <f t="shared" si="424"/>
        <v>412.548</v>
      </c>
      <c r="AG64" s="48">
        <f t="shared" si="424"/>
        <v>1375.16</v>
      </c>
      <c r="AH64" s="51">
        <f t="shared" ref="AH64:AH72" si="425">SUM(Y64:AG64)</f>
        <v>13339.052000000001</v>
      </c>
      <c r="AI64" s="48">
        <f t="shared" ref="AI64:AO64" si="426">$D64*AI164</f>
        <v>412.548</v>
      </c>
      <c r="AJ64" s="48">
        <f t="shared" si="426"/>
        <v>6875.8</v>
      </c>
      <c r="AK64" s="48">
        <f t="shared" si="426"/>
        <v>137.51599999999999</v>
      </c>
      <c r="AL64" s="48">
        <f t="shared" si="426"/>
        <v>137.51599999999999</v>
      </c>
      <c r="AM64" s="48">
        <f t="shared" si="426"/>
        <v>137.51599999999999</v>
      </c>
      <c r="AN64" s="48">
        <f t="shared" si="426"/>
        <v>137.51599999999999</v>
      </c>
      <c r="AO64" s="48">
        <f t="shared" si="426"/>
        <v>137.51599999999999</v>
      </c>
      <c r="AP64" s="51">
        <f t="shared" si="402"/>
        <v>7975.9279999999981</v>
      </c>
      <c r="AQ64" s="48">
        <f t="shared" ref="AQ64:AS64" si="427">$D64*AQ164</f>
        <v>1375.16</v>
      </c>
      <c r="AR64" s="48">
        <f t="shared" si="427"/>
        <v>1375.16</v>
      </c>
      <c r="AS64" s="48">
        <f t="shared" si="427"/>
        <v>0</v>
      </c>
      <c r="AT64" s="51">
        <f t="shared" si="404"/>
        <v>2750.32</v>
      </c>
      <c r="AU64" s="48">
        <f t="shared" ref="AU64:AZ64" si="428">$D64*AU164</f>
        <v>1375.16</v>
      </c>
      <c r="AV64" s="48">
        <f t="shared" si="428"/>
        <v>2750.32</v>
      </c>
      <c r="AW64" s="48">
        <f t="shared" si="428"/>
        <v>4125.4799999999996</v>
      </c>
      <c r="AX64" s="48">
        <f t="shared" si="428"/>
        <v>20627.399999999998</v>
      </c>
      <c r="AY64" s="48">
        <f t="shared" si="428"/>
        <v>6875.8</v>
      </c>
      <c r="AZ64" s="48">
        <f t="shared" si="428"/>
        <v>1375.16</v>
      </c>
      <c r="BA64" s="51">
        <f t="shared" si="406"/>
        <v>37129.32</v>
      </c>
      <c r="BB64" s="45">
        <f t="shared" si="396"/>
        <v>0.56500000000000006</v>
      </c>
    </row>
    <row r="65" spans="2:54" s="44" customFormat="1" ht="13.5" x14ac:dyDescent="0.25">
      <c r="B65" s="40"/>
      <c r="C65" s="40" t="s">
        <v>36</v>
      </c>
      <c r="D65" s="46">
        <f>[2]FS!I514</f>
        <v>681417</v>
      </c>
      <c r="E65" s="47">
        <f t="shared" si="397"/>
        <v>68141.7</v>
      </c>
      <c r="F65" s="48">
        <f t="shared" si="420"/>
        <v>0</v>
      </c>
      <c r="G65" s="48">
        <f t="shared" si="420"/>
        <v>0</v>
      </c>
      <c r="H65" s="48">
        <f t="shared" si="420"/>
        <v>0</v>
      </c>
      <c r="I65" s="48">
        <f t="shared" si="420"/>
        <v>0</v>
      </c>
      <c r="J65" s="48">
        <f t="shared" si="420"/>
        <v>0</v>
      </c>
      <c r="K65" s="48">
        <f t="shared" si="420"/>
        <v>0</v>
      </c>
      <c r="L65" s="48">
        <f t="shared" si="420"/>
        <v>0</v>
      </c>
      <c r="M65" s="48">
        <f t="shared" si="420"/>
        <v>0</v>
      </c>
      <c r="N65" s="48">
        <f t="shared" si="420"/>
        <v>0</v>
      </c>
      <c r="O65" s="51">
        <f t="shared" si="421"/>
        <v>0</v>
      </c>
      <c r="P65" s="48">
        <f t="shared" ref="P65:W65" si="429">$D65*P165</f>
        <v>0</v>
      </c>
      <c r="Q65" s="48">
        <f t="shared" si="429"/>
        <v>0</v>
      </c>
      <c r="R65" s="48">
        <f t="shared" si="429"/>
        <v>0</v>
      </c>
      <c r="S65" s="48">
        <f t="shared" si="429"/>
        <v>0</v>
      </c>
      <c r="T65" s="48">
        <f t="shared" si="429"/>
        <v>0</v>
      </c>
      <c r="U65" s="48">
        <f t="shared" si="429"/>
        <v>0</v>
      </c>
      <c r="V65" s="48">
        <f t="shared" si="429"/>
        <v>0</v>
      </c>
      <c r="W65" s="48">
        <f t="shared" si="429"/>
        <v>0</v>
      </c>
      <c r="X65" s="51">
        <f t="shared" si="423"/>
        <v>0</v>
      </c>
      <c r="Y65" s="48">
        <f t="shared" ref="Y65:AG65" si="430">$D65*Y165</f>
        <v>0</v>
      </c>
      <c r="Z65" s="48">
        <f t="shared" si="430"/>
        <v>0</v>
      </c>
      <c r="AA65" s="48">
        <f t="shared" si="430"/>
        <v>0</v>
      </c>
      <c r="AB65" s="48">
        <f t="shared" si="430"/>
        <v>0</v>
      </c>
      <c r="AC65" s="48">
        <f t="shared" si="430"/>
        <v>0</v>
      </c>
      <c r="AD65" s="48">
        <f t="shared" si="430"/>
        <v>0</v>
      </c>
      <c r="AE65" s="48">
        <f t="shared" si="430"/>
        <v>0</v>
      </c>
      <c r="AF65" s="48">
        <f t="shared" si="430"/>
        <v>0</v>
      </c>
      <c r="AG65" s="48">
        <f t="shared" si="430"/>
        <v>0</v>
      </c>
      <c r="AH65" s="51">
        <f t="shared" si="425"/>
        <v>0</v>
      </c>
      <c r="AI65" s="48">
        <f t="shared" ref="AI65:AO65" si="431">$D65*AI165</f>
        <v>34070.85</v>
      </c>
      <c r="AJ65" s="48">
        <f t="shared" si="431"/>
        <v>34070.85</v>
      </c>
      <c r="AK65" s="48">
        <f t="shared" si="431"/>
        <v>0</v>
      </c>
      <c r="AL65" s="48">
        <f t="shared" si="431"/>
        <v>0</v>
      </c>
      <c r="AM65" s="48">
        <f t="shared" si="431"/>
        <v>0</v>
      </c>
      <c r="AN65" s="48">
        <f t="shared" si="431"/>
        <v>0</v>
      </c>
      <c r="AO65" s="48">
        <f t="shared" si="431"/>
        <v>0</v>
      </c>
      <c r="AP65" s="51">
        <f t="shared" si="402"/>
        <v>68141.7</v>
      </c>
      <c r="AQ65" s="48">
        <f t="shared" ref="AQ65:AS65" si="432">$D65*AQ165</f>
        <v>0</v>
      </c>
      <c r="AR65" s="48">
        <f t="shared" si="432"/>
        <v>0</v>
      </c>
      <c r="AS65" s="48">
        <f t="shared" si="432"/>
        <v>0</v>
      </c>
      <c r="AT65" s="51">
        <f t="shared" si="404"/>
        <v>0</v>
      </c>
      <c r="AU65" s="48">
        <f t="shared" ref="AU65:AZ65" si="433">$D65*AU165</f>
        <v>0</v>
      </c>
      <c r="AV65" s="48">
        <f t="shared" si="433"/>
        <v>0</v>
      </c>
      <c r="AW65" s="48">
        <f t="shared" si="433"/>
        <v>0</v>
      </c>
      <c r="AX65" s="48">
        <f t="shared" si="433"/>
        <v>0</v>
      </c>
      <c r="AY65" s="48">
        <f t="shared" si="433"/>
        <v>0</v>
      </c>
      <c r="AZ65" s="48">
        <f t="shared" si="433"/>
        <v>0</v>
      </c>
      <c r="BA65" s="51">
        <f t="shared" si="406"/>
        <v>0</v>
      </c>
      <c r="BB65" s="45">
        <f t="shared" si="396"/>
        <v>9.9999999999999992E-2</v>
      </c>
    </row>
    <row r="66" spans="2:54" s="44" customFormat="1" ht="13.5" x14ac:dyDescent="0.25">
      <c r="B66" s="40"/>
      <c r="C66" s="40" t="s">
        <v>37</v>
      </c>
      <c r="D66" s="46">
        <f>[2]FS!I515</f>
        <v>119386</v>
      </c>
      <c r="E66" s="47">
        <f t="shared" si="397"/>
        <v>45366.68</v>
      </c>
      <c r="F66" s="48">
        <f t="shared" si="420"/>
        <v>0</v>
      </c>
      <c r="G66" s="48">
        <f t="shared" si="420"/>
        <v>0</v>
      </c>
      <c r="H66" s="48">
        <f t="shared" si="420"/>
        <v>0</v>
      </c>
      <c r="I66" s="48">
        <f t="shared" si="420"/>
        <v>0</v>
      </c>
      <c r="J66" s="48">
        <f t="shared" si="420"/>
        <v>0</v>
      </c>
      <c r="K66" s="48">
        <f t="shared" si="420"/>
        <v>0</v>
      </c>
      <c r="L66" s="48">
        <f t="shared" si="420"/>
        <v>0</v>
      </c>
      <c r="M66" s="48">
        <f t="shared" si="420"/>
        <v>0</v>
      </c>
      <c r="N66" s="48">
        <f t="shared" si="420"/>
        <v>0</v>
      </c>
      <c r="O66" s="51">
        <f t="shared" si="421"/>
        <v>0</v>
      </c>
      <c r="P66" s="48">
        <f t="shared" ref="P66:W66" si="434">$D66*P166</f>
        <v>0</v>
      </c>
      <c r="Q66" s="48">
        <f t="shared" si="434"/>
        <v>0</v>
      </c>
      <c r="R66" s="48">
        <f t="shared" si="434"/>
        <v>0</v>
      </c>
      <c r="S66" s="48">
        <f t="shared" si="434"/>
        <v>0</v>
      </c>
      <c r="T66" s="48">
        <f t="shared" si="434"/>
        <v>0</v>
      </c>
      <c r="U66" s="48">
        <f t="shared" si="434"/>
        <v>0</v>
      </c>
      <c r="V66" s="48">
        <f t="shared" si="434"/>
        <v>0</v>
      </c>
      <c r="W66" s="48">
        <f t="shared" si="434"/>
        <v>0</v>
      </c>
      <c r="X66" s="51">
        <f t="shared" si="423"/>
        <v>0</v>
      </c>
      <c r="Y66" s="48">
        <f t="shared" ref="Y66:AG66" si="435">$D66*Y166</f>
        <v>0</v>
      </c>
      <c r="Z66" s="48">
        <f t="shared" si="435"/>
        <v>0</v>
      </c>
      <c r="AA66" s="48">
        <f t="shared" si="435"/>
        <v>0</v>
      </c>
      <c r="AB66" s="48">
        <f t="shared" si="435"/>
        <v>0</v>
      </c>
      <c r="AC66" s="48">
        <f t="shared" si="435"/>
        <v>0</v>
      </c>
      <c r="AD66" s="48">
        <f t="shared" si="435"/>
        <v>0</v>
      </c>
      <c r="AE66" s="48">
        <f t="shared" si="435"/>
        <v>0</v>
      </c>
      <c r="AF66" s="48">
        <f t="shared" si="435"/>
        <v>0</v>
      </c>
      <c r="AG66" s="48">
        <f t="shared" si="435"/>
        <v>0</v>
      </c>
      <c r="AH66" s="51">
        <f t="shared" si="425"/>
        <v>0</v>
      </c>
      <c r="AI66" s="48">
        <f t="shared" ref="AI66:AO66" si="436">$D66*AI166</f>
        <v>0</v>
      </c>
      <c r="AJ66" s="48">
        <f t="shared" si="436"/>
        <v>0</v>
      </c>
      <c r="AK66" s="48">
        <f t="shared" si="436"/>
        <v>0</v>
      </c>
      <c r="AL66" s="48">
        <f t="shared" si="436"/>
        <v>0</v>
      </c>
      <c r="AM66" s="48">
        <f t="shared" si="436"/>
        <v>17907.899999999998</v>
      </c>
      <c r="AN66" s="48">
        <f t="shared" si="436"/>
        <v>17907.899999999998</v>
      </c>
      <c r="AO66" s="48">
        <f t="shared" si="436"/>
        <v>2387.7200000000003</v>
      </c>
      <c r="AP66" s="51">
        <f t="shared" si="402"/>
        <v>38203.519999999997</v>
      </c>
      <c r="AQ66" s="48">
        <f t="shared" ref="AQ66:AS66" si="437">$D66*AQ166</f>
        <v>2387.7200000000003</v>
      </c>
      <c r="AR66" s="48">
        <f t="shared" si="437"/>
        <v>2387.7200000000003</v>
      </c>
      <c r="AS66" s="48">
        <f t="shared" si="437"/>
        <v>2387.7200000000003</v>
      </c>
      <c r="AT66" s="51">
        <f t="shared" si="404"/>
        <v>7163.1600000000008</v>
      </c>
      <c r="AU66" s="48">
        <f t="shared" ref="AU66:AZ66" si="438">$D66*AU166</f>
        <v>0</v>
      </c>
      <c r="AV66" s="48">
        <f t="shared" si="438"/>
        <v>0</v>
      </c>
      <c r="AW66" s="48">
        <f t="shared" si="438"/>
        <v>0</v>
      </c>
      <c r="AX66" s="48">
        <f t="shared" si="438"/>
        <v>0</v>
      </c>
      <c r="AY66" s="48">
        <f t="shared" si="438"/>
        <v>0</v>
      </c>
      <c r="AZ66" s="48">
        <f t="shared" si="438"/>
        <v>0</v>
      </c>
      <c r="BA66" s="51">
        <f t="shared" si="406"/>
        <v>0</v>
      </c>
      <c r="BB66" s="45">
        <f t="shared" si="396"/>
        <v>0.38</v>
      </c>
    </row>
    <row r="67" spans="2:54" s="44" customFormat="1" ht="13.5" x14ac:dyDescent="0.25">
      <c r="B67" s="40"/>
      <c r="C67" s="40" t="s">
        <v>38</v>
      </c>
      <c r="D67" s="46">
        <f>[2]FS!I517</f>
        <v>786358</v>
      </c>
      <c r="E67" s="47">
        <f t="shared" si="397"/>
        <v>47181.479999999996</v>
      </c>
      <c r="F67" s="48">
        <f t="shared" si="420"/>
        <v>0</v>
      </c>
      <c r="G67" s="48">
        <f t="shared" si="420"/>
        <v>0</v>
      </c>
      <c r="H67" s="48">
        <f t="shared" si="420"/>
        <v>0</v>
      </c>
      <c r="I67" s="48">
        <f t="shared" si="420"/>
        <v>0</v>
      </c>
      <c r="J67" s="48">
        <f t="shared" si="420"/>
        <v>0</v>
      </c>
      <c r="K67" s="48">
        <f t="shared" si="420"/>
        <v>0</v>
      </c>
      <c r="L67" s="48">
        <f t="shared" si="420"/>
        <v>0</v>
      </c>
      <c r="M67" s="48">
        <f t="shared" si="420"/>
        <v>0</v>
      </c>
      <c r="N67" s="48">
        <f t="shared" si="420"/>
        <v>0</v>
      </c>
      <c r="O67" s="51">
        <f t="shared" si="421"/>
        <v>0</v>
      </c>
      <c r="P67" s="48">
        <f t="shared" ref="P67:W67" si="439">$D67*P167</f>
        <v>0</v>
      </c>
      <c r="Q67" s="48">
        <f t="shared" si="439"/>
        <v>0</v>
      </c>
      <c r="R67" s="48">
        <f t="shared" si="439"/>
        <v>0</v>
      </c>
      <c r="S67" s="48">
        <f t="shared" si="439"/>
        <v>0</v>
      </c>
      <c r="T67" s="48">
        <f t="shared" si="439"/>
        <v>0</v>
      </c>
      <c r="U67" s="48">
        <f t="shared" si="439"/>
        <v>0</v>
      </c>
      <c r="V67" s="48">
        <f t="shared" si="439"/>
        <v>0</v>
      </c>
      <c r="W67" s="48">
        <f t="shared" si="439"/>
        <v>0</v>
      </c>
      <c r="X67" s="51">
        <f t="shared" si="423"/>
        <v>0</v>
      </c>
      <c r="Y67" s="48">
        <f t="shared" ref="Y67:AG67" si="440">$D67*Y167</f>
        <v>0</v>
      </c>
      <c r="Z67" s="48">
        <f t="shared" si="440"/>
        <v>0</v>
      </c>
      <c r="AA67" s="48">
        <f t="shared" si="440"/>
        <v>0</v>
      </c>
      <c r="AB67" s="48">
        <f t="shared" si="440"/>
        <v>0</v>
      </c>
      <c r="AC67" s="48">
        <f t="shared" si="440"/>
        <v>0</v>
      </c>
      <c r="AD67" s="48">
        <f t="shared" si="440"/>
        <v>0</v>
      </c>
      <c r="AE67" s="48">
        <f t="shared" si="440"/>
        <v>0</v>
      </c>
      <c r="AF67" s="48">
        <f t="shared" si="440"/>
        <v>0</v>
      </c>
      <c r="AG67" s="48">
        <f t="shared" si="440"/>
        <v>0</v>
      </c>
      <c r="AH67" s="51">
        <f t="shared" si="425"/>
        <v>0</v>
      </c>
      <c r="AI67" s="48">
        <f t="shared" ref="AI67:AO67" si="441">$D67*AI167</f>
        <v>0</v>
      </c>
      <c r="AJ67" s="48">
        <f t="shared" si="441"/>
        <v>0</v>
      </c>
      <c r="AK67" s="48">
        <f t="shared" si="441"/>
        <v>0</v>
      </c>
      <c r="AL67" s="48">
        <f t="shared" si="441"/>
        <v>0</v>
      </c>
      <c r="AM67" s="48">
        <f t="shared" si="441"/>
        <v>0</v>
      </c>
      <c r="AN67" s="48">
        <f t="shared" si="441"/>
        <v>0</v>
      </c>
      <c r="AO67" s="48">
        <f t="shared" si="441"/>
        <v>0</v>
      </c>
      <c r="AP67" s="51">
        <f t="shared" si="402"/>
        <v>0</v>
      </c>
      <c r="AQ67" s="48">
        <f t="shared" ref="AQ67:AS67" si="442">$D67*AQ167</f>
        <v>15727.16</v>
      </c>
      <c r="AR67" s="48">
        <f t="shared" si="442"/>
        <v>15727.16</v>
      </c>
      <c r="AS67" s="48">
        <f t="shared" si="442"/>
        <v>15727.16</v>
      </c>
      <c r="AT67" s="51">
        <f t="shared" si="404"/>
        <v>47181.479999999996</v>
      </c>
      <c r="AU67" s="48">
        <f t="shared" ref="AU67:AZ67" si="443">$D67*AU167</f>
        <v>0</v>
      </c>
      <c r="AV67" s="48">
        <f t="shared" si="443"/>
        <v>0</v>
      </c>
      <c r="AW67" s="48">
        <f t="shared" si="443"/>
        <v>0</v>
      </c>
      <c r="AX67" s="48">
        <f t="shared" si="443"/>
        <v>0</v>
      </c>
      <c r="AY67" s="48">
        <f t="shared" si="443"/>
        <v>0</v>
      </c>
      <c r="AZ67" s="48">
        <f t="shared" si="443"/>
        <v>0</v>
      </c>
      <c r="BA67" s="51">
        <f t="shared" si="406"/>
        <v>0</v>
      </c>
      <c r="BB67" s="45">
        <f t="shared" si="396"/>
        <v>0.06</v>
      </c>
    </row>
    <row r="68" spans="2:54" s="44" customFormat="1" ht="13.5" x14ac:dyDescent="0.25">
      <c r="B68" s="40"/>
      <c r="C68" s="40" t="s">
        <v>39</v>
      </c>
      <c r="D68" s="46"/>
      <c r="E68" s="47">
        <f t="shared" si="397"/>
        <v>0</v>
      </c>
      <c r="F68" s="48">
        <f t="shared" si="420"/>
        <v>0</v>
      </c>
      <c r="G68" s="48">
        <f t="shared" si="420"/>
        <v>0</v>
      </c>
      <c r="H68" s="48">
        <f t="shared" si="420"/>
        <v>0</v>
      </c>
      <c r="I68" s="48">
        <f t="shared" si="420"/>
        <v>0</v>
      </c>
      <c r="J68" s="48">
        <f t="shared" si="420"/>
        <v>0</v>
      </c>
      <c r="K68" s="48">
        <f t="shared" si="420"/>
        <v>0</v>
      </c>
      <c r="L68" s="48">
        <f t="shared" si="420"/>
        <v>0</v>
      </c>
      <c r="M68" s="48">
        <f t="shared" si="420"/>
        <v>0</v>
      </c>
      <c r="N68" s="48">
        <f t="shared" si="420"/>
        <v>0</v>
      </c>
      <c r="O68" s="51">
        <f t="shared" si="421"/>
        <v>0</v>
      </c>
      <c r="P68" s="48">
        <f t="shared" ref="P68:W68" si="444">$D68*P168</f>
        <v>0</v>
      </c>
      <c r="Q68" s="48">
        <f t="shared" si="444"/>
        <v>0</v>
      </c>
      <c r="R68" s="48">
        <f t="shared" si="444"/>
        <v>0</v>
      </c>
      <c r="S68" s="48">
        <f t="shared" si="444"/>
        <v>0</v>
      </c>
      <c r="T68" s="48">
        <f t="shared" si="444"/>
        <v>0</v>
      </c>
      <c r="U68" s="48">
        <f t="shared" si="444"/>
        <v>0</v>
      </c>
      <c r="V68" s="48">
        <f t="shared" si="444"/>
        <v>0</v>
      </c>
      <c r="W68" s="48">
        <f t="shared" si="444"/>
        <v>0</v>
      </c>
      <c r="X68" s="51">
        <f t="shared" si="423"/>
        <v>0</v>
      </c>
      <c r="Y68" s="48">
        <f t="shared" ref="Y68:AG68" si="445">$D68*Y168</f>
        <v>0</v>
      </c>
      <c r="Z68" s="48">
        <f t="shared" si="445"/>
        <v>0</v>
      </c>
      <c r="AA68" s="48">
        <f t="shared" si="445"/>
        <v>0</v>
      </c>
      <c r="AB68" s="48">
        <f t="shared" si="445"/>
        <v>0</v>
      </c>
      <c r="AC68" s="48">
        <f t="shared" si="445"/>
        <v>0</v>
      </c>
      <c r="AD68" s="48">
        <f t="shared" si="445"/>
        <v>0</v>
      </c>
      <c r="AE68" s="48">
        <f t="shared" si="445"/>
        <v>0</v>
      </c>
      <c r="AF68" s="48">
        <f t="shared" si="445"/>
        <v>0</v>
      </c>
      <c r="AG68" s="48">
        <f t="shared" si="445"/>
        <v>0</v>
      </c>
      <c r="AH68" s="51">
        <f t="shared" si="425"/>
        <v>0</v>
      </c>
      <c r="AI68" s="48">
        <f t="shared" ref="AI68:AO68" si="446">$D68*AI168</f>
        <v>0</v>
      </c>
      <c r="AJ68" s="48">
        <f t="shared" si="446"/>
        <v>0</v>
      </c>
      <c r="AK68" s="48">
        <f t="shared" si="446"/>
        <v>0</v>
      </c>
      <c r="AL68" s="48">
        <f t="shared" si="446"/>
        <v>0</v>
      </c>
      <c r="AM68" s="48">
        <f t="shared" si="446"/>
        <v>0</v>
      </c>
      <c r="AN68" s="48">
        <f t="shared" si="446"/>
        <v>0</v>
      </c>
      <c r="AO68" s="48">
        <f t="shared" si="446"/>
        <v>0</v>
      </c>
      <c r="AP68" s="51">
        <f t="shared" si="402"/>
        <v>0</v>
      </c>
      <c r="AQ68" s="48">
        <f t="shared" ref="AQ68:AS68" si="447">$D68*AQ168</f>
        <v>0</v>
      </c>
      <c r="AR68" s="48">
        <f t="shared" si="447"/>
        <v>0</v>
      </c>
      <c r="AS68" s="48">
        <f t="shared" si="447"/>
        <v>0</v>
      </c>
      <c r="AT68" s="51">
        <f t="shared" si="404"/>
        <v>0</v>
      </c>
      <c r="AU68" s="48">
        <f t="shared" ref="AU68:AZ68" si="448">$D68*AU168</f>
        <v>0</v>
      </c>
      <c r="AV68" s="48">
        <f t="shared" si="448"/>
        <v>0</v>
      </c>
      <c r="AW68" s="48">
        <f t="shared" si="448"/>
        <v>0</v>
      </c>
      <c r="AX68" s="48">
        <f t="shared" si="448"/>
        <v>0</v>
      </c>
      <c r="AY68" s="48">
        <f t="shared" si="448"/>
        <v>0</v>
      </c>
      <c r="AZ68" s="48">
        <f t="shared" si="448"/>
        <v>0</v>
      </c>
      <c r="BA68" s="51">
        <f t="shared" si="406"/>
        <v>0</v>
      </c>
      <c r="BB68" s="45" t="e">
        <f t="shared" si="396"/>
        <v>#DIV/0!</v>
      </c>
    </row>
    <row r="69" spans="2:54" s="44" customFormat="1" ht="13.5" x14ac:dyDescent="0.25">
      <c r="B69" s="40"/>
      <c r="C69" s="40" t="s">
        <v>40</v>
      </c>
      <c r="D69" s="46">
        <f>[2]FS!I517</f>
        <v>786358</v>
      </c>
      <c r="E69" s="47">
        <f t="shared" si="397"/>
        <v>574041.34</v>
      </c>
      <c r="F69" s="48">
        <f t="shared" si="420"/>
        <v>0</v>
      </c>
      <c r="G69" s="48">
        <f t="shared" si="420"/>
        <v>39317.9</v>
      </c>
      <c r="H69" s="48">
        <f t="shared" si="420"/>
        <v>39317.9</v>
      </c>
      <c r="I69" s="48">
        <f t="shared" si="420"/>
        <v>39317.9</v>
      </c>
      <c r="J69" s="48">
        <f t="shared" si="420"/>
        <v>0</v>
      </c>
      <c r="K69" s="48">
        <f t="shared" si="420"/>
        <v>7863.58</v>
      </c>
      <c r="L69" s="48">
        <f t="shared" si="420"/>
        <v>23590.739999999998</v>
      </c>
      <c r="M69" s="48">
        <f t="shared" si="420"/>
        <v>78635.8</v>
      </c>
      <c r="N69" s="48">
        <f t="shared" si="420"/>
        <v>62908.639999999999</v>
      </c>
      <c r="O69" s="51">
        <f t="shared" si="421"/>
        <v>290952.46000000002</v>
      </c>
      <c r="P69" s="48">
        <f t="shared" ref="P69:W69" si="449">$D69*P169</f>
        <v>15727.16</v>
      </c>
      <c r="Q69" s="48">
        <f t="shared" si="449"/>
        <v>3931.79</v>
      </c>
      <c r="R69" s="48">
        <f t="shared" si="449"/>
        <v>3931.79</v>
      </c>
      <c r="S69" s="48">
        <f t="shared" si="449"/>
        <v>15727.16</v>
      </c>
      <c r="T69" s="48">
        <f t="shared" si="449"/>
        <v>3931.79</v>
      </c>
      <c r="U69" s="48">
        <f t="shared" si="449"/>
        <v>3931.79</v>
      </c>
      <c r="V69" s="48">
        <f t="shared" si="449"/>
        <v>0</v>
      </c>
      <c r="W69" s="48">
        <f t="shared" si="449"/>
        <v>0</v>
      </c>
      <c r="X69" s="51">
        <f t="shared" si="423"/>
        <v>47181.48</v>
      </c>
      <c r="Y69" s="48">
        <f t="shared" ref="Y69:AG69" si="450">$D69*Y169</f>
        <v>0</v>
      </c>
      <c r="Z69" s="48">
        <f t="shared" si="450"/>
        <v>0</v>
      </c>
      <c r="AA69" s="48">
        <f t="shared" si="450"/>
        <v>7863.58</v>
      </c>
      <c r="AB69" s="48">
        <f t="shared" si="450"/>
        <v>7863.58</v>
      </c>
      <c r="AC69" s="48">
        <f t="shared" si="450"/>
        <v>7863.58</v>
      </c>
      <c r="AD69" s="48">
        <f t="shared" si="450"/>
        <v>7863.58</v>
      </c>
      <c r="AE69" s="48">
        <f t="shared" si="450"/>
        <v>0</v>
      </c>
      <c r="AF69" s="48">
        <f t="shared" si="450"/>
        <v>0</v>
      </c>
      <c r="AG69" s="48">
        <f t="shared" si="450"/>
        <v>0</v>
      </c>
      <c r="AH69" s="51">
        <f t="shared" si="425"/>
        <v>31454.32</v>
      </c>
      <c r="AI69" s="48">
        <f t="shared" ref="AI69:AO69" si="451">$D69*AI169</f>
        <v>23590.739999999998</v>
      </c>
      <c r="AJ69" s="48">
        <f t="shared" si="451"/>
        <v>0</v>
      </c>
      <c r="AK69" s="48">
        <f t="shared" si="451"/>
        <v>23590.739999999998</v>
      </c>
      <c r="AL69" s="48">
        <f t="shared" si="451"/>
        <v>23590.739999999998</v>
      </c>
      <c r="AM69" s="48">
        <f t="shared" si="451"/>
        <v>23590.739999999998</v>
      </c>
      <c r="AN69" s="48">
        <f t="shared" si="451"/>
        <v>39317.9</v>
      </c>
      <c r="AO69" s="48">
        <f t="shared" si="451"/>
        <v>0</v>
      </c>
      <c r="AP69" s="51">
        <f t="shared" si="402"/>
        <v>133680.85999999999</v>
      </c>
      <c r="AQ69" s="48">
        <f t="shared" ref="AQ69:AS69" si="452">$D69*AQ169</f>
        <v>23590.739999999998</v>
      </c>
      <c r="AR69" s="48">
        <f t="shared" si="452"/>
        <v>23590.739999999998</v>
      </c>
      <c r="AS69" s="48">
        <f t="shared" si="452"/>
        <v>23590.739999999998</v>
      </c>
      <c r="AT69" s="51">
        <f t="shared" si="404"/>
        <v>70772.22</v>
      </c>
      <c r="AU69" s="48">
        <f t="shared" ref="AU69:AZ69" si="453">$D69*AU169</f>
        <v>0</v>
      </c>
      <c r="AV69" s="48">
        <f t="shared" si="453"/>
        <v>0</v>
      </c>
      <c r="AW69" s="48">
        <f t="shared" si="453"/>
        <v>0</v>
      </c>
      <c r="AX69" s="48">
        <f t="shared" si="453"/>
        <v>0</v>
      </c>
      <c r="AY69" s="48">
        <f t="shared" si="453"/>
        <v>0</v>
      </c>
      <c r="AZ69" s="48">
        <f t="shared" si="453"/>
        <v>0</v>
      </c>
      <c r="BA69" s="51">
        <f t="shared" si="406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[2]FS!I518</f>
        <v>11750</v>
      </c>
      <c r="E70" s="47">
        <f t="shared" si="397"/>
        <v>58.75</v>
      </c>
      <c r="F70" s="48">
        <f t="shared" si="420"/>
        <v>0</v>
      </c>
      <c r="G70" s="48">
        <f t="shared" si="420"/>
        <v>0</v>
      </c>
      <c r="H70" s="48">
        <f t="shared" si="420"/>
        <v>0</v>
      </c>
      <c r="I70" s="48">
        <f t="shared" si="420"/>
        <v>58.75</v>
      </c>
      <c r="J70" s="48">
        <f t="shared" si="420"/>
        <v>0</v>
      </c>
      <c r="K70" s="48">
        <f t="shared" si="420"/>
        <v>0</v>
      </c>
      <c r="L70" s="48">
        <f t="shared" si="420"/>
        <v>0</v>
      </c>
      <c r="M70" s="48">
        <f t="shared" si="420"/>
        <v>0</v>
      </c>
      <c r="N70" s="48">
        <f t="shared" si="420"/>
        <v>0</v>
      </c>
      <c r="O70" s="51">
        <f t="shared" si="421"/>
        <v>58.75</v>
      </c>
      <c r="P70" s="48">
        <f t="shared" ref="P70:W70" si="454">$D70*P170</f>
        <v>0</v>
      </c>
      <c r="Q70" s="48">
        <f t="shared" si="454"/>
        <v>0</v>
      </c>
      <c r="R70" s="48">
        <f t="shared" si="454"/>
        <v>0</v>
      </c>
      <c r="S70" s="48">
        <f t="shared" si="454"/>
        <v>0</v>
      </c>
      <c r="T70" s="48">
        <f t="shared" si="454"/>
        <v>0</v>
      </c>
      <c r="U70" s="48">
        <f t="shared" si="454"/>
        <v>0</v>
      </c>
      <c r="V70" s="48">
        <f t="shared" si="454"/>
        <v>0</v>
      </c>
      <c r="W70" s="48">
        <f t="shared" si="454"/>
        <v>0</v>
      </c>
      <c r="X70" s="51">
        <f t="shared" si="423"/>
        <v>0</v>
      </c>
      <c r="Y70" s="48">
        <f t="shared" ref="Y70:AG70" si="455">$D70*Y170</f>
        <v>0</v>
      </c>
      <c r="Z70" s="48">
        <f t="shared" si="455"/>
        <v>0</v>
      </c>
      <c r="AA70" s="48">
        <f t="shared" si="455"/>
        <v>0</v>
      </c>
      <c r="AB70" s="48">
        <f t="shared" si="455"/>
        <v>0</v>
      </c>
      <c r="AC70" s="48">
        <f t="shared" si="455"/>
        <v>0</v>
      </c>
      <c r="AD70" s="48">
        <f t="shared" si="455"/>
        <v>0</v>
      </c>
      <c r="AE70" s="48">
        <f t="shared" si="455"/>
        <v>0</v>
      </c>
      <c r="AF70" s="48">
        <f t="shared" si="455"/>
        <v>0</v>
      </c>
      <c r="AG70" s="48">
        <f t="shared" si="455"/>
        <v>0</v>
      </c>
      <c r="AH70" s="51">
        <f t="shared" si="425"/>
        <v>0</v>
      </c>
      <c r="AI70" s="48">
        <f t="shared" ref="AI70:AO70" si="456">$D70*AI170</f>
        <v>0</v>
      </c>
      <c r="AJ70" s="48">
        <f t="shared" si="456"/>
        <v>0</v>
      </c>
      <c r="AK70" s="48">
        <f t="shared" si="456"/>
        <v>0</v>
      </c>
      <c r="AL70" s="48">
        <f t="shared" si="456"/>
        <v>0</v>
      </c>
      <c r="AM70" s="48">
        <f t="shared" si="456"/>
        <v>0</v>
      </c>
      <c r="AN70" s="48">
        <f t="shared" si="456"/>
        <v>0</v>
      </c>
      <c r="AO70" s="48">
        <f t="shared" si="456"/>
        <v>0</v>
      </c>
      <c r="AP70" s="51">
        <f t="shared" si="402"/>
        <v>0</v>
      </c>
      <c r="AQ70" s="48">
        <f t="shared" ref="AQ70:AS70" si="457">$D70*AQ170</f>
        <v>0</v>
      </c>
      <c r="AR70" s="48">
        <f t="shared" si="457"/>
        <v>0</v>
      </c>
      <c r="AS70" s="48">
        <f t="shared" si="457"/>
        <v>0</v>
      </c>
      <c r="AT70" s="51">
        <f t="shared" si="404"/>
        <v>0</v>
      </c>
      <c r="AU70" s="48">
        <f t="shared" ref="AU70:AZ70" si="458">$D70*AU170</f>
        <v>0</v>
      </c>
      <c r="AV70" s="48">
        <f t="shared" si="458"/>
        <v>0</v>
      </c>
      <c r="AW70" s="48">
        <f t="shared" si="458"/>
        <v>0</v>
      </c>
      <c r="AX70" s="48">
        <f t="shared" si="458"/>
        <v>0</v>
      </c>
      <c r="AY70" s="48">
        <f t="shared" si="458"/>
        <v>0</v>
      </c>
      <c r="AZ70" s="48">
        <f t="shared" si="458"/>
        <v>0</v>
      </c>
      <c r="BA70" s="51">
        <f t="shared" si="406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[2]FS!I519</f>
        <v>32868</v>
      </c>
      <c r="E71" s="47">
        <f t="shared" si="397"/>
        <v>0</v>
      </c>
      <c r="F71" s="48">
        <f t="shared" si="420"/>
        <v>0</v>
      </c>
      <c r="G71" s="48">
        <f t="shared" si="420"/>
        <v>0</v>
      </c>
      <c r="H71" s="48">
        <f t="shared" si="420"/>
        <v>0</v>
      </c>
      <c r="I71" s="48">
        <f t="shared" si="420"/>
        <v>0</v>
      </c>
      <c r="J71" s="48">
        <f t="shared" si="420"/>
        <v>0</v>
      </c>
      <c r="K71" s="48">
        <f t="shared" si="420"/>
        <v>0</v>
      </c>
      <c r="L71" s="48">
        <f t="shared" si="420"/>
        <v>0</v>
      </c>
      <c r="M71" s="48">
        <f t="shared" si="420"/>
        <v>0</v>
      </c>
      <c r="N71" s="48">
        <f t="shared" si="420"/>
        <v>0</v>
      </c>
      <c r="O71" s="51">
        <f t="shared" si="421"/>
        <v>0</v>
      </c>
      <c r="P71" s="48">
        <f t="shared" ref="P71:W71" si="459">$D71*P171</f>
        <v>0</v>
      </c>
      <c r="Q71" s="48">
        <f t="shared" si="459"/>
        <v>0</v>
      </c>
      <c r="R71" s="48">
        <f t="shared" si="459"/>
        <v>0</v>
      </c>
      <c r="S71" s="48">
        <f t="shared" si="459"/>
        <v>0</v>
      </c>
      <c r="T71" s="48">
        <f t="shared" si="459"/>
        <v>0</v>
      </c>
      <c r="U71" s="48">
        <f t="shared" si="459"/>
        <v>0</v>
      </c>
      <c r="V71" s="48">
        <f t="shared" si="459"/>
        <v>0</v>
      </c>
      <c r="W71" s="48">
        <f t="shared" si="459"/>
        <v>0</v>
      </c>
      <c r="X71" s="51">
        <f t="shared" si="423"/>
        <v>0</v>
      </c>
      <c r="Y71" s="48">
        <f t="shared" ref="Y71:AG71" si="460">$D71*Y171</f>
        <v>0</v>
      </c>
      <c r="Z71" s="48">
        <f t="shared" si="460"/>
        <v>0</v>
      </c>
      <c r="AA71" s="48">
        <f t="shared" si="460"/>
        <v>0</v>
      </c>
      <c r="AB71" s="48">
        <f t="shared" si="460"/>
        <v>0</v>
      </c>
      <c r="AC71" s="48">
        <f t="shared" si="460"/>
        <v>0</v>
      </c>
      <c r="AD71" s="48">
        <f t="shared" si="460"/>
        <v>0</v>
      </c>
      <c r="AE71" s="48">
        <f t="shared" si="460"/>
        <v>0</v>
      </c>
      <c r="AF71" s="48">
        <f t="shared" si="460"/>
        <v>0</v>
      </c>
      <c r="AG71" s="48">
        <f t="shared" si="460"/>
        <v>0</v>
      </c>
      <c r="AH71" s="51">
        <f t="shared" si="425"/>
        <v>0</v>
      </c>
      <c r="AI71" s="48">
        <f t="shared" ref="AI71:AO71" si="461">$D71*AI171</f>
        <v>0</v>
      </c>
      <c r="AJ71" s="48">
        <f t="shared" si="461"/>
        <v>0</v>
      </c>
      <c r="AK71" s="48">
        <f t="shared" si="461"/>
        <v>0</v>
      </c>
      <c r="AL71" s="48">
        <f t="shared" si="461"/>
        <v>0</v>
      </c>
      <c r="AM71" s="48">
        <f t="shared" si="461"/>
        <v>0</v>
      </c>
      <c r="AN71" s="48">
        <f t="shared" si="461"/>
        <v>0</v>
      </c>
      <c r="AO71" s="48">
        <f t="shared" si="461"/>
        <v>0</v>
      </c>
      <c r="AP71" s="51">
        <f t="shared" si="402"/>
        <v>0</v>
      </c>
      <c r="AQ71" s="48">
        <f t="shared" ref="AQ71:AS71" si="462">$D71*AQ171</f>
        <v>0</v>
      </c>
      <c r="AR71" s="48">
        <f t="shared" si="462"/>
        <v>0</v>
      </c>
      <c r="AS71" s="48">
        <f t="shared" si="462"/>
        <v>0</v>
      </c>
      <c r="AT71" s="51">
        <f t="shared" si="404"/>
        <v>0</v>
      </c>
      <c r="AU71" s="48">
        <f t="shared" ref="AU71:AZ71" si="463">$D71*AU171</f>
        <v>0</v>
      </c>
      <c r="AV71" s="48">
        <f t="shared" si="463"/>
        <v>0</v>
      </c>
      <c r="AW71" s="48">
        <f t="shared" si="463"/>
        <v>0</v>
      </c>
      <c r="AX71" s="48">
        <f t="shared" si="463"/>
        <v>0</v>
      </c>
      <c r="AY71" s="48">
        <f t="shared" si="463"/>
        <v>0</v>
      </c>
      <c r="AZ71" s="48">
        <f t="shared" si="463"/>
        <v>0</v>
      </c>
      <c r="BA71" s="51">
        <f t="shared" si="406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[2]FS!I520</f>
        <v>1015333</v>
      </c>
      <c r="E72" s="47">
        <f t="shared" si="397"/>
        <v>0</v>
      </c>
      <c r="F72" s="48">
        <f t="shared" si="420"/>
        <v>0</v>
      </c>
      <c r="G72" s="48">
        <f t="shared" si="420"/>
        <v>0</v>
      </c>
      <c r="H72" s="48">
        <f t="shared" si="420"/>
        <v>0</v>
      </c>
      <c r="I72" s="48">
        <f t="shared" si="420"/>
        <v>0</v>
      </c>
      <c r="J72" s="48">
        <f t="shared" si="420"/>
        <v>0</v>
      </c>
      <c r="K72" s="48">
        <f t="shared" si="420"/>
        <v>0</v>
      </c>
      <c r="L72" s="48">
        <f t="shared" si="420"/>
        <v>0</v>
      </c>
      <c r="M72" s="48">
        <f t="shared" si="420"/>
        <v>0</v>
      </c>
      <c r="N72" s="48">
        <f t="shared" si="420"/>
        <v>0</v>
      </c>
      <c r="O72" s="51">
        <f t="shared" si="421"/>
        <v>0</v>
      </c>
      <c r="P72" s="48">
        <f t="shared" ref="P72:W72" si="464">$D72*P172</f>
        <v>0</v>
      </c>
      <c r="Q72" s="48">
        <f t="shared" si="464"/>
        <v>0</v>
      </c>
      <c r="R72" s="48">
        <f t="shared" si="464"/>
        <v>0</v>
      </c>
      <c r="S72" s="48">
        <f t="shared" si="464"/>
        <v>0</v>
      </c>
      <c r="T72" s="48">
        <f t="shared" si="464"/>
        <v>0</v>
      </c>
      <c r="U72" s="48">
        <f t="shared" si="464"/>
        <v>0</v>
      </c>
      <c r="V72" s="48">
        <f t="shared" si="464"/>
        <v>0</v>
      </c>
      <c r="W72" s="48">
        <f t="shared" si="464"/>
        <v>0</v>
      </c>
      <c r="X72" s="51">
        <f t="shared" si="423"/>
        <v>0</v>
      </c>
      <c r="Y72" s="48">
        <f t="shared" ref="Y72:AG72" si="465">$D72*Y172</f>
        <v>0</v>
      </c>
      <c r="Z72" s="48">
        <f t="shared" si="465"/>
        <v>0</v>
      </c>
      <c r="AA72" s="48">
        <f t="shared" si="465"/>
        <v>0</v>
      </c>
      <c r="AB72" s="48">
        <f t="shared" si="465"/>
        <v>0</v>
      </c>
      <c r="AC72" s="48">
        <f t="shared" si="465"/>
        <v>0</v>
      </c>
      <c r="AD72" s="48">
        <f t="shared" si="465"/>
        <v>0</v>
      </c>
      <c r="AE72" s="48">
        <f t="shared" si="465"/>
        <v>0</v>
      </c>
      <c r="AF72" s="48">
        <f t="shared" si="465"/>
        <v>0</v>
      </c>
      <c r="AG72" s="48">
        <f t="shared" si="465"/>
        <v>0</v>
      </c>
      <c r="AH72" s="51">
        <f t="shared" si="425"/>
        <v>0</v>
      </c>
      <c r="AI72" s="48">
        <f t="shared" ref="AI72:AO72" si="466">$D72*AI172</f>
        <v>0</v>
      </c>
      <c r="AJ72" s="48">
        <f t="shared" si="466"/>
        <v>0</v>
      </c>
      <c r="AK72" s="48">
        <f t="shared" si="466"/>
        <v>0</v>
      </c>
      <c r="AL72" s="48">
        <f t="shared" si="466"/>
        <v>0</v>
      </c>
      <c r="AM72" s="48">
        <f t="shared" si="466"/>
        <v>0</v>
      </c>
      <c r="AN72" s="48">
        <f t="shared" si="466"/>
        <v>0</v>
      </c>
      <c r="AO72" s="48">
        <f t="shared" si="466"/>
        <v>0</v>
      </c>
      <c r="AP72" s="51">
        <f t="shared" si="402"/>
        <v>0</v>
      </c>
      <c r="AQ72" s="48">
        <f t="shared" ref="AQ72:AS72" si="467">$D72*AQ172</f>
        <v>0</v>
      </c>
      <c r="AR72" s="48">
        <f t="shared" si="467"/>
        <v>0</v>
      </c>
      <c r="AS72" s="48">
        <f t="shared" si="467"/>
        <v>0</v>
      </c>
      <c r="AT72" s="51">
        <f t="shared" si="404"/>
        <v>0</v>
      </c>
      <c r="AU72" s="48">
        <f t="shared" ref="AU72:AZ72" si="468">$D72*AU172</f>
        <v>0</v>
      </c>
      <c r="AV72" s="48">
        <f t="shared" si="468"/>
        <v>0</v>
      </c>
      <c r="AW72" s="48">
        <f t="shared" si="468"/>
        <v>0</v>
      </c>
      <c r="AX72" s="48">
        <f t="shared" si="468"/>
        <v>0</v>
      </c>
      <c r="AY72" s="48">
        <f t="shared" si="468"/>
        <v>0</v>
      </c>
      <c r="AZ72" s="48">
        <f t="shared" si="468"/>
        <v>0</v>
      </c>
      <c r="BA72" s="51">
        <f t="shared" si="406"/>
        <v>0</v>
      </c>
      <c r="BB72" s="45">
        <f t="shared" ref="BB72:BB80" si="469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440767</v>
      </c>
      <c r="E73" s="42">
        <f t="shared" si="397"/>
        <v>211.70000000000002</v>
      </c>
      <c r="F73" s="41">
        <f t="shared" ref="F73:AI73" si="470">SUM(F74:F75)</f>
        <v>0</v>
      </c>
      <c r="G73" s="41">
        <f t="shared" ref="G73:N73" si="471">SUM(G74:G75)</f>
        <v>0</v>
      </c>
      <c r="H73" s="41">
        <f t="shared" si="471"/>
        <v>0</v>
      </c>
      <c r="I73" s="41">
        <f t="shared" si="471"/>
        <v>0</v>
      </c>
      <c r="J73" s="41">
        <f t="shared" si="471"/>
        <v>0</v>
      </c>
      <c r="K73" s="41">
        <f t="shared" si="471"/>
        <v>0</v>
      </c>
      <c r="L73" s="41">
        <f t="shared" si="471"/>
        <v>211.70000000000002</v>
      </c>
      <c r="M73" s="41">
        <f t="shared" si="471"/>
        <v>0</v>
      </c>
      <c r="N73" s="41">
        <f t="shared" si="471"/>
        <v>0</v>
      </c>
      <c r="O73" s="43">
        <f t="shared" si="470"/>
        <v>211.70000000000002</v>
      </c>
      <c r="P73" s="41">
        <f t="shared" si="470"/>
        <v>0</v>
      </c>
      <c r="Q73" s="41">
        <f t="shared" ref="Q73:W73" si="472">SUM(Q74:Q75)</f>
        <v>0</v>
      </c>
      <c r="R73" s="41">
        <f t="shared" si="472"/>
        <v>0</v>
      </c>
      <c r="S73" s="41">
        <f t="shared" si="472"/>
        <v>0</v>
      </c>
      <c r="T73" s="41">
        <f t="shared" si="472"/>
        <v>0</v>
      </c>
      <c r="U73" s="41">
        <f t="shared" si="472"/>
        <v>0</v>
      </c>
      <c r="V73" s="41">
        <f t="shared" si="472"/>
        <v>0</v>
      </c>
      <c r="W73" s="41">
        <f t="shared" si="472"/>
        <v>0</v>
      </c>
      <c r="X73" s="41">
        <f t="shared" si="470"/>
        <v>0</v>
      </c>
      <c r="Y73" s="41">
        <f t="shared" si="470"/>
        <v>0</v>
      </c>
      <c r="Z73" s="41">
        <f t="shared" ref="Z73:AG73" si="473">SUM(Z74:Z75)</f>
        <v>0</v>
      </c>
      <c r="AA73" s="41">
        <f t="shared" si="473"/>
        <v>0</v>
      </c>
      <c r="AB73" s="41">
        <f t="shared" si="473"/>
        <v>0</v>
      </c>
      <c r="AC73" s="41">
        <f t="shared" si="473"/>
        <v>0</v>
      </c>
      <c r="AD73" s="41">
        <f t="shared" si="473"/>
        <v>0</v>
      </c>
      <c r="AE73" s="41">
        <f t="shared" si="473"/>
        <v>0</v>
      </c>
      <c r="AF73" s="41">
        <f t="shared" si="473"/>
        <v>0</v>
      </c>
      <c r="AG73" s="41">
        <f t="shared" si="473"/>
        <v>0</v>
      </c>
      <c r="AH73" s="43">
        <f t="shared" si="470"/>
        <v>0</v>
      </c>
      <c r="AI73" s="41">
        <f t="shared" si="470"/>
        <v>0</v>
      </c>
      <c r="AJ73" s="41">
        <f t="shared" ref="AJ73:AO73" si="474">SUM(AJ74:AJ75)</f>
        <v>0</v>
      </c>
      <c r="AK73" s="41">
        <f t="shared" si="474"/>
        <v>0</v>
      </c>
      <c r="AL73" s="41">
        <f t="shared" si="474"/>
        <v>0</v>
      </c>
      <c r="AM73" s="41">
        <f t="shared" si="474"/>
        <v>0</v>
      </c>
      <c r="AN73" s="41">
        <f t="shared" si="474"/>
        <v>0</v>
      </c>
      <c r="AO73" s="41">
        <f t="shared" si="474"/>
        <v>0</v>
      </c>
      <c r="AP73" s="43">
        <f t="shared" si="402"/>
        <v>0</v>
      </c>
      <c r="AQ73" s="41">
        <f t="shared" ref="AQ73:AS73" si="475">SUM(AQ74:AQ75)</f>
        <v>0</v>
      </c>
      <c r="AR73" s="41">
        <f t="shared" si="475"/>
        <v>0</v>
      </c>
      <c r="AS73" s="41">
        <f t="shared" si="475"/>
        <v>0</v>
      </c>
      <c r="AT73" s="43">
        <f t="shared" si="404"/>
        <v>0</v>
      </c>
      <c r="AU73" s="41">
        <f t="shared" ref="AU73:AZ73" si="476">SUM(AU74:AU75)</f>
        <v>0</v>
      </c>
      <c r="AV73" s="41">
        <f t="shared" si="476"/>
        <v>0</v>
      </c>
      <c r="AW73" s="41">
        <f t="shared" si="476"/>
        <v>0</v>
      </c>
      <c r="AX73" s="41">
        <f t="shared" si="476"/>
        <v>0</v>
      </c>
      <c r="AY73" s="41">
        <f t="shared" si="476"/>
        <v>0</v>
      </c>
      <c r="AZ73" s="41">
        <f t="shared" si="476"/>
        <v>0</v>
      </c>
      <c r="BA73" s="43">
        <f t="shared" si="406"/>
        <v>0</v>
      </c>
      <c r="BB73" s="45">
        <f t="shared" si="469"/>
        <v>4.8029911495189073E-4</v>
      </c>
    </row>
    <row r="74" spans="2:54" s="44" customFormat="1" ht="13.5" x14ac:dyDescent="0.25">
      <c r="B74" s="40"/>
      <c r="C74" s="52" t="s">
        <v>45</v>
      </c>
      <c r="D74" s="46">
        <f>[2]FS!I713</f>
        <v>430182</v>
      </c>
      <c r="E74" s="47">
        <f t="shared" si="397"/>
        <v>0</v>
      </c>
      <c r="F74" s="48">
        <f>$D74*F174</f>
        <v>0</v>
      </c>
      <c r="G74" s="48">
        <f t="shared" ref="G74:N74" si="477">$D74*G174</f>
        <v>0</v>
      </c>
      <c r="H74" s="48">
        <f t="shared" si="477"/>
        <v>0</v>
      </c>
      <c r="I74" s="48">
        <f t="shared" si="477"/>
        <v>0</v>
      </c>
      <c r="J74" s="48">
        <f t="shared" si="477"/>
        <v>0</v>
      </c>
      <c r="K74" s="48">
        <f t="shared" si="477"/>
        <v>0</v>
      </c>
      <c r="L74" s="48">
        <f t="shared" si="477"/>
        <v>0</v>
      </c>
      <c r="M74" s="48">
        <f t="shared" si="477"/>
        <v>0</v>
      </c>
      <c r="N74" s="48">
        <f t="shared" si="477"/>
        <v>0</v>
      </c>
      <c r="O74" s="51">
        <f>SUM(F74:N74)</f>
        <v>0</v>
      </c>
      <c r="P74" s="48">
        <f t="shared" ref="P74:W74" si="478">$D74*P174</f>
        <v>0</v>
      </c>
      <c r="Q74" s="48">
        <f t="shared" si="478"/>
        <v>0</v>
      </c>
      <c r="R74" s="48">
        <f t="shared" si="478"/>
        <v>0</v>
      </c>
      <c r="S74" s="48">
        <f t="shared" si="478"/>
        <v>0</v>
      </c>
      <c r="T74" s="48">
        <f t="shared" si="478"/>
        <v>0</v>
      </c>
      <c r="U74" s="48">
        <f t="shared" si="478"/>
        <v>0</v>
      </c>
      <c r="V74" s="48">
        <f t="shared" si="478"/>
        <v>0</v>
      </c>
      <c r="W74" s="48">
        <f t="shared" si="478"/>
        <v>0</v>
      </c>
      <c r="X74" s="51">
        <f>SUM(P74:W74)</f>
        <v>0</v>
      </c>
      <c r="Y74" s="48">
        <f t="shared" ref="Y74:AG74" si="479">$D74*Y174</f>
        <v>0</v>
      </c>
      <c r="Z74" s="48">
        <f t="shared" si="479"/>
        <v>0</v>
      </c>
      <c r="AA74" s="48">
        <f t="shared" si="479"/>
        <v>0</v>
      </c>
      <c r="AB74" s="48">
        <f t="shared" si="479"/>
        <v>0</v>
      </c>
      <c r="AC74" s="48">
        <f t="shared" si="479"/>
        <v>0</v>
      </c>
      <c r="AD74" s="48">
        <f t="shared" si="479"/>
        <v>0</v>
      </c>
      <c r="AE74" s="48">
        <f t="shared" si="479"/>
        <v>0</v>
      </c>
      <c r="AF74" s="48">
        <f t="shared" si="479"/>
        <v>0</v>
      </c>
      <c r="AG74" s="48">
        <f t="shared" si="479"/>
        <v>0</v>
      </c>
      <c r="AH74" s="51">
        <f>SUM(Y74:AG74)</f>
        <v>0</v>
      </c>
      <c r="AI74" s="48">
        <f t="shared" ref="AI74:AO74" si="480">$D74*AI174</f>
        <v>0</v>
      </c>
      <c r="AJ74" s="48">
        <f t="shared" si="480"/>
        <v>0</v>
      </c>
      <c r="AK74" s="48">
        <f t="shared" si="480"/>
        <v>0</v>
      </c>
      <c r="AL74" s="48">
        <f t="shared" si="480"/>
        <v>0</v>
      </c>
      <c r="AM74" s="48">
        <f t="shared" si="480"/>
        <v>0</v>
      </c>
      <c r="AN74" s="48">
        <f t="shared" si="480"/>
        <v>0</v>
      </c>
      <c r="AO74" s="48">
        <f t="shared" si="480"/>
        <v>0</v>
      </c>
      <c r="AP74" s="51">
        <f t="shared" si="402"/>
        <v>0</v>
      </c>
      <c r="AQ74" s="48">
        <f t="shared" ref="AQ74:AS74" si="481">$D74*AQ174</f>
        <v>0</v>
      </c>
      <c r="AR74" s="48">
        <f t="shared" si="481"/>
        <v>0</v>
      </c>
      <c r="AS74" s="48">
        <f t="shared" si="481"/>
        <v>0</v>
      </c>
      <c r="AT74" s="51">
        <f t="shared" si="404"/>
        <v>0</v>
      </c>
      <c r="AU74" s="48">
        <f t="shared" ref="AU74:AZ74" si="482">$D74*AU174</f>
        <v>0</v>
      </c>
      <c r="AV74" s="48">
        <f t="shared" si="482"/>
        <v>0</v>
      </c>
      <c r="AW74" s="48">
        <f t="shared" si="482"/>
        <v>0</v>
      </c>
      <c r="AX74" s="48">
        <f t="shared" si="482"/>
        <v>0</v>
      </c>
      <c r="AY74" s="48">
        <f t="shared" si="482"/>
        <v>0</v>
      </c>
      <c r="AZ74" s="48">
        <f t="shared" si="482"/>
        <v>0</v>
      </c>
      <c r="BA74" s="51">
        <f t="shared" si="406"/>
        <v>0</v>
      </c>
      <c r="BB74" s="45">
        <f t="shared" si="469"/>
        <v>0</v>
      </c>
    </row>
    <row r="75" spans="2:54" s="44" customFormat="1" ht="13.5" x14ac:dyDescent="0.25">
      <c r="B75" s="40"/>
      <c r="C75" s="52" t="s">
        <v>46</v>
      </c>
      <c r="D75" s="46">
        <f>[2]FS!I714</f>
        <v>10585</v>
      </c>
      <c r="E75" s="47">
        <f t="shared" si="397"/>
        <v>211.70000000000002</v>
      </c>
      <c r="F75" s="48">
        <f>$D75*F175</f>
        <v>0</v>
      </c>
      <c r="G75" s="48">
        <f t="shared" ref="G75:N75" si="483">$D75*G175</f>
        <v>0</v>
      </c>
      <c r="H75" s="48">
        <f t="shared" si="483"/>
        <v>0</v>
      </c>
      <c r="I75" s="48">
        <f t="shared" si="483"/>
        <v>0</v>
      </c>
      <c r="J75" s="48">
        <f t="shared" si="483"/>
        <v>0</v>
      </c>
      <c r="K75" s="48">
        <f t="shared" si="483"/>
        <v>0</v>
      </c>
      <c r="L75" s="48">
        <f t="shared" si="483"/>
        <v>211.70000000000002</v>
      </c>
      <c r="M75" s="48">
        <f t="shared" si="483"/>
        <v>0</v>
      </c>
      <c r="N75" s="48">
        <f t="shared" si="483"/>
        <v>0</v>
      </c>
      <c r="O75" s="51">
        <f>SUM(F75:N75)</f>
        <v>211.70000000000002</v>
      </c>
      <c r="P75" s="48">
        <f t="shared" ref="P75:W75" si="484">$D75*P175</f>
        <v>0</v>
      </c>
      <c r="Q75" s="48">
        <f t="shared" si="484"/>
        <v>0</v>
      </c>
      <c r="R75" s="48">
        <f t="shared" si="484"/>
        <v>0</v>
      </c>
      <c r="S75" s="48">
        <f t="shared" si="484"/>
        <v>0</v>
      </c>
      <c r="T75" s="48">
        <f t="shared" si="484"/>
        <v>0</v>
      </c>
      <c r="U75" s="48">
        <f t="shared" si="484"/>
        <v>0</v>
      </c>
      <c r="V75" s="48">
        <f t="shared" si="484"/>
        <v>0</v>
      </c>
      <c r="W75" s="48">
        <f t="shared" si="484"/>
        <v>0</v>
      </c>
      <c r="X75" s="51">
        <f>SUM(P75:W75)</f>
        <v>0</v>
      </c>
      <c r="Y75" s="48">
        <f t="shared" ref="Y75:AG75" si="485">$D75*Y175</f>
        <v>0</v>
      </c>
      <c r="Z75" s="48">
        <f t="shared" si="485"/>
        <v>0</v>
      </c>
      <c r="AA75" s="48">
        <f t="shared" si="485"/>
        <v>0</v>
      </c>
      <c r="AB75" s="48">
        <f t="shared" si="485"/>
        <v>0</v>
      </c>
      <c r="AC75" s="48">
        <f t="shared" si="485"/>
        <v>0</v>
      </c>
      <c r="AD75" s="48">
        <f t="shared" si="485"/>
        <v>0</v>
      </c>
      <c r="AE75" s="48">
        <f t="shared" si="485"/>
        <v>0</v>
      </c>
      <c r="AF75" s="48">
        <f t="shared" si="485"/>
        <v>0</v>
      </c>
      <c r="AG75" s="48">
        <f t="shared" si="485"/>
        <v>0</v>
      </c>
      <c r="AH75" s="51">
        <f>SUM(Y75:AG75)</f>
        <v>0</v>
      </c>
      <c r="AI75" s="48">
        <f t="shared" ref="AI75:AO75" si="486">$D75*AI175</f>
        <v>0</v>
      </c>
      <c r="AJ75" s="48">
        <f t="shared" si="486"/>
        <v>0</v>
      </c>
      <c r="AK75" s="48">
        <f t="shared" si="486"/>
        <v>0</v>
      </c>
      <c r="AL75" s="48">
        <f t="shared" si="486"/>
        <v>0</v>
      </c>
      <c r="AM75" s="48">
        <f t="shared" si="486"/>
        <v>0</v>
      </c>
      <c r="AN75" s="48">
        <f t="shared" si="486"/>
        <v>0</v>
      </c>
      <c r="AO75" s="48">
        <f t="shared" si="486"/>
        <v>0</v>
      </c>
      <c r="AP75" s="51">
        <f t="shared" si="402"/>
        <v>0</v>
      </c>
      <c r="AQ75" s="48">
        <f t="shared" ref="AQ75:AS75" si="487">$D75*AQ175</f>
        <v>0</v>
      </c>
      <c r="AR75" s="48">
        <f t="shared" si="487"/>
        <v>0</v>
      </c>
      <c r="AS75" s="48">
        <f t="shared" si="487"/>
        <v>0</v>
      </c>
      <c r="AT75" s="51">
        <f t="shared" si="404"/>
        <v>0</v>
      </c>
      <c r="AU75" s="48">
        <f t="shared" ref="AU75:AZ75" si="488">$D75*AU175</f>
        <v>0</v>
      </c>
      <c r="AV75" s="48">
        <f t="shared" si="488"/>
        <v>0</v>
      </c>
      <c r="AW75" s="48">
        <f t="shared" si="488"/>
        <v>0</v>
      </c>
      <c r="AX75" s="48">
        <f t="shared" si="488"/>
        <v>0</v>
      </c>
      <c r="AY75" s="48">
        <f t="shared" si="488"/>
        <v>0</v>
      </c>
      <c r="AZ75" s="48">
        <f t="shared" si="488"/>
        <v>0</v>
      </c>
      <c r="BA75" s="51">
        <f t="shared" si="406"/>
        <v>0</v>
      </c>
      <c r="BB75" s="45">
        <f t="shared" si="469"/>
        <v>0.02</v>
      </c>
    </row>
    <row r="76" spans="2:54" s="44" customFormat="1" x14ac:dyDescent="0.25">
      <c r="B76" s="39" t="s">
        <v>47</v>
      </c>
      <c r="C76" s="40"/>
      <c r="D76" s="50">
        <f>SUM(D77:D82)</f>
        <v>1805781</v>
      </c>
      <c r="E76" s="47">
        <f t="shared" si="397"/>
        <v>224295.274</v>
      </c>
      <c r="F76" s="41">
        <f t="shared" ref="F76:AI76" si="489">SUM(F77:F82)</f>
        <v>30725.38</v>
      </c>
      <c r="G76" s="41">
        <f t="shared" ref="G76:N76" si="490">SUM(G77:G82)</f>
        <v>46088.07</v>
      </c>
      <c r="H76" s="41">
        <f t="shared" si="490"/>
        <v>0</v>
      </c>
      <c r="I76" s="41">
        <f t="shared" si="490"/>
        <v>0</v>
      </c>
      <c r="J76" s="41">
        <f t="shared" si="490"/>
        <v>0</v>
      </c>
      <c r="K76" s="41">
        <f t="shared" si="490"/>
        <v>0</v>
      </c>
      <c r="L76" s="41">
        <f t="shared" si="490"/>
        <v>0</v>
      </c>
      <c r="M76" s="41">
        <f t="shared" si="490"/>
        <v>0</v>
      </c>
      <c r="N76" s="41">
        <f t="shared" si="490"/>
        <v>0</v>
      </c>
      <c r="O76" s="43">
        <f t="shared" si="489"/>
        <v>76813.45</v>
      </c>
      <c r="P76" s="41">
        <f t="shared" si="489"/>
        <v>0</v>
      </c>
      <c r="Q76" s="41">
        <f t="shared" ref="Q76:W76" si="491">SUM(Q77:Q82)</f>
        <v>0</v>
      </c>
      <c r="R76" s="41">
        <f t="shared" si="491"/>
        <v>0</v>
      </c>
      <c r="S76" s="41">
        <f t="shared" si="491"/>
        <v>0</v>
      </c>
      <c r="T76" s="41">
        <f t="shared" si="491"/>
        <v>0</v>
      </c>
      <c r="U76" s="41">
        <f t="shared" si="491"/>
        <v>46088.07</v>
      </c>
      <c r="V76" s="41">
        <f t="shared" si="491"/>
        <v>0</v>
      </c>
      <c r="W76" s="41">
        <f t="shared" si="491"/>
        <v>0</v>
      </c>
      <c r="X76" s="41">
        <f t="shared" si="489"/>
        <v>46088.07</v>
      </c>
      <c r="Y76" s="41">
        <f t="shared" si="489"/>
        <v>15362.69</v>
      </c>
      <c r="Z76" s="41">
        <f t="shared" ref="Z76:AG76" si="492">SUM(Z77:Z82)</f>
        <v>0</v>
      </c>
      <c r="AA76" s="41">
        <f t="shared" si="492"/>
        <v>0</v>
      </c>
      <c r="AB76" s="41">
        <f t="shared" si="492"/>
        <v>7681.3450000000003</v>
      </c>
      <c r="AC76" s="41">
        <f t="shared" si="492"/>
        <v>7681.3450000000003</v>
      </c>
      <c r="AD76" s="41">
        <f t="shared" si="492"/>
        <v>7681.3450000000003</v>
      </c>
      <c r="AE76" s="41">
        <f t="shared" si="492"/>
        <v>0</v>
      </c>
      <c r="AF76" s="41">
        <f t="shared" si="492"/>
        <v>0</v>
      </c>
      <c r="AG76" s="41">
        <f t="shared" si="492"/>
        <v>0</v>
      </c>
      <c r="AH76" s="43">
        <f t="shared" si="489"/>
        <v>38406.724999999999</v>
      </c>
      <c r="AI76" s="41">
        <f t="shared" si="489"/>
        <v>1536.269</v>
      </c>
      <c r="AJ76" s="41">
        <f t="shared" ref="AJ76:AO76" si="493">SUM(AJ77:AJ82)</f>
        <v>30725.38</v>
      </c>
      <c r="AK76" s="41">
        <f t="shared" si="493"/>
        <v>30725.38</v>
      </c>
      <c r="AL76" s="41">
        <f t="shared" si="493"/>
        <v>0</v>
      </c>
      <c r="AM76" s="41">
        <f t="shared" si="493"/>
        <v>0</v>
      </c>
      <c r="AN76" s="41">
        <f t="shared" si="493"/>
        <v>0</v>
      </c>
      <c r="AO76" s="41">
        <f t="shared" si="493"/>
        <v>0</v>
      </c>
      <c r="AP76" s="43">
        <f t="shared" si="402"/>
        <v>62987.029000000002</v>
      </c>
      <c r="AQ76" s="41">
        <f t="shared" ref="AQ76:AS76" si="494">SUM(AQ77:AQ82)</f>
        <v>0</v>
      </c>
      <c r="AR76" s="41">
        <f t="shared" si="494"/>
        <v>0</v>
      </c>
      <c r="AS76" s="41">
        <f t="shared" si="494"/>
        <v>0</v>
      </c>
      <c r="AT76" s="43">
        <f t="shared" si="404"/>
        <v>0</v>
      </c>
      <c r="AU76" s="41">
        <f t="shared" ref="AU76:AZ76" si="495">SUM(AU77:AU82)</f>
        <v>0</v>
      </c>
      <c r="AV76" s="41">
        <f t="shared" si="495"/>
        <v>0</v>
      </c>
      <c r="AW76" s="41">
        <f t="shared" si="495"/>
        <v>0</v>
      </c>
      <c r="AX76" s="41">
        <f t="shared" si="495"/>
        <v>0</v>
      </c>
      <c r="AY76" s="41">
        <f t="shared" si="495"/>
        <v>0</v>
      </c>
      <c r="AZ76" s="41">
        <f t="shared" si="495"/>
        <v>0</v>
      </c>
      <c r="BA76" s="43">
        <f t="shared" si="406"/>
        <v>0</v>
      </c>
      <c r="BB76" s="45">
        <f t="shared" si="469"/>
        <v>0.12420956583328766</v>
      </c>
    </row>
    <row r="77" spans="2:54" s="44" customFormat="1" ht="13.5" x14ac:dyDescent="0.25">
      <c r="B77" s="40"/>
      <c r="C77" s="40" t="s">
        <v>48</v>
      </c>
      <c r="D77" s="46">
        <f>[2]FS!I913</f>
        <v>1536269</v>
      </c>
      <c r="E77" s="47">
        <f t="shared" si="397"/>
        <v>224295.274</v>
      </c>
      <c r="F77" s="48">
        <f t="shared" ref="F77:N82" si="496">$D77*F177</f>
        <v>30725.38</v>
      </c>
      <c r="G77" s="48">
        <f t="shared" si="496"/>
        <v>46088.07</v>
      </c>
      <c r="H77" s="48">
        <f t="shared" si="496"/>
        <v>0</v>
      </c>
      <c r="I77" s="48">
        <f t="shared" si="496"/>
        <v>0</v>
      </c>
      <c r="J77" s="48">
        <f t="shared" si="496"/>
        <v>0</v>
      </c>
      <c r="K77" s="48">
        <f t="shared" si="496"/>
        <v>0</v>
      </c>
      <c r="L77" s="48">
        <f t="shared" si="496"/>
        <v>0</v>
      </c>
      <c r="M77" s="48">
        <f t="shared" si="496"/>
        <v>0</v>
      </c>
      <c r="N77" s="48">
        <f t="shared" si="496"/>
        <v>0</v>
      </c>
      <c r="O77" s="51">
        <f t="shared" ref="O77:O82" si="497">SUM(F77:N77)</f>
        <v>76813.45</v>
      </c>
      <c r="P77" s="48">
        <f t="shared" ref="P77:W77" si="498">$D77*P177</f>
        <v>0</v>
      </c>
      <c r="Q77" s="48">
        <f t="shared" si="498"/>
        <v>0</v>
      </c>
      <c r="R77" s="48">
        <f t="shared" si="498"/>
        <v>0</v>
      </c>
      <c r="S77" s="48">
        <f t="shared" si="498"/>
        <v>0</v>
      </c>
      <c r="T77" s="48">
        <f t="shared" si="498"/>
        <v>0</v>
      </c>
      <c r="U77" s="48">
        <f t="shared" si="498"/>
        <v>46088.07</v>
      </c>
      <c r="V77" s="48">
        <f t="shared" si="498"/>
        <v>0</v>
      </c>
      <c r="W77" s="48">
        <f t="shared" si="498"/>
        <v>0</v>
      </c>
      <c r="X77" s="51">
        <f t="shared" ref="X77:X82" si="499">SUM(P77:W77)</f>
        <v>46088.07</v>
      </c>
      <c r="Y77" s="48">
        <f t="shared" ref="Y77:AG77" si="500">$D77*Y177</f>
        <v>15362.69</v>
      </c>
      <c r="Z77" s="48">
        <f t="shared" si="500"/>
        <v>0</v>
      </c>
      <c r="AA77" s="48">
        <f t="shared" si="500"/>
        <v>0</v>
      </c>
      <c r="AB77" s="48">
        <f t="shared" si="500"/>
        <v>7681.3450000000003</v>
      </c>
      <c r="AC77" s="48">
        <f t="shared" si="500"/>
        <v>7681.3450000000003</v>
      </c>
      <c r="AD77" s="48">
        <f t="shared" si="500"/>
        <v>7681.3450000000003</v>
      </c>
      <c r="AE77" s="48">
        <f t="shared" si="500"/>
        <v>0</v>
      </c>
      <c r="AF77" s="48">
        <f t="shared" si="500"/>
        <v>0</v>
      </c>
      <c r="AG77" s="48">
        <f t="shared" si="500"/>
        <v>0</v>
      </c>
      <c r="AH77" s="51">
        <f t="shared" ref="AH77:AH82" si="501">SUM(Y77:AG77)</f>
        <v>38406.724999999999</v>
      </c>
      <c r="AI77" s="48">
        <f t="shared" ref="AI77:AO77" si="502">$D77*AI177</f>
        <v>1536.269</v>
      </c>
      <c r="AJ77" s="48">
        <f t="shared" si="502"/>
        <v>30725.38</v>
      </c>
      <c r="AK77" s="48">
        <f t="shared" si="502"/>
        <v>30725.38</v>
      </c>
      <c r="AL77" s="48">
        <f t="shared" si="502"/>
        <v>0</v>
      </c>
      <c r="AM77" s="48">
        <f t="shared" si="502"/>
        <v>0</v>
      </c>
      <c r="AN77" s="48">
        <f t="shared" si="502"/>
        <v>0</v>
      </c>
      <c r="AO77" s="48">
        <f t="shared" si="502"/>
        <v>0</v>
      </c>
      <c r="AP77" s="51">
        <f t="shared" si="402"/>
        <v>62987.029000000002</v>
      </c>
      <c r="AQ77" s="48">
        <f t="shared" ref="AQ77:AS77" si="503">$D77*AQ177</f>
        <v>0</v>
      </c>
      <c r="AR77" s="48">
        <f t="shared" si="503"/>
        <v>0</v>
      </c>
      <c r="AS77" s="48">
        <f t="shared" si="503"/>
        <v>0</v>
      </c>
      <c r="AT77" s="51">
        <f t="shared" si="404"/>
        <v>0</v>
      </c>
      <c r="AU77" s="48">
        <f t="shared" ref="AU77:AZ77" si="504">$D77*AU177</f>
        <v>0</v>
      </c>
      <c r="AV77" s="48">
        <f t="shared" si="504"/>
        <v>0</v>
      </c>
      <c r="AW77" s="48">
        <f t="shared" si="504"/>
        <v>0</v>
      </c>
      <c r="AX77" s="48">
        <f t="shared" si="504"/>
        <v>0</v>
      </c>
      <c r="AY77" s="48">
        <f t="shared" si="504"/>
        <v>0</v>
      </c>
      <c r="AZ77" s="48">
        <f t="shared" si="504"/>
        <v>0</v>
      </c>
      <c r="BA77" s="51">
        <f t="shared" si="406"/>
        <v>0</v>
      </c>
      <c r="BB77" s="45">
        <f t="shared" si="469"/>
        <v>0.14599999999999999</v>
      </c>
    </row>
    <row r="78" spans="2:54" s="44" customFormat="1" ht="13.5" x14ac:dyDescent="0.25">
      <c r="B78" s="40"/>
      <c r="C78" s="40" t="s">
        <v>49</v>
      </c>
      <c r="D78" s="46"/>
      <c r="E78" s="47">
        <f t="shared" si="397"/>
        <v>0</v>
      </c>
      <c r="F78" s="48">
        <f t="shared" si="496"/>
        <v>0</v>
      </c>
      <c r="G78" s="48">
        <f t="shared" si="496"/>
        <v>0</v>
      </c>
      <c r="H78" s="48">
        <f t="shared" si="496"/>
        <v>0</v>
      </c>
      <c r="I78" s="48">
        <f t="shared" si="496"/>
        <v>0</v>
      </c>
      <c r="J78" s="48">
        <f t="shared" si="496"/>
        <v>0</v>
      </c>
      <c r="K78" s="48">
        <f t="shared" si="496"/>
        <v>0</v>
      </c>
      <c r="L78" s="48">
        <f t="shared" si="496"/>
        <v>0</v>
      </c>
      <c r="M78" s="48">
        <f t="shared" si="496"/>
        <v>0</v>
      </c>
      <c r="N78" s="48">
        <f t="shared" si="496"/>
        <v>0</v>
      </c>
      <c r="O78" s="51">
        <f t="shared" si="497"/>
        <v>0</v>
      </c>
      <c r="P78" s="48">
        <f t="shared" ref="P78:W78" si="505">$D78*P178</f>
        <v>0</v>
      </c>
      <c r="Q78" s="48">
        <f t="shared" si="505"/>
        <v>0</v>
      </c>
      <c r="R78" s="48">
        <f t="shared" si="505"/>
        <v>0</v>
      </c>
      <c r="S78" s="48">
        <f t="shared" si="505"/>
        <v>0</v>
      </c>
      <c r="T78" s="48">
        <f t="shared" si="505"/>
        <v>0</v>
      </c>
      <c r="U78" s="48">
        <f t="shared" si="505"/>
        <v>0</v>
      </c>
      <c r="V78" s="48">
        <f t="shared" si="505"/>
        <v>0</v>
      </c>
      <c r="W78" s="48">
        <f t="shared" si="505"/>
        <v>0</v>
      </c>
      <c r="X78" s="51">
        <f t="shared" si="499"/>
        <v>0</v>
      </c>
      <c r="Y78" s="48">
        <f t="shared" ref="Y78:AG78" si="506">$D78*Y178</f>
        <v>0</v>
      </c>
      <c r="Z78" s="48">
        <f t="shared" si="506"/>
        <v>0</v>
      </c>
      <c r="AA78" s="48">
        <f t="shared" si="506"/>
        <v>0</v>
      </c>
      <c r="AB78" s="48">
        <f t="shared" si="506"/>
        <v>0</v>
      </c>
      <c r="AC78" s="48">
        <f t="shared" si="506"/>
        <v>0</v>
      </c>
      <c r="AD78" s="48">
        <f t="shared" si="506"/>
        <v>0</v>
      </c>
      <c r="AE78" s="48">
        <f t="shared" si="506"/>
        <v>0</v>
      </c>
      <c r="AF78" s="48">
        <f t="shared" si="506"/>
        <v>0</v>
      </c>
      <c r="AG78" s="48">
        <f t="shared" si="506"/>
        <v>0</v>
      </c>
      <c r="AH78" s="51">
        <f t="shared" si="501"/>
        <v>0</v>
      </c>
      <c r="AI78" s="48">
        <f t="shared" ref="AI78:AO78" si="507">$D78*AI178</f>
        <v>0</v>
      </c>
      <c r="AJ78" s="48">
        <f t="shared" si="507"/>
        <v>0</v>
      </c>
      <c r="AK78" s="48">
        <f t="shared" si="507"/>
        <v>0</v>
      </c>
      <c r="AL78" s="48">
        <f t="shared" si="507"/>
        <v>0</v>
      </c>
      <c r="AM78" s="48">
        <f t="shared" si="507"/>
        <v>0</v>
      </c>
      <c r="AN78" s="48">
        <f t="shared" si="507"/>
        <v>0</v>
      </c>
      <c r="AO78" s="48">
        <f t="shared" si="507"/>
        <v>0</v>
      </c>
      <c r="AP78" s="51">
        <f t="shared" si="402"/>
        <v>0</v>
      </c>
      <c r="AQ78" s="48">
        <f t="shared" ref="AQ78:AS78" si="508">$D78*AQ178</f>
        <v>0</v>
      </c>
      <c r="AR78" s="48">
        <f t="shared" si="508"/>
        <v>0</v>
      </c>
      <c r="AS78" s="48">
        <f t="shared" si="508"/>
        <v>0</v>
      </c>
      <c r="AT78" s="51">
        <f t="shared" si="404"/>
        <v>0</v>
      </c>
      <c r="AU78" s="48">
        <f t="shared" ref="AU78:AZ78" si="509">$D78*AU178</f>
        <v>0</v>
      </c>
      <c r="AV78" s="48">
        <f t="shared" si="509"/>
        <v>0</v>
      </c>
      <c r="AW78" s="48">
        <f t="shared" si="509"/>
        <v>0</v>
      </c>
      <c r="AX78" s="48">
        <f t="shared" si="509"/>
        <v>0</v>
      </c>
      <c r="AY78" s="48">
        <f t="shared" si="509"/>
        <v>0</v>
      </c>
      <c r="AZ78" s="48">
        <f t="shared" si="509"/>
        <v>0</v>
      </c>
      <c r="BA78" s="51">
        <f t="shared" si="406"/>
        <v>0</v>
      </c>
      <c r="BB78" s="45" t="e">
        <f t="shared" si="469"/>
        <v>#DIV/0!</v>
      </c>
    </row>
    <row r="79" spans="2:54" s="44" customFormat="1" ht="13.5" x14ac:dyDescent="0.25">
      <c r="B79" s="40"/>
      <c r="C79" s="40" t="s">
        <v>50</v>
      </c>
      <c r="D79" s="46">
        <f>[2]FS!I915</f>
        <v>268012</v>
      </c>
      <c r="E79" s="47">
        <f t="shared" si="397"/>
        <v>0</v>
      </c>
      <c r="F79" s="48">
        <f t="shared" si="496"/>
        <v>0</v>
      </c>
      <c r="G79" s="48">
        <f t="shared" si="496"/>
        <v>0</v>
      </c>
      <c r="H79" s="48">
        <f t="shared" si="496"/>
        <v>0</v>
      </c>
      <c r="I79" s="48">
        <f t="shared" si="496"/>
        <v>0</v>
      </c>
      <c r="J79" s="48">
        <f t="shared" si="496"/>
        <v>0</v>
      </c>
      <c r="K79" s="48">
        <f t="shared" si="496"/>
        <v>0</v>
      </c>
      <c r="L79" s="48">
        <f t="shared" si="496"/>
        <v>0</v>
      </c>
      <c r="M79" s="48">
        <f t="shared" si="496"/>
        <v>0</v>
      </c>
      <c r="N79" s="48">
        <f t="shared" si="496"/>
        <v>0</v>
      </c>
      <c r="O79" s="51">
        <f t="shared" si="497"/>
        <v>0</v>
      </c>
      <c r="P79" s="48">
        <f t="shared" ref="P79:W79" si="510">$D79*P179</f>
        <v>0</v>
      </c>
      <c r="Q79" s="48">
        <f t="shared" si="510"/>
        <v>0</v>
      </c>
      <c r="R79" s="48">
        <f t="shared" si="510"/>
        <v>0</v>
      </c>
      <c r="S79" s="48">
        <f t="shared" si="510"/>
        <v>0</v>
      </c>
      <c r="T79" s="48">
        <f t="shared" si="510"/>
        <v>0</v>
      </c>
      <c r="U79" s="48">
        <f t="shared" si="510"/>
        <v>0</v>
      </c>
      <c r="V79" s="48">
        <f t="shared" si="510"/>
        <v>0</v>
      </c>
      <c r="W79" s="48">
        <f t="shared" si="510"/>
        <v>0</v>
      </c>
      <c r="X79" s="51">
        <f t="shared" si="499"/>
        <v>0</v>
      </c>
      <c r="Y79" s="48">
        <f t="shared" ref="Y79:AG79" si="511">$D79*Y179</f>
        <v>0</v>
      </c>
      <c r="Z79" s="48">
        <f t="shared" si="511"/>
        <v>0</v>
      </c>
      <c r="AA79" s="48">
        <f t="shared" si="511"/>
        <v>0</v>
      </c>
      <c r="AB79" s="48">
        <f t="shared" si="511"/>
        <v>0</v>
      </c>
      <c r="AC79" s="48">
        <f t="shared" si="511"/>
        <v>0</v>
      </c>
      <c r="AD79" s="48">
        <f t="shared" si="511"/>
        <v>0</v>
      </c>
      <c r="AE79" s="48">
        <f t="shared" si="511"/>
        <v>0</v>
      </c>
      <c r="AF79" s="48">
        <f t="shared" si="511"/>
        <v>0</v>
      </c>
      <c r="AG79" s="48">
        <f t="shared" si="511"/>
        <v>0</v>
      </c>
      <c r="AH79" s="51">
        <f t="shared" si="501"/>
        <v>0</v>
      </c>
      <c r="AI79" s="48">
        <f t="shared" ref="AI79:AO79" si="512">$D79*AI179</f>
        <v>0</v>
      </c>
      <c r="AJ79" s="48">
        <f t="shared" si="512"/>
        <v>0</v>
      </c>
      <c r="AK79" s="48">
        <f t="shared" si="512"/>
        <v>0</v>
      </c>
      <c r="AL79" s="48">
        <f t="shared" si="512"/>
        <v>0</v>
      </c>
      <c r="AM79" s="48">
        <f t="shared" si="512"/>
        <v>0</v>
      </c>
      <c r="AN79" s="48">
        <f t="shared" si="512"/>
        <v>0</v>
      </c>
      <c r="AO79" s="48">
        <f t="shared" si="512"/>
        <v>0</v>
      </c>
      <c r="AP79" s="51">
        <f t="shared" si="402"/>
        <v>0</v>
      </c>
      <c r="AQ79" s="48">
        <f t="shared" ref="AQ79:AS79" si="513">$D79*AQ179</f>
        <v>0</v>
      </c>
      <c r="AR79" s="48">
        <f t="shared" si="513"/>
        <v>0</v>
      </c>
      <c r="AS79" s="48">
        <f t="shared" si="513"/>
        <v>0</v>
      </c>
      <c r="AT79" s="51">
        <f t="shared" si="404"/>
        <v>0</v>
      </c>
      <c r="AU79" s="48">
        <f t="shared" ref="AU79:AZ79" si="514">$D79*AU179</f>
        <v>0</v>
      </c>
      <c r="AV79" s="48">
        <f t="shared" si="514"/>
        <v>0</v>
      </c>
      <c r="AW79" s="48">
        <f t="shared" si="514"/>
        <v>0</v>
      </c>
      <c r="AX79" s="48">
        <f t="shared" si="514"/>
        <v>0</v>
      </c>
      <c r="AY79" s="48">
        <f t="shared" si="514"/>
        <v>0</v>
      </c>
      <c r="AZ79" s="48">
        <f t="shared" si="514"/>
        <v>0</v>
      </c>
      <c r="BA79" s="51">
        <f t="shared" si="406"/>
        <v>0</v>
      </c>
      <c r="BB79" s="45">
        <f t="shared" si="469"/>
        <v>0</v>
      </c>
    </row>
    <row r="80" spans="2:54" s="44" customFormat="1" ht="13.5" x14ac:dyDescent="0.25">
      <c r="B80" s="40"/>
      <c r="C80" s="40" t="s">
        <v>51</v>
      </c>
      <c r="D80" s="46"/>
      <c r="E80" s="47">
        <f t="shared" si="397"/>
        <v>0</v>
      </c>
      <c r="F80" s="48">
        <f t="shared" si="496"/>
        <v>0</v>
      </c>
      <c r="G80" s="48">
        <f t="shared" si="496"/>
        <v>0</v>
      </c>
      <c r="H80" s="48">
        <f t="shared" si="496"/>
        <v>0</v>
      </c>
      <c r="I80" s="48">
        <f t="shared" si="496"/>
        <v>0</v>
      </c>
      <c r="J80" s="48">
        <f t="shared" si="496"/>
        <v>0</v>
      </c>
      <c r="K80" s="48">
        <f t="shared" si="496"/>
        <v>0</v>
      </c>
      <c r="L80" s="48">
        <f t="shared" si="496"/>
        <v>0</v>
      </c>
      <c r="M80" s="48">
        <f t="shared" si="496"/>
        <v>0</v>
      </c>
      <c r="N80" s="48">
        <f t="shared" si="496"/>
        <v>0</v>
      </c>
      <c r="O80" s="51">
        <f t="shared" si="497"/>
        <v>0</v>
      </c>
      <c r="P80" s="48">
        <f t="shared" ref="P80:W80" si="515">$D80*P180</f>
        <v>0</v>
      </c>
      <c r="Q80" s="48">
        <f t="shared" si="515"/>
        <v>0</v>
      </c>
      <c r="R80" s="48">
        <f t="shared" si="515"/>
        <v>0</v>
      </c>
      <c r="S80" s="48">
        <f t="shared" si="515"/>
        <v>0</v>
      </c>
      <c r="T80" s="48">
        <f t="shared" si="515"/>
        <v>0</v>
      </c>
      <c r="U80" s="48">
        <f t="shared" si="515"/>
        <v>0</v>
      </c>
      <c r="V80" s="48">
        <f t="shared" si="515"/>
        <v>0</v>
      </c>
      <c r="W80" s="48">
        <f t="shared" si="515"/>
        <v>0</v>
      </c>
      <c r="X80" s="51">
        <f t="shared" si="499"/>
        <v>0</v>
      </c>
      <c r="Y80" s="48">
        <f t="shared" ref="Y80:AG80" si="516">$D80*Y180</f>
        <v>0</v>
      </c>
      <c r="Z80" s="48">
        <f t="shared" si="516"/>
        <v>0</v>
      </c>
      <c r="AA80" s="48">
        <f t="shared" si="516"/>
        <v>0</v>
      </c>
      <c r="AB80" s="48">
        <f t="shared" si="516"/>
        <v>0</v>
      </c>
      <c r="AC80" s="48">
        <f t="shared" si="516"/>
        <v>0</v>
      </c>
      <c r="AD80" s="48">
        <f t="shared" si="516"/>
        <v>0</v>
      </c>
      <c r="AE80" s="48">
        <f t="shared" si="516"/>
        <v>0</v>
      </c>
      <c r="AF80" s="48">
        <f t="shared" si="516"/>
        <v>0</v>
      </c>
      <c r="AG80" s="48">
        <f t="shared" si="516"/>
        <v>0</v>
      </c>
      <c r="AH80" s="51">
        <f t="shared" si="501"/>
        <v>0</v>
      </c>
      <c r="AI80" s="48">
        <f t="shared" ref="AI80:AO80" si="517">$D80*AI180</f>
        <v>0</v>
      </c>
      <c r="AJ80" s="48">
        <f t="shared" si="517"/>
        <v>0</v>
      </c>
      <c r="AK80" s="48">
        <f t="shared" si="517"/>
        <v>0</v>
      </c>
      <c r="AL80" s="48">
        <f t="shared" si="517"/>
        <v>0</v>
      </c>
      <c r="AM80" s="48">
        <f t="shared" si="517"/>
        <v>0</v>
      </c>
      <c r="AN80" s="48">
        <f t="shared" si="517"/>
        <v>0</v>
      </c>
      <c r="AO80" s="48">
        <f t="shared" si="517"/>
        <v>0</v>
      </c>
      <c r="AP80" s="51">
        <f t="shared" si="402"/>
        <v>0</v>
      </c>
      <c r="AQ80" s="48">
        <f t="shared" ref="AQ80:AS80" si="518">$D80*AQ180</f>
        <v>0</v>
      </c>
      <c r="AR80" s="48">
        <f t="shared" si="518"/>
        <v>0</v>
      </c>
      <c r="AS80" s="48">
        <f t="shared" si="518"/>
        <v>0</v>
      </c>
      <c r="AT80" s="51">
        <f t="shared" si="404"/>
        <v>0</v>
      </c>
      <c r="AU80" s="48">
        <f t="shared" ref="AU80:AZ80" si="519">$D80*AU180</f>
        <v>0</v>
      </c>
      <c r="AV80" s="48">
        <f t="shared" si="519"/>
        <v>0</v>
      </c>
      <c r="AW80" s="48">
        <f t="shared" si="519"/>
        <v>0</v>
      </c>
      <c r="AX80" s="48">
        <f t="shared" si="519"/>
        <v>0</v>
      </c>
      <c r="AY80" s="48">
        <f t="shared" si="519"/>
        <v>0</v>
      </c>
      <c r="AZ80" s="48">
        <f t="shared" si="519"/>
        <v>0</v>
      </c>
      <c r="BA80" s="51">
        <f t="shared" si="406"/>
        <v>0</v>
      </c>
      <c r="BB80" s="45" t="e">
        <f t="shared" si="469"/>
        <v>#DIV/0!</v>
      </c>
    </row>
    <row r="81" spans="2:54" s="44" customFormat="1" ht="13.5" x14ac:dyDescent="0.25">
      <c r="B81" s="40"/>
      <c r="C81" s="40" t="s">
        <v>52</v>
      </c>
      <c r="D81" s="46"/>
      <c r="E81" s="47">
        <f t="shared" si="397"/>
        <v>0</v>
      </c>
      <c r="F81" s="48">
        <f t="shared" si="496"/>
        <v>0</v>
      </c>
      <c r="G81" s="48">
        <f t="shared" si="496"/>
        <v>0</v>
      </c>
      <c r="H81" s="48">
        <f t="shared" si="496"/>
        <v>0</v>
      </c>
      <c r="I81" s="48">
        <f t="shared" si="496"/>
        <v>0</v>
      </c>
      <c r="J81" s="48">
        <f t="shared" si="496"/>
        <v>0</v>
      </c>
      <c r="K81" s="48">
        <f t="shared" si="496"/>
        <v>0</v>
      </c>
      <c r="L81" s="48">
        <f t="shared" si="496"/>
        <v>0</v>
      </c>
      <c r="M81" s="48">
        <f t="shared" si="496"/>
        <v>0</v>
      </c>
      <c r="N81" s="48">
        <f t="shared" si="496"/>
        <v>0</v>
      </c>
      <c r="O81" s="51">
        <f t="shared" si="497"/>
        <v>0</v>
      </c>
      <c r="P81" s="48">
        <f t="shared" ref="P81:W81" si="520">$D81*P181</f>
        <v>0</v>
      </c>
      <c r="Q81" s="48">
        <f t="shared" si="520"/>
        <v>0</v>
      </c>
      <c r="R81" s="48">
        <f t="shared" si="520"/>
        <v>0</v>
      </c>
      <c r="S81" s="48">
        <f t="shared" si="520"/>
        <v>0</v>
      </c>
      <c r="T81" s="48">
        <f t="shared" si="520"/>
        <v>0</v>
      </c>
      <c r="U81" s="48">
        <f t="shared" si="520"/>
        <v>0</v>
      </c>
      <c r="V81" s="48">
        <f t="shared" si="520"/>
        <v>0</v>
      </c>
      <c r="W81" s="48">
        <f t="shared" si="520"/>
        <v>0</v>
      </c>
      <c r="X81" s="51">
        <f t="shared" si="499"/>
        <v>0</v>
      </c>
      <c r="Y81" s="48">
        <f t="shared" ref="Y81:AG81" si="521">$D81*Y181</f>
        <v>0</v>
      </c>
      <c r="Z81" s="48">
        <f t="shared" si="521"/>
        <v>0</v>
      </c>
      <c r="AA81" s="48">
        <f t="shared" si="521"/>
        <v>0</v>
      </c>
      <c r="AB81" s="48">
        <f t="shared" si="521"/>
        <v>0</v>
      </c>
      <c r="AC81" s="48">
        <f t="shared" si="521"/>
        <v>0</v>
      </c>
      <c r="AD81" s="48">
        <f t="shared" si="521"/>
        <v>0</v>
      </c>
      <c r="AE81" s="48">
        <f t="shared" si="521"/>
        <v>0</v>
      </c>
      <c r="AF81" s="48">
        <f t="shared" si="521"/>
        <v>0</v>
      </c>
      <c r="AG81" s="48">
        <f t="shared" si="521"/>
        <v>0</v>
      </c>
      <c r="AH81" s="51">
        <f t="shared" si="501"/>
        <v>0</v>
      </c>
      <c r="AI81" s="48">
        <f t="shared" ref="AI81:AO81" si="522">$D81*AI181</f>
        <v>0</v>
      </c>
      <c r="AJ81" s="48">
        <f t="shared" si="522"/>
        <v>0</v>
      </c>
      <c r="AK81" s="48">
        <f t="shared" si="522"/>
        <v>0</v>
      </c>
      <c r="AL81" s="48">
        <f t="shared" si="522"/>
        <v>0</v>
      </c>
      <c r="AM81" s="48">
        <f t="shared" si="522"/>
        <v>0</v>
      </c>
      <c r="AN81" s="48">
        <f t="shared" si="522"/>
        <v>0</v>
      </c>
      <c r="AO81" s="48">
        <f t="shared" si="522"/>
        <v>0</v>
      </c>
      <c r="AP81" s="51">
        <f t="shared" si="402"/>
        <v>0</v>
      </c>
      <c r="AQ81" s="48">
        <f t="shared" ref="AQ81:AS81" si="523">$D81*AQ181</f>
        <v>0</v>
      </c>
      <c r="AR81" s="48">
        <f t="shared" si="523"/>
        <v>0</v>
      </c>
      <c r="AS81" s="48">
        <f t="shared" si="523"/>
        <v>0</v>
      </c>
      <c r="AT81" s="51">
        <f t="shared" si="404"/>
        <v>0</v>
      </c>
      <c r="AU81" s="48">
        <f t="shared" ref="AU81:AZ81" si="524">$D81*AU181</f>
        <v>0</v>
      </c>
      <c r="AV81" s="48">
        <f t="shared" si="524"/>
        <v>0</v>
      </c>
      <c r="AW81" s="48">
        <f t="shared" si="524"/>
        <v>0</v>
      </c>
      <c r="AX81" s="48">
        <f t="shared" si="524"/>
        <v>0</v>
      </c>
      <c r="AY81" s="48">
        <f t="shared" si="524"/>
        <v>0</v>
      </c>
      <c r="AZ81" s="48">
        <f t="shared" si="524"/>
        <v>0</v>
      </c>
      <c r="BA81" s="51">
        <f t="shared" si="406"/>
        <v>0</v>
      </c>
      <c r="BB81" s="45"/>
    </row>
    <row r="82" spans="2:54" s="44" customFormat="1" ht="13.5" x14ac:dyDescent="0.25">
      <c r="B82" s="40"/>
      <c r="C82" s="40" t="s">
        <v>53</v>
      </c>
      <c r="D82" s="46">
        <f>[2]FS!I914</f>
        <v>1500</v>
      </c>
      <c r="E82" s="47">
        <f t="shared" si="397"/>
        <v>0</v>
      </c>
      <c r="F82" s="48">
        <f t="shared" si="496"/>
        <v>0</v>
      </c>
      <c r="G82" s="48">
        <f t="shared" si="496"/>
        <v>0</v>
      </c>
      <c r="H82" s="48">
        <f t="shared" si="496"/>
        <v>0</v>
      </c>
      <c r="I82" s="48">
        <f t="shared" si="496"/>
        <v>0</v>
      </c>
      <c r="J82" s="48">
        <f t="shared" si="496"/>
        <v>0</v>
      </c>
      <c r="K82" s="48">
        <f t="shared" si="496"/>
        <v>0</v>
      </c>
      <c r="L82" s="48">
        <f t="shared" si="496"/>
        <v>0</v>
      </c>
      <c r="M82" s="48">
        <f t="shared" si="496"/>
        <v>0</v>
      </c>
      <c r="N82" s="48">
        <f t="shared" si="496"/>
        <v>0</v>
      </c>
      <c r="O82" s="51">
        <f t="shared" si="497"/>
        <v>0</v>
      </c>
      <c r="P82" s="48">
        <f t="shared" ref="P82:W82" si="525">$D82*P182</f>
        <v>0</v>
      </c>
      <c r="Q82" s="48">
        <f t="shared" si="525"/>
        <v>0</v>
      </c>
      <c r="R82" s="48">
        <f t="shared" si="525"/>
        <v>0</v>
      </c>
      <c r="S82" s="48">
        <f t="shared" si="525"/>
        <v>0</v>
      </c>
      <c r="T82" s="48">
        <f t="shared" si="525"/>
        <v>0</v>
      </c>
      <c r="U82" s="48">
        <f t="shared" si="525"/>
        <v>0</v>
      </c>
      <c r="V82" s="48">
        <f t="shared" si="525"/>
        <v>0</v>
      </c>
      <c r="W82" s="48">
        <f t="shared" si="525"/>
        <v>0</v>
      </c>
      <c r="X82" s="51">
        <f t="shared" si="499"/>
        <v>0</v>
      </c>
      <c r="Y82" s="48">
        <f t="shared" ref="Y82:AG82" si="526">$D82*Y182</f>
        <v>0</v>
      </c>
      <c r="Z82" s="48">
        <f t="shared" si="526"/>
        <v>0</v>
      </c>
      <c r="AA82" s="48">
        <f t="shared" si="526"/>
        <v>0</v>
      </c>
      <c r="AB82" s="48">
        <f t="shared" si="526"/>
        <v>0</v>
      </c>
      <c r="AC82" s="48">
        <f t="shared" si="526"/>
        <v>0</v>
      </c>
      <c r="AD82" s="48">
        <f t="shared" si="526"/>
        <v>0</v>
      </c>
      <c r="AE82" s="48">
        <f t="shared" si="526"/>
        <v>0</v>
      </c>
      <c r="AF82" s="48">
        <f t="shared" si="526"/>
        <v>0</v>
      </c>
      <c r="AG82" s="48">
        <f t="shared" si="526"/>
        <v>0</v>
      </c>
      <c r="AH82" s="51">
        <f t="shared" si="501"/>
        <v>0</v>
      </c>
      <c r="AI82" s="48">
        <f t="shared" ref="AI82:AO82" si="527">$D82*AI182</f>
        <v>0</v>
      </c>
      <c r="AJ82" s="48">
        <f t="shared" si="527"/>
        <v>0</v>
      </c>
      <c r="AK82" s="48">
        <f t="shared" si="527"/>
        <v>0</v>
      </c>
      <c r="AL82" s="48">
        <f t="shared" si="527"/>
        <v>0</v>
      </c>
      <c r="AM82" s="48">
        <f t="shared" si="527"/>
        <v>0</v>
      </c>
      <c r="AN82" s="48">
        <f t="shared" si="527"/>
        <v>0</v>
      </c>
      <c r="AO82" s="48">
        <f t="shared" si="527"/>
        <v>0</v>
      </c>
      <c r="AP82" s="51">
        <f t="shared" si="402"/>
        <v>0</v>
      </c>
      <c r="AQ82" s="48">
        <f t="shared" ref="AQ82:AS82" si="528">$D82*AQ182</f>
        <v>0</v>
      </c>
      <c r="AR82" s="48">
        <f t="shared" si="528"/>
        <v>0</v>
      </c>
      <c r="AS82" s="48">
        <f t="shared" si="528"/>
        <v>0</v>
      </c>
      <c r="AT82" s="51">
        <f t="shared" si="404"/>
        <v>0</v>
      </c>
      <c r="AU82" s="48">
        <f t="shared" ref="AU82:AZ82" si="529">$D82*AU182</f>
        <v>0</v>
      </c>
      <c r="AV82" s="48">
        <f t="shared" si="529"/>
        <v>0</v>
      </c>
      <c r="AW82" s="48">
        <f t="shared" si="529"/>
        <v>0</v>
      </c>
      <c r="AX82" s="48">
        <f t="shared" si="529"/>
        <v>0</v>
      </c>
      <c r="AY82" s="48">
        <f t="shared" si="529"/>
        <v>0</v>
      </c>
      <c r="AZ82" s="48">
        <f t="shared" si="529"/>
        <v>0</v>
      </c>
      <c r="BA82" s="51">
        <f t="shared" si="406"/>
        <v>0</v>
      </c>
      <c r="BB82" s="45">
        <f t="shared" ref="BB82:BB89" si="530">E82/D82</f>
        <v>0</v>
      </c>
    </row>
    <row r="83" spans="2:54" s="44" customFormat="1" x14ac:dyDescent="0.25">
      <c r="B83" s="39" t="s">
        <v>54</v>
      </c>
      <c r="C83" s="40"/>
      <c r="D83" s="50">
        <f>SUM(D84:D85)</f>
        <v>1300472</v>
      </c>
      <c r="E83" s="42">
        <f t="shared" si="397"/>
        <v>51878.880000000005</v>
      </c>
      <c r="F83" s="41">
        <f t="shared" ref="F83:AI83" si="531">SUM(F84:F85)</f>
        <v>12969.720000000001</v>
      </c>
      <c r="G83" s="41">
        <f t="shared" ref="G83:N83" si="532">SUM(G84:G85)</f>
        <v>12969.720000000001</v>
      </c>
      <c r="H83" s="41">
        <f t="shared" si="532"/>
        <v>0</v>
      </c>
      <c r="I83" s="41">
        <f t="shared" si="532"/>
        <v>0</v>
      </c>
      <c r="J83" s="41">
        <f t="shared" si="532"/>
        <v>0</v>
      </c>
      <c r="K83" s="41">
        <f t="shared" si="532"/>
        <v>0</v>
      </c>
      <c r="L83" s="41">
        <f t="shared" si="532"/>
        <v>0</v>
      </c>
      <c r="M83" s="41">
        <f t="shared" si="532"/>
        <v>0</v>
      </c>
      <c r="N83" s="41">
        <f t="shared" si="532"/>
        <v>0</v>
      </c>
      <c r="O83" s="43">
        <f t="shared" si="531"/>
        <v>25939.440000000002</v>
      </c>
      <c r="P83" s="41">
        <f t="shared" si="531"/>
        <v>0</v>
      </c>
      <c r="Q83" s="41">
        <f t="shared" ref="Q83:W83" si="533">SUM(Q84:Q85)</f>
        <v>0</v>
      </c>
      <c r="R83" s="41">
        <f t="shared" si="533"/>
        <v>0</v>
      </c>
      <c r="S83" s="41">
        <f t="shared" si="533"/>
        <v>0</v>
      </c>
      <c r="T83" s="41">
        <f t="shared" si="533"/>
        <v>0</v>
      </c>
      <c r="U83" s="41">
        <f t="shared" si="533"/>
        <v>25939.440000000002</v>
      </c>
      <c r="V83" s="41">
        <f t="shared" si="533"/>
        <v>0</v>
      </c>
      <c r="W83" s="41">
        <f t="shared" si="533"/>
        <v>0</v>
      </c>
      <c r="X83" s="41">
        <f t="shared" si="531"/>
        <v>25939.440000000002</v>
      </c>
      <c r="Y83" s="41">
        <f t="shared" si="531"/>
        <v>0</v>
      </c>
      <c r="Z83" s="41">
        <f t="shared" ref="Z83:AG83" si="534">SUM(Z84:Z85)</f>
        <v>0</v>
      </c>
      <c r="AA83" s="41">
        <f t="shared" si="534"/>
        <v>0</v>
      </c>
      <c r="AB83" s="41">
        <f t="shared" si="534"/>
        <v>0</v>
      </c>
      <c r="AC83" s="41">
        <f t="shared" si="534"/>
        <v>0</v>
      </c>
      <c r="AD83" s="41">
        <f t="shared" si="534"/>
        <v>0</v>
      </c>
      <c r="AE83" s="41">
        <f t="shared" si="534"/>
        <v>0</v>
      </c>
      <c r="AF83" s="41">
        <f t="shared" si="534"/>
        <v>0</v>
      </c>
      <c r="AG83" s="41">
        <f t="shared" si="534"/>
        <v>0</v>
      </c>
      <c r="AH83" s="43">
        <f t="shared" si="531"/>
        <v>0</v>
      </c>
      <c r="AI83" s="41">
        <f t="shared" si="531"/>
        <v>0</v>
      </c>
      <c r="AJ83" s="41">
        <f t="shared" ref="AJ83:AO83" si="535">SUM(AJ84:AJ85)</f>
        <v>0</v>
      </c>
      <c r="AK83" s="41">
        <f t="shared" si="535"/>
        <v>0</v>
      </c>
      <c r="AL83" s="41">
        <f t="shared" si="535"/>
        <v>0</v>
      </c>
      <c r="AM83" s="41">
        <f t="shared" si="535"/>
        <v>0</v>
      </c>
      <c r="AN83" s="41">
        <f t="shared" si="535"/>
        <v>0</v>
      </c>
      <c r="AO83" s="41">
        <f t="shared" si="535"/>
        <v>0</v>
      </c>
      <c r="AP83" s="43">
        <f t="shared" si="402"/>
        <v>0</v>
      </c>
      <c r="AQ83" s="41">
        <f t="shared" ref="AQ83:AS83" si="536">SUM(AQ84:AQ85)</f>
        <v>0</v>
      </c>
      <c r="AR83" s="41">
        <f t="shared" si="536"/>
        <v>0</v>
      </c>
      <c r="AS83" s="41">
        <f t="shared" si="536"/>
        <v>0</v>
      </c>
      <c r="AT83" s="43">
        <f t="shared" si="404"/>
        <v>0</v>
      </c>
      <c r="AU83" s="41">
        <f t="shared" ref="AU83:AZ83" si="537">SUM(AU84:AU85)</f>
        <v>0</v>
      </c>
      <c r="AV83" s="41">
        <f t="shared" si="537"/>
        <v>0</v>
      </c>
      <c r="AW83" s="41">
        <f t="shared" si="537"/>
        <v>0</v>
      </c>
      <c r="AX83" s="41">
        <f t="shared" si="537"/>
        <v>0</v>
      </c>
      <c r="AY83" s="41">
        <f t="shared" si="537"/>
        <v>0</v>
      </c>
      <c r="AZ83" s="41">
        <f t="shared" si="537"/>
        <v>0</v>
      </c>
      <c r="BA83" s="43">
        <f t="shared" si="406"/>
        <v>0</v>
      </c>
      <c r="BB83" s="45">
        <f t="shared" si="530"/>
        <v>3.9892346778708045E-2</v>
      </c>
    </row>
    <row r="84" spans="2:54" s="44" customFormat="1" ht="13.5" x14ac:dyDescent="0.25">
      <c r="B84" s="40"/>
      <c r="C84" s="40" t="s">
        <v>55</v>
      </c>
      <c r="D84" s="46">
        <f>[2]FS!I1113</f>
        <v>1296972</v>
      </c>
      <c r="E84" s="47">
        <f t="shared" si="397"/>
        <v>51878.880000000005</v>
      </c>
      <c r="F84" s="48">
        <f t="shared" ref="F84:N85" si="538">$D84*F184</f>
        <v>12969.720000000001</v>
      </c>
      <c r="G84" s="48">
        <f t="shared" si="538"/>
        <v>12969.720000000001</v>
      </c>
      <c r="H84" s="48">
        <f t="shared" si="538"/>
        <v>0</v>
      </c>
      <c r="I84" s="48">
        <f t="shared" si="538"/>
        <v>0</v>
      </c>
      <c r="J84" s="48">
        <f t="shared" si="538"/>
        <v>0</v>
      </c>
      <c r="K84" s="48">
        <f t="shared" si="538"/>
        <v>0</v>
      </c>
      <c r="L84" s="48">
        <f t="shared" si="538"/>
        <v>0</v>
      </c>
      <c r="M84" s="48">
        <f t="shared" si="538"/>
        <v>0</v>
      </c>
      <c r="N84" s="48">
        <f t="shared" si="538"/>
        <v>0</v>
      </c>
      <c r="O84" s="51">
        <f>SUM(F84:N84)</f>
        <v>25939.440000000002</v>
      </c>
      <c r="P84" s="48">
        <f t="shared" ref="P84:W84" si="539">$D84*P184</f>
        <v>0</v>
      </c>
      <c r="Q84" s="48">
        <f t="shared" si="539"/>
        <v>0</v>
      </c>
      <c r="R84" s="48">
        <f t="shared" si="539"/>
        <v>0</v>
      </c>
      <c r="S84" s="48">
        <f t="shared" si="539"/>
        <v>0</v>
      </c>
      <c r="T84" s="48">
        <f t="shared" si="539"/>
        <v>0</v>
      </c>
      <c r="U84" s="48">
        <f t="shared" si="539"/>
        <v>25939.440000000002</v>
      </c>
      <c r="V84" s="48">
        <f t="shared" si="539"/>
        <v>0</v>
      </c>
      <c r="W84" s="48">
        <f t="shared" si="539"/>
        <v>0</v>
      </c>
      <c r="X84" s="51">
        <f>SUM(P84:W84)</f>
        <v>25939.440000000002</v>
      </c>
      <c r="Y84" s="48">
        <f t="shared" ref="Y84:AG84" si="540">$D84*Y184</f>
        <v>0</v>
      </c>
      <c r="Z84" s="48">
        <f t="shared" si="540"/>
        <v>0</v>
      </c>
      <c r="AA84" s="48">
        <f t="shared" si="540"/>
        <v>0</v>
      </c>
      <c r="AB84" s="48">
        <f t="shared" si="540"/>
        <v>0</v>
      </c>
      <c r="AC84" s="48">
        <f t="shared" si="540"/>
        <v>0</v>
      </c>
      <c r="AD84" s="48">
        <f t="shared" si="540"/>
        <v>0</v>
      </c>
      <c r="AE84" s="48">
        <f t="shared" si="540"/>
        <v>0</v>
      </c>
      <c r="AF84" s="48">
        <f t="shared" si="540"/>
        <v>0</v>
      </c>
      <c r="AG84" s="48">
        <f t="shared" si="540"/>
        <v>0</v>
      </c>
      <c r="AH84" s="51">
        <f>SUM(Y84:AG84)</f>
        <v>0</v>
      </c>
      <c r="AI84" s="48">
        <f t="shared" ref="AI84:AO84" si="541">$D84*AI184</f>
        <v>0</v>
      </c>
      <c r="AJ84" s="48">
        <f t="shared" si="541"/>
        <v>0</v>
      </c>
      <c r="AK84" s="48">
        <f t="shared" si="541"/>
        <v>0</v>
      </c>
      <c r="AL84" s="48">
        <f t="shared" si="541"/>
        <v>0</v>
      </c>
      <c r="AM84" s="48">
        <f t="shared" si="541"/>
        <v>0</v>
      </c>
      <c r="AN84" s="48">
        <f t="shared" si="541"/>
        <v>0</v>
      </c>
      <c r="AO84" s="48">
        <f t="shared" si="541"/>
        <v>0</v>
      </c>
      <c r="AP84" s="51">
        <f t="shared" si="402"/>
        <v>0</v>
      </c>
      <c r="AQ84" s="48">
        <f t="shared" ref="AQ84:AS84" si="542">$D84*AQ184</f>
        <v>0</v>
      </c>
      <c r="AR84" s="48">
        <f t="shared" si="542"/>
        <v>0</v>
      </c>
      <c r="AS84" s="48">
        <f t="shared" si="542"/>
        <v>0</v>
      </c>
      <c r="AT84" s="51">
        <f t="shared" si="404"/>
        <v>0</v>
      </c>
      <c r="AU84" s="48">
        <f t="shared" ref="AU84:AZ84" si="543">$D84*AU184</f>
        <v>0</v>
      </c>
      <c r="AV84" s="48">
        <f t="shared" si="543"/>
        <v>0</v>
      </c>
      <c r="AW84" s="48">
        <f t="shared" si="543"/>
        <v>0</v>
      </c>
      <c r="AX84" s="48">
        <f t="shared" si="543"/>
        <v>0</v>
      </c>
      <c r="AY84" s="48">
        <f t="shared" si="543"/>
        <v>0</v>
      </c>
      <c r="AZ84" s="48">
        <f t="shared" si="543"/>
        <v>0</v>
      </c>
      <c r="BA84" s="51">
        <f t="shared" si="406"/>
        <v>0</v>
      </c>
      <c r="BB84" s="45">
        <f t="shared" si="530"/>
        <v>0.04</v>
      </c>
    </row>
    <row r="85" spans="2:54" s="44" customFormat="1" ht="13.5" x14ac:dyDescent="0.25">
      <c r="B85" s="40"/>
      <c r="C85" s="40" t="s">
        <v>56</v>
      </c>
      <c r="D85" s="46">
        <f>[2]FS!I1114</f>
        <v>3500</v>
      </c>
      <c r="E85" s="47">
        <f t="shared" si="397"/>
        <v>0</v>
      </c>
      <c r="F85" s="48">
        <f t="shared" si="538"/>
        <v>0</v>
      </c>
      <c r="G85" s="48">
        <f t="shared" si="538"/>
        <v>0</v>
      </c>
      <c r="H85" s="48">
        <f t="shared" si="538"/>
        <v>0</v>
      </c>
      <c r="I85" s="48">
        <f t="shared" si="538"/>
        <v>0</v>
      </c>
      <c r="J85" s="48">
        <f t="shared" si="538"/>
        <v>0</v>
      </c>
      <c r="K85" s="48">
        <f t="shared" si="538"/>
        <v>0</v>
      </c>
      <c r="L85" s="48">
        <f t="shared" si="538"/>
        <v>0</v>
      </c>
      <c r="M85" s="48">
        <f t="shared" si="538"/>
        <v>0</v>
      </c>
      <c r="N85" s="48">
        <f t="shared" si="538"/>
        <v>0</v>
      </c>
      <c r="O85" s="51">
        <f>SUM(F85:N85)</f>
        <v>0</v>
      </c>
      <c r="P85" s="48">
        <f t="shared" ref="P85:W85" si="544">$D85*P185</f>
        <v>0</v>
      </c>
      <c r="Q85" s="48">
        <f t="shared" si="544"/>
        <v>0</v>
      </c>
      <c r="R85" s="48">
        <f t="shared" si="544"/>
        <v>0</v>
      </c>
      <c r="S85" s="48">
        <f t="shared" si="544"/>
        <v>0</v>
      </c>
      <c r="T85" s="48">
        <f t="shared" si="544"/>
        <v>0</v>
      </c>
      <c r="U85" s="48">
        <f t="shared" si="544"/>
        <v>0</v>
      </c>
      <c r="V85" s="48">
        <f t="shared" si="544"/>
        <v>0</v>
      </c>
      <c r="W85" s="48">
        <f t="shared" si="544"/>
        <v>0</v>
      </c>
      <c r="X85" s="51">
        <f>SUM(P85:W85)</f>
        <v>0</v>
      </c>
      <c r="Y85" s="48">
        <f t="shared" ref="Y85:AG85" si="545">$D85*Y185</f>
        <v>0</v>
      </c>
      <c r="Z85" s="48">
        <f t="shared" si="545"/>
        <v>0</v>
      </c>
      <c r="AA85" s="48">
        <f t="shared" si="545"/>
        <v>0</v>
      </c>
      <c r="AB85" s="48">
        <f t="shared" si="545"/>
        <v>0</v>
      </c>
      <c r="AC85" s="48">
        <f t="shared" si="545"/>
        <v>0</v>
      </c>
      <c r="AD85" s="48">
        <f t="shared" si="545"/>
        <v>0</v>
      </c>
      <c r="AE85" s="48">
        <f t="shared" si="545"/>
        <v>0</v>
      </c>
      <c r="AF85" s="48">
        <f t="shared" si="545"/>
        <v>0</v>
      </c>
      <c r="AG85" s="48">
        <f t="shared" si="545"/>
        <v>0</v>
      </c>
      <c r="AH85" s="51">
        <f>SUM(Y85:AG85)</f>
        <v>0</v>
      </c>
      <c r="AI85" s="48">
        <f t="shared" ref="AI85:AO85" si="546">$D85*AI185</f>
        <v>0</v>
      </c>
      <c r="AJ85" s="48">
        <f t="shared" si="546"/>
        <v>0</v>
      </c>
      <c r="AK85" s="48">
        <f t="shared" si="546"/>
        <v>0</v>
      </c>
      <c r="AL85" s="48">
        <f t="shared" si="546"/>
        <v>0</v>
      </c>
      <c r="AM85" s="48">
        <f t="shared" si="546"/>
        <v>0</v>
      </c>
      <c r="AN85" s="48">
        <f t="shared" si="546"/>
        <v>0</v>
      </c>
      <c r="AO85" s="48">
        <f t="shared" si="546"/>
        <v>0</v>
      </c>
      <c r="AP85" s="51">
        <f t="shared" si="402"/>
        <v>0</v>
      </c>
      <c r="AQ85" s="48">
        <f t="shared" ref="AQ85:AS85" si="547">$D85*AQ185</f>
        <v>0</v>
      </c>
      <c r="AR85" s="48">
        <f t="shared" si="547"/>
        <v>0</v>
      </c>
      <c r="AS85" s="48">
        <f t="shared" si="547"/>
        <v>0</v>
      </c>
      <c r="AT85" s="51">
        <f t="shared" si="404"/>
        <v>0</v>
      </c>
      <c r="AU85" s="48">
        <f t="shared" ref="AU85:AZ85" si="548">$D85*AU185</f>
        <v>0</v>
      </c>
      <c r="AV85" s="48">
        <f t="shared" si="548"/>
        <v>0</v>
      </c>
      <c r="AW85" s="48">
        <f t="shared" si="548"/>
        <v>0</v>
      </c>
      <c r="AX85" s="48">
        <f t="shared" si="548"/>
        <v>0</v>
      </c>
      <c r="AY85" s="48">
        <f t="shared" si="548"/>
        <v>0</v>
      </c>
      <c r="AZ85" s="48">
        <f t="shared" si="548"/>
        <v>0</v>
      </c>
      <c r="BA85" s="51">
        <f t="shared" si="406"/>
        <v>0</v>
      </c>
      <c r="BB85" s="45">
        <f t="shared" si="530"/>
        <v>0</v>
      </c>
    </row>
    <row r="86" spans="2:54" s="44" customFormat="1" x14ac:dyDescent="0.25">
      <c r="B86" s="39" t="s">
        <v>57</v>
      </c>
      <c r="C86" s="40"/>
      <c r="D86" s="50">
        <f>SUM(D87:D91)</f>
        <v>186988</v>
      </c>
      <c r="E86" s="42">
        <f t="shared" si="397"/>
        <v>11070.31</v>
      </c>
      <c r="F86" s="41">
        <f t="shared" ref="F86:AI86" si="549">SUM(F87:F91)</f>
        <v>0</v>
      </c>
      <c r="G86" s="41">
        <f t="shared" ref="G86:N86" si="550">SUM(G87:G91)</f>
        <v>0</v>
      </c>
      <c r="H86" s="41">
        <f t="shared" si="550"/>
        <v>0</v>
      </c>
      <c r="I86" s="41">
        <f t="shared" si="550"/>
        <v>0</v>
      </c>
      <c r="J86" s="41">
        <f t="shared" si="550"/>
        <v>0</v>
      </c>
      <c r="K86" s="41">
        <f t="shared" si="550"/>
        <v>0</v>
      </c>
      <c r="L86" s="41">
        <f t="shared" si="550"/>
        <v>0</v>
      </c>
      <c r="M86" s="41">
        <f t="shared" si="550"/>
        <v>0</v>
      </c>
      <c r="N86" s="41">
        <f t="shared" si="550"/>
        <v>0</v>
      </c>
      <c r="O86" s="43">
        <f t="shared" si="549"/>
        <v>0</v>
      </c>
      <c r="P86" s="41">
        <f t="shared" si="549"/>
        <v>0</v>
      </c>
      <c r="Q86" s="41">
        <f t="shared" ref="Q86:W86" si="551">SUM(Q87:Q91)</f>
        <v>0</v>
      </c>
      <c r="R86" s="41">
        <f t="shared" si="551"/>
        <v>0</v>
      </c>
      <c r="S86" s="41">
        <f t="shared" si="551"/>
        <v>0</v>
      </c>
      <c r="T86" s="41">
        <f t="shared" si="551"/>
        <v>0</v>
      </c>
      <c r="U86" s="41">
        <f t="shared" si="551"/>
        <v>0</v>
      </c>
      <c r="V86" s="41">
        <f t="shared" si="551"/>
        <v>5124.71</v>
      </c>
      <c r="W86" s="41">
        <f t="shared" si="551"/>
        <v>5945.6</v>
      </c>
      <c r="X86" s="41">
        <f t="shared" si="549"/>
        <v>11070.31</v>
      </c>
      <c r="Y86" s="41">
        <f t="shared" si="549"/>
        <v>0</v>
      </c>
      <c r="Z86" s="41">
        <f t="shared" ref="Z86:AG86" si="552">SUM(Z87:Z91)</f>
        <v>0</v>
      </c>
      <c r="AA86" s="41">
        <f t="shared" si="552"/>
        <v>0</v>
      </c>
      <c r="AB86" s="41">
        <f t="shared" si="552"/>
        <v>0</v>
      </c>
      <c r="AC86" s="41">
        <f t="shared" si="552"/>
        <v>0</v>
      </c>
      <c r="AD86" s="41">
        <f t="shared" si="552"/>
        <v>0</v>
      </c>
      <c r="AE86" s="41">
        <f t="shared" si="552"/>
        <v>0</v>
      </c>
      <c r="AF86" s="41">
        <f t="shared" si="552"/>
        <v>0</v>
      </c>
      <c r="AG86" s="41">
        <f t="shared" si="552"/>
        <v>0</v>
      </c>
      <c r="AH86" s="43">
        <f t="shared" si="549"/>
        <v>0</v>
      </c>
      <c r="AI86" s="41">
        <f t="shared" si="549"/>
        <v>0</v>
      </c>
      <c r="AJ86" s="41">
        <f t="shared" ref="AJ86:AO86" si="553">SUM(AJ87:AJ91)</f>
        <v>0</v>
      </c>
      <c r="AK86" s="41">
        <f t="shared" si="553"/>
        <v>0</v>
      </c>
      <c r="AL86" s="41">
        <f t="shared" si="553"/>
        <v>0</v>
      </c>
      <c r="AM86" s="41">
        <f t="shared" si="553"/>
        <v>0</v>
      </c>
      <c r="AN86" s="41">
        <f t="shared" si="553"/>
        <v>0</v>
      </c>
      <c r="AO86" s="41">
        <f t="shared" si="553"/>
        <v>0</v>
      </c>
      <c r="AP86" s="43">
        <f t="shared" si="402"/>
        <v>0</v>
      </c>
      <c r="AQ86" s="41">
        <f t="shared" ref="AQ86:AS86" si="554">SUM(AQ87:AQ91)</f>
        <v>0</v>
      </c>
      <c r="AR86" s="41">
        <f t="shared" si="554"/>
        <v>0</v>
      </c>
      <c r="AS86" s="41">
        <f t="shared" si="554"/>
        <v>0</v>
      </c>
      <c r="AT86" s="43">
        <f t="shared" si="404"/>
        <v>0</v>
      </c>
      <c r="AU86" s="41">
        <f t="shared" ref="AU86:AZ86" si="555">SUM(AU87:AU91)</f>
        <v>0</v>
      </c>
      <c r="AV86" s="41">
        <f t="shared" si="555"/>
        <v>0</v>
      </c>
      <c r="AW86" s="41">
        <f t="shared" si="555"/>
        <v>0</v>
      </c>
      <c r="AX86" s="41">
        <f t="shared" si="555"/>
        <v>0</v>
      </c>
      <c r="AY86" s="41">
        <f t="shared" si="555"/>
        <v>0</v>
      </c>
      <c r="AZ86" s="41">
        <f t="shared" si="555"/>
        <v>0</v>
      </c>
      <c r="BA86" s="43">
        <f t="shared" si="406"/>
        <v>0</v>
      </c>
      <c r="BB86" s="45">
        <f t="shared" si="530"/>
        <v>5.9203317859969622E-2</v>
      </c>
    </row>
    <row r="87" spans="2:54" s="44" customFormat="1" ht="13.5" x14ac:dyDescent="0.25">
      <c r="B87" s="40"/>
      <c r="C87" s="40" t="s">
        <v>58</v>
      </c>
      <c r="D87" s="46">
        <f>[2]FS!I1313</f>
        <v>76468</v>
      </c>
      <c r="E87" s="47">
        <f t="shared" si="397"/>
        <v>7646.8</v>
      </c>
      <c r="F87" s="48">
        <f t="shared" ref="F87:N91" si="556">$D87*F187</f>
        <v>0</v>
      </c>
      <c r="G87" s="48">
        <f t="shared" si="556"/>
        <v>0</v>
      </c>
      <c r="H87" s="48">
        <f t="shared" si="556"/>
        <v>0</v>
      </c>
      <c r="I87" s="48">
        <f t="shared" si="556"/>
        <v>0</v>
      </c>
      <c r="J87" s="48">
        <f t="shared" si="556"/>
        <v>0</v>
      </c>
      <c r="K87" s="48">
        <f t="shared" si="556"/>
        <v>0</v>
      </c>
      <c r="L87" s="48">
        <f t="shared" si="556"/>
        <v>0</v>
      </c>
      <c r="M87" s="48">
        <f t="shared" si="556"/>
        <v>0</v>
      </c>
      <c r="N87" s="48">
        <f t="shared" si="556"/>
        <v>0</v>
      </c>
      <c r="O87" s="51">
        <f>SUM(F87:N87)</f>
        <v>0</v>
      </c>
      <c r="P87" s="48">
        <f t="shared" ref="P87:W87" si="557">$D87*P187</f>
        <v>0</v>
      </c>
      <c r="Q87" s="48">
        <f t="shared" si="557"/>
        <v>0</v>
      </c>
      <c r="R87" s="48">
        <f t="shared" si="557"/>
        <v>0</v>
      </c>
      <c r="S87" s="48">
        <f t="shared" si="557"/>
        <v>0</v>
      </c>
      <c r="T87" s="48">
        <f t="shared" si="557"/>
        <v>0</v>
      </c>
      <c r="U87" s="48">
        <f t="shared" si="557"/>
        <v>0</v>
      </c>
      <c r="V87" s="48">
        <f t="shared" si="557"/>
        <v>3823.4</v>
      </c>
      <c r="W87" s="48">
        <f t="shared" si="557"/>
        <v>3823.4</v>
      </c>
      <c r="X87" s="51">
        <f>SUM(P87:W87)</f>
        <v>7646.8</v>
      </c>
      <c r="Y87" s="48">
        <f t="shared" ref="Y87:AG87" si="558">$D87*Y187</f>
        <v>0</v>
      </c>
      <c r="Z87" s="48">
        <f t="shared" si="558"/>
        <v>0</v>
      </c>
      <c r="AA87" s="48">
        <f t="shared" si="558"/>
        <v>0</v>
      </c>
      <c r="AB87" s="48">
        <f t="shared" si="558"/>
        <v>0</v>
      </c>
      <c r="AC87" s="48">
        <f t="shared" si="558"/>
        <v>0</v>
      </c>
      <c r="AD87" s="48">
        <f t="shared" si="558"/>
        <v>0</v>
      </c>
      <c r="AE87" s="48">
        <f t="shared" si="558"/>
        <v>0</v>
      </c>
      <c r="AF87" s="48">
        <f t="shared" si="558"/>
        <v>0</v>
      </c>
      <c r="AG87" s="48">
        <f t="shared" si="558"/>
        <v>0</v>
      </c>
      <c r="AH87" s="51">
        <f>SUM(Y87:AG87)</f>
        <v>0</v>
      </c>
      <c r="AI87" s="48">
        <f t="shared" ref="AI87:AO87" si="559">$D87*AI187</f>
        <v>0</v>
      </c>
      <c r="AJ87" s="48">
        <f t="shared" si="559"/>
        <v>0</v>
      </c>
      <c r="AK87" s="48">
        <f t="shared" si="559"/>
        <v>0</v>
      </c>
      <c r="AL87" s="48">
        <f t="shared" si="559"/>
        <v>0</v>
      </c>
      <c r="AM87" s="48">
        <f t="shared" si="559"/>
        <v>0</v>
      </c>
      <c r="AN87" s="48">
        <f t="shared" si="559"/>
        <v>0</v>
      </c>
      <c r="AO87" s="48">
        <f t="shared" si="559"/>
        <v>0</v>
      </c>
      <c r="AP87" s="51">
        <f t="shared" si="402"/>
        <v>0</v>
      </c>
      <c r="AQ87" s="48">
        <f t="shared" ref="AQ87:AS87" si="560">$D87*AQ187</f>
        <v>0</v>
      </c>
      <c r="AR87" s="48">
        <f t="shared" si="560"/>
        <v>0</v>
      </c>
      <c r="AS87" s="48">
        <f t="shared" si="560"/>
        <v>0</v>
      </c>
      <c r="AT87" s="51">
        <f t="shared" si="404"/>
        <v>0</v>
      </c>
      <c r="AU87" s="48">
        <f t="shared" ref="AU87:AZ87" si="561">$D87*AU187</f>
        <v>0</v>
      </c>
      <c r="AV87" s="48">
        <f t="shared" si="561"/>
        <v>0</v>
      </c>
      <c r="AW87" s="48">
        <f t="shared" si="561"/>
        <v>0</v>
      </c>
      <c r="AX87" s="48">
        <f t="shared" si="561"/>
        <v>0</v>
      </c>
      <c r="AY87" s="48">
        <f t="shared" si="561"/>
        <v>0</v>
      </c>
      <c r="AZ87" s="48">
        <f t="shared" si="561"/>
        <v>0</v>
      </c>
      <c r="BA87" s="51">
        <f t="shared" si="406"/>
        <v>0</v>
      </c>
      <c r="BB87" s="45">
        <f t="shared" si="530"/>
        <v>0.1</v>
      </c>
    </row>
    <row r="88" spans="2:54" s="44" customFormat="1" ht="13.5" x14ac:dyDescent="0.25">
      <c r="B88" s="40"/>
      <c r="C88" s="40" t="s">
        <v>59</v>
      </c>
      <c r="D88" s="46">
        <f>[2]FS!I1314</f>
        <v>23766</v>
      </c>
      <c r="E88" s="47">
        <f t="shared" si="397"/>
        <v>0</v>
      </c>
      <c r="F88" s="48">
        <f t="shared" si="556"/>
        <v>0</v>
      </c>
      <c r="G88" s="48">
        <f t="shared" si="556"/>
        <v>0</v>
      </c>
      <c r="H88" s="48">
        <f t="shared" si="556"/>
        <v>0</v>
      </c>
      <c r="I88" s="48">
        <f t="shared" si="556"/>
        <v>0</v>
      </c>
      <c r="J88" s="48">
        <f t="shared" si="556"/>
        <v>0</v>
      </c>
      <c r="K88" s="48">
        <f t="shared" si="556"/>
        <v>0</v>
      </c>
      <c r="L88" s="48">
        <f t="shared" si="556"/>
        <v>0</v>
      </c>
      <c r="M88" s="48">
        <f t="shared" si="556"/>
        <v>0</v>
      </c>
      <c r="N88" s="48">
        <f t="shared" si="556"/>
        <v>0</v>
      </c>
      <c r="O88" s="51">
        <f>SUM(F88:N88)</f>
        <v>0</v>
      </c>
      <c r="P88" s="48">
        <f t="shared" ref="P88:W88" si="562">$D88*P188</f>
        <v>0</v>
      </c>
      <c r="Q88" s="48">
        <f t="shared" si="562"/>
        <v>0</v>
      </c>
      <c r="R88" s="48">
        <f t="shared" si="562"/>
        <v>0</v>
      </c>
      <c r="S88" s="48">
        <f t="shared" si="562"/>
        <v>0</v>
      </c>
      <c r="T88" s="48">
        <f t="shared" si="562"/>
        <v>0</v>
      </c>
      <c r="U88" s="48">
        <f t="shared" si="562"/>
        <v>0</v>
      </c>
      <c r="V88" s="48">
        <f t="shared" si="562"/>
        <v>0</v>
      </c>
      <c r="W88" s="48">
        <f t="shared" si="562"/>
        <v>0</v>
      </c>
      <c r="X88" s="51">
        <f>SUM(P88:W88)</f>
        <v>0</v>
      </c>
      <c r="Y88" s="48">
        <f t="shared" ref="Y88:AG88" si="563">$D88*Y188</f>
        <v>0</v>
      </c>
      <c r="Z88" s="48">
        <f t="shared" si="563"/>
        <v>0</v>
      </c>
      <c r="AA88" s="48">
        <f t="shared" si="563"/>
        <v>0</v>
      </c>
      <c r="AB88" s="48">
        <f t="shared" si="563"/>
        <v>0</v>
      </c>
      <c r="AC88" s="48">
        <f t="shared" si="563"/>
        <v>0</v>
      </c>
      <c r="AD88" s="48">
        <f t="shared" si="563"/>
        <v>0</v>
      </c>
      <c r="AE88" s="48">
        <f t="shared" si="563"/>
        <v>0</v>
      </c>
      <c r="AF88" s="48">
        <f t="shared" si="563"/>
        <v>0</v>
      </c>
      <c r="AG88" s="48">
        <f t="shared" si="563"/>
        <v>0</v>
      </c>
      <c r="AH88" s="51">
        <f>SUM(Y88:AG88)</f>
        <v>0</v>
      </c>
      <c r="AI88" s="48">
        <f t="shared" ref="AI88:AO88" si="564">$D88*AI188</f>
        <v>0</v>
      </c>
      <c r="AJ88" s="48">
        <f t="shared" si="564"/>
        <v>0</v>
      </c>
      <c r="AK88" s="48">
        <f t="shared" si="564"/>
        <v>0</v>
      </c>
      <c r="AL88" s="48">
        <f t="shared" si="564"/>
        <v>0</v>
      </c>
      <c r="AM88" s="48">
        <f t="shared" si="564"/>
        <v>0</v>
      </c>
      <c r="AN88" s="48">
        <f t="shared" si="564"/>
        <v>0</v>
      </c>
      <c r="AO88" s="48">
        <f t="shared" si="564"/>
        <v>0</v>
      </c>
      <c r="AP88" s="51">
        <f t="shared" si="402"/>
        <v>0</v>
      </c>
      <c r="AQ88" s="48">
        <f t="shared" ref="AQ88:AS88" si="565">$D88*AQ188</f>
        <v>0</v>
      </c>
      <c r="AR88" s="48">
        <f t="shared" si="565"/>
        <v>0</v>
      </c>
      <c r="AS88" s="48">
        <f t="shared" si="565"/>
        <v>0</v>
      </c>
      <c r="AT88" s="51">
        <f t="shared" si="404"/>
        <v>0</v>
      </c>
      <c r="AU88" s="48">
        <f t="shared" ref="AU88:AZ88" si="566">$D88*AU188</f>
        <v>0</v>
      </c>
      <c r="AV88" s="48">
        <f t="shared" si="566"/>
        <v>0</v>
      </c>
      <c r="AW88" s="48">
        <f t="shared" si="566"/>
        <v>0</v>
      </c>
      <c r="AX88" s="48">
        <f t="shared" si="566"/>
        <v>0</v>
      </c>
      <c r="AY88" s="48">
        <f t="shared" si="566"/>
        <v>0</v>
      </c>
      <c r="AZ88" s="48">
        <f t="shared" si="566"/>
        <v>0</v>
      </c>
      <c r="BA88" s="51">
        <f t="shared" si="406"/>
        <v>0</v>
      </c>
      <c r="BB88" s="45">
        <f t="shared" si="530"/>
        <v>0</v>
      </c>
    </row>
    <row r="89" spans="2:54" s="44" customFormat="1" ht="13.5" x14ac:dyDescent="0.25">
      <c r="B89" s="40"/>
      <c r="C89" s="40" t="s">
        <v>60</v>
      </c>
      <c r="D89" s="46">
        <f>[2]FS!I1315</f>
        <v>0</v>
      </c>
      <c r="E89" s="47">
        <f t="shared" si="397"/>
        <v>0</v>
      </c>
      <c r="F89" s="48">
        <f>$D89*F189</f>
        <v>0</v>
      </c>
      <c r="G89" s="48">
        <f t="shared" ref="G89:N89" si="567">$D89*G189</f>
        <v>0</v>
      </c>
      <c r="H89" s="48">
        <f t="shared" si="567"/>
        <v>0</v>
      </c>
      <c r="I89" s="48">
        <f t="shared" si="567"/>
        <v>0</v>
      </c>
      <c r="J89" s="48">
        <f t="shared" si="567"/>
        <v>0</v>
      </c>
      <c r="K89" s="48">
        <f t="shared" si="567"/>
        <v>0</v>
      </c>
      <c r="L89" s="48">
        <f t="shared" si="567"/>
        <v>0</v>
      </c>
      <c r="M89" s="48">
        <f t="shared" si="567"/>
        <v>0</v>
      </c>
      <c r="N89" s="48">
        <f t="shared" si="567"/>
        <v>0</v>
      </c>
      <c r="O89" s="51">
        <f>SUM(F89:N89)</f>
        <v>0</v>
      </c>
      <c r="P89" s="48">
        <f t="shared" ref="P89:W89" si="568">$D89*P189</f>
        <v>0</v>
      </c>
      <c r="Q89" s="48">
        <f t="shared" si="568"/>
        <v>0</v>
      </c>
      <c r="R89" s="48">
        <f t="shared" si="568"/>
        <v>0</v>
      </c>
      <c r="S89" s="48">
        <f t="shared" si="568"/>
        <v>0</v>
      </c>
      <c r="T89" s="48">
        <f t="shared" si="568"/>
        <v>0</v>
      </c>
      <c r="U89" s="48">
        <f t="shared" si="568"/>
        <v>0</v>
      </c>
      <c r="V89" s="48">
        <f t="shared" si="568"/>
        <v>0</v>
      </c>
      <c r="W89" s="48">
        <f t="shared" si="568"/>
        <v>0</v>
      </c>
      <c r="X89" s="51">
        <f>SUM(P89:W89)</f>
        <v>0</v>
      </c>
      <c r="Y89" s="48">
        <f t="shared" ref="Y89:AG89" si="569">$D89*Y189</f>
        <v>0</v>
      </c>
      <c r="Z89" s="48">
        <f t="shared" si="569"/>
        <v>0</v>
      </c>
      <c r="AA89" s="48">
        <f t="shared" si="569"/>
        <v>0</v>
      </c>
      <c r="AB89" s="48">
        <f t="shared" si="569"/>
        <v>0</v>
      </c>
      <c r="AC89" s="48">
        <f t="shared" si="569"/>
        <v>0</v>
      </c>
      <c r="AD89" s="48">
        <f t="shared" si="569"/>
        <v>0</v>
      </c>
      <c r="AE89" s="48">
        <f t="shared" si="569"/>
        <v>0</v>
      </c>
      <c r="AF89" s="48">
        <f t="shared" si="569"/>
        <v>0</v>
      </c>
      <c r="AG89" s="48">
        <f t="shared" si="569"/>
        <v>0</v>
      </c>
      <c r="AH89" s="51">
        <f>SUM(Y89:AG89)</f>
        <v>0</v>
      </c>
      <c r="AI89" s="48">
        <f t="shared" ref="AI89:AO89" si="570">$D89*AI189</f>
        <v>0</v>
      </c>
      <c r="AJ89" s="48">
        <f t="shared" si="570"/>
        <v>0</v>
      </c>
      <c r="AK89" s="48">
        <f t="shared" si="570"/>
        <v>0</v>
      </c>
      <c r="AL89" s="48">
        <f t="shared" si="570"/>
        <v>0</v>
      </c>
      <c r="AM89" s="48">
        <f t="shared" si="570"/>
        <v>0</v>
      </c>
      <c r="AN89" s="48">
        <f t="shared" si="570"/>
        <v>0</v>
      </c>
      <c r="AO89" s="48">
        <f t="shared" si="570"/>
        <v>0</v>
      </c>
      <c r="AP89" s="51">
        <f t="shared" si="402"/>
        <v>0</v>
      </c>
      <c r="AQ89" s="48">
        <f t="shared" ref="AQ89:AS89" si="571">$D89*AQ189</f>
        <v>0</v>
      </c>
      <c r="AR89" s="48">
        <f t="shared" si="571"/>
        <v>0</v>
      </c>
      <c r="AS89" s="48">
        <f t="shared" si="571"/>
        <v>0</v>
      </c>
      <c r="AT89" s="51">
        <f t="shared" si="404"/>
        <v>0</v>
      </c>
      <c r="AU89" s="48">
        <f t="shared" ref="AU89:AZ89" si="572">$D89*AU189</f>
        <v>0</v>
      </c>
      <c r="AV89" s="48">
        <f t="shared" si="572"/>
        <v>0</v>
      </c>
      <c r="AW89" s="48">
        <f t="shared" si="572"/>
        <v>0</v>
      </c>
      <c r="AX89" s="48">
        <f t="shared" si="572"/>
        <v>0</v>
      </c>
      <c r="AY89" s="48">
        <f t="shared" si="572"/>
        <v>0</v>
      </c>
      <c r="AZ89" s="48">
        <f t="shared" si="572"/>
        <v>0</v>
      </c>
      <c r="BA89" s="51">
        <f t="shared" si="406"/>
        <v>0</v>
      </c>
      <c r="BB89" s="45" t="e">
        <f t="shared" si="530"/>
        <v>#DIV/0!</v>
      </c>
    </row>
    <row r="90" spans="2:54" s="44" customFormat="1" ht="13.5" x14ac:dyDescent="0.25">
      <c r="B90" s="40"/>
      <c r="C90" s="40" t="s">
        <v>61</v>
      </c>
      <c r="D90" s="46">
        <f>[2]FS!I1316</f>
        <v>70740</v>
      </c>
      <c r="E90" s="47">
        <f t="shared" si="397"/>
        <v>3183.2999999999997</v>
      </c>
      <c r="F90" s="48">
        <f t="shared" si="556"/>
        <v>0</v>
      </c>
      <c r="G90" s="48">
        <f t="shared" si="556"/>
        <v>0</v>
      </c>
      <c r="H90" s="48">
        <f t="shared" si="556"/>
        <v>0</v>
      </c>
      <c r="I90" s="48">
        <f t="shared" si="556"/>
        <v>0</v>
      </c>
      <c r="J90" s="48">
        <f t="shared" si="556"/>
        <v>0</v>
      </c>
      <c r="K90" s="48">
        <f t="shared" si="556"/>
        <v>0</v>
      </c>
      <c r="L90" s="48">
        <f t="shared" si="556"/>
        <v>0</v>
      </c>
      <c r="M90" s="48">
        <f t="shared" si="556"/>
        <v>0</v>
      </c>
      <c r="N90" s="48">
        <f t="shared" si="556"/>
        <v>0</v>
      </c>
      <c r="O90" s="51">
        <f>SUM(F90:N90)</f>
        <v>0</v>
      </c>
      <c r="P90" s="48">
        <f t="shared" ref="P90:W90" si="573">$D90*P190</f>
        <v>0</v>
      </c>
      <c r="Q90" s="48">
        <f t="shared" si="573"/>
        <v>0</v>
      </c>
      <c r="R90" s="48">
        <f t="shared" si="573"/>
        <v>0</v>
      </c>
      <c r="S90" s="48">
        <f t="shared" si="573"/>
        <v>0</v>
      </c>
      <c r="T90" s="48">
        <f t="shared" si="573"/>
        <v>0</v>
      </c>
      <c r="U90" s="48">
        <f t="shared" si="573"/>
        <v>0</v>
      </c>
      <c r="V90" s="48">
        <f t="shared" si="573"/>
        <v>1061.0999999999999</v>
      </c>
      <c r="W90" s="48">
        <f t="shared" si="573"/>
        <v>2122.1999999999998</v>
      </c>
      <c r="X90" s="51">
        <f>SUM(P90:W90)</f>
        <v>3183.2999999999997</v>
      </c>
      <c r="Y90" s="48">
        <f t="shared" ref="Y90:AG90" si="574">$D90*Y190</f>
        <v>0</v>
      </c>
      <c r="Z90" s="48">
        <f t="shared" si="574"/>
        <v>0</v>
      </c>
      <c r="AA90" s="48">
        <f t="shared" si="574"/>
        <v>0</v>
      </c>
      <c r="AB90" s="48">
        <f t="shared" si="574"/>
        <v>0</v>
      </c>
      <c r="AC90" s="48">
        <f t="shared" si="574"/>
        <v>0</v>
      </c>
      <c r="AD90" s="48">
        <f t="shared" si="574"/>
        <v>0</v>
      </c>
      <c r="AE90" s="48">
        <f t="shared" si="574"/>
        <v>0</v>
      </c>
      <c r="AF90" s="48">
        <f t="shared" si="574"/>
        <v>0</v>
      </c>
      <c r="AG90" s="48">
        <f t="shared" si="574"/>
        <v>0</v>
      </c>
      <c r="AH90" s="51">
        <f>SUM(Y90:AG90)</f>
        <v>0</v>
      </c>
      <c r="AI90" s="48">
        <f t="shared" ref="AI90:AO90" si="575">$D90*AI190</f>
        <v>0</v>
      </c>
      <c r="AJ90" s="48">
        <f t="shared" si="575"/>
        <v>0</v>
      </c>
      <c r="AK90" s="48">
        <f t="shared" si="575"/>
        <v>0</v>
      </c>
      <c r="AL90" s="48">
        <f t="shared" si="575"/>
        <v>0</v>
      </c>
      <c r="AM90" s="48">
        <f t="shared" si="575"/>
        <v>0</v>
      </c>
      <c r="AN90" s="48">
        <f t="shared" si="575"/>
        <v>0</v>
      </c>
      <c r="AO90" s="48">
        <f t="shared" si="575"/>
        <v>0</v>
      </c>
      <c r="AP90" s="51">
        <f t="shared" si="402"/>
        <v>0</v>
      </c>
      <c r="AQ90" s="48">
        <f t="shared" ref="AQ90:AS90" si="576">$D90*AQ190</f>
        <v>0</v>
      </c>
      <c r="AR90" s="48">
        <f t="shared" si="576"/>
        <v>0</v>
      </c>
      <c r="AS90" s="48">
        <f t="shared" si="576"/>
        <v>0</v>
      </c>
      <c r="AT90" s="51">
        <f t="shared" si="404"/>
        <v>0</v>
      </c>
      <c r="AU90" s="48">
        <f t="shared" ref="AU90:AZ90" si="577">$D90*AU190</f>
        <v>0</v>
      </c>
      <c r="AV90" s="48">
        <f t="shared" si="577"/>
        <v>0</v>
      </c>
      <c r="AW90" s="48">
        <f t="shared" si="577"/>
        <v>0</v>
      </c>
      <c r="AX90" s="48">
        <f t="shared" si="577"/>
        <v>0</v>
      </c>
      <c r="AY90" s="48">
        <f t="shared" si="577"/>
        <v>0</v>
      </c>
      <c r="AZ90" s="48">
        <f t="shared" si="577"/>
        <v>0</v>
      </c>
      <c r="BA90" s="51">
        <f t="shared" si="406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[2]FS!I1317</f>
        <v>16014</v>
      </c>
      <c r="E91" s="47">
        <f t="shared" si="397"/>
        <v>240.20999999999998</v>
      </c>
      <c r="F91" s="48">
        <f t="shared" si="556"/>
        <v>0</v>
      </c>
      <c r="G91" s="48">
        <f t="shared" si="556"/>
        <v>0</v>
      </c>
      <c r="H91" s="48">
        <f t="shared" si="556"/>
        <v>0</v>
      </c>
      <c r="I91" s="48">
        <f t="shared" si="556"/>
        <v>0</v>
      </c>
      <c r="J91" s="48">
        <f t="shared" si="556"/>
        <v>0</v>
      </c>
      <c r="K91" s="48">
        <f t="shared" si="556"/>
        <v>0</v>
      </c>
      <c r="L91" s="48">
        <f t="shared" si="556"/>
        <v>0</v>
      </c>
      <c r="M91" s="48">
        <f t="shared" si="556"/>
        <v>0</v>
      </c>
      <c r="N91" s="48">
        <f t="shared" si="556"/>
        <v>0</v>
      </c>
      <c r="O91" s="51">
        <f>SUM(F91:N91)</f>
        <v>0</v>
      </c>
      <c r="P91" s="48">
        <f t="shared" ref="P91:W91" si="578">$D91*P191</f>
        <v>0</v>
      </c>
      <c r="Q91" s="48">
        <f t="shared" si="578"/>
        <v>0</v>
      </c>
      <c r="R91" s="48">
        <f t="shared" si="578"/>
        <v>0</v>
      </c>
      <c r="S91" s="48">
        <f t="shared" si="578"/>
        <v>0</v>
      </c>
      <c r="T91" s="48">
        <f t="shared" si="578"/>
        <v>0</v>
      </c>
      <c r="U91" s="48">
        <f t="shared" si="578"/>
        <v>0</v>
      </c>
      <c r="V91" s="48">
        <f t="shared" si="578"/>
        <v>240.20999999999998</v>
      </c>
      <c r="W91" s="48">
        <f t="shared" si="578"/>
        <v>0</v>
      </c>
      <c r="X91" s="51">
        <f>SUM(P91:W91)</f>
        <v>240.20999999999998</v>
      </c>
      <c r="Y91" s="48">
        <f t="shared" ref="Y91:AG91" si="579">$D91*Y191</f>
        <v>0</v>
      </c>
      <c r="Z91" s="48">
        <f t="shared" si="579"/>
        <v>0</v>
      </c>
      <c r="AA91" s="48">
        <f t="shared" si="579"/>
        <v>0</v>
      </c>
      <c r="AB91" s="48">
        <f t="shared" si="579"/>
        <v>0</v>
      </c>
      <c r="AC91" s="48">
        <f t="shared" si="579"/>
        <v>0</v>
      </c>
      <c r="AD91" s="48">
        <f t="shared" si="579"/>
        <v>0</v>
      </c>
      <c r="AE91" s="48">
        <f t="shared" si="579"/>
        <v>0</v>
      </c>
      <c r="AF91" s="48">
        <f t="shared" si="579"/>
        <v>0</v>
      </c>
      <c r="AG91" s="48">
        <f t="shared" si="579"/>
        <v>0</v>
      </c>
      <c r="AH91" s="51">
        <f>SUM(Y91:AG91)</f>
        <v>0</v>
      </c>
      <c r="AI91" s="48">
        <f t="shared" ref="AI91:AO91" si="580">$D91*AI191</f>
        <v>0</v>
      </c>
      <c r="AJ91" s="48">
        <f t="shared" si="580"/>
        <v>0</v>
      </c>
      <c r="AK91" s="48">
        <f t="shared" si="580"/>
        <v>0</v>
      </c>
      <c r="AL91" s="48">
        <f t="shared" si="580"/>
        <v>0</v>
      </c>
      <c r="AM91" s="48">
        <f t="shared" si="580"/>
        <v>0</v>
      </c>
      <c r="AN91" s="48">
        <f t="shared" si="580"/>
        <v>0</v>
      </c>
      <c r="AO91" s="48">
        <f t="shared" si="580"/>
        <v>0</v>
      </c>
      <c r="AP91" s="51">
        <f t="shared" si="402"/>
        <v>0</v>
      </c>
      <c r="AQ91" s="48">
        <f t="shared" ref="AQ91:AS91" si="581">$D91*AQ191</f>
        <v>0</v>
      </c>
      <c r="AR91" s="48">
        <f t="shared" si="581"/>
        <v>0</v>
      </c>
      <c r="AS91" s="48">
        <f t="shared" si="581"/>
        <v>0</v>
      </c>
      <c r="AT91" s="51">
        <f t="shared" si="404"/>
        <v>0</v>
      </c>
      <c r="AU91" s="48">
        <f t="shared" ref="AU91:AZ91" si="582">$D91*AU191</f>
        <v>0</v>
      </c>
      <c r="AV91" s="48">
        <f t="shared" si="582"/>
        <v>0</v>
      </c>
      <c r="AW91" s="48">
        <f t="shared" si="582"/>
        <v>0</v>
      </c>
      <c r="AX91" s="48">
        <f t="shared" si="582"/>
        <v>0</v>
      </c>
      <c r="AY91" s="48">
        <f t="shared" si="582"/>
        <v>0</v>
      </c>
      <c r="AZ91" s="48">
        <f t="shared" si="582"/>
        <v>0</v>
      </c>
      <c r="BA91" s="51">
        <f t="shared" si="406"/>
        <v>0</v>
      </c>
      <c r="BB91" s="45">
        <f t="shared" ref="BB91:BB101" si="583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113748</v>
      </c>
      <c r="E92" s="42">
        <f t="shared" si="397"/>
        <v>710</v>
      </c>
      <c r="F92" s="41">
        <f t="shared" ref="F92:AI92" si="584">SUM(F93:F97)</f>
        <v>0</v>
      </c>
      <c r="G92" s="41">
        <f t="shared" ref="G92:N92" si="585">SUM(G93:G97)</f>
        <v>0</v>
      </c>
      <c r="H92" s="41">
        <f t="shared" si="585"/>
        <v>10</v>
      </c>
      <c r="I92" s="41">
        <f t="shared" si="585"/>
        <v>0</v>
      </c>
      <c r="J92" s="41">
        <f t="shared" si="585"/>
        <v>0</v>
      </c>
      <c r="K92" s="41">
        <f t="shared" si="585"/>
        <v>0</v>
      </c>
      <c r="L92" s="41">
        <f t="shared" si="585"/>
        <v>0</v>
      </c>
      <c r="M92" s="41">
        <f t="shared" si="585"/>
        <v>0</v>
      </c>
      <c r="N92" s="41">
        <f t="shared" si="585"/>
        <v>0</v>
      </c>
      <c r="O92" s="43">
        <f t="shared" si="584"/>
        <v>10</v>
      </c>
      <c r="P92" s="41">
        <f t="shared" si="584"/>
        <v>0</v>
      </c>
      <c r="Q92" s="41">
        <f t="shared" ref="Q92:W92" si="586">SUM(Q93:Q97)</f>
        <v>0</v>
      </c>
      <c r="R92" s="41">
        <f t="shared" si="586"/>
        <v>0</v>
      </c>
      <c r="S92" s="41">
        <f t="shared" si="586"/>
        <v>0</v>
      </c>
      <c r="T92" s="41">
        <f t="shared" si="586"/>
        <v>0</v>
      </c>
      <c r="U92" s="41">
        <f t="shared" si="586"/>
        <v>0</v>
      </c>
      <c r="V92" s="41">
        <f t="shared" si="586"/>
        <v>0</v>
      </c>
      <c r="W92" s="41">
        <f t="shared" si="586"/>
        <v>0</v>
      </c>
      <c r="X92" s="41">
        <f t="shared" si="584"/>
        <v>0</v>
      </c>
      <c r="Y92" s="41">
        <f t="shared" si="584"/>
        <v>0</v>
      </c>
      <c r="Z92" s="41">
        <f t="shared" ref="Z92:AG92" si="587">SUM(Z93:Z97)</f>
        <v>0</v>
      </c>
      <c r="AA92" s="41">
        <f t="shared" si="587"/>
        <v>0</v>
      </c>
      <c r="AB92" s="41">
        <f t="shared" si="587"/>
        <v>0</v>
      </c>
      <c r="AC92" s="41">
        <f t="shared" si="587"/>
        <v>0</v>
      </c>
      <c r="AD92" s="41">
        <f t="shared" si="587"/>
        <v>0</v>
      </c>
      <c r="AE92" s="41">
        <f t="shared" si="587"/>
        <v>0</v>
      </c>
      <c r="AF92" s="41">
        <f t="shared" si="587"/>
        <v>0</v>
      </c>
      <c r="AG92" s="41">
        <f t="shared" si="587"/>
        <v>0</v>
      </c>
      <c r="AH92" s="43">
        <f t="shared" si="584"/>
        <v>0</v>
      </c>
      <c r="AI92" s="41">
        <f t="shared" si="584"/>
        <v>100</v>
      </c>
      <c r="AJ92" s="41">
        <f t="shared" ref="AJ92:AO92" si="588">SUM(AJ93:AJ97)</f>
        <v>100</v>
      </c>
      <c r="AK92" s="41">
        <f t="shared" si="588"/>
        <v>100</v>
      </c>
      <c r="AL92" s="41">
        <f t="shared" si="588"/>
        <v>300</v>
      </c>
      <c r="AM92" s="41">
        <f t="shared" si="588"/>
        <v>0</v>
      </c>
      <c r="AN92" s="41">
        <f t="shared" si="588"/>
        <v>100</v>
      </c>
      <c r="AO92" s="41">
        <f t="shared" si="588"/>
        <v>0</v>
      </c>
      <c r="AP92" s="43">
        <f t="shared" si="402"/>
        <v>700</v>
      </c>
      <c r="AQ92" s="41">
        <f t="shared" ref="AQ92:AS92" si="589">SUM(AQ93:AQ97)</f>
        <v>0</v>
      </c>
      <c r="AR92" s="41">
        <f t="shared" si="589"/>
        <v>0</v>
      </c>
      <c r="AS92" s="41">
        <f t="shared" si="589"/>
        <v>0</v>
      </c>
      <c r="AT92" s="43">
        <f t="shared" si="404"/>
        <v>0</v>
      </c>
      <c r="AU92" s="41">
        <f t="shared" ref="AU92:AZ92" si="590">SUM(AU93:AU97)</f>
        <v>0</v>
      </c>
      <c r="AV92" s="41">
        <f t="shared" si="590"/>
        <v>0</v>
      </c>
      <c r="AW92" s="41">
        <f t="shared" si="590"/>
        <v>0</v>
      </c>
      <c r="AX92" s="41">
        <f t="shared" si="590"/>
        <v>0</v>
      </c>
      <c r="AY92" s="41">
        <f t="shared" si="590"/>
        <v>0</v>
      </c>
      <c r="AZ92" s="41">
        <f t="shared" si="590"/>
        <v>0</v>
      </c>
      <c r="BA92" s="43">
        <f t="shared" si="406"/>
        <v>0</v>
      </c>
      <c r="BB92" s="45">
        <f t="shared" si="583"/>
        <v>6.2418679888877164E-3</v>
      </c>
    </row>
    <row r="93" spans="2:54" s="44" customFormat="1" ht="13.5" x14ac:dyDescent="0.25">
      <c r="B93" s="40"/>
      <c r="C93" s="40" t="s">
        <v>64</v>
      </c>
      <c r="D93" s="46">
        <f>[2]FS!I1513</f>
        <v>93065</v>
      </c>
      <c r="E93" s="47">
        <f t="shared" si="397"/>
        <v>0</v>
      </c>
      <c r="F93" s="48">
        <f t="shared" ref="F93:N97" si="591">$D93*F193</f>
        <v>0</v>
      </c>
      <c r="G93" s="48">
        <f t="shared" si="591"/>
        <v>0</v>
      </c>
      <c r="H93" s="48">
        <f t="shared" si="591"/>
        <v>0</v>
      </c>
      <c r="I93" s="48">
        <f t="shared" si="591"/>
        <v>0</v>
      </c>
      <c r="J93" s="48">
        <f t="shared" si="591"/>
        <v>0</v>
      </c>
      <c r="K93" s="48">
        <f t="shared" si="591"/>
        <v>0</v>
      </c>
      <c r="L93" s="48">
        <f t="shared" si="591"/>
        <v>0</v>
      </c>
      <c r="M93" s="48">
        <f t="shared" si="591"/>
        <v>0</v>
      </c>
      <c r="N93" s="48">
        <f t="shared" si="591"/>
        <v>0</v>
      </c>
      <c r="O93" s="51">
        <f>SUM(F93:N93)</f>
        <v>0</v>
      </c>
      <c r="P93" s="48">
        <f t="shared" ref="P93:W93" si="592">$D93*P193</f>
        <v>0</v>
      </c>
      <c r="Q93" s="48">
        <f t="shared" si="592"/>
        <v>0</v>
      </c>
      <c r="R93" s="48">
        <f t="shared" si="592"/>
        <v>0</v>
      </c>
      <c r="S93" s="48">
        <f t="shared" si="592"/>
        <v>0</v>
      </c>
      <c r="T93" s="48">
        <f t="shared" si="592"/>
        <v>0</v>
      </c>
      <c r="U93" s="48">
        <f t="shared" si="592"/>
        <v>0</v>
      </c>
      <c r="V93" s="48">
        <f t="shared" si="592"/>
        <v>0</v>
      </c>
      <c r="W93" s="48">
        <f t="shared" si="592"/>
        <v>0</v>
      </c>
      <c r="X93" s="51">
        <f>SUM(P93:W93)</f>
        <v>0</v>
      </c>
      <c r="Y93" s="48">
        <f t="shared" ref="Y93:AG93" si="593">$D93*Y193</f>
        <v>0</v>
      </c>
      <c r="Z93" s="48">
        <f t="shared" si="593"/>
        <v>0</v>
      </c>
      <c r="AA93" s="48">
        <f t="shared" si="593"/>
        <v>0</v>
      </c>
      <c r="AB93" s="48">
        <f t="shared" si="593"/>
        <v>0</v>
      </c>
      <c r="AC93" s="48">
        <f t="shared" si="593"/>
        <v>0</v>
      </c>
      <c r="AD93" s="48">
        <f t="shared" si="593"/>
        <v>0</v>
      </c>
      <c r="AE93" s="48">
        <f t="shared" si="593"/>
        <v>0</v>
      </c>
      <c r="AF93" s="48">
        <f t="shared" si="593"/>
        <v>0</v>
      </c>
      <c r="AG93" s="48">
        <f t="shared" si="593"/>
        <v>0</v>
      </c>
      <c r="AH93" s="51">
        <f>SUM(Y93:AG93)</f>
        <v>0</v>
      </c>
      <c r="AI93" s="48">
        <f t="shared" ref="AI93:AO93" si="594">$D93*AI193</f>
        <v>0</v>
      </c>
      <c r="AJ93" s="48">
        <f t="shared" si="594"/>
        <v>0</v>
      </c>
      <c r="AK93" s="48">
        <f t="shared" si="594"/>
        <v>0</v>
      </c>
      <c r="AL93" s="48">
        <f t="shared" si="594"/>
        <v>0</v>
      </c>
      <c r="AM93" s="48">
        <f t="shared" si="594"/>
        <v>0</v>
      </c>
      <c r="AN93" s="48">
        <f t="shared" si="594"/>
        <v>0</v>
      </c>
      <c r="AO93" s="48">
        <f t="shared" si="594"/>
        <v>0</v>
      </c>
      <c r="AP93" s="51">
        <f t="shared" si="402"/>
        <v>0</v>
      </c>
      <c r="AQ93" s="48">
        <f t="shared" ref="AQ93:AS93" si="595">$D93*AQ193</f>
        <v>0</v>
      </c>
      <c r="AR93" s="48">
        <f t="shared" si="595"/>
        <v>0</v>
      </c>
      <c r="AS93" s="48">
        <f t="shared" si="595"/>
        <v>0</v>
      </c>
      <c r="AT93" s="51">
        <f t="shared" si="404"/>
        <v>0</v>
      </c>
      <c r="AU93" s="48">
        <f t="shared" ref="AU93:AZ93" si="596">$D93*AU193</f>
        <v>0</v>
      </c>
      <c r="AV93" s="48">
        <f t="shared" si="596"/>
        <v>0</v>
      </c>
      <c r="AW93" s="48">
        <f t="shared" si="596"/>
        <v>0</v>
      </c>
      <c r="AX93" s="48">
        <f t="shared" si="596"/>
        <v>0</v>
      </c>
      <c r="AY93" s="48">
        <f t="shared" si="596"/>
        <v>0</v>
      </c>
      <c r="AZ93" s="48">
        <f t="shared" si="596"/>
        <v>0</v>
      </c>
      <c r="BA93" s="51">
        <f t="shared" si="406"/>
        <v>0</v>
      </c>
      <c r="BB93" s="45">
        <f t="shared" si="583"/>
        <v>0</v>
      </c>
    </row>
    <row r="94" spans="2:54" s="44" customFormat="1" ht="13.5" x14ac:dyDescent="0.25">
      <c r="B94" s="40"/>
      <c r="C94" s="40" t="s">
        <v>65</v>
      </c>
      <c r="D94" s="46"/>
      <c r="E94" s="47">
        <f t="shared" si="397"/>
        <v>0</v>
      </c>
      <c r="F94" s="48">
        <f t="shared" si="591"/>
        <v>0</v>
      </c>
      <c r="G94" s="48">
        <f t="shared" si="591"/>
        <v>0</v>
      </c>
      <c r="H94" s="48">
        <f t="shared" si="591"/>
        <v>0</v>
      </c>
      <c r="I94" s="48">
        <f t="shared" si="591"/>
        <v>0</v>
      </c>
      <c r="J94" s="48">
        <f t="shared" si="591"/>
        <v>0</v>
      </c>
      <c r="K94" s="48">
        <f t="shared" si="591"/>
        <v>0</v>
      </c>
      <c r="L94" s="48">
        <f t="shared" si="591"/>
        <v>0</v>
      </c>
      <c r="M94" s="48">
        <f t="shared" si="591"/>
        <v>0</v>
      </c>
      <c r="N94" s="48">
        <f t="shared" si="591"/>
        <v>0</v>
      </c>
      <c r="O94" s="51">
        <f>SUM(F94:N94)</f>
        <v>0</v>
      </c>
      <c r="P94" s="48">
        <f t="shared" ref="P94:W94" si="597">$D94*P194</f>
        <v>0</v>
      </c>
      <c r="Q94" s="48">
        <f t="shared" si="597"/>
        <v>0</v>
      </c>
      <c r="R94" s="48">
        <f t="shared" si="597"/>
        <v>0</v>
      </c>
      <c r="S94" s="48">
        <f t="shared" si="597"/>
        <v>0</v>
      </c>
      <c r="T94" s="48">
        <f t="shared" si="597"/>
        <v>0</v>
      </c>
      <c r="U94" s="48">
        <f t="shared" si="597"/>
        <v>0</v>
      </c>
      <c r="V94" s="48">
        <f t="shared" si="597"/>
        <v>0</v>
      </c>
      <c r="W94" s="48">
        <f t="shared" si="597"/>
        <v>0</v>
      </c>
      <c r="X94" s="51">
        <f>SUM(P94:W94)</f>
        <v>0</v>
      </c>
      <c r="Y94" s="48">
        <f t="shared" ref="Y94:AG94" si="598">$D94*Y194</f>
        <v>0</v>
      </c>
      <c r="Z94" s="48">
        <f t="shared" si="598"/>
        <v>0</v>
      </c>
      <c r="AA94" s="48">
        <f t="shared" si="598"/>
        <v>0</v>
      </c>
      <c r="AB94" s="48">
        <f t="shared" si="598"/>
        <v>0</v>
      </c>
      <c r="AC94" s="48">
        <f t="shared" si="598"/>
        <v>0</v>
      </c>
      <c r="AD94" s="48">
        <f t="shared" si="598"/>
        <v>0</v>
      </c>
      <c r="AE94" s="48">
        <f t="shared" si="598"/>
        <v>0</v>
      </c>
      <c r="AF94" s="48">
        <f t="shared" si="598"/>
        <v>0</v>
      </c>
      <c r="AG94" s="48">
        <f t="shared" si="598"/>
        <v>0</v>
      </c>
      <c r="AH94" s="51">
        <f>SUM(Y94:AG94)</f>
        <v>0</v>
      </c>
      <c r="AI94" s="48">
        <f t="shared" ref="AI94:AO94" si="599">$D94*AI194</f>
        <v>0</v>
      </c>
      <c r="AJ94" s="48">
        <f t="shared" si="599"/>
        <v>0</v>
      </c>
      <c r="AK94" s="48">
        <f t="shared" si="599"/>
        <v>0</v>
      </c>
      <c r="AL94" s="48">
        <f t="shared" si="599"/>
        <v>0</v>
      </c>
      <c r="AM94" s="48">
        <f t="shared" si="599"/>
        <v>0</v>
      </c>
      <c r="AN94" s="48">
        <f t="shared" si="599"/>
        <v>0</v>
      </c>
      <c r="AO94" s="48">
        <f t="shared" si="599"/>
        <v>0</v>
      </c>
      <c r="AP94" s="51">
        <f t="shared" si="402"/>
        <v>0</v>
      </c>
      <c r="AQ94" s="48">
        <f t="shared" ref="AQ94:AS94" si="600">$D94*AQ194</f>
        <v>0</v>
      </c>
      <c r="AR94" s="48">
        <f t="shared" si="600"/>
        <v>0</v>
      </c>
      <c r="AS94" s="48">
        <f t="shared" si="600"/>
        <v>0</v>
      </c>
      <c r="AT94" s="51">
        <f t="shared" si="404"/>
        <v>0</v>
      </c>
      <c r="AU94" s="48">
        <f t="shared" ref="AU94:AZ94" si="601">$D94*AU194</f>
        <v>0</v>
      </c>
      <c r="AV94" s="48">
        <f t="shared" si="601"/>
        <v>0</v>
      </c>
      <c r="AW94" s="48">
        <f t="shared" si="601"/>
        <v>0</v>
      </c>
      <c r="AX94" s="48">
        <f t="shared" si="601"/>
        <v>0</v>
      </c>
      <c r="AY94" s="48">
        <f t="shared" si="601"/>
        <v>0</v>
      </c>
      <c r="AZ94" s="48">
        <f t="shared" si="601"/>
        <v>0</v>
      </c>
      <c r="BA94" s="51">
        <f t="shared" si="406"/>
        <v>0</v>
      </c>
      <c r="BB94" s="45" t="e">
        <f t="shared" si="583"/>
        <v>#DIV/0!</v>
      </c>
    </row>
    <row r="95" spans="2:54" s="44" customFormat="1" ht="13.5" x14ac:dyDescent="0.25">
      <c r="B95" s="40"/>
      <c r="C95" s="40" t="s">
        <v>66</v>
      </c>
      <c r="D95" s="46"/>
      <c r="E95" s="47">
        <f t="shared" si="397"/>
        <v>0</v>
      </c>
      <c r="F95" s="48">
        <f t="shared" si="591"/>
        <v>0</v>
      </c>
      <c r="G95" s="48">
        <f t="shared" si="591"/>
        <v>0</v>
      </c>
      <c r="H95" s="48">
        <f t="shared" si="591"/>
        <v>0</v>
      </c>
      <c r="I95" s="48">
        <f t="shared" si="591"/>
        <v>0</v>
      </c>
      <c r="J95" s="48">
        <f t="shared" si="591"/>
        <v>0</v>
      </c>
      <c r="K95" s="48">
        <f t="shared" si="591"/>
        <v>0</v>
      </c>
      <c r="L95" s="48">
        <f t="shared" si="591"/>
        <v>0</v>
      </c>
      <c r="M95" s="48">
        <f t="shared" si="591"/>
        <v>0</v>
      </c>
      <c r="N95" s="48">
        <f t="shared" si="591"/>
        <v>0</v>
      </c>
      <c r="O95" s="51">
        <f>SUM(F95:N95)</f>
        <v>0</v>
      </c>
      <c r="P95" s="48">
        <f t="shared" ref="P95:W95" si="602">$D95*P195</f>
        <v>0</v>
      </c>
      <c r="Q95" s="48">
        <f t="shared" si="602"/>
        <v>0</v>
      </c>
      <c r="R95" s="48">
        <f t="shared" si="602"/>
        <v>0</v>
      </c>
      <c r="S95" s="48">
        <f t="shared" si="602"/>
        <v>0</v>
      </c>
      <c r="T95" s="48">
        <f t="shared" si="602"/>
        <v>0</v>
      </c>
      <c r="U95" s="48">
        <f t="shared" si="602"/>
        <v>0</v>
      </c>
      <c r="V95" s="48">
        <f t="shared" si="602"/>
        <v>0</v>
      </c>
      <c r="W95" s="48">
        <f t="shared" si="602"/>
        <v>0</v>
      </c>
      <c r="X95" s="51">
        <f>SUM(P95:W95)</f>
        <v>0</v>
      </c>
      <c r="Y95" s="48">
        <f t="shared" ref="Y95:AG95" si="603">$D95*Y195</f>
        <v>0</v>
      </c>
      <c r="Z95" s="48">
        <f t="shared" si="603"/>
        <v>0</v>
      </c>
      <c r="AA95" s="48">
        <f t="shared" si="603"/>
        <v>0</v>
      </c>
      <c r="AB95" s="48">
        <f t="shared" si="603"/>
        <v>0</v>
      </c>
      <c r="AC95" s="48">
        <f t="shared" si="603"/>
        <v>0</v>
      </c>
      <c r="AD95" s="48">
        <f t="shared" si="603"/>
        <v>0</v>
      </c>
      <c r="AE95" s="48">
        <f t="shared" si="603"/>
        <v>0</v>
      </c>
      <c r="AF95" s="48">
        <f t="shared" si="603"/>
        <v>0</v>
      </c>
      <c r="AG95" s="48">
        <f t="shared" si="603"/>
        <v>0</v>
      </c>
      <c r="AH95" s="51">
        <f>SUM(Y95:AG95)</f>
        <v>0</v>
      </c>
      <c r="AI95" s="48">
        <f t="shared" ref="AI95:AO95" si="604">$D95*AI195</f>
        <v>0</v>
      </c>
      <c r="AJ95" s="48">
        <f t="shared" si="604"/>
        <v>0</v>
      </c>
      <c r="AK95" s="48">
        <f t="shared" si="604"/>
        <v>0</v>
      </c>
      <c r="AL95" s="48">
        <f t="shared" si="604"/>
        <v>0</v>
      </c>
      <c r="AM95" s="48">
        <f t="shared" si="604"/>
        <v>0</v>
      </c>
      <c r="AN95" s="48">
        <f t="shared" si="604"/>
        <v>0</v>
      </c>
      <c r="AO95" s="48">
        <f t="shared" si="604"/>
        <v>0</v>
      </c>
      <c r="AP95" s="51">
        <f t="shared" si="402"/>
        <v>0</v>
      </c>
      <c r="AQ95" s="48">
        <f t="shared" ref="AQ95:AS95" si="605">$D95*AQ195</f>
        <v>0</v>
      </c>
      <c r="AR95" s="48">
        <f t="shared" si="605"/>
        <v>0</v>
      </c>
      <c r="AS95" s="48">
        <f t="shared" si="605"/>
        <v>0</v>
      </c>
      <c r="AT95" s="51">
        <f t="shared" si="404"/>
        <v>0</v>
      </c>
      <c r="AU95" s="48">
        <f t="shared" ref="AU95:AZ95" si="606">$D95*AU195</f>
        <v>0</v>
      </c>
      <c r="AV95" s="48">
        <f t="shared" si="606"/>
        <v>0</v>
      </c>
      <c r="AW95" s="48">
        <f t="shared" si="606"/>
        <v>0</v>
      </c>
      <c r="AX95" s="48">
        <f t="shared" si="606"/>
        <v>0</v>
      </c>
      <c r="AY95" s="48">
        <f t="shared" si="606"/>
        <v>0</v>
      </c>
      <c r="AZ95" s="48">
        <f t="shared" si="606"/>
        <v>0</v>
      </c>
      <c r="BA95" s="51">
        <f t="shared" si="406"/>
        <v>0</v>
      </c>
      <c r="BB95" s="45" t="e">
        <f t="shared" si="583"/>
        <v>#DIV/0!</v>
      </c>
    </row>
    <row r="96" spans="2:54" s="44" customFormat="1" ht="13.5" x14ac:dyDescent="0.25">
      <c r="B96" s="40"/>
      <c r="C96" s="40" t="s">
        <v>67</v>
      </c>
      <c r="D96" s="46">
        <f>[2]FS!I1514</f>
        <v>18683</v>
      </c>
      <c r="E96" s="47">
        <f t="shared" si="397"/>
        <v>0</v>
      </c>
      <c r="F96" s="48">
        <f t="shared" si="591"/>
        <v>0</v>
      </c>
      <c r="G96" s="48">
        <f t="shared" si="591"/>
        <v>0</v>
      </c>
      <c r="H96" s="48">
        <f t="shared" si="591"/>
        <v>0</v>
      </c>
      <c r="I96" s="48">
        <f t="shared" si="591"/>
        <v>0</v>
      </c>
      <c r="J96" s="48">
        <f t="shared" si="591"/>
        <v>0</v>
      </c>
      <c r="K96" s="48">
        <f t="shared" si="591"/>
        <v>0</v>
      </c>
      <c r="L96" s="48">
        <f t="shared" si="591"/>
        <v>0</v>
      </c>
      <c r="M96" s="48">
        <f t="shared" si="591"/>
        <v>0</v>
      </c>
      <c r="N96" s="48">
        <f t="shared" si="591"/>
        <v>0</v>
      </c>
      <c r="O96" s="51">
        <f>SUM(F96:N96)</f>
        <v>0</v>
      </c>
      <c r="P96" s="48">
        <f t="shared" ref="P96:W96" si="607">$D96*P196</f>
        <v>0</v>
      </c>
      <c r="Q96" s="48">
        <f t="shared" si="607"/>
        <v>0</v>
      </c>
      <c r="R96" s="48">
        <f t="shared" si="607"/>
        <v>0</v>
      </c>
      <c r="S96" s="48">
        <f t="shared" si="607"/>
        <v>0</v>
      </c>
      <c r="T96" s="48">
        <f t="shared" si="607"/>
        <v>0</v>
      </c>
      <c r="U96" s="48">
        <f t="shared" si="607"/>
        <v>0</v>
      </c>
      <c r="V96" s="48">
        <f t="shared" si="607"/>
        <v>0</v>
      </c>
      <c r="W96" s="48">
        <f t="shared" si="607"/>
        <v>0</v>
      </c>
      <c r="X96" s="51">
        <f>SUM(P96:W96)</f>
        <v>0</v>
      </c>
      <c r="Y96" s="48">
        <f t="shared" ref="Y96:AG96" si="608">$D96*Y196</f>
        <v>0</v>
      </c>
      <c r="Z96" s="48">
        <f t="shared" si="608"/>
        <v>0</v>
      </c>
      <c r="AA96" s="48">
        <f t="shared" si="608"/>
        <v>0</v>
      </c>
      <c r="AB96" s="48">
        <f t="shared" si="608"/>
        <v>0</v>
      </c>
      <c r="AC96" s="48">
        <f t="shared" si="608"/>
        <v>0</v>
      </c>
      <c r="AD96" s="48">
        <f t="shared" si="608"/>
        <v>0</v>
      </c>
      <c r="AE96" s="48">
        <f t="shared" si="608"/>
        <v>0</v>
      </c>
      <c r="AF96" s="48">
        <f t="shared" si="608"/>
        <v>0</v>
      </c>
      <c r="AG96" s="48">
        <f t="shared" si="608"/>
        <v>0</v>
      </c>
      <c r="AH96" s="51">
        <f>SUM(Y96:AG96)</f>
        <v>0</v>
      </c>
      <c r="AI96" s="48">
        <f t="shared" ref="AI96:AO96" si="609">$D96*AI196</f>
        <v>0</v>
      </c>
      <c r="AJ96" s="48">
        <f t="shared" si="609"/>
        <v>0</v>
      </c>
      <c r="AK96" s="48">
        <f t="shared" si="609"/>
        <v>0</v>
      </c>
      <c r="AL96" s="48">
        <f t="shared" si="609"/>
        <v>0</v>
      </c>
      <c r="AM96" s="48">
        <f t="shared" si="609"/>
        <v>0</v>
      </c>
      <c r="AN96" s="48">
        <f t="shared" si="609"/>
        <v>0</v>
      </c>
      <c r="AO96" s="48">
        <f t="shared" si="609"/>
        <v>0</v>
      </c>
      <c r="AP96" s="51">
        <f t="shared" si="402"/>
        <v>0</v>
      </c>
      <c r="AQ96" s="48">
        <f t="shared" ref="AQ96:AS96" si="610">$D96*AQ196</f>
        <v>0</v>
      </c>
      <c r="AR96" s="48">
        <f t="shared" si="610"/>
        <v>0</v>
      </c>
      <c r="AS96" s="48">
        <f t="shared" si="610"/>
        <v>0</v>
      </c>
      <c r="AT96" s="51">
        <f t="shared" si="404"/>
        <v>0</v>
      </c>
      <c r="AU96" s="48">
        <f t="shared" ref="AU96:AZ96" si="611">$D96*AU196</f>
        <v>0</v>
      </c>
      <c r="AV96" s="48">
        <f t="shared" si="611"/>
        <v>0</v>
      </c>
      <c r="AW96" s="48">
        <f t="shared" si="611"/>
        <v>0</v>
      </c>
      <c r="AX96" s="48">
        <f t="shared" si="611"/>
        <v>0</v>
      </c>
      <c r="AY96" s="48">
        <f t="shared" si="611"/>
        <v>0</v>
      </c>
      <c r="AZ96" s="48">
        <f t="shared" si="611"/>
        <v>0</v>
      </c>
      <c r="BA96" s="51">
        <f t="shared" si="406"/>
        <v>0</v>
      </c>
      <c r="BB96" s="45">
        <f t="shared" si="583"/>
        <v>0</v>
      </c>
    </row>
    <row r="97" spans="2:54" s="44" customFormat="1" ht="13.5" x14ac:dyDescent="0.25">
      <c r="B97" s="40"/>
      <c r="C97" s="40" t="s">
        <v>68</v>
      </c>
      <c r="D97" s="46">
        <f>[2]FS!I1515</f>
        <v>2000</v>
      </c>
      <c r="E97" s="47">
        <f t="shared" si="397"/>
        <v>710</v>
      </c>
      <c r="F97" s="48">
        <f t="shared" si="591"/>
        <v>0</v>
      </c>
      <c r="G97" s="48">
        <f t="shared" si="591"/>
        <v>0</v>
      </c>
      <c r="H97" s="48">
        <f t="shared" si="591"/>
        <v>10</v>
      </c>
      <c r="I97" s="48">
        <f t="shared" si="591"/>
        <v>0</v>
      </c>
      <c r="J97" s="48">
        <f t="shared" si="591"/>
        <v>0</v>
      </c>
      <c r="K97" s="48">
        <f t="shared" si="591"/>
        <v>0</v>
      </c>
      <c r="L97" s="48">
        <f t="shared" si="591"/>
        <v>0</v>
      </c>
      <c r="M97" s="48">
        <f t="shared" si="591"/>
        <v>0</v>
      </c>
      <c r="N97" s="48">
        <f t="shared" si="591"/>
        <v>0</v>
      </c>
      <c r="O97" s="51">
        <f>SUM(F97:N97)</f>
        <v>10</v>
      </c>
      <c r="P97" s="48">
        <f t="shared" ref="P97:W97" si="612">$D97*P197</f>
        <v>0</v>
      </c>
      <c r="Q97" s="48">
        <f t="shared" si="612"/>
        <v>0</v>
      </c>
      <c r="R97" s="48">
        <f t="shared" si="612"/>
        <v>0</v>
      </c>
      <c r="S97" s="48">
        <f t="shared" si="612"/>
        <v>0</v>
      </c>
      <c r="T97" s="48">
        <f t="shared" si="612"/>
        <v>0</v>
      </c>
      <c r="U97" s="48">
        <f t="shared" si="612"/>
        <v>0</v>
      </c>
      <c r="V97" s="48">
        <f t="shared" si="612"/>
        <v>0</v>
      </c>
      <c r="W97" s="48">
        <f t="shared" si="612"/>
        <v>0</v>
      </c>
      <c r="X97" s="51">
        <f>SUM(P97:W97)</f>
        <v>0</v>
      </c>
      <c r="Y97" s="48">
        <f t="shared" ref="Y97:AG97" si="613">$D97*Y197</f>
        <v>0</v>
      </c>
      <c r="Z97" s="48">
        <f t="shared" si="613"/>
        <v>0</v>
      </c>
      <c r="AA97" s="48">
        <f t="shared" si="613"/>
        <v>0</v>
      </c>
      <c r="AB97" s="48">
        <f t="shared" si="613"/>
        <v>0</v>
      </c>
      <c r="AC97" s="48">
        <f t="shared" si="613"/>
        <v>0</v>
      </c>
      <c r="AD97" s="48">
        <f t="shared" si="613"/>
        <v>0</v>
      </c>
      <c r="AE97" s="48">
        <f t="shared" si="613"/>
        <v>0</v>
      </c>
      <c r="AF97" s="48">
        <f t="shared" si="613"/>
        <v>0</v>
      </c>
      <c r="AG97" s="48">
        <f t="shared" si="613"/>
        <v>0</v>
      </c>
      <c r="AH97" s="51">
        <f>SUM(Y97:AG97)</f>
        <v>0</v>
      </c>
      <c r="AI97" s="48">
        <f t="shared" ref="AI97:AO97" si="614">$D97*AI197</f>
        <v>100</v>
      </c>
      <c r="AJ97" s="48">
        <f t="shared" si="614"/>
        <v>100</v>
      </c>
      <c r="AK97" s="48">
        <f t="shared" si="614"/>
        <v>100</v>
      </c>
      <c r="AL97" s="48">
        <f t="shared" si="614"/>
        <v>300</v>
      </c>
      <c r="AM97" s="48">
        <f t="shared" si="614"/>
        <v>0</v>
      </c>
      <c r="AN97" s="48">
        <f t="shared" si="614"/>
        <v>100</v>
      </c>
      <c r="AO97" s="48">
        <f t="shared" si="614"/>
        <v>0</v>
      </c>
      <c r="AP97" s="51">
        <f t="shared" si="402"/>
        <v>700</v>
      </c>
      <c r="AQ97" s="48">
        <f t="shared" ref="AQ97:AS97" si="615">$D97*AQ197</f>
        <v>0</v>
      </c>
      <c r="AR97" s="48">
        <f t="shared" si="615"/>
        <v>0</v>
      </c>
      <c r="AS97" s="48">
        <f t="shared" si="615"/>
        <v>0</v>
      </c>
      <c r="AT97" s="51">
        <f t="shared" si="404"/>
        <v>0</v>
      </c>
      <c r="AU97" s="48">
        <f t="shared" ref="AU97:AZ97" si="616">$D97*AU197</f>
        <v>0</v>
      </c>
      <c r="AV97" s="48">
        <f t="shared" si="616"/>
        <v>0</v>
      </c>
      <c r="AW97" s="48">
        <f t="shared" si="616"/>
        <v>0</v>
      </c>
      <c r="AX97" s="48">
        <f t="shared" si="616"/>
        <v>0</v>
      </c>
      <c r="AY97" s="48">
        <f t="shared" si="616"/>
        <v>0</v>
      </c>
      <c r="AZ97" s="48">
        <f t="shared" si="616"/>
        <v>0</v>
      </c>
      <c r="BA97" s="51">
        <f t="shared" si="406"/>
        <v>0</v>
      </c>
      <c r="BB97" s="45">
        <f t="shared" si="583"/>
        <v>0.35499999999999998</v>
      </c>
    </row>
    <row r="98" spans="2:54" s="44" customFormat="1" x14ac:dyDescent="0.25">
      <c r="B98" s="39" t="s">
        <v>69</v>
      </c>
      <c r="C98" s="40"/>
      <c r="D98" s="50">
        <f>SUM(D99:D104)</f>
        <v>631887</v>
      </c>
      <c r="E98" s="42">
        <f t="shared" si="397"/>
        <v>145361</v>
      </c>
      <c r="F98" s="41">
        <f t="shared" ref="F98:AI98" si="617">SUM(F99:F104)</f>
        <v>3000</v>
      </c>
      <c r="G98" s="41">
        <f t="shared" ref="G98:N98" si="618">SUM(G99:G104)</f>
        <v>0</v>
      </c>
      <c r="H98" s="41">
        <f t="shared" si="618"/>
        <v>0</v>
      </c>
      <c r="I98" s="41">
        <f t="shared" si="618"/>
        <v>0</v>
      </c>
      <c r="J98" s="41">
        <f t="shared" si="618"/>
        <v>0</v>
      </c>
      <c r="K98" s="41">
        <f t="shared" si="618"/>
        <v>70670.5</v>
      </c>
      <c r="L98" s="41">
        <f t="shared" si="618"/>
        <v>70670.5</v>
      </c>
      <c r="M98" s="41">
        <f t="shared" si="618"/>
        <v>1000</v>
      </c>
      <c r="N98" s="41">
        <f t="shared" si="618"/>
        <v>0</v>
      </c>
      <c r="O98" s="43">
        <f t="shared" si="617"/>
        <v>145341</v>
      </c>
      <c r="P98" s="41">
        <f t="shared" si="617"/>
        <v>0</v>
      </c>
      <c r="Q98" s="41">
        <f t="shared" ref="Q98:W98" si="619">SUM(Q99:Q104)</f>
        <v>0</v>
      </c>
      <c r="R98" s="41">
        <f t="shared" si="619"/>
        <v>0</v>
      </c>
      <c r="S98" s="41">
        <f t="shared" si="619"/>
        <v>0</v>
      </c>
      <c r="T98" s="41">
        <f t="shared" si="619"/>
        <v>0</v>
      </c>
      <c r="U98" s="41">
        <f t="shared" si="619"/>
        <v>0</v>
      </c>
      <c r="V98" s="41">
        <f t="shared" si="619"/>
        <v>0</v>
      </c>
      <c r="W98" s="41">
        <f t="shared" si="619"/>
        <v>0</v>
      </c>
      <c r="X98" s="41">
        <f t="shared" si="617"/>
        <v>0</v>
      </c>
      <c r="Y98" s="41">
        <f t="shared" si="617"/>
        <v>20</v>
      </c>
      <c r="Z98" s="41">
        <f t="shared" ref="Z98:AG98" si="620">SUM(Z99:Z104)</f>
        <v>0</v>
      </c>
      <c r="AA98" s="41">
        <f t="shared" si="620"/>
        <v>0</v>
      </c>
      <c r="AB98" s="41">
        <f t="shared" si="620"/>
        <v>0</v>
      </c>
      <c r="AC98" s="41">
        <f t="shared" si="620"/>
        <v>0</v>
      </c>
      <c r="AD98" s="41">
        <f t="shared" si="620"/>
        <v>0</v>
      </c>
      <c r="AE98" s="41">
        <f t="shared" si="620"/>
        <v>0</v>
      </c>
      <c r="AF98" s="41">
        <f t="shared" si="620"/>
        <v>0</v>
      </c>
      <c r="AG98" s="41">
        <f t="shared" si="620"/>
        <v>0</v>
      </c>
      <c r="AH98" s="43">
        <f t="shared" si="617"/>
        <v>20</v>
      </c>
      <c r="AI98" s="41">
        <f t="shared" si="617"/>
        <v>0</v>
      </c>
      <c r="AJ98" s="41">
        <f t="shared" ref="AJ98:AO98" si="621">SUM(AJ99:AJ104)</f>
        <v>0</v>
      </c>
      <c r="AK98" s="41">
        <f t="shared" si="621"/>
        <v>0</v>
      </c>
      <c r="AL98" s="41">
        <f t="shared" si="621"/>
        <v>0</v>
      </c>
      <c r="AM98" s="41">
        <f t="shared" si="621"/>
        <v>0</v>
      </c>
      <c r="AN98" s="41">
        <f t="shared" si="621"/>
        <v>0</v>
      </c>
      <c r="AO98" s="41">
        <f t="shared" si="621"/>
        <v>0</v>
      </c>
      <c r="AP98" s="43">
        <f t="shared" si="402"/>
        <v>0</v>
      </c>
      <c r="AQ98" s="41">
        <f t="shared" ref="AQ98:AS98" si="622">SUM(AQ99:AQ104)</f>
        <v>0</v>
      </c>
      <c r="AR98" s="41">
        <f t="shared" si="622"/>
        <v>0</v>
      </c>
      <c r="AS98" s="41">
        <f t="shared" si="622"/>
        <v>0</v>
      </c>
      <c r="AT98" s="43">
        <f t="shared" si="404"/>
        <v>0</v>
      </c>
      <c r="AU98" s="41">
        <f t="shared" ref="AU98:AZ98" si="623">SUM(AU99:AU104)</f>
        <v>0</v>
      </c>
      <c r="AV98" s="41">
        <f t="shared" si="623"/>
        <v>0</v>
      </c>
      <c r="AW98" s="41">
        <f t="shared" si="623"/>
        <v>0</v>
      </c>
      <c r="AX98" s="41">
        <f t="shared" si="623"/>
        <v>0</v>
      </c>
      <c r="AY98" s="41">
        <f t="shared" si="623"/>
        <v>0</v>
      </c>
      <c r="AZ98" s="41">
        <f t="shared" si="623"/>
        <v>0</v>
      </c>
      <c r="BA98" s="43">
        <f t="shared" si="406"/>
        <v>0</v>
      </c>
      <c r="BB98" s="45">
        <f t="shared" si="583"/>
        <v>0.23004271333323839</v>
      </c>
    </row>
    <row r="99" spans="2:54" s="44" customFormat="1" ht="13.5" x14ac:dyDescent="0.25">
      <c r="B99" s="40"/>
      <c r="C99" s="40" t="s">
        <v>70</v>
      </c>
      <c r="D99" s="46">
        <f>[2]FS!I1713</f>
        <v>20000</v>
      </c>
      <c r="E99" s="47">
        <f t="shared" si="397"/>
        <v>6020</v>
      </c>
      <c r="F99" s="48">
        <f t="shared" ref="F99:N104" si="624">$D99*F199</f>
        <v>3000</v>
      </c>
      <c r="G99" s="48">
        <f t="shared" si="624"/>
        <v>0</v>
      </c>
      <c r="H99" s="48">
        <f t="shared" si="624"/>
        <v>0</v>
      </c>
      <c r="I99" s="48">
        <f t="shared" si="624"/>
        <v>0</v>
      </c>
      <c r="J99" s="48">
        <f t="shared" si="624"/>
        <v>0</v>
      </c>
      <c r="K99" s="48">
        <f t="shared" si="624"/>
        <v>1000</v>
      </c>
      <c r="L99" s="48">
        <f t="shared" si="624"/>
        <v>1000</v>
      </c>
      <c r="M99" s="48">
        <f t="shared" si="624"/>
        <v>1000</v>
      </c>
      <c r="N99" s="48">
        <f t="shared" si="624"/>
        <v>0</v>
      </c>
      <c r="O99" s="51">
        <f t="shared" ref="O99:O104" si="625">SUM(F99:N99)</f>
        <v>6000</v>
      </c>
      <c r="P99" s="48">
        <f t="shared" ref="P99:W99" si="626">$D99*P199</f>
        <v>0</v>
      </c>
      <c r="Q99" s="48">
        <f t="shared" si="626"/>
        <v>0</v>
      </c>
      <c r="R99" s="48">
        <f t="shared" si="626"/>
        <v>0</v>
      </c>
      <c r="S99" s="48">
        <f t="shared" si="626"/>
        <v>0</v>
      </c>
      <c r="T99" s="48">
        <f t="shared" si="626"/>
        <v>0</v>
      </c>
      <c r="U99" s="48">
        <f t="shared" si="626"/>
        <v>0</v>
      </c>
      <c r="V99" s="48">
        <f t="shared" si="626"/>
        <v>0</v>
      </c>
      <c r="W99" s="48">
        <f t="shared" si="626"/>
        <v>0</v>
      </c>
      <c r="X99" s="51">
        <f t="shared" ref="X99:X104" si="627">SUM(P99:W99)</f>
        <v>0</v>
      </c>
      <c r="Y99" s="48">
        <f t="shared" ref="Y99:AG99" si="628">$D99*Y199</f>
        <v>20</v>
      </c>
      <c r="Z99" s="48">
        <f t="shared" si="628"/>
        <v>0</v>
      </c>
      <c r="AA99" s="48">
        <f t="shared" si="628"/>
        <v>0</v>
      </c>
      <c r="AB99" s="48">
        <f t="shared" si="628"/>
        <v>0</v>
      </c>
      <c r="AC99" s="48">
        <f t="shared" si="628"/>
        <v>0</v>
      </c>
      <c r="AD99" s="48">
        <f t="shared" si="628"/>
        <v>0</v>
      </c>
      <c r="AE99" s="48">
        <f t="shared" si="628"/>
        <v>0</v>
      </c>
      <c r="AF99" s="48">
        <f t="shared" si="628"/>
        <v>0</v>
      </c>
      <c r="AG99" s="48">
        <f t="shared" si="628"/>
        <v>0</v>
      </c>
      <c r="AH99" s="51">
        <f t="shared" ref="AH99:AH104" si="629">SUM(Y99:AG99)</f>
        <v>20</v>
      </c>
      <c r="AI99" s="48">
        <f t="shared" ref="AI99:AO99" si="630">$D99*AI199</f>
        <v>0</v>
      </c>
      <c r="AJ99" s="48">
        <f t="shared" si="630"/>
        <v>0</v>
      </c>
      <c r="AK99" s="48">
        <f t="shared" si="630"/>
        <v>0</v>
      </c>
      <c r="AL99" s="48">
        <f t="shared" si="630"/>
        <v>0</v>
      </c>
      <c r="AM99" s="48">
        <f t="shared" si="630"/>
        <v>0</v>
      </c>
      <c r="AN99" s="48">
        <f t="shared" si="630"/>
        <v>0</v>
      </c>
      <c r="AO99" s="48">
        <f t="shared" si="630"/>
        <v>0</v>
      </c>
      <c r="AP99" s="51">
        <f t="shared" si="402"/>
        <v>0</v>
      </c>
      <c r="AQ99" s="48">
        <f t="shared" ref="AQ99:AS99" si="631">$D99*AQ199</f>
        <v>0</v>
      </c>
      <c r="AR99" s="48">
        <f t="shared" si="631"/>
        <v>0</v>
      </c>
      <c r="AS99" s="48">
        <f t="shared" si="631"/>
        <v>0</v>
      </c>
      <c r="AT99" s="51">
        <f t="shared" si="404"/>
        <v>0</v>
      </c>
      <c r="AU99" s="48">
        <f t="shared" ref="AU99:AZ99" si="632">$D99*AU199</f>
        <v>0</v>
      </c>
      <c r="AV99" s="48">
        <f t="shared" si="632"/>
        <v>0</v>
      </c>
      <c r="AW99" s="48">
        <f t="shared" si="632"/>
        <v>0</v>
      </c>
      <c r="AX99" s="48">
        <f t="shared" si="632"/>
        <v>0</v>
      </c>
      <c r="AY99" s="48">
        <f t="shared" si="632"/>
        <v>0</v>
      </c>
      <c r="AZ99" s="48">
        <f t="shared" si="632"/>
        <v>0</v>
      </c>
      <c r="BA99" s="51">
        <f t="shared" si="406"/>
        <v>0</v>
      </c>
      <c r="BB99" s="45">
        <f t="shared" si="583"/>
        <v>0.30099999999999999</v>
      </c>
    </row>
    <row r="100" spans="2:54" s="44" customFormat="1" ht="13.5" x14ac:dyDescent="0.25">
      <c r="B100" s="40"/>
      <c r="C100" s="40" t="s">
        <v>71</v>
      </c>
      <c r="D100" s="46"/>
      <c r="E100" s="47">
        <f t="shared" si="397"/>
        <v>0</v>
      </c>
      <c r="F100" s="48">
        <f t="shared" si="624"/>
        <v>0</v>
      </c>
      <c r="G100" s="48">
        <f t="shared" si="624"/>
        <v>0</v>
      </c>
      <c r="H100" s="48">
        <f t="shared" si="624"/>
        <v>0</v>
      </c>
      <c r="I100" s="48">
        <f t="shared" si="624"/>
        <v>0</v>
      </c>
      <c r="J100" s="48">
        <f t="shared" si="624"/>
        <v>0</v>
      </c>
      <c r="K100" s="48">
        <f t="shared" si="624"/>
        <v>0</v>
      </c>
      <c r="L100" s="48">
        <f t="shared" si="624"/>
        <v>0</v>
      </c>
      <c r="M100" s="48">
        <f t="shared" si="624"/>
        <v>0</v>
      </c>
      <c r="N100" s="48">
        <f t="shared" si="624"/>
        <v>0</v>
      </c>
      <c r="O100" s="51">
        <f t="shared" si="625"/>
        <v>0</v>
      </c>
      <c r="P100" s="48">
        <f t="shared" ref="P100:W100" si="633">$D100*P200</f>
        <v>0</v>
      </c>
      <c r="Q100" s="48">
        <f t="shared" si="633"/>
        <v>0</v>
      </c>
      <c r="R100" s="48">
        <f t="shared" si="633"/>
        <v>0</v>
      </c>
      <c r="S100" s="48">
        <f t="shared" si="633"/>
        <v>0</v>
      </c>
      <c r="T100" s="48">
        <f t="shared" si="633"/>
        <v>0</v>
      </c>
      <c r="U100" s="48">
        <f t="shared" si="633"/>
        <v>0</v>
      </c>
      <c r="V100" s="48">
        <f t="shared" si="633"/>
        <v>0</v>
      </c>
      <c r="W100" s="48">
        <f t="shared" si="633"/>
        <v>0</v>
      </c>
      <c r="X100" s="51">
        <f t="shared" si="627"/>
        <v>0</v>
      </c>
      <c r="Y100" s="48">
        <f t="shared" ref="Y100:AG100" si="634">$D100*Y200</f>
        <v>0</v>
      </c>
      <c r="Z100" s="48">
        <f t="shared" si="634"/>
        <v>0</v>
      </c>
      <c r="AA100" s="48">
        <f t="shared" si="634"/>
        <v>0</v>
      </c>
      <c r="AB100" s="48">
        <f t="shared" si="634"/>
        <v>0</v>
      </c>
      <c r="AC100" s="48">
        <f t="shared" si="634"/>
        <v>0</v>
      </c>
      <c r="AD100" s="48">
        <f t="shared" si="634"/>
        <v>0</v>
      </c>
      <c r="AE100" s="48">
        <f t="shared" si="634"/>
        <v>0</v>
      </c>
      <c r="AF100" s="48">
        <f t="shared" si="634"/>
        <v>0</v>
      </c>
      <c r="AG100" s="48">
        <f t="shared" si="634"/>
        <v>0</v>
      </c>
      <c r="AH100" s="51">
        <f t="shared" si="629"/>
        <v>0</v>
      </c>
      <c r="AI100" s="48">
        <f t="shared" ref="AI100:AO100" si="635">$D100*AI200</f>
        <v>0</v>
      </c>
      <c r="AJ100" s="48">
        <f t="shared" si="635"/>
        <v>0</v>
      </c>
      <c r="AK100" s="48">
        <f t="shared" si="635"/>
        <v>0</v>
      </c>
      <c r="AL100" s="48">
        <f t="shared" si="635"/>
        <v>0</v>
      </c>
      <c r="AM100" s="48">
        <f t="shared" si="635"/>
        <v>0</v>
      </c>
      <c r="AN100" s="48">
        <f t="shared" si="635"/>
        <v>0</v>
      </c>
      <c r="AO100" s="48">
        <f t="shared" si="635"/>
        <v>0</v>
      </c>
      <c r="AP100" s="51">
        <f t="shared" si="402"/>
        <v>0</v>
      </c>
      <c r="AQ100" s="48">
        <f t="shared" ref="AQ100:AS100" si="636">$D100*AQ200</f>
        <v>0</v>
      </c>
      <c r="AR100" s="48">
        <f t="shared" si="636"/>
        <v>0</v>
      </c>
      <c r="AS100" s="48">
        <f t="shared" si="636"/>
        <v>0</v>
      </c>
      <c r="AT100" s="51">
        <f t="shared" si="404"/>
        <v>0</v>
      </c>
      <c r="AU100" s="48">
        <f t="shared" ref="AU100:AZ100" si="637">$D100*AU200</f>
        <v>0</v>
      </c>
      <c r="AV100" s="48">
        <f t="shared" si="637"/>
        <v>0</v>
      </c>
      <c r="AW100" s="48">
        <f t="shared" si="637"/>
        <v>0</v>
      </c>
      <c r="AX100" s="48">
        <f t="shared" si="637"/>
        <v>0</v>
      </c>
      <c r="AY100" s="48">
        <f t="shared" si="637"/>
        <v>0</v>
      </c>
      <c r="AZ100" s="48">
        <f t="shared" si="637"/>
        <v>0</v>
      </c>
      <c r="BA100" s="51">
        <f t="shared" si="406"/>
        <v>0</v>
      </c>
      <c r="BB100" s="45" t="e">
        <f t="shared" si="583"/>
        <v>#DIV/0!</v>
      </c>
    </row>
    <row r="101" spans="2:54" s="44" customFormat="1" ht="13.5" x14ac:dyDescent="0.25">
      <c r="B101" s="40"/>
      <c r="C101" s="40" t="s">
        <v>72</v>
      </c>
      <c r="D101" s="46">
        <f>[2]FS!I1714</f>
        <v>464470</v>
      </c>
      <c r="E101" s="47">
        <f t="shared" si="397"/>
        <v>139341</v>
      </c>
      <c r="F101" s="48">
        <f t="shared" si="624"/>
        <v>0</v>
      </c>
      <c r="G101" s="48">
        <f t="shared" si="624"/>
        <v>0</v>
      </c>
      <c r="H101" s="48">
        <f t="shared" si="624"/>
        <v>0</v>
      </c>
      <c r="I101" s="48">
        <f t="shared" si="624"/>
        <v>0</v>
      </c>
      <c r="J101" s="48">
        <f t="shared" si="624"/>
        <v>0</v>
      </c>
      <c r="K101" s="48">
        <f t="shared" si="624"/>
        <v>69670.5</v>
      </c>
      <c r="L101" s="48">
        <f t="shared" si="624"/>
        <v>69670.5</v>
      </c>
      <c r="M101" s="48">
        <f t="shared" si="624"/>
        <v>0</v>
      </c>
      <c r="N101" s="48">
        <f t="shared" si="624"/>
        <v>0</v>
      </c>
      <c r="O101" s="51">
        <f t="shared" si="625"/>
        <v>139341</v>
      </c>
      <c r="P101" s="48">
        <f t="shared" ref="P101:W101" si="638">$D101*P201</f>
        <v>0</v>
      </c>
      <c r="Q101" s="48">
        <f t="shared" si="638"/>
        <v>0</v>
      </c>
      <c r="R101" s="48">
        <f t="shared" si="638"/>
        <v>0</v>
      </c>
      <c r="S101" s="48">
        <f t="shared" si="638"/>
        <v>0</v>
      </c>
      <c r="T101" s="48">
        <f t="shared" si="638"/>
        <v>0</v>
      </c>
      <c r="U101" s="48">
        <f t="shared" si="638"/>
        <v>0</v>
      </c>
      <c r="V101" s="48">
        <f t="shared" si="638"/>
        <v>0</v>
      </c>
      <c r="W101" s="48">
        <f t="shared" si="638"/>
        <v>0</v>
      </c>
      <c r="X101" s="51">
        <f t="shared" si="627"/>
        <v>0</v>
      </c>
      <c r="Y101" s="48">
        <f t="shared" ref="Y101:AG101" si="639">$D101*Y201</f>
        <v>0</v>
      </c>
      <c r="Z101" s="48">
        <f t="shared" si="639"/>
        <v>0</v>
      </c>
      <c r="AA101" s="48">
        <f t="shared" si="639"/>
        <v>0</v>
      </c>
      <c r="AB101" s="48">
        <f t="shared" si="639"/>
        <v>0</v>
      </c>
      <c r="AC101" s="48">
        <f t="shared" si="639"/>
        <v>0</v>
      </c>
      <c r="AD101" s="48">
        <f t="shared" si="639"/>
        <v>0</v>
      </c>
      <c r="AE101" s="48">
        <f t="shared" si="639"/>
        <v>0</v>
      </c>
      <c r="AF101" s="48">
        <f t="shared" si="639"/>
        <v>0</v>
      </c>
      <c r="AG101" s="48">
        <f t="shared" si="639"/>
        <v>0</v>
      </c>
      <c r="AH101" s="51">
        <f t="shared" si="629"/>
        <v>0</v>
      </c>
      <c r="AI101" s="48">
        <f t="shared" ref="AI101:AO101" si="640">$D101*AI201</f>
        <v>0</v>
      </c>
      <c r="AJ101" s="48">
        <f t="shared" si="640"/>
        <v>0</v>
      </c>
      <c r="AK101" s="48">
        <f t="shared" si="640"/>
        <v>0</v>
      </c>
      <c r="AL101" s="48">
        <f t="shared" si="640"/>
        <v>0</v>
      </c>
      <c r="AM101" s="48">
        <f t="shared" si="640"/>
        <v>0</v>
      </c>
      <c r="AN101" s="48">
        <f t="shared" si="640"/>
        <v>0</v>
      </c>
      <c r="AO101" s="48">
        <f t="shared" si="640"/>
        <v>0</v>
      </c>
      <c r="AP101" s="51">
        <f t="shared" si="402"/>
        <v>0</v>
      </c>
      <c r="AQ101" s="48">
        <f t="shared" ref="AQ101:AS101" si="641">$D101*AQ201</f>
        <v>0</v>
      </c>
      <c r="AR101" s="48">
        <f t="shared" si="641"/>
        <v>0</v>
      </c>
      <c r="AS101" s="48">
        <f t="shared" si="641"/>
        <v>0</v>
      </c>
      <c r="AT101" s="51">
        <f t="shared" si="404"/>
        <v>0</v>
      </c>
      <c r="AU101" s="48">
        <f t="shared" ref="AU101:AZ101" si="642">$D101*AU201</f>
        <v>0</v>
      </c>
      <c r="AV101" s="48">
        <f t="shared" si="642"/>
        <v>0</v>
      </c>
      <c r="AW101" s="48">
        <f t="shared" si="642"/>
        <v>0</v>
      </c>
      <c r="AX101" s="48">
        <f t="shared" si="642"/>
        <v>0</v>
      </c>
      <c r="AY101" s="48">
        <f t="shared" si="642"/>
        <v>0</v>
      </c>
      <c r="AZ101" s="48">
        <f t="shared" si="642"/>
        <v>0</v>
      </c>
      <c r="BA101" s="51">
        <f t="shared" si="406"/>
        <v>0</v>
      </c>
      <c r="BB101" s="45">
        <f t="shared" si="583"/>
        <v>0.3</v>
      </c>
    </row>
    <row r="102" spans="2:54" s="44" customFormat="1" ht="13.5" x14ac:dyDescent="0.25">
      <c r="B102" s="40"/>
      <c r="C102" s="40" t="s">
        <v>73</v>
      </c>
      <c r="D102" s="46">
        <f>[2]FS!I1715</f>
        <v>147417</v>
      </c>
      <c r="E102" s="47">
        <f t="shared" si="397"/>
        <v>0</v>
      </c>
      <c r="F102" s="48">
        <f>$D102*F202</f>
        <v>0</v>
      </c>
      <c r="G102" s="48">
        <f t="shared" ref="G102:N102" si="643">$D102*G202</f>
        <v>0</v>
      </c>
      <c r="H102" s="48">
        <f t="shared" si="643"/>
        <v>0</v>
      </c>
      <c r="I102" s="48">
        <f t="shared" si="643"/>
        <v>0</v>
      </c>
      <c r="J102" s="48">
        <f t="shared" si="643"/>
        <v>0</v>
      </c>
      <c r="K102" s="48">
        <f t="shared" si="643"/>
        <v>0</v>
      </c>
      <c r="L102" s="48">
        <f t="shared" si="643"/>
        <v>0</v>
      </c>
      <c r="M102" s="48">
        <f t="shared" si="643"/>
        <v>0</v>
      </c>
      <c r="N102" s="48">
        <f t="shared" si="643"/>
        <v>0</v>
      </c>
      <c r="O102" s="51">
        <f t="shared" si="625"/>
        <v>0</v>
      </c>
      <c r="P102" s="48">
        <f t="shared" ref="P102:W102" si="644">$D102*P202</f>
        <v>0</v>
      </c>
      <c r="Q102" s="48">
        <f t="shared" si="644"/>
        <v>0</v>
      </c>
      <c r="R102" s="48">
        <f t="shared" si="644"/>
        <v>0</v>
      </c>
      <c r="S102" s="48">
        <f t="shared" si="644"/>
        <v>0</v>
      </c>
      <c r="T102" s="48">
        <f t="shared" si="644"/>
        <v>0</v>
      </c>
      <c r="U102" s="48">
        <f t="shared" si="644"/>
        <v>0</v>
      </c>
      <c r="V102" s="48">
        <f t="shared" si="644"/>
        <v>0</v>
      </c>
      <c r="W102" s="48">
        <f t="shared" si="644"/>
        <v>0</v>
      </c>
      <c r="X102" s="51">
        <f t="shared" si="627"/>
        <v>0</v>
      </c>
      <c r="Y102" s="48">
        <f t="shared" ref="Y102:AG102" si="645">$D102*Y202</f>
        <v>0</v>
      </c>
      <c r="Z102" s="48">
        <f t="shared" si="645"/>
        <v>0</v>
      </c>
      <c r="AA102" s="48">
        <f t="shared" si="645"/>
        <v>0</v>
      </c>
      <c r="AB102" s="48">
        <f t="shared" si="645"/>
        <v>0</v>
      </c>
      <c r="AC102" s="48">
        <f t="shared" si="645"/>
        <v>0</v>
      </c>
      <c r="AD102" s="48">
        <f t="shared" si="645"/>
        <v>0</v>
      </c>
      <c r="AE102" s="48">
        <f t="shared" si="645"/>
        <v>0</v>
      </c>
      <c r="AF102" s="48">
        <f t="shared" si="645"/>
        <v>0</v>
      </c>
      <c r="AG102" s="48">
        <f t="shared" si="645"/>
        <v>0</v>
      </c>
      <c r="AH102" s="51">
        <f t="shared" si="629"/>
        <v>0</v>
      </c>
      <c r="AI102" s="48">
        <f t="shared" ref="AI102:AO102" si="646">$D102*AI202</f>
        <v>0</v>
      </c>
      <c r="AJ102" s="48">
        <f t="shared" si="646"/>
        <v>0</v>
      </c>
      <c r="AK102" s="48">
        <f t="shared" si="646"/>
        <v>0</v>
      </c>
      <c r="AL102" s="48">
        <f t="shared" si="646"/>
        <v>0</v>
      </c>
      <c r="AM102" s="48">
        <f t="shared" si="646"/>
        <v>0</v>
      </c>
      <c r="AN102" s="48">
        <f t="shared" si="646"/>
        <v>0</v>
      </c>
      <c r="AO102" s="48">
        <f t="shared" si="646"/>
        <v>0</v>
      </c>
      <c r="AP102" s="51">
        <f t="shared" si="402"/>
        <v>0</v>
      </c>
      <c r="AQ102" s="48">
        <f t="shared" ref="AQ102:AS102" si="647">$D102*AQ202</f>
        <v>0</v>
      </c>
      <c r="AR102" s="48">
        <f t="shared" si="647"/>
        <v>0</v>
      </c>
      <c r="AS102" s="48">
        <f t="shared" si="647"/>
        <v>0</v>
      </c>
      <c r="AT102" s="51">
        <f t="shared" si="404"/>
        <v>0</v>
      </c>
      <c r="AU102" s="48">
        <f t="shared" ref="AU102:AZ102" si="648">$D102*AU202</f>
        <v>0</v>
      </c>
      <c r="AV102" s="48">
        <f t="shared" si="648"/>
        <v>0</v>
      </c>
      <c r="AW102" s="48">
        <f t="shared" si="648"/>
        <v>0</v>
      </c>
      <c r="AX102" s="48">
        <f t="shared" si="648"/>
        <v>0</v>
      </c>
      <c r="AY102" s="48">
        <f t="shared" si="648"/>
        <v>0</v>
      </c>
      <c r="AZ102" s="48">
        <f t="shared" si="648"/>
        <v>0</v>
      </c>
      <c r="BA102" s="51">
        <f t="shared" si="406"/>
        <v>0</v>
      </c>
      <c r="BB102" s="45"/>
    </row>
    <row r="103" spans="2:54" s="44" customFormat="1" ht="13.5" x14ac:dyDescent="0.25">
      <c r="B103" s="40"/>
      <c r="C103" s="40" t="s">
        <v>74</v>
      </c>
      <c r="D103" s="46"/>
      <c r="E103" s="47">
        <f t="shared" si="397"/>
        <v>0</v>
      </c>
      <c r="F103" s="48">
        <f t="shared" si="624"/>
        <v>0</v>
      </c>
      <c r="G103" s="48">
        <f t="shared" si="624"/>
        <v>0</v>
      </c>
      <c r="H103" s="48">
        <f t="shared" si="624"/>
        <v>0</v>
      </c>
      <c r="I103" s="48">
        <f t="shared" si="624"/>
        <v>0</v>
      </c>
      <c r="J103" s="48">
        <f t="shared" si="624"/>
        <v>0</v>
      </c>
      <c r="K103" s="48">
        <f t="shared" si="624"/>
        <v>0</v>
      </c>
      <c r="L103" s="48">
        <f t="shared" si="624"/>
        <v>0</v>
      </c>
      <c r="M103" s="48">
        <f t="shared" si="624"/>
        <v>0</v>
      </c>
      <c r="N103" s="48">
        <f t="shared" si="624"/>
        <v>0</v>
      </c>
      <c r="O103" s="51">
        <f t="shared" si="625"/>
        <v>0</v>
      </c>
      <c r="P103" s="48">
        <f t="shared" ref="P103:W103" si="649">$D103*P203</f>
        <v>0</v>
      </c>
      <c r="Q103" s="48">
        <f t="shared" si="649"/>
        <v>0</v>
      </c>
      <c r="R103" s="48">
        <f t="shared" si="649"/>
        <v>0</v>
      </c>
      <c r="S103" s="48">
        <f t="shared" si="649"/>
        <v>0</v>
      </c>
      <c r="T103" s="48">
        <f t="shared" si="649"/>
        <v>0</v>
      </c>
      <c r="U103" s="48">
        <f t="shared" si="649"/>
        <v>0</v>
      </c>
      <c r="V103" s="48">
        <f t="shared" si="649"/>
        <v>0</v>
      </c>
      <c r="W103" s="48">
        <f t="shared" si="649"/>
        <v>0</v>
      </c>
      <c r="X103" s="51">
        <f t="shared" si="627"/>
        <v>0</v>
      </c>
      <c r="Y103" s="48">
        <f t="shared" ref="Y103:AG103" si="650">$D103*Y203</f>
        <v>0</v>
      </c>
      <c r="Z103" s="48">
        <f t="shared" si="650"/>
        <v>0</v>
      </c>
      <c r="AA103" s="48">
        <f t="shared" si="650"/>
        <v>0</v>
      </c>
      <c r="AB103" s="48">
        <f t="shared" si="650"/>
        <v>0</v>
      </c>
      <c r="AC103" s="48">
        <f t="shared" si="650"/>
        <v>0</v>
      </c>
      <c r="AD103" s="48">
        <f t="shared" si="650"/>
        <v>0</v>
      </c>
      <c r="AE103" s="48">
        <f t="shared" si="650"/>
        <v>0</v>
      </c>
      <c r="AF103" s="48">
        <f t="shared" si="650"/>
        <v>0</v>
      </c>
      <c r="AG103" s="48">
        <f t="shared" si="650"/>
        <v>0</v>
      </c>
      <c r="AH103" s="51">
        <f t="shared" si="629"/>
        <v>0</v>
      </c>
      <c r="AI103" s="48">
        <f t="shared" ref="AI103:AO103" si="651">$D103*AI203</f>
        <v>0</v>
      </c>
      <c r="AJ103" s="48">
        <f t="shared" si="651"/>
        <v>0</v>
      </c>
      <c r="AK103" s="48">
        <f t="shared" si="651"/>
        <v>0</v>
      </c>
      <c r="AL103" s="48">
        <f t="shared" si="651"/>
        <v>0</v>
      </c>
      <c r="AM103" s="48">
        <f t="shared" si="651"/>
        <v>0</v>
      </c>
      <c r="AN103" s="48">
        <f t="shared" si="651"/>
        <v>0</v>
      </c>
      <c r="AO103" s="48">
        <f t="shared" si="651"/>
        <v>0</v>
      </c>
      <c r="AP103" s="51">
        <f t="shared" si="402"/>
        <v>0</v>
      </c>
      <c r="AQ103" s="48">
        <f t="shared" ref="AQ103:AS103" si="652">$D103*AQ203</f>
        <v>0</v>
      </c>
      <c r="AR103" s="48">
        <f t="shared" si="652"/>
        <v>0</v>
      </c>
      <c r="AS103" s="48">
        <f t="shared" si="652"/>
        <v>0</v>
      </c>
      <c r="AT103" s="51">
        <f t="shared" si="404"/>
        <v>0</v>
      </c>
      <c r="AU103" s="48">
        <f t="shared" ref="AU103:AZ103" si="653">$D103*AU203</f>
        <v>0</v>
      </c>
      <c r="AV103" s="48">
        <f t="shared" si="653"/>
        <v>0</v>
      </c>
      <c r="AW103" s="48">
        <f t="shared" si="653"/>
        <v>0</v>
      </c>
      <c r="AX103" s="48">
        <f>$D103*AX203</f>
        <v>0</v>
      </c>
      <c r="AY103" s="48">
        <f t="shared" si="653"/>
        <v>0</v>
      </c>
      <c r="AZ103" s="48">
        <f t="shared" si="653"/>
        <v>0</v>
      </c>
      <c r="BA103" s="51">
        <f t="shared" si="406"/>
        <v>0</v>
      </c>
      <c r="BB103" s="45"/>
    </row>
    <row r="104" spans="2:54" s="44" customFormat="1" ht="13.5" x14ac:dyDescent="0.25">
      <c r="B104" s="40"/>
      <c r="C104" s="40" t="s">
        <v>75</v>
      </c>
      <c r="D104" s="46"/>
      <c r="E104" s="47">
        <f t="shared" si="397"/>
        <v>0</v>
      </c>
      <c r="F104" s="48">
        <f t="shared" si="624"/>
        <v>0</v>
      </c>
      <c r="G104" s="48">
        <f t="shared" si="624"/>
        <v>0</v>
      </c>
      <c r="H104" s="48">
        <f t="shared" si="624"/>
        <v>0</v>
      </c>
      <c r="I104" s="48">
        <f t="shared" si="624"/>
        <v>0</v>
      </c>
      <c r="J104" s="48">
        <f t="shared" si="624"/>
        <v>0</v>
      </c>
      <c r="K104" s="48">
        <f t="shared" si="624"/>
        <v>0</v>
      </c>
      <c r="L104" s="48">
        <f t="shared" si="624"/>
        <v>0</v>
      </c>
      <c r="M104" s="48">
        <f t="shared" si="624"/>
        <v>0</v>
      </c>
      <c r="N104" s="48">
        <f t="shared" si="624"/>
        <v>0</v>
      </c>
      <c r="O104" s="51">
        <f t="shared" si="625"/>
        <v>0</v>
      </c>
      <c r="P104" s="48">
        <f t="shared" ref="P104:W104" si="654">$D104*P204</f>
        <v>0</v>
      </c>
      <c r="Q104" s="48">
        <f t="shared" si="654"/>
        <v>0</v>
      </c>
      <c r="R104" s="48">
        <f t="shared" si="654"/>
        <v>0</v>
      </c>
      <c r="S104" s="48">
        <f t="shared" si="654"/>
        <v>0</v>
      </c>
      <c r="T104" s="48">
        <f t="shared" si="654"/>
        <v>0</v>
      </c>
      <c r="U104" s="48">
        <f t="shared" si="654"/>
        <v>0</v>
      </c>
      <c r="V104" s="48">
        <f t="shared" si="654"/>
        <v>0</v>
      </c>
      <c r="W104" s="48">
        <f t="shared" si="654"/>
        <v>0</v>
      </c>
      <c r="X104" s="51">
        <f t="shared" si="627"/>
        <v>0</v>
      </c>
      <c r="Y104" s="48">
        <f t="shared" ref="Y104:AG104" si="655">$D104*Y204</f>
        <v>0</v>
      </c>
      <c r="Z104" s="48">
        <f t="shared" si="655"/>
        <v>0</v>
      </c>
      <c r="AA104" s="48">
        <f t="shared" si="655"/>
        <v>0</v>
      </c>
      <c r="AB104" s="48">
        <f t="shared" si="655"/>
        <v>0</v>
      </c>
      <c r="AC104" s="48">
        <f t="shared" si="655"/>
        <v>0</v>
      </c>
      <c r="AD104" s="48">
        <f t="shared" si="655"/>
        <v>0</v>
      </c>
      <c r="AE104" s="48">
        <f t="shared" si="655"/>
        <v>0</v>
      </c>
      <c r="AF104" s="48">
        <f t="shared" si="655"/>
        <v>0</v>
      </c>
      <c r="AG104" s="48">
        <f t="shared" si="655"/>
        <v>0</v>
      </c>
      <c r="AH104" s="51">
        <f t="shared" si="629"/>
        <v>0</v>
      </c>
      <c r="AI104" s="48">
        <f t="shared" ref="AI104:AO104" si="656">$D104*AI204</f>
        <v>0</v>
      </c>
      <c r="AJ104" s="48">
        <f t="shared" si="656"/>
        <v>0</v>
      </c>
      <c r="AK104" s="48">
        <f t="shared" si="656"/>
        <v>0</v>
      </c>
      <c r="AL104" s="48">
        <f t="shared" si="656"/>
        <v>0</v>
      </c>
      <c r="AM104" s="48">
        <f t="shared" si="656"/>
        <v>0</v>
      </c>
      <c r="AN104" s="48">
        <f t="shared" si="656"/>
        <v>0</v>
      </c>
      <c r="AO104" s="48">
        <f t="shared" si="656"/>
        <v>0</v>
      </c>
      <c r="AP104" s="51">
        <f t="shared" si="402"/>
        <v>0</v>
      </c>
      <c r="AQ104" s="48">
        <f t="shared" ref="AQ104:AS104" si="657">$D104*AQ204</f>
        <v>0</v>
      </c>
      <c r="AR104" s="48">
        <f t="shared" si="657"/>
        <v>0</v>
      </c>
      <c r="AS104" s="48">
        <f t="shared" si="657"/>
        <v>0</v>
      </c>
      <c r="AT104" s="51">
        <f t="shared" si="404"/>
        <v>0</v>
      </c>
      <c r="AU104" s="48">
        <f t="shared" ref="AU104:AZ104" si="658">$D104*AU204</f>
        <v>0</v>
      </c>
      <c r="AV104" s="48">
        <f t="shared" si="658"/>
        <v>0</v>
      </c>
      <c r="AW104" s="48">
        <f t="shared" si="658"/>
        <v>0</v>
      </c>
      <c r="AX104" s="48">
        <f t="shared" si="658"/>
        <v>0</v>
      </c>
      <c r="AY104" s="48">
        <f t="shared" si="658"/>
        <v>0</v>
      </c>
      <c r="AZ104" s="48">
        <f t="shared" si="658"/>
        <v>0</v>
      </c>
      <c r="BA104" s="51">
        <f t="shared" si="406"/>
        <v>0</v>
      </c>
      <c r="BB104" s="45" t="e">
        <f>E104/D104</f>
        <v>#DIV/0!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8319750</v>
      </c>
      <c r="E105" s="55">
        <f t="shared" si="397"/>
        <v>1356714.8870000001</v>
      </c>
      <c r="F105" s="56">
        <f t="shared" ref="F105:AI105" si="659">F60+F63+F73+F76+F83+F86+F92+F98</f>
        <v>46695.100000000006</v>
      </c>
      <c r="G105" s="56">
        <f t="shared" ref="G105:N105" si="660">G60+G63+G73+G76+G83+G86+G92+G98</f>
        <v>101385.85</v>
      </c>
      <c r="H105" s="56">
        <f t="shared" si="660"/>
        <v>42338.06</v>
      </c>
      <c r="I105" s="56">
        <f t="shared" si="660"/>
        <v>42126.97</v>
      </c>
      <c r="J105" s="56">
        <f t="shared" si="660"/>
        <v>0</v>
      </c>
      <c r="K105" s="56">
        <f t="shared" si="660"/>
        <v>78534.080000000002</v>
      </c>
      <c r="L105" s="56">
        <f t="shared" si="660"/>
        <v>94472.94</v>
      </c>
      <c r="M105" s="56">
        <f t="shared" si="660"/>
        <v>81010.960000000006</v>
      </c>
      <c r="N105" s="56">
        <f t="shared" si="660"/>
        <v>62908.639999999999</v>
      </c>
      <c r="O105" s="57">
        <f t="shared" si="659"/>
        <v>549472.60000000009</v>
      </c>
      <c r="P105" s="56">
        <f t="shared" si="659"/>
        <v>17026.36</v>
      </c>
      <c r="Q105" s="56">
        <f t="shared" ref="Q105:W105" si="661">Q60+Q63+Q73+Q76+Q83+Q86+Q92+Q98</f>
        <v>9128.59</v>
      </c>
      <c r="R105" s="56">
        <f t="shared" si="661"/>
        <v>5230.99</v>
      </c>
      <c r="S105" s="56">
        <f t="shared" si="661"/>
        <v>17026.36</v>
      </c>
      <c r="T105" s="56">
        <f t="shared" si="661"/>
        <v>10807.59</v>
      </c>
      <c r="U105" s="56">
        <f t="shared" si="661"/>
        <v>88951.3</v>
      </c>
      <c r="V105" s="56">
        <f t="shared" si="661"/>
        <v>18116.71</v>
      </c>
      <c r="W105" s="56">
        <f t="shared" si="661"/>
        <v>6205.4400000000005</v>
      </c>
      <c r="X105" s="56">
        <f t="shared" si="659"/>
        <v>172493.34</v>
      </c>
      <c r="Y105" s="56">
        <f t="shared" si="659"/>
        <v>18133.010000000002</v>
      </c>
      <c r="Z105" s="56">
        <f t="shared" ref="Z105:AG105" si="662">Z60+Z63+Z73+Z76+Z83+Z86+Z92+Z98</f>
        <v>2750.32</v>
      </c>
      <c r="AA105" s="56">
        <f t="shared" si="662"/>
        <v>11989.06</v>
      </c>
      <c r="AB105" s="56">
        <f t="shared" si="662"/>
        <v>16232.505000000001</v>
      </c>
      <c r="AC105" s="56">
        <f t="shared" si="662"/>
        <v>16217.313000000002</v>
      </c>
      <c r="AD105" s="56">
        <f t="shared" si="662"/>
        <v>16217.313000000002</v>
      </c>
      <c r="AE105" s="56">
        <f t="shared" si="662"/>
        <v>412.548</v>
      </c>
      <c r="AF105" s="56">
        <f t="shared" si="662"/>
        <v>672.38800000000003</v>
      </c>
      <c r="AG105" s="56">
        <f t="shared" si="662"/>
        <v>1375.16</v>
      </c>
      <c r="AH105" s="57">
        <f t="shared" si="659"/>
        <v>83999.616999999998</v>
      </c>
      <c r="AI105" s="56">
        <f t="shared" si="659"/>
        <v>59710.406999999999</v>
      </c>
      <c r="AJ105" s="56">
        <f t="shared" ref="AJ105:AO105" si="663">AJ60+AJ63+AJ73+AJ76+AJ83+AJ86+AJ92+AJ98</f>
        <v>71772.03</v>
      </c>
      <c r="AK105" s="56">
        <f t="shared" si="663"/>
        <v>54553.635999999999</v>
      </c>
      <c r="AL105" s="56">
        <f t="shared" si="663"/>
        <v>24028.255999999998</v>
      </c>
      <c r="AM105" s="56">
        <f t="shared" si="663"/>
        <v>41636.155999999995</v>
      </c>
      <c r="AN105" s="56">
        <f t="shared" si="663"/>
        <v>57463.315999999999</v>
      </c>
      <c r="AO105" s="56">
        <f t="shared" si="663"/>
        <v>54493.235999999997</v>
      </c>
      <c r="AP105" s="43">
        <f t="shared" si="402"/>
        <v>363657.03699999995</v>
      </c>
      <c r="AQ105" s="56">
        <f t="shared" ref="AQ105:AS105" si="664">AQ60+AQ63+AQ73+AQ76+AQ83+AQ86+AQ92+AQ98</f>
        <v>43340.619999999995</v>
      </c>
      <c r="AR105" s="56">
        <f t="shared" si="664"/>
        <v>43080.78</v>
      </c>
      <c r="AS105" s="56">
        <f t="shared" si="664"/>
        <v>41705.619999999995</v>
      </c>
      <c r="AT105" s="43">
        <f t="shared" si="404"/>
        <v>128127.01999999999</v>
      </c>
      <c r="AU105" s="56">
        <f t="shared" ref="AU105:AZ105" si="665">AU60+AU63+AU73+AU76+AU83+AU86+AU92+AU98</f>
        <v>1384.441</v>
      </c>
      <c r="AV105" s="56">
        <f t="shared" si="665"/>
        <v>2768.8820000000001</v>
      </c>
      <c r="AW105" s="56">
        <f t="shared" si="665"/>
        <v>4218.29</v>
      </c>
      <c r="AX105" s="56">
        <f t="shared" si="665"/>
        <v>41878.649999999994</v>
      </c>
      <c r="AY105" s="56">
        <f t="shared" si="665"/>
        <v>7154.2300000000005</v>
      </c>
      <c r="AZ105" s="56">
        <f t="shared" si="665"/>
        <v>1560.7800000000002</v>
      </c>
      <c r="BA105" s="43">
        <f>SUM(AU105:AZ105)</f>
        <v>58965.272999999994</v>
      </c>
      <c r="BB105" s="58">
        <f>E105/D105</f>
        <v>0.16307159313681302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278179</v>
      </c>
      <c r="E109" s="42">
        <f>O109+X109+AH109+AP109+AT109+BA109</f>
        <v>114523.70900000002</v>
      </c>
      <c r="F109" s="41">
        <f t="shared" ref="F109:AI109" si="666">SUM(F110:F111)</f>
        <v>0</v>
      </c>
      <c r="G109" s="41">
        <f t="shared" ref="G109:N109" si="667">SUM(G110:G111)</f>
        <v>268.89800000000002</v>
      </c>
      <c r="H109" s="41">
        <f t="shared" si="667"/>
        <v>268.89800000000002</v>
      </c>
      <c r="I109" s="41">
        <f t="shared" si="667"/>
        <v>0</v>
      </c>
      <c r="J109" s="41">
        <f t="shared" si="667"/>
        <v>0</v>
      </c>
      <c r="K109" s="41">
        <f t="shared" si="667"/>
        <v>0</v>
      </c>
      <c r="L109" s="41">
        <f t="shared" si="667"/>
        <v>0</v>
      </c>
      <c r="M109" s="41">
        <f t="shared" si="667"/>
        <v>0</v>
      </c>
      <c r="N109" s="41">
        <f t="shared" si="667"/>
        <v>0</v>
      </c>
      <c r="O109" s="43">
        <f t="shared" si="666"/>
        <v>537.79600000000005</v>
      </c>
      <c r="P109" s="41">
        <f t="shared" si="666"/>
        <v>1344.49</v>
      </c>
      <c r="Q109" s="41">
        <f t="shared" ref="Q109:W109" si="668">SUM(Q110:Q111)</f>
        <v>5377.96</v>
      </c>
      <c r="R109" s="41">
        <f t="shared" si="668"/>
        <v>1344.49</v>
      </c>
      <c r="S109" s="41">
        <f t="shared" si="668"/>
        <v>1344.49</v>
      </c>
      <c r="T109" s="41">
        <f t="shared" si="668"/>
        <v>0</v>
      </c>
      <c r="U109" s="41">
        <f t="shared" si="668"/>
        <v>13444.900000000001</v>
      </c>
      <c r="V109" s="41">
        <f t="shared" si="668"/>
        <v>13444.900000000001</v>
      </c>
      <c r="W109" s="41">
        <f t="shared" si="668"/>
        <v>268.89800000000002</v>
      </c>
      <c r="X109" s="43">
        <f t="shared" si="666"/>
        <v>36570.128000000004</v>
      </c>
      <c r="Y109" s="41">
        <f t="shared" si="666"/>
        <v>0</v>
      </c>
      <c r="Z109" s="41">
        <f t="shared" ref="Z109:AG109" si="669">SUM(Z110:Z111)</f>
        <v>0</v>
      </c>
      <c r="AA109" s="41">
        <f t="shared" si="669"/>
        <v>0</v>
      </c>
      <c r="AB109" s="41">
        <f t="shared" si="669"/>
        <v>0</v>
      </c>
      <c r="AC109" s="41">
        <f t="shared" si="669"/>
        <v>268.89800000000002</v>
      </c>
      <c r="AD109" s="41">
        <f t="shared" si="669"/>
        <v>268.89800000000002</v>
      </c>
      <c r="AE109" s="41">
        <f t="shared" si="669"/>
        <v>0</v>
      </c>
      <c r="AF109" s="41">
        <f t="shared" si="669"/>
        <v>268.89800000000002</v>
      </c>
      <c r="AG109" s="41">
        <f t="shared" si="669"/>
        <v>0</v>
      </c>
      <c r="AH109" s="43">
        <f>SUM(AH110:AH111)</f>
        <v>806.69400000000007</v>
      </c>
      <c r="AI109" s="41">
        <f t="shared" si="666"/>
        <v>0</v>
      </c>
      <c r="AJ109" s="41">
        <f t="shared" ref="AJ109:AN109" si="670">SUM(AJ110:AJ111)</f>
        <v>0</v>
      </c>
      <c r="AK109" s="41">
        <f t="shared" si="670"/>
        <v>0</v>
      </c>
      <c r="AL109" s="41">
        <f t="shared" si="670"/>
        <v>0</v>
      </c>
      <c r="AM109" s="41">
        <f t="shared" si="670"/>
        <v>0</v>
      </c>
      <c r="AN109" s="41">
        <f t="shared" si="670"/>
        <v>0</v>
      </c>
      <c r="AO109" s="41">
        <f>SUM(AO110:AO111)</f>
        <v>53779.600000000006</v>
      </c>
      <c r="AP109" s="43">
        <f>SUM(AI109:AO109)</f>
        <v>53779.600000000006</v>
      </c>
      <c r="AQ109" s="41">
        <f t="shared" ref="AQ109:AS109" si="671">SUM(AQ110:AQ111)</f>
        <v>268.89800000000002</v>
      </c>
      <c r="AR109" s="41">
        <f t="shared" si="671"/>
        <v>0</v>
      </c>
      <c r="AS109" s="41">
        <f t="shared" si="671"/>
        <v>0</v>
      </c>
      <c r="AT109" s="43">
        <f>SUM(AQ109:AS109)</f>
        <v>268.89800000000002</v>
      </c>
      <c r="AU109" s="41">
        <f t="shared" ref="AU109:AW109" si="672">SUM(AU110:AU111)</f>
        <v>9.2810000000000006</v>
      </c>
      <c r="AV109" s="41">
        <f t="shared" si="672"/>
        <v>18.562000000000001</v>
      </c>
      <c r="AW109" s="41">
        <f t="shared" si="672"/>
        <v>92.81</v>
      </c>
      <c r="AX109" s="41">
        <f t="shared" ref="AX109:AZ109" si="673">SUM(AX110:AX111)</f>
        <v>21975.89</v>
      </c>
      <c r="AY109" s="41">
        <f t="shared" si="673"/>
        <v>278.43</v>
      </c>
      <c r="AZ109" s="41">
        <f t="shared" si="673"/>
        <v>185.62</v>
      </c>
      <c r="BA109" s="43">
        <f>SUM(AU109:AZ109)</f>
        <v>22560.592999999997</v>
      </c>
      <c r="BB109" s="45">
        <f>E109/D109</f>
        <v>0.41169070634375715</v>
      </c>
    </row>
    <row r="110" spans="2:54" s="44" customFormat="1" ht="13.5" x14ac:dyDescent="0.25">
      <c r="B110" s="40"/>
      <c r="C110" s="40" t="s">
        <v>32</v>
      </c>
      <c r="D110" s="46">
        <f>[2]FS!J313</f>
        <v>9281</v>
      </c>
      <c r="E110" s="47">
        <f t="shared" ref="E110:E154" si="674">O110+X110+AH110+AP110+AT110+BA110</f>
        <v>1048.7530000000002</v>
      </c>
      <c r="F110" s="48">
        <f>$D110*F161</f>
        <v>0</v>
      </c>
      <c r="G110" s="48">
        <f t="shared" ref="G110:N110" si="675">$D110*G161</f>
        <v>0</v>
      </c>
      <c r="H110" s="48">
        <f t="shared" si="675"/>
        <v>0</v>
      </c>
      <c r="I110" s="48">
        <f t="shared" si="675"/>
        <v>0</v>
      </c>
      <c r="J110" s="48">
        <f t="shared" si="675"/>
        <v>0</v>
      </c>
      <c r="K110" s="48">
        <f t="shared" si="675"/>
        <v>0</v>
      </c>
      <c r="L110" s="48">
        <f t="shared" si="675"/>
        <v>0</v>
      </c>
      <c r="M110" s="48">
        <f t="shared" si="675"/>
        <v>0</v>
      </c>
      <c r="N110" s="48">
        <f t="shared" si="675"/>
        <v>0</v>
      </c>
      <c r="O110" s="49">
        <f>SUM(F110:N110)</f>
        <v>0</v>
      </c>
      <c r="P110" s="48">
        <f t="shared" ref="P110:W110" si="676">$D110*P161</f>
        <v>0</v>
      </c>
      <c r="Q110" s="48">
        <f t="shared" si="676"/>
        <v>0</v>
      </c>
      <c r="R110" s="48">
        <f t="shared" si="676"/>
        <v>0</v>
      </c>
      <c r="S110" s="48">
        <f t="shared" si="676"/>
        <v>0</v>
      </c>
      <c r="T110" s="48">
        <f t="shared" si="676"/>
        <v>0</v>
      </c>
      <c r="U110" s="48">
        <f t="shared" si="676"/>
        <v>0</v>
      </c>
      <c r="V110" s="48">
        <f t="shared" si="676"/>
        <v>0</v>
      </c>
      <c r="W110" s="48">
        <f t="shared" si="676"/>
        <v>0</v>
      </c>
      <c r="X110" s="49">
        <f>SUM(P110:W110)</f>
        <v>0</v>
      </c>
      <c r="Y110" s="48">
        <f t="shared" ref="Y110:AG110" si="677">$D110*Y161</f>
        <v>0</v>
      </c>
      <c r="Z110" s="48">
        <f t="shared" si="677"/>
        <v>0</v>
      </c>
      <c r="AA110" s="48">
        <f t="shared" si="677"/>
        <v>0</v>
      </c>
      <c r="AB110" s="48">
        <f t="shared" si="677"/>
        <v>0</v>
      </c>
      <c r="AC110" s="48">
        <f t="shared" si="677"/>
        <v>0</v>
      </c>
      <c r="AD110" s="48">
        <f t="shared" si="677"/>
        <v>0</v>
      </c>
      <c r="AE110" s="48">
        <f t="shared" si="677"/>
        <v>0</v>
      </c>
      <c r="AF110" s="48">
        <f t="shared" si="677"/>
        <v>0</v>
      </c>
      <c r="AG110" s="48">
        <f t="shared" si="677"/>
        <v>0</v>
      </c>
      <c r="AH110" s="49">
        <f>SUM(Y110:AG110)</f>
        <v>0</v>
      </c>
      <c r="AI110" s="48">
        <f t="shared" ref="AI110:AO110" si="678">$D110*AI161</f>
        <v>0</v>
      </c>
      <c r="AJ110" s="48">
        <f t="shared" si="678"/>
        <v>0</v>
      </c>
      <c r="AK110" s="48">
        <f t="shared" si="678"/>
        <v>0</v>
      </c>
      <c r="AL110" s="48">
        <f t="shared" si="678"/>
        <v>0</v>
      </c>
      <c r="AM110" s="48">
        <f t="shared" si="678"/>
        <v>0</v>
      </c>
      <c r="AN110" s="48">
        <f t="shared" si="678"/>
        <v>0</v>
      </c>
      <c r="AO110" s="48">
        <f t="shared" si="678"/>
        <v>0</v>
      </c>
      <c r="AP110" s="51">
        <f t="shared" ref="AP110:AP154" si="679">SUM(AI110:AO110)</f>
        <v>0</v>
      </c>
      <c r="AQ110" s="48">
        <f t="shared" ref="AQ110:AS110" si="680">$D110*AQ161</f>
        <v>0</v>
      </c>
      <c r="AR110" s="48">
        <f t="shared" si="680"/>
        <v>0</v>
      </c>
      <c r="AS110" s="48">
        <f t="shared" si="680"/>
        <v>0</v>
      </c>
      <c r="AT110" s="51">
        <f t="shared" ref="AT110:AT154" si="681">SUM(AQ110:AS110)</f>
        <v>0</v>
      </c>
      <c r="AU110" s="48">
        <f t="shared" ref="AU110:AW110" si="682">$D110*AU161</f>
        <v>9.2810000000000006</v>
      </c>
      <c r="AV110" s="48">
        <f t="shared" si="682"/>
        <v>18.562000000000001</v>
      </c>
      <c r="AW110" s="48">
        <f t="shared" si="682"/>
        <v>92.81</v>
      </c>
      <c r="AX110" s="48">
        <f t="shared" ref="AX110:AZ110" si="683">$D110*AX161</f>
        <v>464.05</v>
      </c>
      <c r="AY110" s="48">
        <f t="shared" si="683"/>
        <v>278.43</v>
      </c>
      <c r="AZ110" s="48">
        <f t="shared" si="683"/>
        <v>185.62</v>
      </c>
      <c r="BA110" s="51">
        <f t="shared" ref="BA110:BA154" si="684">SUM(AU110:AZ110)</f>
        <v>1048.7530000000002</v>
      </c>
      <c r="BB110" s="45">
        <f t="shared" ref="BB110:BB154" si="685">E110/D110</f>
        <v>0.11300000000000002</v>
      </c>
    </row>
    <row r="111" spans="2:54" s="44" customFormat="1" ht="13.5" x14ac:dyDescent="0.25">
      <c r="B111" s="40"/>
      <c r="C111" s="40" t="s">
        <v>33</v>
      </c>
      <c r="D111" s="46">
        <f>[2]FS!J314</f>
        <v>268898</v>
      </c>
      <c r="E111" s="47">
        <f t="shared" si="674"/>
        <v>113474.95600000002</v>
      </c>
      <c r="F111" s="48">
        <f>$D111*F162</f>
        <v>0</v>
      </c>
      <c r="G111" s="48">
        <f t="shared" ref="G111:N111" si="686">$D111*G162</f>
        <v>268.89800000000002</v>
      </c>
      <c r="H111" s="48">
        <f t="shared" si="686"/>
        <v>268.89800000000002</v>
      </c>
      <c r="I111" s="48">
        <f t="shared" si="686"/>
        <v>0</v>
      </c>
      <c r="J111" s="48">
        <f t="shared" si="686"/>
        <v>0</v>
      </c>
      <c r="K111" s="48">
        <f t="shared" si="686"/>
        <v>0</v>
      </c>
      <c r="L111" s="48">
        <f t="shared" si="686"/>
        <v>0</v>
      </c>
      <c r="M111" s="48">
        <f t="shared" si="686"/>
        <v>0</v>
      </c>
      <c r="N111" s="48">
        <f t="shared" si="686"/>
        <v>0</v>
      </c>
      <c r="O111" s="49">
        <f>SUM(F111:N111)</f>
        <v>537.79600000000005</v>
      </c>
      <c r="P111" s="48">
        <f t="shared" ref="P111:W111" si="687">$D111*P162</f>
        <v>1344.49</v>
      </c>
      <c r="Q111" s="48">
        <f t="shared" si="687"/>
        <v>5377.96</v>
      </c>
      <c r="R111" s="48">
        <f t="shared" si="687"/>
        <v>1344.49</v>
      </c>
      <c r="S111" s="48">
        <f t="shared" si="687"/>
        <v>1344.49</v>
      </c>
      <c r="T111" s="48">
        <f t="shared" si="687"/>
        <v>0</v>
      </c>
      <c r="U111" s="48">
        <f t="shared" si="687"/>
        <v>13444.900000000001</v>
      </c>
      <c r="V111" s="48">
        <f t="shared" si="687"/>
        <v>13444.900000000001</v>
      </c>
      <c r="W111" s="48">
        <f t="shared" si="687"/>
        <v>268.89800000000002</v>
      </c>
      <c r="X111" s="49">
        <f>SUM(P111:W111)</f>
        <v>36570.128000000004</v>
      </c>
      <c r="Y111" s="48">
        <f t="shared" ref="Y111:AG111" si="688">$D111*Y162</f>
        <v>0</v>
      </c>
      <c r="Z111" s="48">
        <f t="shared" si="688"/>
        <v>0</v>
      </c>
      <c r="AA111" s="48">
        <f t="shared" si="688"/>
        <v>0</v>
      </c>
      <c r="AB111" s="48">
        <f t="shared" si="688"/>
        <v>0</v>
      </c>
      <c r="AC111" s="48">
        <f t="shared" si="688"/>
        <v>268.89800000000002</v>
      </c>
      <c r="AD111" s="48">
        <f t="shared" si="688"/>
        <v>268.89800000000002</v>
      </c>
      <c r="AE111" s="48">
        <f t="shared" si="688"/>
        <v>0</v>
      </c>
      <c r="AF111" s="48">
        <f t="shared" si="688"/>
        <v>268.89800000000002</v>
      </c>
      <c r="AG111" s="48">
        <f t="shared" si="688"/>
        <v>0</v>
      </c>
      <c r="AH111" s="49">
        <f>SUM(Y111:AG111)</f>
        <v>806.69400000000007</v>
      </c>
      <c r="AI111" s="48">
        <f t="shared" ref="AI111:AO111" si="689">$D111*AI162</f>
        <v>0</v>
      </c>
      <c r="AJ111" s="48">
        <f t="shared" si="689"/>
        <v>0</v>
      </c>
      <c r="AK111" s="48">
        <f t="shared" si="689"/>
        <v>0</v>
      </c>
      <c r="AL111" s="48">
        <f t="shared" si="689"/>
        <v>0</v>
      </c>
      <c r="AM111" s="48">
        <f t="shared" si="689"/>
        <v>0</v>
      </c>
      <c r="AN111" s="48">
        <f t="shared" si="689"/>
        <v>0</v>
      </c>
      <c r="AO111" s="48">
        <f t="shared" si="689"/>
        <v>53779.600000000006</v>
      </c>
      <c r="AP111" s="51">
        <f t="shared" si="679"/>
        <v>53779.600000000006</v>
      </c>
      <c r="AQ111" s="48">
        <f t="shared" ref="AQ111:AS111" si="690">$D111*AQ162</f>
        <v>268.89800000000002</v>
      </c>
      <c r="AR111" s="48">
        <f t="shared" si="690"/>
        <v>0</v>
      </c>
      <c r="AS111" s="48">
        <f t="shared" si="690"/>
        <v>0</v>
      </c>
      <c r="AT111" s="51">
        <f t="shared" si="681"/>
        <v>268.89800000000002</v>
      </c>
      <c r="AU111" s="48">
        <f t="shared" ref="AU111:AW111" si="691">$D111*AU162</f>
        <v>0</v>
      </c>
      <c r="AV111" s="48">
        <f t="shared" si="691"/>
        <v>0</v>
      </c>
      <c r="AW111" s="48">
        <f t="shared" si="691"/>
        <v>0</v>
      </c>
      <c r="AX111" s="48">
        <f t="shared" ref="AX111:AZ111" si="692">$D111*AX162</f>
        <v>21511.84</v>
      </c>
      <c r="AY111" s="48">
        <f t="shared" si="692"/>
        <v>0</v>
      </c>
      <c r="AZ111" s="48">
        <f t="shared" si="692"/>
        <v>0</v>
      </c>
      <c r="BA111" s="51">
        <f t="shared" si="684"/>
        <v>21511.84</v>
      </c>
      <c r="BB111" s="45">
        <f t="shared" si="685"/>
        <v>0.4220000000000001</v>
      </c>
    </row>
    <row r="112" spans="2:54" s="44" customFormat="1" x14ac:dyDescent="0.25">
      <c r="B112" s="39" t="s">
        <v>34</v>
      </c>
      <c r="C112" s="40"/>
      <c r="D112" s="50">
        <f>SUM(D113:D121)</f>
        <v>3929499</v>
      </c>
      <c r="E112" s="42">
        <f t="shared" si="674"/>
        <v>922404.41999999981</v>
      </c>
      <c r="F112" s="41">
        <f t="shared" ref="F112:AI112" si="693">SUM(F113:F121)</f>
        <v>0</v>
      </c>
      <c r="G112" s="41">
        <f t="shared" ref="G112:N112" si="694">SUM(G113:G121)</f>
        <v>48448.57</v>
      </c>
      <c r="H112" s="41">
        <f t="shared" si="694"/>
        <v>48448.57</v>
      </c>
      <c r="I112" s="41">
        <f t="shared" si="694"/>
        <v>48507.32</v>
      </c>
      <c r="J112" s="41">
        <f t="shared" si="694"/>
        <v>0</v>
      </c>
      <c r="K112" s="41">
        <f t="shared" si="694"/>
        <v>9073.65</v>
      </c>
      <c r="L112" s="41">
        <f t="shared" si="694"/>
        <v>27220.95</v>
      </c>
      <c r="M112" s="41">
        <f t="shared" si="694"/>
        <v>92276.66</v>
      </c>
      <c r="N112" s="41">
        <f t="shared" si="694"/>
        <v>72589.2</v>
      </c>
      <c r="O112" s="43">
        <f t="shared" si="693"/>
        <v>346564.92</v>
      </c>
      <c r="P112" s="41">
        <f t="shared" si="693"/>
        <v>18147.3</v>
      </c>
      <c r="Q112" s="41">
        <f t="shared" ref="Q112:W112" si="695">SUM(Q113:Q121)</f>
        <v>4536.8249999999998</v>
      </c>
      <c r="R112" s="41">
        <f t="shared" si="695"/>
        <v>4536.8249999999998</v>
      </c>
      <c r="S112" s="41">
        <f t="shared" si="695"/>
        <v>18147.3</v>
      </c>
      <c r="T112" s="41">
        <f t="shared" si="695"/>
        <v>12237.625</v>
      </c>
      <c r="U112" s="41">
        <f t="shared" si="695"/>
        <v>4536.8249999999998</v>
      </c>
      <c r="V112" s="41">
        <f t="shared" si="695"/>
        <v>0</v>
      </c>
      <c r="W112" s="41">
        <f t="shared" si="695"/>
        <v>0</v>
      </c>
      <c r="X112" s="43">
        <f t="shared" si="693"/>
        <v>62142.7</v>
      </c>
      <c r="Y112" s="41">
        <f t="shared" si="693"/>
        <v>3080.32</v>
      </c>
      <c r="Z112" s="41">
        <f t="shared" ref="Z112:AG112" si="696">SUM(Z113:Z121)</f>
        <v>3080.32</v>
      </c>
      <c r="AA112" s="41">
        <f t="shared" si="696"/>
        <v>13694.13</v>
      </c>
      <c r="AB112" s="41">
        <f t="shared" si="696"/>
        <v>9843.73</v>
      </c>
      <c r="AC112" s="41">
        <f t="shared" si="696"/>
        <v>9535.6980000000003</v>
      </c>
      <c r="AD112" s="41">
        <f t="shared" si="696"/>
        <v>9535.6980000000003</v>
      </c>
      <c r="AE112" s="41">
        <f t="shared" si="696"/>
        <v>462.048</v>
      </c>
      <c r="AF112" s="41">
        <f t="shared" si="696"/>
        <v>462.048</v>
      </c>
      <c r="AG112" s="41">
        <f t="shared" si="696"/>
        <v>1540.16</v>
      </c>
      <c r="AH112" s="43">
        <f t="shared" si="693"/>
        <v>51234.152000000002</v>
      </c>
      <c r="AI112" s="41">
        <f t="shared" si="693"/>
        <v>64253.79800000001</v>
      </c>
      <c r="AJ112" s="41">
        <f t="shared" ref="AJ112:AO112" si="697">SUM(AJ113:AJ121)</f>
        <v>44271.600000000006</v>
      </c>
      <c r="AK112" s="41">
        <f t="shared" si="697"/>
        <v>27374.966</v>
      </c>
      <c r="AL112" s="41">
        <f t="shared" si="697"/>
        <v>27374.966</v>
      </c>
      <c r="AM112" s="41">
        <f t="shared" si="697"/>
        <v>45282.865999999995</v>
      </c>
      <c r="AN112" s="41">
        <f t="shared" si="697"/>
        <v>63430.165999999997</v>
      </c>
      <c r="AO112" s="41">
        <f t="shared" si="697"/>
        <v>2541.7360000000003</v>
      </c>
      <c r="AP112" s="43">
        <f t="shared" si="679"/>
        <v>274530.09799999994</v>
      </c>
      <c r="AQ112" s="41">
        <f t="shared" ref="AQ112:AS112" si="698">SUM(AQ113:AQ121)</f>
        <v>49296.130000000005</v>
      </c>
      <c r="AR112" s="41">
        <f t="shared" si="698"/>
        <v>49296.130000000005</v>
      </c>
      <c r="AS112" s="41">
        <f t="shared" si="698"/>
        <v>47755.97</v>
      </c>
      <c r="AT112" s="43">
        <f t="shared" si="681"/>
        <v>146348.23000000001</v>
      </c>
      <c r="AU112" s="41">
        <f t="shared" ref="AU112:AW112" si="699">SUM(AU113:AU121)</f>
        <v>1540.16</v>
      </c>
      <c r="AV112" s="41">
        <f t="shared" si="699"/>
        <v>3080.32</v>
      </c>
      <c r="AW112" s="41">
        <f t="shared" si="699"/>
        <v>4620.4799999999996</v>
      </c>
      <c r="AX112" s="41">
        <f t="shared" ref="AX112:AZ112" si="700">SUM(AX113:AX121)</f>
        <v>23102.399999999998</v>
      </c>
      <c r="AY112" s="41">
        <f t="shared" si="700"/>
        <v>7700.8</v>
      </c>
      <c r="AZ112" s="41">
        <f t="shared" si="700"/>
        <v>1540.16</v>
      </c>
      <c r="BA112" s="43">
        <f t="shared" si="684"/>
        <v>41584.32</v>
      </c>
      <c r="BB112" s="45">
        <f t="shared" si="685"/>
        <v>0.23473842848668489</v>
      </c>
    </row>
    <row r="113" spans="2:54" s="44" customFormat="1" ht="13.5" x14ac:dyDescent="0.25">
      <c r="B113" s="40"/>
      <c r="C113" s="40" t="s">
        <v>35</v>
      </c>
      <c r="D113" s="46">
        <f>[2]FS!J513</f>
        <v>154016</v>
      </c>
      <c r="E113" s="47">
        <f t="shared" si="674"/>
        <v>87019.040000000008</v>
      </c>
      <c r="F113" s="48">
        <f t="shared" ref="F113:N121" si="701">$D113*F164</f>
        <v>0</v>
      </c>
      <c r="G113" s="48">
        <f t="shared" si="701"/>
        <v>3080.32</v>
      </c>
      <c r="H113" s="48">
        <f t="shared" si="701"/>
        <v>3080.32</v>
      </c>
      <c r="I113" s="48">
        <f t="shared" si="701"/>
        <v>3080.32</v>
      </c>
      <c r="J113" s="48">
        <f t="shared" si="701"/>
        <v>0</v>
      </c>
      <c r="K113" s="48">
        <f t="shared" si="701"/>
        <v>0</v>
      </c>
      <c r="L113" s="48">
        <f t="shared" si="701"/>
        <v>0</v>
      </c>
      <c r="M113" s="48">
        <f t="shared" si="701"/>
        <v>1540.16</v>
      </c>
      <c r="N113" s="48">
        <f t="shared" si="701"/>
        <v>0</v>
      </c>
      <c r="O113" s="51">
        <f t="shared" ref="O113:O121" si="702">SUM(F113:N113)</f>
        <v>10781.12</v>
      </c>
      <c r="P113" s="48">
        <f t="shared" ref="P113:W113" si="703">$D113*P164</f>
        <v>0</v>
      </c>
      <c r="Q113" s="48">
        <f t="shared" si="703"/>
        <v>0</v>
      </c>
      <c r="R113" s="48">
        <f t="shared" si="703"/>
        <v>0</v>
      </c>
      <c r="S113" s="48">
        <f t="shared" si="703"/>
        <v>0</v>
      </c>
      <c r="T113" s="48">
        <f t="shared" si="703"/>
        <v>7700.8</v>
      </c>
      <c r="U113" s="48">
        <f t="shared" si="703"/>
        <v>0</v>
      </c>
      <c r="V113" s="48">
        <f t="shared" si="703"/>
        <v>0</v>
      </c>
      <c r="W113" s="48">
        <f t="shared" si="703"/>
        <v>0</v>
      </c>
      <c r="X113" s="51">
        <f t="shared" ref="X113:X121" si="704">SUM(P113:W113)</f>
        <v>7700.8</v>
      </c>
      <c r="Y113" s="48">
        <f t="shared" ref="Y113:AG113" si="705">$D113*Y164</f>
        <v>3080.32</v>
      </c>
      <c r="Z113" s="48">
        <f t="shared" si="705"/>
        <v>3080.32</v>
      </c>
      <c r="AA113" s="48">
        <f t="shared" si="705"/>
        <v>4620.4799999999996</v>
      </c>
      <c r="AB113" s="48">
        <f t="shared" si="705"/>
        <v>770.08</v>
      </c>
      <c r="AC113" s="48">
        <f t="shared" si="705"/>
        <v>462.048</v>
      </c>
      <c r="AD113" s="48">
        <f t="shared" si="705"/>
        <v>462.048</v>
      </c>
      <c r="AE113" s="48">
        <f t="shared" si="705"/>
        <v>462.048</v>
      </c>
      <c r="AF113" s="48">
        <f t="shared" si="705"/>
        <v>462.048</v>
      </c>
      <c r="AG113" s="48">
        <f t="shared" si="705"/>
        <v>1540.16</v>
      </c>
      <c r="AH113" s="51">
        <f t="shared" ref="AH113:AH121" si="706">SUM(Y113:AG113)</f>
        <v>14939.552000000001</v>
      </c>
      <c r="AI113" s="48">
        <f t="shared" ref="AI113:AO113" si="707">$D113*AI164</f>
        <v>462.048</v>
      </c>
      <c r="AJ113" s="48">
        <f t="shared" si="707"/>
        <v>7700.8</v>
      </c>
      <c r="AK113" s="48">
        <f t="shared" si="707"/>
        <v>154.01599999999999</v>
      </c>
      <c r="AL113" s="48">
        <f t="shared" si="707"/>
        <v>154.01599999999999</v>
      </c>
      <c r="AM113" s="48">
        <f t="shared" si="707"/>
        <v>154.01599999999999</v>
      </c>
      <c r="AN113" s="48">
        <f t="shared" si="707"/>
        <v>154.01599999999999</v>
      </c>
      <c r="AO113" s="48">
        <f t="shared" si="707"/>
        <v>154.01599999999999</v>
      </c>
      <c r="AP113" s="51">
        <f t="shared" si="679"/>
        <v>8932.9279999999981</v>
      </c>
      <c r="AQ113" s="48">
        <f t="shared" ref="AQ113:AS113" si="708">$D113*AQ164</f>
        <v>1540.16</v>
      </c>
      <c r="AR113" s="48">
        <f t="shared" si="708"/>
        <v>1540.16</v>
      </c>
      <c r="AS113" s="48">
        <f t="shared" si="708"/>
        <v>0</v>
      </c>
      <c r="AT113" s="51">
        <f t="shared" si="681"/>
        <v>3080.32</v>
      </c>
      <c r="AU113" s="48">
        <f t="shared" ref="AU113:AW113" si="709">$D113*AU164</f>
        <v>1540.16</v>
      </c>
      <c r="AV113" s="48">
        <f t="shared" si="709"/>
        <v>3080.32</v>
      </c>
      <c r="AW113" s="48">
        <f t="shared" si="709"/>
        <v>4620.4799999999996</v>
      </c>
      <c r="AX113" s="48">
        <f t="shared" ref="AX113:AZ113" si="710">$D113*AX164</f>
        <v>23102.399999999998</v>
      </c>
      <c r="AY113" s="48">
        <f t="shared" si="710"/>
        <v>7700.8</v>
      </c>
      <c r="AZ113" s="48">
        <f t="shared" si="710"/>
        <v>1540.16</v>
      </c>
      <c r="BA113" s="51">
        <f t="shared" si="684"/>
        <v>41584.32</v>
      </c>
      <c r="BB113" s="45">
        <f t="shared" si="685"/>
        <v>0.56500000000000006</v>
      </c>
    </row>
    <row r="114" spans="2:54" s="44" customFormat="1" ht="13.5" x14ac:dyDescent="0.25">
      <c r="B114" s="40"/>
      <c r="C114" s="40" t="s">
        <v>36</v>
      </c>
      <c r="D114" s="46">
        <f>[2]FS!J514</f>
        <v>731416</v>
      </c>
      <c r="E114" s="47">
        <f t="shared" si="674"/>
        <v>73141.600000000006</v>
      </c>
      <c r="F114" s="48">
        <f t="shared" si="701"/>
        <v>0</v>
      </c>
      <c r="G114" s="48">
        <f t="shared" si="701"/>
        <v>0</v>
      </c>
      <c r="H114" s="48">
        <f t="shared" si="701"/>
        <v>0</v>
      </c>
      <c r="I114" s="48">
        <f t="shared" si="701"/>
        <v>0</v>
      </c>
      <c r="J114" s="48">
        <f t="shared" si="701"/>
        <v>0</v>
      </c>
      <c r="K114" s="48">
        <f t="shared" si="701"/>
        <v>0</v>
      </c>
      <c r="L114" s="48">
        <f t="shared" si="701"/>
        <v>0</v>
      </c>
      <c r="M114" s="48">
        <f t="shared" si="701"/>
        <v>0</v>
      </c>
      <c r="N114" s="48">
        <f t="shared" si="701"/>
        <v>0</v>
      </c>
      <c r="O114" s="51">
        <f t="shared" si="702"/>
        <v>0</v>
      </c>
      <c r="P114" s="48">
        <f t="shared" ref="P114:W114" si="711">$D114*P165</f>
        <v>0</v>
      </c>
      <c r="Q114" s="48">
        <f t="shared" si="711"/>
        <v>0</v>
      </c>
      <c r="R114" s="48">
        <f t="shared" si="711"/>
        <v>0</v>
      </c>
      <c r="S114" s="48">
        <f t="shared" si="711"/>
        <v>0</v>
      </c>
      <c r="T114" s="48">
        <f t="shared" si="711"/>
        <v>0</v>
      </c>
      <c r="U114" s="48">
        <f t="shared" si="711"/>
        <v>0</v>
      </c>
      <c r="V114" s="48">
        <f t="shared" si="711"/>
        <v>0</v>
      </c>
      <c r="W114" s="48">
        <f t="shared" si="711"/>
        <v>0</v>
      </c>
      <c r="X114" s="51">
        <f t="shared" si="704"/>
        <v>0</v>
      </c>
      <c r="Y114" s="48">
        <f t="shared" ref="Y114:AG114" si="712">$D114*Y165</f>
        <v>0</v>
      </c>
      <c r="Z114" s="48">
        <f t="shared" si="712"/>
        <v>0</v>
      </c>
      <c r="AA114" s="48">
        <f t="shared" si="712"/>
        <v>0</v>
      </c>
      <c r="AB114" s="48">
        <f t="shared" si="712"/>
        <v>0</v>
      </c>
      <c r="AC114" s="48">
        <f t="shared" si="712"/>
        <v>0</v>
      </c>
      <c r="AD114" s="48">
        <f t="shared" si="712"/>
        <v>0</v>
      </c>
      <c r="AE114" s="48">
        <f t="shared" si="712"/>
        <v>0</v>
      </c>
      <c r="AF114" s="48">
        <f t="shared" si="712"/>
        <v>0</v>
      </c>
      <c r="AG114" s="48">
        <f t="shared" si="712"/>
        <v>0</v>
      </c>
      <c r="AH114" s="51">
        <f t="shared" si="706"/>
        <v>0</v>
      </c>
      <c r="AI114" s="48">
        <f t="shared" ref="AI114:AO114" si="713">$D114*AI165</f>
        <v>36570.800000000003</v>
      </c>
      <c r="AJ114" s="48">
        <f t="shared" si="713"/>
        <v>36570.800000000003</v>
      </c>
      <c r="AK114" s="48">
        <f t="shared" si="713"/>
        <v>0</v>
      </c>
      <c r="AL114" s="48">
        <f t="shared" si="713"/>
        <v>0</v>
      </c>
      <c r="AM114" s="48">
        <f t="shared" si="713"/>
        <v>0</v>
      </c>
      <c r="AN114" s="48">
        <f t="shared" si="713"/>
        <v>0</v>
      </c>
      <c r="AO114" s="48">
        <f t="shared" si="713"/>
        <v>0</v>
      </c>
      <c r="AP114" s="51">
        <f t="shared" si="679"/>
        <v>73141.600000000006</v>
      </c>
      <c r="AQ114" s="48">
        <f t="shared" ref="AQ114:AS114" si="714">$D114*AQ165</f>
        <v>0</v>
      </c>
      <c r="AR114" s="48">
        <f t="shared" si="714"/>
        <v>0</v>
      </c>
      <c r="AS114" s="48">
        <f t="shared" si="714"/>
        <v>0</v>
      </c>
      <c r="AT114" s="51">
        <f t="shared" si="681"/>
        <v>0</v>
      </c>
      <c r="AU114" s="48">
        <f t="shared" ref="AU114:AW114" si="715">$D114*AU165</f>
        <v>0</v>
      </c>
      <c r="AV114" s="48">
        <f t="shared" si="715"/>
        <v>0</v>
      </c>
      <c r="AW114" s="48">
        <f t="shared" si="715"/>
        <v>0</v>
      </c>
      <c r="AX114" s="48">
        <f t="shared" ref="AX114:AZ114" si="716">$D114*AX165</f>
        <v>0</v>
      </c>
      <c r="AY114" s="48">
        <f t="shared" si="716"/>
        <v>0</v>
      </c>
      <c r="AZ114" s="48">
        <f t="shared" si="716"/>
        <v>0</v>
      </c>
      <c r="BA114" s="51">
        <f t="shared" si="684"/>
        <v>0</v>
      </c>
      <c r="BB114" s="45">
        <f t="shared" si="685"/>
        <v>0.1</v>
      </c>
    </row>
    <row r="115" spans="2:54" s="44" customFormat="1" ht="13.5" x14ac:dyDescent="0.25">
      <c r="B115" s="40"/>
      <c r="C115" s="40" t="s">
        <v>37</v>
      </c>
      <c r="D115" s="46">
        <f>[2]FS!J515</f>
        <v>119386</v>
      </c>
      <c r="E115" s="47">
        <f t="shared" si="674"/>
        <v>45366.68</v>
      </c>
      <c r="F115" s="48">
        <f t="shared" si="701"/>
        <v>0</v>
      </c>
      <c r="G115" s="48">
        <f t="shared" si="701"/>
        <v>0</v>
      </c>
      <c r="H115" s="48">
        <f t="shared" si="701"/>
        <v>0</v>
      </c>
      <c r="I115" s="48">
        <f t="shared" si="701"/>
        <v>0</v>
      </c>
      <c r="J115" s="48">
        <f t="shared" si="701"/>
        <v>0</v>
      </c>
      <c r="K115" s="48">
        <f t="shared" si="701"/>
        <v>0</v>
      </c>
      <c r="L115" s="48">
        <f t="shared" si="701"/>
        <v>0</v>
      </c>
      <c r="M115" s="48">
        <f t="shared" si="701"/>
        <v>0</v>
      </c>
      <c r="N115" s="48">
        <f t="shared" si="701"/>
        <v>0</v>
      </c>
      <c r="O115" s="51">
        <f t="shared" si="702"/>
        <v>0</v>
      </c>
      <c r="P115" s="48">
        <f t="shared" ref="P115:W115" si="717">$D115*P166</f>
        <v>0</v>
      </c>
      <c r="Q115" s="48">
        <f t="shared" si="717"/>
        <v>0</v>
      </c>
      <c r="R115" s="48">
        <f t="shared" si="717"/>
        <v>0</v>
      </c>
      <c r="S115" s="48">
        <f t="shared" si="717"/>
        <v>0</v>
      </c>
      <c r="T115" s="48">
        <f t="shared" si="717"/>
        <v>0</v>
      </c>
      <c r="U115" s="48">
        <f t="shared" si="717"/>
        <v>0</v>
      </c>
      <c r="V115" s="48">
        <f t="shared" si="717"/>
        <v>0</v>
      </c>
      <c r="W115" s="48">
        <f t="shared" si="717"/>
        <v>0</v>
      </c>
      <c r="X115" s="51">
        <f t="shared" si="704"/>
        <v>0</v>
      </c>
      <c r="Y115" s="48">
        <f t="shared" ref="Y115:AG115" si="718">$D115*Y166</f>
        <v>0</v>
      </c>
      <c r="Z115" s="48">
        <f t="shared" si="718"/>
        <v>0</v>
      </c>
      <c r="AA115" s="48">
        <f t="shared" si="718"/>
        <v>0</v>
      </c>
      <c r="AB115" s="48">
        <f t="shared" si="718"/>
        <v>0</v>
      </c>
      <c r="AC115" s="48">
        <f t="shared" si="718"/>
        <v>0</v>
      </c>
      <c r="AD115" s="48">
        <f t="shared" si="718"/>
        <v>0</v>
      </c>
      <c r="AE115" s="48">
        <f t="shared" si="718"/>
        <v>0</v>
      </c>
      <c r="AF115" s="48">
        <f t="shared" si="718"/>
        <v>0</v>
      </c>
      <c r="AG115" s="48">
        <f t="shared" si="718"/>
        <v>0</v>
      </c>
      <c r="AH115" s="51">
        <f t="shared" si="706"/>
        <v>0</v>
      </c>
      <c r="AI115" s="48">
        <f t="shared" ref="AI115:AO115" si="719">$D115*AI166</f>
        <v>0</v>
      </c>
      <c r="AJ115" s="48">
        <f t="shared" si="719"/>
        <v>0</v>
      </c>
      <c r="AK115" s="48">
        <f t="shared" si="719"/>
        <v>0</v>
      </c>
      <c r="AL115" s="48">
        <f t="shared" si="719"/>
        <v>0</v>
      </c>
      <c r="AM115" s="48">
        <f t="shared" si="719"/>
        <v>17907.899999999998</v>
      </c>
      <c r="AN115" s="48">
        <f t="shared" si="719"/>
        <v>17907.899999999998</v>
      </c>
      <c r="AO115" s="48">
        <f t="shared" si="719"/>
        <v>2387.7200000000003</v>
      </c>
      <c r="AP115" s="51">
        <f t="shared" si="679"/>
        <v>38203.519999999997</v>
      </c>
      <c r="AQ115" s="48">
        <f t="shared" ref="AQ115:AS115" si="720">$D115*AQ166</f>
        <v>2387.7200000000003</v>
      </c>
      <c r="AR115" s="48">
        <f t="shared" si="720"/>
        <v>2387.7200000000003</v>
      </c>
      <c r="AS115" s="48">
        <f t="shared" si="720"/>
        <v>2387.7200000000003</v>
      </c>
      <c r="AT115" s="51">
        <f t="shared" si="681"/>
        <v>7163.1600000000008</v>
      </c>
      <c r="AU115" s="48">
        <f t="shared" ref="AU115:AW115" si="721">$D115*AU166</f>
        <v>0</v>
      </c>
      <c r="AV115" s="48">
        <f t="shared" si="721"/>
        <v>0</v>
      </c>
      <c r="AW115" s="48">
        <f t="shared" si="721"/>
        <v>0</v>
      </c>
      <c r="AX115" s="48">
        <f t="shared" ref="AX115:AZ115" si="722">$D115*AX166</f>
        <v>0</v>
      </c>
      <c r="AY115" s="48">
        <f t="shared" si="722"/>
        <v>0</v>
      </c>
      <c r="AZ115" s="48">
        <f t="shared" si="722"/>
        <v>0</v>
      </c>
      <c r="BA115" s="51">
        <f t="shared" si="684"/>
        <v>0</v>
      </c>
      <c r="BB115" s="45">
        <f t="shared" si="685"/>
        <v>0.38</v>
      </c>
    </row>
    <row r="116" spans="2:54" s="44" customFormat="1" ht="13.5" x14ac:dyDescent="0.25">
      <c r="B116" s="40"/>
      <c r="C116" s="40" t="s">
        <v>38</v>
      </c>
      <c r="D116" s="46">
        <f>[2]FS!J517</f>
        <v>907365</v>
      </c>
      <c r="E116" s="47">
        <f t="shared" si="674"/>
        <v>54441.899999999994</v>
      </c>
      <c r="F116" s="48">
        <f t="shared" si="701"/>
        <v>0</v>
      </c>
      <c r="G116" s="48">
        <f t="shared" si="701"/>
        <v>0</v>
      </c>
      <c r="H116" s="48">
        <f t="shared" si="701"/>
        <v>0</v>
      </c>
      <c r="I116" s="48">
        <f t="shared" si="701"/>
        <v>0</v>
      </c>
      <c r="J116" s="48">
        <f t="shared" si="701"/>
        <v>0</v>
      </c>
      <c r="K116" s="48">
        <f t="shared" si="701"/>
        <v>0</v>
      </c>
      <c r="L116" s="48">
        <f t="shared" si="701"/>
        <v>0</v>
      </c>
      <c r="M116" s="48">
        <f t="shared" si="701"/>
        <v>0</v>
      </c>
      <c r="N116" s="48">
        <f t="shared" si="701"/>
        <v>0</v>
      </c>
      <c r="O116" s="51">
        <f t="shared" si="702"/>
        <v>0</v>
      </c>
      <c r="P116" s="48">
        <f t="shared" ref="P116:W116" si="723">$D116*P167</f>
        <v>0</v>
      </c>
      <c r="Q116" s="48">
        <f t="shared" si="723"/>
        <v>0</v>
      </c>
      <c r="R116" s="48">
        <f t="shared" si="723"/>
        <v>0</v>
      </c>
      <c r="S116" s="48">
        <f t="shared" si="723"/>
        <v>0</v>
      </c>
      <c r="T116" s="48">
        <f t="shared" si="723"/>
        <v>0</v>
      </c>
      <c r="U116" s="48">
        <f t="shared" si="723"/>
        <v>0</v>
      </c>
      <c r="V116" s="48">
        <f t="shared" si="723"/>
        <v>0</v>
      </c>
      <c r="W116" s="48">
        <f t="shared" si="723"/>
        <v>0</v>
      </c>
      <c r="X116" s="51">
        <f t="shared" si="704"/>
        <v>0</v>
      </c>
      <c r="Y116" s="48">
        <f t="shared" ref="Y116:AG116" si="724">$D116*Y167</f>
        <v>0</v>
      </c>
      <c r="Z116" s="48">
        <f t="shared" si="724"/>
        <v>0</v>
      </c>
      <c r="AA116" s="48">
        <f t="shared" si="724"/>
        <v>0</v>
      </c>
      <c r="AB116" s="48">
        <f t="shared" si="724"/>
        <v>0</v>
      </c>
      <c r="AC116" s="48">
        <f t="shared" si="724"/>
        <v>0</v>
      </c>
      <c r="AD116" s="48">
        <f t="shared" si="724"/>
        <v>0</v>
      </c>
      <c r="AE116" s="48">
        <f t="shared" si="724"/>
        <v>0</v>
      </c>
      <c r="AF116" s="48">
        <f t="shared" si="724"/>
        <v>0</v>
      </c>
      <c r="AG116" s="48">
        <f t="shared" si="724"/>
        <v>0</v>
      </c>
      <c r="AH116" s="51">
        <f t="shared" si="706"/>
        <v>0</v>
      </c>
      <c r="AI116" s="48">
        <f t="shared" ref="AI116:AO116" si="725">$D116*AI167</f>
        <v>0</v>
      </c>
      <c r="AJ116" s="48">
        <f t="shared" si="725"/>
        <v>0</v>
      </c>
      <c r="AK116" s="48">
        <f t="shared" si="725"/>
        <v>0</v>
      </c>
      <c r="AL116" s="48">
        <f t="shared" si="725"/>
        <v>0</v>
      </c>
      <c r="AM116" s="48">
        <f t="shared" si="725"/>
        <v>0</v>
      </c>
      <c r="AN116" s="48">
        <f t="shared" si="725"/>
        <v>0</v>
      </c>
      <c r="AO116" s="48">
        <f t="shared" si="725"/>
        <v>0</v>
      </c>
      <c r="AP116" s="51">
        <f t="shared" si="679"/>
        <v>0</v>
      </c>
      <c r="AQ116" s="48">
        <f t="shared" ref="AQ116:AS116" si="726">$D116*AQ167</f>
        <v>18147.3</v>
      </c>
      <c r="AR116" s="48">
        <f t="shared" si="726"/>
        <v>18147.3</v>
      </c>
      <c r="AS116" s="48">
        <f t="shared" si="726"/>
        <v>18147.3</v>
      </c>
      <c r="AT116" s="51">
        <f t="shared" si="681"/>
        <v>54441.899999999994</v>
      </c>
      <c r="AU116" s="48">
        <f t="shared" ref="AU116:AW116" si="727">$D116*AU167</f>
        <v>0</v>
      </c>
      <c r="AV116" s="48">
        <f t="shared" si="727"/>
        <v>0</v>
      </c>
      <c r="AW116" s="48">
        <f t="shared" si="727"/>
        <v>0</v>
      </c>
      <c r="AX116" s="48">
        <f t="shared" ref="AX116:AZ116" si="728">$D116*AX167</f>
        <v>0</v>
      </c>
      <c r="AY116" s="48">
        <f t="shared" si="728"/>
        <v>0</v>
      </c>
      <c r="AZ116" s="48">
        <f t="shared" si="728"/>
        <v>0</v>
      </c>
      <c r="BA116" s="51">
        <f t="shared" si="684"/>
        <v>0</v>
      </c>
      <c r="BB116" s="45">
        <f t="shared" si="685"/>
        <v>5.9999999999999991E-2</v>
      </c>
    </row>
    <row r="117" spans="2:54" s="44" customFormat="1" ht="13.5" x14ac:dyDescent="0.25">
      <c r="B117" s="40"/>
      <c r="C117" s="40" t="s">
        <v>39</v>
      </c>
      <c r="D117" s="46"/>
      <c r="E117" s="47">
        <f t="shared" si="674"/>
        <v>0</v>
      </c>
      <c r="F117" s="48">
        <f>$D117*F168</f>
        <v>0</v>
      </c>
      <c r="G117" s="48">
        <f t="shared" ref="G117:N117" si="729">$D117*G168</f>
        <v>0</v>
      </c>
      <c r="H117" s="48">
        <f t="shared" si="729"/>
        <v>0</v>
      </c>
      <c r="I117" s="48">
        <f t="shared" si="729"/>
        <v>0</v>
      </c>
      <c r="J117" s="48">
        <f t="shared" si="729"/>
        <v>0</v>
      </c>
      <c r="K117" s="48">
        <f t="shared" si="729"/>
        <v>0</v>
      </c>
      <c r="L117" s="48">
        <f t="shared" si="729"/>
        <v>0</v>
      </c>
      <c r="M117" s="48">
        <f t="shared" si="729"/>
        <v>0</v>
      </c>
      <c r="N117" s="48">
        <f t="shared" si="729"/>
        <v>0</v>
      </c>
      <c r="O117" s="51">
        <f t="shared" si="702"/>
        <v>0</v>
      </c>
      <c r="P117" s="48">
        <f t="shared" ref="P117:W117" si="730">$D117*P168</f>
        <v>0</v>
      </c>
      <c r="Q117" s="48">
        <f t="shared" si="730"/>
        <v>0</v>
      </c>
      <c r="R117" s="48">
        <f t="shared" si="730"/>
        <v>0</v>
      </c>
      <c r="S117" s="48">
        <f t="shared" si="730"/>
        <v>0</v>
      </c>
      <c r="T117" s="48">
        <f t="shared" si="730"/>
        <v>0</v>
      </c>
      <c r="U117" s="48">
        <f t="shared" si="730"/>
        <v>0</v>
      </c>
      <c r="V117" s="48">
        <f t="shared" si="730"/>
        <v>0</v>
      </c>
      <c r="W117" s="48">
        <f t="shared" si="730"/>
        <v>0</v>
      </c>
      <c r="X117" s="51">
        <f t="shared" si="704"/>
        <v>0</v>
      </c>
      <c r="Y117" s="48">
        <f t="shared" ref="Y117:AG117" si="731">$D117*Y168</f>
        <v>0</v>
      </c>
      <c r="Z117" s="48">
        <f t="shared" si="731"/>
        <v>0</v>
      </c>
      <c r="AA117" s="48">
        <f t="shared" si="731"/>
        <v>0</v>
      </c>
      <c r="AB117" s="48">
        <f t="shared" si="731"/>
        <v>0</v>
      </c>
      <c r="AC117" s="48">
        <f t="shared" si="731"/>
        <v>0</v>
      </c>
      <c r="AD117" s="48">
        <f t="shared" si="731"/>
        <v>0</v>
      </c>
      <c r="AE117" s="48">
        <f t="shared" si="731"/>
        <v>0</v>
      </c>
      <c r="AF117" s="48">
        <f t="shared" si="731"/>
        <v>0</v>
      </c>
      <c r="AG117" s="48">
        <f t="shared" si="731"/>
        <v>0</v>
      </c>
      <c r="AH117" s="51">
        <f t="shared" si="706"/>
        <v>0</v>
      </c>
      <c r="AI117" s="48">
        <f t="shared" ref="AI117:AO117" si="732">$D117*AI168</f>
        <v>0</v>
      </c>
      <c r="AJ117" s="48">
        <f t="shared" si="732"/>
        <v>0</v>
      </c>
      <c r="AK117" s="48">
        <f t="shared" si="732"/>
        <v>0</v>
      </c>
      <c r="AL117" s="48">
        <f t="shared" si="732"/>
        <v>0</v>
      </c>
      <c r="AM117" s="48">
        <f t="shared" si="732"/>
        <v>0</v>
      </c>
      <c r="AN117" s="48">
        <f t="shared" si="732"/>
        <v>0</v>
      </c>
      <c r="AO117" s="48">
        <f t="shared" si="732"/>
        <v>0</v>
      </c>
      <c r="AP117" s="51">
        <f t="shared" si="679"/>
        <v>0</v>
      </c>
      <c r="AQ117" s="48">
        <f t="shared" ref="AQ117:AS117" si="733">$D117*AQ168</f>
        <v>0</v>
      </c>
      <c r="AR117" s="48">
        <f t="shared" si="733"/>
        <v>0</v>
      </c>
      <c r="AS117" s="48">
        <f t="shared" si="733"/>
        <v>0</v>
      </c>
      <c r="AT117" s="51">
        <f t="shared" si="681"/>
        <v>0</v>
      </c>
      <c r="AU117" s="48">
        <f t="shared" ref="AU117:AW117" si="734">$D117*AU168</f>
        <v>0</v>
      </c>
      <c r="AV117" s="48">
        <f t="shared" si="734"/>
        <v>0</v>
      </c>
      <c r="AW117" s="48">
        <f t="shared" si="734"/>
        <v>0</v>
      </c>
      <c r="AX117" s="48">
        <f t="shared" ref="AX117:AZ117" si="735">$D117*AX168</f>
        <v>0</v>
      </c>
      <c r="AY117" s="48">
        <f t="shared" si="735"/>
        <v>0</v>
      </c>
      <c r="AZ117" s="48">
        <f t="shared" si="735"/>
        <v>0</v>
      </c>
      <c r="BA117" s="51">
        <f t="shared" si="684"/>
        <v>0</v>
      </c>
      <c r="BB117" s="45" t="e">
        <f t="shared" si="685"/>
        <v>#DIV/0!</v>
      </c>
    </row>
    <row r="118" spans="2:54" s="44" customFormat="1" ht="13.5" x14ac:dyDescent="0.25">
      <c r="B118" s="40"/>
      <c r="C118" s="40" t="s">
        <v>40</v>
      </c>
      <c r="D118" s="46">
        <f>[2]FS!J517</f>
        <v>907365</v>
      </c>
      <c r="E118" s="47">
        <f t="shared" si="674"/>
        <v>662376.44999999984</v>
      </c>
      <c r="F118" s="48">
        <f t="shared" si="701"/>
        <v>0</v>
      </c>
      <c r="G118" s="48">
        <f t="shared" si="701"/>
        <v>45368.25</v>
      </c>
      <c r="H118" s="48">
        <f t="shared" si="701"/>
        <v>45368.25</v>
      </c>
      <c r="I118" s="48">
        <f t="shared" si="701"/>
        <v>45368.25</v>
      </c>
      <c r="J118" s="48">
        <f t="shared" si="701"/>
        <v>0</v>
      </c>
      <c r="K118" s="48">
        <f t="shared" si="701"/>
        <v>9073.65</v>
      </c>
      <c r="L118" s="48">
        <f t="shared" si="701"/>
        <v>27220.95</v>
      </c>
      <c r="M118" s="48">
        <f t="shared" si="701"/>
        <v>90736.5</v>
      </c>
      <c r="N118" s="48">
        <f t="shared" si="701"/>
        <v>72589.2</v>
      </c>
      <c r="O118" s="51">
        <f t="shared" si="702"/>
        <v>335725.05</v>
      </c>
      <c r="P118" s="48">
        <f t="shared" ref="P118:W118" si="736">$D118*P169</f>
        <v>18147.3</v>
      </c>
      <c r="Q118" s="48">
        <f t="shared" si="736"/>
        <v>4536.8249999999998</v>
      </c>
      <c r="R118" s="48">
        <f t="shared" si="736"/>
        <v>4536.8249999999998</v>
      </c>
      <c r="S118" s="48">
        <f t="shared" si="736"/>
        <v>18147.3</v>
      </c>
      <c r="T118" s="48">
        <f t="shared" si="736"/>
        <v>4536.8249999999998</v>
      </c>
      <c r="U118" s="48">
        <f t="shared" si="736"/>
        <v>4536.8249999999998</v>
      </c>
      <c r="V118" s="48">
        <f t="shared" si="736"/>
        <v>0</v>
      </c>
      <c r="W118" s="48">
        <f t="shared" si="736"/>
        <v>0</v>
      </c>
      <c r="X118" s="51">
        <f t="shared" si="704"/>
        <v>54441.899999999994</v>
      </c>
      <c r="Y118" s="48">
        <f t="shared" ref="Y118:AG118" si="737">$D118*Y169</f>
        <v>0</v>
      </c>
      <c r="Z118" s="48">
        <f t="shared" si="737"/>
        <v>0</v>
      </c>
      <c r="AA118" s="48">
        <f t="shared" si="737"/>
        <v>9073.65</v>
      </c>
      <c r="AB118" s="48">
        <f t="shared" si="737"/>
        <v>9073.65</v>
      </c>
      <c r="AC118" s="48">
        <f t="shared" si="737"/>
        <v>9073.65</v>
      </c>
      <c r="AD118" s="48">
        <f t="shared" si="737"/>
        <v>9073.65</v>
      </c>
      <c r="AE118" s="48">
        <f t="shared" si="737"/>
        <v>0</v>
      </c>
      <c r="AF118" s="48">
        <f t="shared" si="737"/>
        <v>0</v>
      </c>
      <c r="AG118" s="48">
        <f t="shared" si="737"/>
        <v>0</v>
      </c>
      <c r="AH118" s="51">
        <f t="shared" si="706"/>
        <v>36294.6</v>
      </c>
      <c r="AI118" s="48">
        <f t="shared" ref="AI118:AO118" si="738">$D118*AI169</f>
        <v>27220.95</v>
      </c>
      <c r="AJ118" s="48">
        <f t="shared" si="738"/>
        <v>0</v>
      </c>
      <c r="AK118" s="48">
        <f t="shared" si="738"/>
        <v>27220.95</v>
      </c>
      <c r="AL118" s="48">
        <f t="shared" si="738"/>
        <v>27220.95</v>
      </c>
      <c r="AM118" s="48">
        <f t="shared" si="738"/>
        <v>27220.95</v>
      </c>
      <c r="AN118" s="48">
        <f t="shared" si="738"/>
        <v>45368.25</v>
      </c>
      <c r="AO118" s="48">
        <f t="shared" si="738"/>
        <v>0</v>
      </c>
      <c r="AP118" s="51">
        <f t="shared" si="679"/>
        <v>154252.04999999999</v>
      </c>
      <c r="AQ118" s="48">
        <f t="shared" ref="AQ118:AS118" si="739">$D118*AQ169</f>
        <v>27220.95</v>
      </c>
      <c r="AR118" s="48">
        <f t="shared" si="739"/>
        <v>27220.95</v>
      </c>
      <c r="AS118" s="48">
        <f t="shared" si="739"/>
        <v>27220.95</v>
      </c>
      <c r="AT118" s="51">
        <f t="shared" si="681"/>
        <v>81662.850000000006</v>
      </c>
      <c r="AU118" s="48">
        <f t="shared" ref="AU118:AW118" si="740">$D118*AU169</f>
        <v>0</v>
      </c>
      <c r="AV118" s="48">
        <f t="shared" si="740"/>
        <v>0</v>
      </c>
      <c r="AW118" s="48">
        <f t="shared" si="740"/>
        <v>0</v>
      </c>
      <c r="AX118" s="48">
        <f t="shared" ref="AX118:AZ118" si="741">$D118*AX169</f>
        <v>0</v>
      </c>
      <c r="AY118" s="48">
        <f t="shared" si="741"/>
        <v>0</v>
      </c>
      <c r="AZ118" s="48">
        <f t="shared" si="741"/>
        <v>0</v>
      </c>
      <c r="BA118" s="51">
        <f t="shared" si="684"/>
        <v>0</v>
      </c>
      <c r="BB118" s="45">
        <f t="shared" si="685"/>
        <v>0.72999999999999987</v>
      </c>
    </row>
    <row r="119" spans="2:54" s="44" customFormat="1" ht="13.5" x14ac:dyDescent="0.25">
      <c r="B119" s="40"/>
      <c r="C119" s="40" t="s">
        <v>41</v>
      </c>
      <c r="D119" s="46">
        <f>[2]FS!J518</f>
        <v>11750</v>
      </c>
      <c r="E119" s="47">
        <f t="shared" si="674"/>
        <v>58.75</v>
      </c>
      <c r="F119" s="48">
        <f t="shared" si="701"/>
        <v>0</v>
      </c>
      <c r="G119" s="48">
        <f t="shared" si="701"/>
        <v>0</v>
      </c>
      <c r="H119" s="48">
        <f t="shared" si="701"/>
        <v>0</v>
      </c>
      <c r="I119" s="48">
        <f t="shared" si="701"/>
        <v>58.75</v>
      </c>
      <c r="J119" s="48">
        <f t="shared" si="701"/>
        <v>0</v>
      </c>
      <c r="K119" s="48">
        <f t="shared" si="701"/>
        <v>0</v>
      </c>
      <c r="L119" s="48">
        <f t="shared" si="701"/>
        <v>0</v>
      </c>
      <c r="M119" s="48">
        <f t="shared" si="701"/>
        <v>0</v>
      </c>
      <c r="N119" s="48">
        <f t="shared" si="701"/>
        <v>0</v>
      </c>
      <c r="O119" s="51">
        <f t="shared" si="702"/>
        <v>58.75</v>
      </c>
      <c r="P119" s="48">
        <f t="shared" ref="P119:W119" si="742">$D119*P170</f>
        <v>0</v>
      </c>
      <c r="Q119" s="48">
        <f t="shared" si="742"/>
        <v>0</v>
      </c>
      <c r="R119" s="48">
        <f t="shared" si="742"/>
        <v>0</v>
      </c>
      <c r="S119" s="48">
        <f t="shared" si="742"/>
        <v>0</v>
      </c>
      <c r="T119" s="48">
        <f t="shared" si="742"/>
        <v>0</v>
      </c>
      <c r="U119" s="48">
        <f t="shared" si="742"/>
        <v>0</v>
      </c>
      <c r="V119" s="48">
        <f t="shared" si="742"/>
        <v>0</v>
      </c>
      <c r="W119" s="48">
        <f t="shared" si="742"/>
        <v>0</v>
      </c>
      <c r="X119" s="51">
        <f t="shared" si="704"/>
        <v>0</v>
      </c>
      <c r="Y119" s="48">
        <f t="shared" ref="Y119:AG119" si="743">$D119*Y170</f>
        <v>0</v>
      </c>
      <c r="Z119" s="48">
        <f t="shared" si="743"/>
        <v>0</v>
      </c>
      <c r="AA119" s="48">
        <f t="shared" si="743"/>
        <v>0</v>
      </c>
      <c r="AB119" s="48">
        <f t="shared" si="743"/>
        <v>0</v>
      </c>
      <c r="AC119" s="48">
        <f t="shared" si="743"/>
        <v>0</v>
      </c>
      <c r="AD119" s="48">
        <f t="shared" si="743"/>
        <v>0</v>
      </c>
      <c r="AE119" s="48">
        <f t="shared" si="743"/>
        <v>0</v>
      </c>
      <c r="AF119" s="48">
        <f t="shared" si="743"/>
        <v>0</v>
      </c>
      <c r="AG119" s="48">
        <f t="shared" si="743"/>
        <v>0</v>
      </c>
      <c r="AH119" s="51">
        <f t="shared" si="706"/>
        <v>0</v>
      </c>
      <c r="AI119" s="48">
        <f t="shared" ref="AI119:AO119" si="744">$D119*AI170</f>
        <v>0</v>
      </c>
      <c r="AJ119" s="48">
        <f t="shared" si="744"/>
        <v>0</v>
      </c>
      <c r="AK119" s="48">
        <f t="shared" si="744"/>
        <v>0</v>
      </c>
      <c r="AL119" s="48">
        <f t="shared" si="744"/>
        <v>0</v>
      </c>
      <c r="AM119" s="48">
        <f t="shared" si="744"/>
        <v>0</v>
      </c>
      <c r="AN119" s="48">
        <f t="shared" si="744"/>
        <v>0</v>
      </c>
      <c r="AO119" s="48">
        <f t="shared" si="744"/>
        <v>0</v>
      </c>
      <c r="AP119" s="51">
        <f t="shared" si="679"/>
        <v>0</v>
      </c>
      <c r="AQ119" s="48">
        <f t="shared" ref="AQ119:AS119" si="745">$D119*AQ170</f>
        <v>0</v>
      </c>
      <c r="AR119" s="48">
        <f t="shared" si="745"/>
        <v>0</v>
      </c>
      <c r="AS119" s="48">
        <f t="shared" si="745"/>
        <v>0</v>
      </c>
      <c r="AT119" s="51">
        <f t="shared" si="681"/>
        <v>0</v>
      </c>
      <c r="AU119" s="48">
        <f t="shared" ref="AU119:AW119" si="746">$D119*AU170</f>
        <v>0</v>
      </c>
      <c r="AV119" s="48">
        <f t="shared" si="746"/>
        <v>0</v>
      </c>
      <c r="AW119" s="48">
        <f t="shared" si="746"/>
        <v>0</v>
      </c>
      <c r="AX119" s="48">
        <f t="shared" ref="AX119:AZ119" si="747">$D119*AX170</f>
        <v>0</v>
      </c>
      <c r="AY119" s="48">
        <f t="shared" si="747"/>
        <v>0</v>
      </c>
      <c r="AZ119" s="48">
        <f t="shared" si="747"/>
        <v>0</v>
      </c>
      <c r="BA119" s="51">
        <f t="shared" si="684"/>
        <v>0</v>
      </c>
      <c r="BB119" s="45">
        <f t="shared" si="685"/>
        <v>5.0000000000000001E-3</v>
      </c>
    </row>
    <row r="120" spans="2:54" s="44" customFormat="1" ht="13.5" x14ac:dyDescent="0.25">
      <c r="B120" s="40"/>
      <c r="C120" s="40" t="s">
        <v>42</v>
      </c>
      <c r="D120" s="46">
        <f>[2]FS!J519</f>
        <v>32868</v>
      </c>
      <c r="E120" s="47">
        <f t="shared" si="674"/>
        <v>0</v>
      </c>
      <c r="F120" s="48">
        <f t="shared" si="701"/>
        <v>0</v>
      </c>
      <c r="G120" s="48">
        <f t="shared" si="701"/>
        <v>0</v>
      </c>
      <c r="H120" s="48">
        <f t="shared" si="701"/>
        <v>0</v>
      </c>
      <c r="I120" s="48">
        <f t="shared" si="701"/>
        <v>0</v>
      </c>
      <c r="J120" s="48">
        <f t="shared" si="701"/>
        <v>0</v>
      </c>
      <c r="K120" s="48">
        <f t="shared" si="701"/>
        <v>0</v>
      </c>
      <c r="L120" s="48">
        <f t="shared" si="701"/>
        <v>0</v>
      </c>
      <c r="M120" s="48">
        <f t="shared" si="701"/>
        <v>0</v>
      </c>
      <c r="N120" s="48">
        <f t="shared" si="701"/>
        <v>0</v>
      </c>
      <c r="O120" s="51">
        <f t="shared" si="702"/>
        <v>0</v>
      </c>
      <c r="P120" s="48">
        <f t="shared" ref="P120:W120" si="748">$D120*P171</f>
        <v>0</v>
      </c>
      <c r="Q120" s="48">
        <f t="shared" si="748"/>
        <v>0</v>
      </c>
      <c r="R120" s="48">
        <f t="shared" si="748"/>
        <v>0</v>
      </c>
      <c r="S120" s="48">
        <f t="shared" si="748"/>
        <v>0</v>
      </c>
      <c r="T120" s="48">
        <f t="shared" si="748"/>
        <v>0</v>
      </c>
      <c r="U120" s="48">
        <f t="shared" si="748"/>
        <v>0</v>
      </c>
      <c r="V120" s="48">
        <f t="shared" si="748"/>
        <v>0</v>
      </c>
      <c r="W120" s="48">
        <f t="shared" si="748"/>
        <v>0</v>
      </c>
      <c r="X120" s="51">
        <f t="shared" si="704"/>
        <v>0</v>
      </c>
      <c r="Y120" s="48">
        <f t="shared" ref="Y120:AG120" si="749">$D120*Y171</f>
        <v>0</v>
      </c>
      <c r="Z120" s="48">
        <f t="shared" si="749"/>
        <v>0</v>
      </c>
      <c r="AA120" s="48">
        <f t="shared" si="749"/>
        <v>0</v>
      </c>
      <c r="AB120" s="48">
        <f t="shared" si="749"/>
        <v>0</v>
      </c>
      <c r="AC120" s="48">
        <f t="shared" si="749"/>
        <v>0</v>
      </c>
      <c r="AD120" s="48">
        <f t="shared" si="749"/>
        <v>0</v>
      </c>
      <c r="AE120" s="48">
        <f t="shared" si="749"/>
        <v>0</v>
      </c>
      <c r="AF120" s="48">
        <f t="shared" si="749"/>
        <v>0</v>
      </c>
      <c r="AG120" s="48">
        <f t="shared" si="749"/>
        <v>0</v>
      </c>
      <c r="AH120" s="51">
        <f t="shared" si="706"/>
        <v>0</v>
      </c>
      <c r="AI120" s="48">
        <f t="shared" ref="AI120:AO120" si="750">$D120*AI171</f>
        <v>0</v>
      </c>
      <c r="AJ120" s="48">
        <f t="shared" si="750"/>
        <v>0</v>
      </c>
      <c r="AK120" s="48">
        <f t="shared" si="750"/>
        <v>0</v>
      </c>
      <c r="AL120" s="48">
        <f t="shared" si="750"/>
        <v>0</v>
      </c>
      <c r="AM120" s="48">
        <f t="shared" si="750"/>
        <v>0</v>
      </c>
      <c r="AN120" s="48">
        <f t="shared" si="750"/>
        <v>0</v>
      </c>
      <c r="AO120" s="48">
        <f t="shared" si="750"/>
        <v>0</v>
      </c>
      <c r="AP120" s="51">
        <f t="shared" si="679"/>
        <v>0</v>
      </c>
      <c r="AQ120" s="48">
        <f t="shared" ref="AQ120:AS120" si="751">$D120*AQ171</f>
        <v>0</v>
      </c>
      <c r="AR120" s="48">
        <f t="shared" si="751"/>
        <v>0</v>
      </c>
      <c r="AS120" s="48">
        <f t="shared" si="751"/>
        <v>0</v>
      </c>
      <c r="AT120" s="51">
        <f t="shared" si="681"/>
        <v>0</v>
      </c>
      <c r="AU120" s="48">
        <f t="shared" ref="AU120:AW120" si="752">$D120*AU171</f>
        <v>0</v>
      </c>
      <c r="AV120" s="48">
        <f t="shared" si="752"/>
        <v>0</v>
      </c>
      <c r="AW120" s="48">
        <f t="shared" si="752"/>
        <v>0</v>
      </c>
      <c r="AX120" s="48">
        <f t="shared" ref="AX120:AZ120" si="753">$D120*AX171</f>
        <v>0</v>
      </c>
      <c r="AY120" s="48">
        <f t="shared" si="753"/>
        <v>0</v>
      </c>
      <c r="AZ120" s="48">
        <f t="shared" si="753"/>
        <v>0</v>
      </c>
      <c r="BA120" s="51">
        <f t="shared" si="684"/>
        <v>0</v>
      </c>
      <c r="BB120" s="45">
        <f t="shared" si="685"/>
        <v>0</v>
      </c>
    </row>
    <row r="121" spans="2:54" s="44" customFormat="1" ht="13.5" x14ac:dyDescent="0.25">
      <c r="B121" s="40"/>
      <c r="C121" s="40" t="s">
        <v>43</v>
      </c>
      <c r="D121" s="46">
        <f>[2]FS!J520</f>
        <v>1065333</v>
      </c>
      <c r="E121" s="47">
        <f t="shared" si="674"/>
        <v>0</v>
      </c>
      <c r="F121" s="48">
        <f t="shared" si="701"/>
        <v>0</v>
      </c>
      <c r="G121" s="48">
        <f t="shared" si="701"/>
        <v>0</v>
      </c>
      <c r="H121" s="48">
        <f t="shared" si="701"/>
        <v>0</v>
      </c>
      <c r="I121" s="48">
        <f t="shared" si="701"/>
        <v>0</v>
      </c>
      <c r="J121" s="48">
        <f t="shared" si="701"/>
        <v>0</v>
      </c>
      <c r="K121" s="48">
        <f t="shared" si="701"/>
        <v>0</v>
      </c>
      <c r="L121" s="48">
        <f t="shared" si="701"/>
        <v>0</v>
      </c>
      <c r="M121" s="48">
        <f t="shared" si="701"/>
        <v>0</v>
      </c>
      <c r="N121" s="48">
        <f t="shared" si="701"/>
        <v>0</v>
      </c>
      <c r="O121" s="51">
        <f t="shared" si="702"/>
        <v>0</v>
      </c>
      <c r="P121" s="48">
        <f t="shared" ref="P121:W121" si="754">$D121*P172</f>
        <v>0</v>
      </c>
      <c r="Q121" s="48">
        <f t="shared" si="754"/>
        <v>0</v>
      </c>
      <c r="R121" s="48">
        <f t="shared" si="754"/>
        <v>0</v>
      </c>
      <c r="S121" s="48">
        <f t="shared" si="754"/>
        <v>0</v>
      </c>
      <c r="T121" s="48">
        <f t="shared" si="754"/>
        <v>0</v>
      </c>
      <c r="U121" s="48">
        <f t="shared" si="754"/>
        <v>0</v>
      </c>
      <c r="V121" s="48">
        <f t="shared" si="754"/>
        <v>0</v>
      </c>
      <c r="W121" s="48">
        <f t="shared" si="754"/>
        <v>0</v>
      </c>
      <c r="X121" s="51">
        <f t="shared" si="704"/>
        <v>0</v>
      </c>
      <c r="Y121" s="48">
        <f t="shared" ref="Y121:AG121" si="755">$D121*Y172</f>
        <v>0</v>
      </c>
      <c r="Z121" s="48">
        <f t="shared" si="755"/>
        <v>0</v>
      </c>
      <c r="AA121" s="48">
        <f t="shared" si="755"/>
        <v>0</v>
      </c>
      <c r="AB121" s="48">
        <f t="shared" si="755"/>
        <v>0</v>
      </c>
      <c r="AC121" s="48">
        <f t="shared" si="755"/>
        <v>0</v>
      </c>
      <c r="AD121" s="48">
        <f t="shared" si="755"/>
        <v>0</v>
      </c>
      <c r="AE121" s="48">
        <f t="shared" si="755"/>
        <v>0</v>
      </c>
      <c r="AF121" s="48">
        <f t="shared" si="755"/>
        <v>0</v>
      </c>
      <c r="AG121" s="48">
        <f t="shared" si="755"/>
        <v>0</v>
      </c>
      <c r="AH121" s="51">
        <f t="shared" si="706"/>
        <v>0</v>
      </c>
      <c r="AI121" s="48">
        <f t="shared" ref="AI121:AO121" si="756">$D121*AI172</f>
        <v>0</v>
      </c>
      <c r="AJ121" s="48">
        <f t="shared" si="756"/>
        <v>0</v>
      </c>
      <c r="AK121" s="48">
        <f t="shared" si="756"/>
        <v>0</v>
      </c>
      <c r="AL121" s="48">
        <f t="shared" si="756"/>
        <v>0</v>
      </c>
      <c r="AM121" s="48">
        <f t="shared" si="756"/>
        <v>0</v>
      </c>
      <c r="AN121" s="48">
        <f t="shared" si="756"/>
        <v>0</v>
      </c>
      <c r="AO121" s="48">
        <f t="shared" si="756"/>
        <v>0</v>
      </c>
      <c r="AP121" s="51">
        <f t="shared" si="679"/>
        <v>0</v>
      </c>
      <c r="AQ121" s="48">
        <f t="shared" ref="AQ121:AS121" si="757">$D121*AQ172</f>
        <v>0</v>
      </c>
      <c r="AR121" s="48">
        <f t="shared" si="757"/>
        <v>0</v>
      </c>
      <c r="AS121" s="48">
        <f t="shared" si="757"/>
        <v>0</v>
      </c>
      <c r="AT121" s="51">
        <f t="shared" si="681"/>
        <v>0</v>
      </c>
      <c r="AU121" s="48">
        <f t="shared" ref="AU121:AW121" si="758">$D121*AU172</f>
        <v>0</v>
      </c>
      <c r="AV121" s="48">
        <f t="shared" si="758"/>
        <v>0</v>
      </c>
      <c r="AW121" s="48">
        <f t="shared" si="758"/>
        <v>0</v>
      </c>
      <c r="AX121" s="48">
        <f t="shared" ref="AX121:AZ121" si="759">$D121*AX172</f>
        <v>0</v>
      </c>
      <c r="AY121" s="48">
        <f t="shared" si="759"/>
        <v>0</v>
      </c>
      <c r="AZ121" s="48">
        <f t="shared" si="759"/>
        <v>0</v>
      </c>
      <c r="BA121" s="51">
        <f t="shared" si="684"/>
        <v>0</v>
      </c>
      <c r="BB121" s="45">
        <f t="shared" si="685"/>
        <v>0</v>
      </c>
    </row>
    <row r="122" spans="2:54" s="44" customFormat="1" x14ac:dyDescent="0.25">
      <c r="B122" s="39" t="s">
        <v>44</v>
      </c>
      <c r="C122" s="40"/>
      <c r="D122" s="50">
        <f>SUM(D123:D124)</f>
        <v>464720</v>
      </c>
      <c r="E122" s="42">
        <f t="shared" si="674"/>
        <v>221.70000000000002</v>
      </c>
      <c r="F122" s="41">
        <f t="shared" ref="F122:AI122" si="760">SUM(F123:F124)</f>
        <v>0</v>
      </c>
      <c r="G122" s="41">
        <f t="shared" ref="G122:N122" si="761">SUM(G123:G124)</f>
        <v>0</v>
      </c>
      <c r="H122" s="41">
        <f t="shared" si="761"/>
        <v>0</v>
      </c>
      <c r="I122" s="41">
        <f t="shared" si="761"/>
        <v>0</v>
      </c>
      <c r="J122" s="41">
        <f t="shared" si="761"/>
        <v>0</v>
      </c>
      <c r="K122" s="41">
        <f t="shared" si="761"/>
        <v>0</v>
      </c>
      <c r="L122" s="41">
        <f t="shared" si="761"/>
        <v>221.70000000000002</v>
      </c>
      <c r="M122" s="41">
        <f t="shared" si="761"/>
        <v>0</v>
      </c>
      <c r="N122" s="41">
        <f t="shared" si="761"/>
        <v>0</v>
      </c>
      <c r="O122" s="43">
        <f t="shared" si="760"/>
        <v>221.70000000000002</v>
      </c>
      <c r="P122" s="41">
        <f t="shared" si="760"/>
        <v>0</v>
      </c>
      <c r="Q122" s="41">
        <f t="shared" ref="Q122:W122" si="762">SUM(Q123:Q124)</f>
        <v>0</v>
      </c>
      <c r="R122" s="41">
        <f t="shared" si="762"/>
        <v>0</v>
      </c>
      <c r="S122" s="41">
        <f t="shared" si="762"/>
        <v>0</v>
      </c>
      <c r="T122" s="41">
        <f t="shared" si="762"/>
        <v>0</v>
      </c>
      <c r="U122" s="41">
        <f t="shared" si="762"/>
        <v>0</v>
      </c>
      <c r="V122" s="41">
        <f t="shared" si="762"/>
        <v>0</v>
      </c>
      <c r="W122" s="41">
        <f t="shared" si="762"/>
        <v>0</v>
      </c>
      <c r="X122" s="41">
        <f t="shared" si="760"/>
        <v>0</v>
      </c>
      <c r="Y122" s="41">
        <f t="shared" si="760"/>
        <v>0</v>
      </c>
      <c r="Z122" s="41">
        <f t="shared" ref="Z122:AG122" si="763">SUM(Z123:Z124)</f>
        <v>0</v>
      </c>
      <c r="AA122" s="41">
        <f t="shared" si="763"/>
        <v>0</v>
      </c>
      <c r="AB122" s="41">
        <f t="shared" si="763"/>
        <v>0</v>
      </c>
      <c r="AC122" s="41">
        <f t="shared" si="763"/>
        <v>0</v>
      </c>
      <c r="AD122" s="41">
        <f t="shared" si="763"/>
        <v>0</v>
      </c>
      <c r="AE122" s="41">
        <f t="shared" si="763"/>
        <v>0</v>
      </c>
      <c r="AF122" s="41">
        <f t="shared" si="763"/>
        <v>0</v>
      </c>
      <c r="AG122" s="41">
        <f t="shared" si="763"/>
        <v>0</v>
      </c>
      <c r="AH122" s="43">
        <f t="shared" si="760"/>
        <v>0</v>
      </c>
      <c r="AI122" s="41">
        <f t="shared" si="760"/>
        <v>0</v>
      </c>
      <c r="AJ122" s="41">
        <f t="shared" ref="AJ122:AO122" si="764">SUM(AJ123:AJ124)</f>
        <v>0</v>
      </c>
      <c r="AK122" s="41">
        <f t="shared" si="764"/>
        <v>0</v>
      </c>
      <c r="AL122" s="41">
        <f t="shared" si="764"/>
        <v>0</v>
      </c>
      <c r="AM122" s="41">
        <f t="shared" si="764"/>
        <v>0</v>
      </c>
      <c r="AN122" s="41">
        <f t="shared" si="764"/>
        <v>0</v>
      </c>
      <c r="AO122" s="41">
        <f t="shared" si="764"/>
        <v>0</v>
      </c>
      <c r="AP122" s="43">
        <f t="shared" si="679"/>
        <v>0</v>
      </c>
      <c r="AQ122" s="41">
        <f t="shared" ref="AQ122:AS122" si="765">SUM(AQ123:AQ124)</f>
        <v>0</v>
      </c>
      <c r="AR122" s="41">
        <f t="shared" si="765"/>
        <v>0</v>
      </c>
      <c r="AS122" s="41">
        <f t="shared" si="765"/>
        <v>0</v>
      </c>
      <c r="AT122" s="43">
        <f t="shared" si="681"/>
        <v>0</v>
      </c>
      <c r="AU122" s="41">
        <f t="shared" ref="AU122:AW122" si="766">SUM(AU123:AU124)</f>
        <v>0</v>
      </c>
      <c r="AV122" s="41">
        <f t="shared" si="766"/>
        <v>0</v>
      </c>
      <c r="AW122" s="41">
        <f t="shared" si="766"/>
        <v>0</v>
      </c>
      <c r="AX122" s="41">
        <f t="shared" ref="AX122:AZ122" si="767">SUM(AX123:AX124)</f>
        <v>0</v>
      </c>
      <c r="AY122" s="41">
        <f t="shared" si="767"/>
        <v>0</v>
      </c>
      <c r="AZ122" s="41">
        <f t="shared" si="767"/>
        <v>0</v>
      </c>
      <c r="BA122" s="43">
        <f t="shared" si="684"/>
        <v>0</v>
      </c>
      <c r="BB122" s="45">
        <f t="shared" si="685"/>
        <v>4.7706145636081945E-4</v>
      </c>
    </row>
    <row r="123" spans="2:54" s="44" customFormat="1" ht="13.5" x14ac:dyDescent="0.25">
      <c r="B123" s="40"/>
      <c r="C123" s="52" t="s">
        <v>45</v>
      </c>
      <c r="D123" s="46">
        <f>[2]FS!J713</f>
        <v>453635</v>
      </c>
      <c r="E123" s="47">
        <f t="shared" si="674"/>
        <v>0</v>
      </c>
      <c r="F123" s="48">
        <f t="shared" ref="F123:N124" si="768">$D123*F174</f>
        <v>0</v>
      </c>
      <c r="G123" s="48">
        <f t="shared" si="768"/>
        <v>0</v>
      </c>
      <c r="H123" s="48">
        <f t="shared" si="768"/>
        <v>0</v>
      </c>
      <c r="I123" s="48">
        <f t="shared" si="768"/>
        <v>0</v>
      </c>
      <c r="J123" s="48">
        <f t="shared" si="768"/>
        <v>0</v>
      </c>
      <c r="K123" s="48">
        <f t="shared" si="768"/>
        <v>0</v>
      </c>
      <c r="L123" s="48">
        <f t="shared" si="768"/>
        <v>0</v>
      </c>
      <c r="M123" s="48">
        <f t="shared" si="768"/>
        <v>0</v>
      </c>
      <c r="N123" s="48">
        <f t="shared" si="768"/>
        <v>0</v>
      </c>
      <c r="O123" s="51">
        <f>SUM(F123:N123)</f>
        <v>0</v>
      </c>
      <c r="P123" s="48">
        <f t="shared" ref="P123:W123" si="769">$D123*P174</f>
        <v>0</v>
      </c>
      <c r="Q123" s="48">
        <f t="shared" si="769"/>
        <v>0</v>
      </c>
      <c r="R123" s="48">
        <f t="shared" si="769"/>
        <v>0</v>
      </c>
      <c r="S123" s="48">
        <f t="shared" si="769"/>
        <v>0</v>
      </c>
      <c r="T123" s="48">
        <f t="shared" si="769"/>
        <v>0</v>
      </c>
      <c r="U123" s="48">
        <f t="shared" si="769"/>
        <v>0</v>
      </c>
      <c r="V123" s="48">
        <f t="shared" si="769"/>
        <v>0</v>
      </c>
      <c r="W123" s="48">
        <f t="shared" si="769"/>
        <v>0</v>
      </c>
      <c r="X123" s="51">
        <f>SUM(P123:W123)</f>
        <v>0</v>
      </c>
      <c r="Y123" s="48">
        <f t="shared" ref="Y123:AG123" si="770">$D123*Y174</f>
        <v>0</v>
      </c>
      <c r="Z123" s="48">
        <f t="shared" si="770"/>
        <v>0</v>
      </c>
      <c r="AA123" s="48">
        <f t="shared" si="770"/>
        <v>0</v>
      </c>
      <c r="AB123" s="48">
        <f t="shared" si="770"/>
        <v>0</v>
      </c>
      <c r="AC123" s="48">
        <f t="shared" si="770"/>
        <v>0</v>
      </c>
      <c r="AD123" s="48">
        <f t="shared" si="770"/>
        <v>0</v>
      </c>
      <c r="AE123" s="48">
        <f t="shared" si="770"/>
        <v>0</v>
      </c>
      <c r="AF123" s="48">
        <f t="shared" si="770"/>
        <v>0</v>
      </c>
      <c r="AG123" s="48">
        <f t="shared" si="770"/>
        <v>0</v>
      </c>
      <c r="AH123" s="51">
        <f>SUM(Y123:AG123)</f>
        <v>0</v>
      </c>
      <c r="AI123" s="48">
        <f t="shared" ref="AI123:AO123" si="771">$D123*AI174</f>
        <v>0</v>
      </c>
      <c r="AJ123" s="48">
        <f t="shared" si="771"/>
        <v>0</v>
      </c>
      <c r="AK123" s="48">
        <f t="shared" si="771"/>
        <v>0</v>
      </c>
      <c r="AL123" s="48">
        <f t="shared" si="771"/>
        <v>0</v>
      </c>
      <c r="AM123" s="48">
        <f t="shared" si="771"/>
        <v>0</v>
      </c>
      <c r="AN123" s="48">
        <f t="shared" si="771"/>
        <v>0</v>
      </c>
      <c r="AO123" s="48">
        <f t="shared" si="771"/>
        <v>0</v>
      </c>
      <c r="AP123" s="51">
        <f t="shared" si="679"/>
        <v>0</v>
      </c>
      <c r="AQ123" s="48">
        <f t="shared" ref="AQ123:AS123" si="772">$D123*AQ174</f>
        <v>0</v>
      </c>
      <c r="AR123" s="48">
        <f t="shared" si="772"/>
        <v>0</v>
      </c>
      <c r="AS123" s="48">
        <f t="shared" si="772"/>
        <v>0</v>
      </c>
      <c r="AT123" s="51">
        <f t="shared" si="681"/>
        <v>0</v>
      </c>
      <c r="AU123" s="48">
        <f t="shared" ref="AU123:AW123" si="773">$D123*AU174</f>
        <v>0</v>
      </c>
      <c r="AV123" s="48">
        <f t="shared" si="773"/>
        <v>0</v>
      </c>
      <c r="AW123" s="48">
        <f t="shared" si="773"/>
        <v>0</v>
      </c>
      <c r="AX123" s="48">
        <f t="shared" ref="AX123:AZ123" si="774">$D123*AX174</f>
        <v>0</v>
      </c>
      <c r="AY123" s="48">
        <f t="shared" si="774"/>
        <v>0</v>
      </c>
      <c r="AZ123" s="48">
        <f t="shared" si="774"/>
        <v>0</v>
      </c>
      <c r="BA123" s="51">
        <f t="shared" si="684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[2]FS!J714</f>
        <v>11085</v>
      </c>
      <c r="E124" s="47">
        <f t="shared" si="674"/>
        <v>221.70000000000002</v>
      </c>
      <c r="F124" s="48">
        <f t="shared" si="768"/>
        <v>0</v>
      </c>
      <c r="G124" s="48">
        <f t="shared" si="768"/>
        <v>0</v>
      </c>
      <c r="H124" s="48">
        <f t="shared" si="768"/>
        <v>0</v>
      </c>
      <c r="I124" s="48">
        <f t="shared" si="768"/>
        <v>0</v>
      </c>
      <c r="J124" s="48">
        <f t="shared" si="768"/>
        <v>0</v>
      </c>
      <c r="K124" s="48">
        <f t="shared" si="768"/>
        <v>0</v>
      </c>
      <c r="L124" s="48">
        <f t="shared" si="768"/>
        <v>221.70000000000002</v>
      </c>
      <c r="M124" s="48">
        <f t="shared" si="768"/>
        <v>0</v>
      </c>
      <c r="N124" s="48">
        <f t="shared" si="768"/>
        <v>0</v>
      </c>
      <c r="O124" s="51">
        <f>SUM(F124:N124)</f>
        <v>221.70000000000002</v>
      </c>
      <c r="P124" s="48">
        <f t="shared" ref="P124:W124" si="775">$D124*P175</f>
        <v>0</v>
      </c>
      <c r="Q124" s="48">
        <f t="shared" si="775"/>
        <v>0</v>
      </c>
      <c r="R124" s="48">
        <f t="shared" si="775"/>
        <v>0</v>
      </c>
      <c r="S124" s="48">
        <f t="shared" si="775"/>
        <v>0</v>
      </c>
      <c r="T124" s="48">
        <f t="shared" si="775"/>
        <v>0</v>
      </c>
      <c r="U124" s="48">
        <f t="shared" si="775"/>
        <v>0</v>
      </c>
      <c r="V124" s="48">
        <f t="shared" si="775"/>
        <v>0</v>
      </c>
      <c r="W124" s="48">
        <f t="shared" si="775"/>
        <v>0</v>
      </c>
      <c r="X124" s="51">
        <f>SUM(P124:W124)</f>
        <v>0</v>
      </c>
      <c r="Y124" s="48">
        <f t="shared" ref="Y124:AG124" si="776">$D124*Y175</f>
        <v>0</v>
      </c>
      <c r="Z124" s="48">
        <f t="shared" si="776"/>
        <v>0</v>
      </c>
      <c r="AA124" s="48">
        <f t="shared" si="776"/>
        <v>0</v>
      </c>
      <c r="AB124" s="48">
        <f t="shared" si="776"/>
        <v>0</v>
      </c>
      <c r="AC124" s="48">
        <f t="shared" si="776"/>
        <v>0</v>
      </c>
      <c r="AD124" s="48">
        <f t="shared" si="776"/>
        <v>0</v>
      </c>
      <c r="AE124" s="48">
        <f t="shared" si="776"/>
        <v>0</v>
      </c>
      <c r="AF124" s="48">
        <f t="shared" si="776"/>
        <v>0</v>
      </c>
      <c r="AG124" s="48">
        <f t="shared" si="776"/>
        <v>0</v>
      </c>
      <c r="AH124" s="51">
        <f>SUM(Y124:AG124)</f>
        <v>0</v>
      </c>
      <c r="AI124" s="48">
        <f t="shared" ref="AI124:AO124" si="777">$D124*AI175</f>
        <v>0</v>
      </c>
      <c r="AJ124" s="48">
        <f t="shared" si="777"/>
        <v>0</v>
      </c>
      <c r="AK124" s="48">
        <f t="shared" si="777"/>
        <v>0</v>
      </c>
      <c r="AL124" s="48">
        <f t="shared" si="777"/>
        <v>0</v>
      </c>
      <c r="AM124" s="48">
        <f t="shared" si="777"/>
        <v>0</v>
      </c>
      <c r="AN124" s="48">
        <f t="shared" si="777"/>
        <v>0</v>
      </c>
      <c r="AO124" s="48">
        <f t="shared" si="777"/>
        <v>0</v>
      </c>
      <c r="AP124" s="51">
        <f t="shared" si="679"/>
        <v>0</v>
      </c>
      <c r="AQ124" s="48">
        <f t="shared" ref="AQ124:AS124" si="778">$D124*AQ175</f>
        <v>0</v>
      </c>
      <c r="AR124" s="48">
        <f t="shared" si="778"/>
        <v>0</v>
      </c>
      <c r="AS124" s="48">
        <f t="shared" si="778"/>
        <v>0</v>
      </c>
      <c r="AT124" s="51">
        <f t="shared" si="681"/>
        <v>0</v>
      </c>
      <c r="AU124" s="48">
        <f t="shared" ref="AU124:AW124" si="779">$D124*AU175</f>
        <v>0</v>
      </c>
      <c r="AV124" s="48">
        <f t="shared" si="779"/>
        <v>0</v>
      </c>
      <c r="AW124" s="48">
        <f t="shared" si="779"/>
        <v>0</v>
      </c>
      <c r="AX124" s="48">
        <f t="shared" ref="AX124:AZ124" si="780">$D124*AX175</f>
        <v>0</v>
      </c>
      <c r="AY124" s="48">
        <f t="shared" si="780"/>
        <v>0</v>
      </c>
      <c r="AZ124" s="48">
        <f t="shared" si="780"/>
        <v>0</v>
      </c>
      <c r="BA124" s="51">
        <f t="shared" si="684"/>
        <v>0</v>
      </c>
      <c r="BB124" s="45">
        <f t="shared" si="685"/>
        <v>0.02</v>
      </c>
    </row>
    <row r="125" spans="2:54" s="44" customFormat="1" x14ac:dyDescent="0.25">
      <c r="B125" s="39" t="s">
        <v>47</v>
      </c>
      <c r="C125" s="40"/>
      <c r="D125" s="50">
        <f>SUM(D126:D131)</f>
        <v>1874413</v>
      </c>
      <c r="E125" s="47">
        <f t="shared" si="674"/>
        <v>234315.54600000003</v>
      </c>
      <c r="F125" s="41">
        <f t="shared" ref="F125:AI125" si="781">SUM(F126:F131)</f>
        <v>32098.02</v>
      </c>
      <c r="G125" s="41">
        <f t="shared" ref="G125:N125" si="782">SUM(G126:G131)</f>
        <v>48147.03</v>
      </c>
      <c r="H125" s="41">
        <f t="shared" si="782"/>
        <v>0</v>
      </c>
      <c r="I125" s="41">
        <f t="shared" si="782"/>
        <v>0</v>
      </c>
      <c r="J125" s="41">
        <f t="shared" si="782"/>
        <v>0</v>
      </c>
      <c r="K125" s="41">
        <f t="shared" si="782"/>
        <v>0</v>
      </c>
      <c r="L125" s="41">
        <f t="shared" si="782"/>
        <v>0</v>
      </c>
      <c r="M125" s="41">
        <f t="shared" si="782"/>
        <v>0</v>
      </c>
      <c r="N125" s="41">
        <f t="shared" si="782"/>
        <v>0</v>
      </c>
      <c r="O125" s="43">
        <f t="shared" si="781"/>
        <v>80245.05</v>
      </c>
      <c r="P125" s="41">
        <f t="shared" si="781"/>
        <v>0</v>
      </c>
      <c r="Q125" s="41">
        <f t="shared" ref="Q125:W125" si="783">SUM(Q126:Q131)</f>
        <v>0</v>
      </c>
      <c r="R125" s="41">
        <f t="shared" si="783"/>
        <v>0</v>
      </c>
      <c r="S125" s="41">
        <f t="shared" si="783"/>
        <v>0</v>
      </c>
      <c r="T125" s="41">
        <f t="shared" si="783"/>
        <v>0</v>
      </c>
      <c r="U125" s="41">
        <f t="shared" si="783"/>
        <v>48147.03</v>
      </c>
      <c r="V125" s="41">
        <f t="shared" si="783"/>
        <v>0</v>
      </c>
      <c r="W125" s="41">
        <f t="shared" si="783"/>
        <v>0</v>
      </c>
      <c r="X125" s="41">
        <f t="shared" si="781"/>
        <v>48147.03</v>
      </c>
      <c r="Y125" s="41">
        <f t="shared" si="781"/>
        <v>16049.01</v>
      </c>
      <c r="Z125" s="41">
        <f t="shared" ref="Z125:AG125" si="784">SUM(Z126:Z131)</f>
        <v>0</v>
      </c>
      <c r="AA125" s="41">
        <f t="shared" si="784"/>
        <v>0</v>
      </c>
      <c r="AB125" s="41">
        <f t="shared" si="784"/>
        <v>8024.5050000000001</v>
      </c>
      <c r="AC125" s="41">
        <f t="shared" si="784"/>
        <v>8024.5050000000001</v>
      </c>
      <c r="AD125" s="41">
        <f t="shared" si="784"/>
        <v>8024.5050000000001</v>
      </c>
      <c r="AE125" s="41">
        <f t="shared" si="784"/>
        <v>0</v>
      </c>
      <c r="AF125" s="41">
        <f t="shared" si="784"/>
        <v>0</v>
      </c>
      <c r="AG125" s="41">
        <f t="shared" si="784"/>
        <v>0</v>
      </c>
      <c r="AH125" s="43">
        <f t="shared" si="781"/>
        <v>40122.525000000001</v>
      </c>
      <c r="AI125" s="41">
        <f t="shared" si="781"/>
        <v>1604.9010000000001</v>
      </c>
      <c r="AJ125" s="41">
        <f t="shared" ref="AJ125:AO125" si="785">SUM(AJ126:AJ131)</f>
        <v>32098.02</v>
      </c>
      <c r="AK125" s="41">
        <f t="shared" si="785"/>
        <v>32098.02</v>
      </c>
      <c r="AL125" s="41">
        <f t="shared" si="785"/>
        <v>0</v>
      </c>
      <c r="AM125" s="41">
        <f t="shared" si="785"/>
        <v>0</v>
      </c>
      <c r="AN125" s="41">
        <f t="shared" si="785"/>
        <v>0</v>
      </c>
      <c r="AO125" s="41">
        <f t="shared" si="785"/>
        <v>0</v>
      </c>
      <c r="AP125" s="43">
        <f t="shared" si="679"/>
        <v>65800.941000000006</v>
      </c>
      <c r="AQ125" s="41">
        <f t="shared" ref="AQ125:AS125" si="786">SUM(AQ126:AQ131)</f>
        <v>0</v>
      </c>
      <c r="AR125" s="41">
        <f t="shared" si="786"/>
        <v>0</v>
      </c>
      <c r="AS125" s="41">
        <f t="shared" si="786"/>
        <v>0</v>
      </c>
      <c r="AT125" s="43">
        <f t="shared" si="681"/>
        <v>0</v>
      </c>
      <c r="AU125" s="41">
        <f t="shared" ref="AU125:AW125" si="787">SUM(AU126:AU131)</f>
        <v>0</v>
      </c>
      <c r="AV125" s="41">
        <f t="shared" si="787"/>
        <v>0</v>
      </c>
      <c r="AW125" s="41">
        <f t="shared" si="787"/>
        <v>0</v>
      </c>
      <c r="AX125" s="41">
        <f t="shared" ref="AX125:AZ125" si="788">SUM(AX126:AX131)</f>
        <v>0</v>
      </c>
      <c r="AY125" s="41">
        <f t="shared" si="788"/>
        <v>0</v>
      </c>
      <c r="AZ125" s="41">
        <f t="shared" si="788"/>
        <v>0</v>
      </c>
      <c r="BA125" s="43">
        <f t="shared" si="684"/>
        <v>0</v>
      </c>
      <c r="BB125" s="45">
        <f t="shared" si="685"/>
        <v>0.12500742685843516</v>
      </c>
    </row>
    <row r="126" spans="2:54" s="44" customFormat="1" ht="13.5" x14ac:dyDescent="0.25">
      <c r="B126" s="40"/>
      <c r="C126" s="40" t="s">
        <v>48</v>
      </c>
      <c r="D126" s="46">
        <f>[2]FS!J913</f>
        <v>1604901</v>
      </c>
      <c r="E126" s="47">
        <f t="shared" si="674"/>
        <v>234315.54600000003</v>
      </c>
      <c r="F126" s="48">
        <f t="shared" ref="F126:N131" si="789">$D126*F177</f>
        <v>32098.02</v>
      </c>
      <c r="G126" s="48">
        <f t="shared" si="789"/>
        <v>48147.03</v>
      </c>
      <c r="H126" s="48">
        <f t="shared" si="789"/>
        <v>0</v>
      </c>
      <c r="I126" s="48">
        <f t="shared" si="789"/>
        <v>0</v>
      </c>
      <c r="J126" s="48">
        <f t="shared" si="789"/>
        <v>0</v>
      </c>
      <c r="K126" s="48">
        <f t="shared" si="789"/>
        <v>0</v>
      </c>
      <c r="L126" s="48">
        <f t="shared" si="789"/>
        <v>0</v>
      </c>
      <c r="M126" s="48">
        <f t="shared" si="789"/>
        <v>0</v>
      </c>
      <c r="N126" s="48">
        <f t="shared" si="789"/>
        <v>0</v>
      </c>
      <c r="O126" s="51">
        <f t="shared" ref="O126:O131" si="790">SUM(F126:N126)</f>
        <v>80245.05</v>
      </c>
      <c r="P126" s="48">
        <f t="shared" ref="P126:W126" si="791">$D126*P177</f>
        <v>0</v>
      </c>
      <c r="Q126" s="48">
        <f t="shared" si="791"/>
        <v>0</v>
      </c>
      <c r="R126" s="48">
        <f t="shared" si="791"/>
        <v>0</v>
      </c>
      <c r="S126" s="48">
        <f t="shared" si="791"/>
        <v>0</v>
      </c>
      <c r="T126" s="48">
        <f t="shared" si="791"/>
        <v>0</v>
      </c>
      <c r="U126" s="48">
        <f t="shared" si="791"/>
        <v>48147.03</v>
      </c>
      <c r="V126" s="48">
        <f t="shared" si="791"/>
        <v>0</v>
      </c>
      <c r="W126" s="48">
        <f t="shared" si="791"/>
        <v>0</v>
      </c>
      <c r="X126" s="51">
        <f t="shared" ref="X126:X131" si="792">SUM(P126:W126)</f>
        <v>48147.03</v>
      </c>
      <c r="Y126" s="48">
        <f t="shared" ref="Y126:AG126" si="793">$D126*Y177</f>
        <v>16049.01</v>
      </c>
      <c r="Z126" s="48">
        <f t="shared" si="793"/>
        <v>0</v>
      </c>
      <c r="AA126" s="48">
        <f t="shared" si="793"/>
        <v>0</v>
      </c>
      <c r="AB126" s="48">
        <f t="shared" si="793"/>
        <v>8024.5050000000001</v>
      </c>
      <c r="AC126" s="48">
        <f t="shared" si="793"/>
        <v>8024.5050000000001</v>
      </c>
      <c r="AD126" s="48">
        <f t="shared" si="793"/>
        <v>8024.5050000000001</v>
      </c>
      <c r="AE126" s="48">
        <f t="shared" si="793"/>
        <v>0</v>
      </c>
      <c r="AF126" s="48">
        <f t="shared" si="793"/>
        <v>0</v>
      </c>
      <c r="AG126" s="48">
        <f t="shared" si="793"/>
        <v>0</v>
      </c>
      <c r="AH126" s="51">
        <f t="shared" ref="AH126:AH131" si="794">SUM(Y126:AG126)</f>
        <v>40122.525000000001</v>
      </c>
      <c r="AI126" s="48">
        <f t="shared" ref="AI126:AO126" si="795">$D126*AI177</f>
        <v>1604.9010000000001</v>
      </c>
      <c r="AJ126" s="48">
        <f t="shared" si="795"/>
        <v>32098.02</v>
      </c>
      <c r="AK126" s="48">
        <f t="shared" si="795"/>
        <v>32098.02</v>
      </c>
      <c r="AL126" s="48">
        <f t="shared" si="795"/>
        <v>0</v>
      </c>
      <c r="AM126" s="48">
        <f t="shared" si="795"/>
        <v>0</v>
      </c>
      <c r="AN126" s="48">
        <f t="shared" si="795"/>
        <v>0</v>
      </c>
      <c r="AO126" s="48">
        <f t="shared" si="795"/>
        <v>0</v>
      </c>
      <c r="AP126" s="51">
        <f t="shared" si="679"/>
        <v>65800.941000000006</v>
      </c>
      <c r="AQ126" s="48">
        <f t="shared" ref="AQ126:AS126" si="796">$D126*AQ177</f>
        <v>0</v>
      </c>
      <c r="AR126" s="48">
        <f t="shared" si="796"/>
        <v>0</v>
      </c>
      <c r="AS126" s="48">
        <f t="shared" si="796"/>
        <v>0</v>
      </c>
      <c r="AT126" s="51">
        <f t="shared" si="681"/>
        <v>0</v>
      </c>
      <c r="AU126" s="48">
        <f t="shared" ref="AU126:AW126" si="797">$D126*AU177</f>
        <v>0</v>
      </c>
      <c r="AV126" s="48">
        <f t="shared" si="797"/>
        <v>0</v>
      </c>
      <c r="AW126" s="48">
        <f t="shared" si="797"/>
        <v>0</v>
      </c>
      <c r="AX126" s="48">
        <f t="shared" ref="AX126:AZ126" si="798">$D126*AX177</f>
        <v>0</v>
      </c>
      <c r="AY126" s="48">
        <f t="shared" si="798"/>
        <v>0</v>
      </c>
      <c r="AZ126" s="48">
        <f t="shared" si="798"/>
        <v>0</v>
      </c>
      <c r="BA126" s="51">
        <f t="shared" si="684"/>
        <v>0</v>
      </c>
      <c r="BB126" s="45">
        <f t="shared" si="685"/>
        <v>0.14600000000000002</v>
      </c>
    </row>
    <row r="127" spans="2:54" s="44" customFormat="1" ht="13.5" x14ac:dyDescent="0.25">
      <c r="B127" s="40"/>
      <c r="C127" s="40" t="s">
        <v>49</v>
      </c>
      <c r="D127" s="46"/>
      <c r="E127" s="47">
        <f t="shared" si="674"/>
        <v>0</v>
      </c>
      <c r="F127" s="48">
        <f>$D127*F178</f>
        <v>0</v>
      </c>
      <c r="G127" s="48">
        <f t="shared" ref="G127:N127" si="799">$D127*G178</f>
        <v>0</v>
      </c>
      <c r="H127" s="48">
        <f t="shared" si="799"/>
        <v>0</v>
      </c>
      <c r="I127" s="48">
        <f t="shared" si="799"/>
        <v>0</v>
      </c>
      <c r="J127" s="48">
        <f t="shared" si="799"/>
        <v>0</v>
      </c>
      <c r="K127" s="48">
        <f t="shared" si="799"/>
        <v>0</v>
      </c>
      <c r="L127" s="48">
        <f t="shared" si="799"/>
        <v>0</v>
      </c>
      <c r="M127" s="48">
        <f t="shared" si="799"/>
        <v>0</v>
      </c>
      <c r="N127" s="48">
        <f t="shared" si="799"/>
        <v>0</v>
      </c>
      <c r="O127" s="51">
        <f t="shared" si="790"/>
        <v>0</v>
      </c>
      <c r="P127" s="48">
        <f t="shared" ref="P127:W127" si="800">$D127*P178</f>
        <v>0</v>
      </c>
      <c r="Q127" s="48">
        <f t="shared" si="800"/>
        <v>0</v>
      </c>
      <c r="R127" s="48">
        <f t="shared" si="800"/>
        <v>0</v>
      </c>
      <c r="S127" s="48">
        <f t="shared" si="800"/>
        <v>0</v>
      </c>
      <c r="T127" s="48">
        <f t="shared" si="800"/>
        <v>0</v>
      </c>
      <c r="U127" s="48">
        <f t="shared" si="800"/>
        <v>0</v>
      </c>
      <c r="V127" s="48">
        <f t="shared" si="800"/>
        <v>0</v>
      </c>
      <c r="W127" s="48">
        <f t="shared" si="800"/>
        <v>0</v>
      </c>
      <c r="X127" s="51">
        <f t="shared" si="792"/>
        <v>0</v>
      </c>
      <c r="Y127" s="48">
        <f t="shared" ref="Y127:AG127" si="801">$D127*Y178</f>
        <v>0</v>
      </c>
      <c r="Z127" s="48">
        <f t="shared" si="801"/>
        <v>0</v>
      </c>
      <c r="AA127" s="48">
        <f t="shared" si="801"/>
        <v>0</v>
      </c>
      <c r="AB127" s="48">
        <f t="shared" si="801"/>
        <v>0</v>
      </c>
      <c r="AC127" s="48">
        <f t="shared" si="801"/>
        <v>0</v>
      </c>
      <c r="AD127" s="48">
        <f t="shared" si="801"/>
        <v>0</v>
      </c>
      <c r="AE127" s="48">
        <f t="shared" si="801"/>
        <v>0</v>
      </c>
      <c r="AF127" s="48">
        <f t="shared" si="801"/>
        <v>0</v>
      </c>
      <c r="AG127" s="48">
        <f t="shared" si="801"/>
        <v>0</v>
      </c>
      <c r="AH127" s="51">
        <f t="shared" si="794"/>
        <v>0</v>
      </c>
      <c r="AI127" s="48">
        <f t="shared" ref="AI127:AO127" si="802">$D127*AI178</f>
        <v>0</v>
      </c>
      <c r="AJ127" s="48">
        <f t="shared" si="802"/>
        <v>0</v>
      </c>
      <c r="AK127" s="48">
        <f t="shared" si="802"/>
        <v>0</v>
      </c>
      <c r="AL127" s="48">
        <f t="shared" si="802"/>
        <v>0</v>
      </c>
      <c r="AM127" s="48">
        <f t="shared" si="802"/>
        <v>0</v>
      </c>
      <c r="AN127" s="48">
        <f t="shared" si="802"/>
        <v>0</v>
      </c>
      <c r="AO127" s="48">
        <f t="shared" si="802"/>
        <v>0</v>
      </c>
      <c r="AP127" s="51">
        <f t="shared" si="679"/>
        <v>0</v>
      </c>
      <c r="AQ127" s="48">
        <f t="shared" ref="AQ127:AS127" si="803">$D127*AQ178</f>
        <v>0</v>
      </c>
      <c r="AR127" s="48">
        <f t="shared" si="803"/>
        <v>0</v>
      </c>
      <c r="AS127" s="48">
        <f t="shared" si="803"/>
        <v>0</v>
      </c>
      <c r="AT127" s="51">
        <f t="shared" si="681"/>
        <v>0</v>
      </c>
      <c r="AU127" s="48">
        <f t="shared" ref="AU127:AW127" si="804">$D127*AU178</f>
        <v>0</v>
      </c>
      <c r="AV127" s="48">
        <f t="shared" si="804"/>
        <v>0</v>
      </c>
      <c r="AW127" s="48">
        <f t="shared" si="804"/>
        <v>0</v>
      </c>
      <c r="AX127" s="48">
        <f t="shared" ref="AX127:AZ127" si="805">$D127*AX178</f>
        <v>0</v>
      </c>
      <c r="AY127" s="48">
        <f t="shared" si="805"/>
        <v>0</v>
      </c>
      <c r="AZ127" s="48">
        <f t="shared" si="805"/>
        <v>0</v>
      </c>
      <c r="BA127" s="51">
        <f t="shared" si="684"/>
        <v>0</v>
      </c>
      <c r="BB127" s="45" t="e">
        <f t="shared" si="685"/>
        <v>#DIV/0!</v>
      </c>
    </row>
    <row r="128" spans="2:54" s="44" customFormat="1" ht="13.5" x14ac:dyDescent="0.25">
      <c r="B128" s="40"/>
      <c r="C128" s="40" t="s">
        <v>50</v>
      </c>
      <c r="D128" s="46">
        <f>[2]FS!J915</f>
        <v>268012</v>
      </c>
      <c r="E128" s="47">
        <f t="shared" si="674"/>
        <v>0</v>
      </c>
      <c r="F128" s="48">
        <f t="shared" si="789"/>
        <v>0</v>
      </c>
      <c r="G128" s="48">
        <f t="shared" si="789"/>
        <v>0</v>
      </c>
      <c r="H128" s="48">
        <f t="shared" si="789"/>
        <v>0</v>
      </c>
      <c r="I128" s="48">
        <f t="shared" si="789"/>
        <v>0</v>
      </c>
      <c r="J128" s="48">
        <f t="shared" si="789"/>
        <v>0</v>
      </c>
      <c r="K128" s="48">
        <f t="shared" si="789"/>
        <v>0</v>
      </c>
      <c r="L128" s="48">
        <f t="shared" si="789"/>
        <v>0</v>
      </c>
      <c r="M128" s="48">
        <f t="shared" si="789"/>
        <v>0</v>
      </c>
      <c r="N128" s="48">
        <f t="shared" si="789"/>
        <v>0</v>
      </c>
      <c r="O128" s="51">
        <f t="shared" si="790"/>
        <v>0</v>
      </c>
      <c r="P128" s="48">
        <f t="shared" ref="P128:W128" si="806">$D128*P179</f>
        <v>0</v>
      </c>
      <c r="Q128" s="48">
        <f t="shared" si="806"/>
        <v>0</v>
      </c>
      <c r="R128" s="48">
        <f t="shared" si="806"/>
        <v>0</v>
      </c>
      <c r="S128" s="48">
        <f t="shared" si="806"/>
        <v>0</v>
      </c>
      <c r="T128" s="48">
        <f t="shared" si="806"/>
        <v>0</v>
      </c>
      <c r="U128" s="48">
        <f t="shared" si="806"/>
        <v>0</v>
      </c>
      <c r="V128" s="48">
        <f t="shared" si="806"/>
        <v>0</v>
      </c>
      <c r="W128" s="48">
        <f t="shared" si="806"/>
        <v>0</v>
      </c>
      <c r="X128" s="51">
        <f t="shared" si="792"/>
        <v>0</v>
      </c>
      <c r="Y128" s="48">
        <f t="shared" ref="Y128:AG128" si="807">$D128*Y179</f>
        <v>0</v>
      </c>
      <c r="Z128" s="48">
        <f t="shared" si="807"/>
        <v>0</v>
      </c>
      <c r="AA128" s="48">
        <f t="shared" si="807"/>
        <v>0</v>
      </c>
      <c r="AB128" s="48">
        <f t="shared" si="807"/>
        <v>0</v>
      </c>
      <c r="AC128" s="48">
        <f t="shared" si="807"/>
        <v>0</v>
      </c>
      <c r="AD128" s="48">
        <f t="shared" si="807"/>
        <v>0</v>
      </c>
      <c r="AE128" s="48">
        <f t="shared" si="807"/>
        <v>0</v>
      </c>
      <c r="AF128" s="48">
        <f t="shared" si="807"/>
        <v>0</v>
      </c>
      <c r="AG128" s="48">
        <f t="shared" si="807"/>
        <v>0</v>
      </c>
      <c r="AH128" s="51">
        <f t="shared" si="794"/>
        <v>0</v>
      </c>
      <c r="AI128" s="48">
        <f t="shared" ref="AI128:AO128" si="808">$D128*AI179</f>
        <v>0</v>
      </c>
      <c r="AJ128" s="48">
        <f t="shared" si="808"/>
        <v>0</v>
      </c>
      <c r="AK128" s="48">
        <f t="shared" si="808"/>
        <v>0</v>
      </c>
      <c r="AL128" s="48">
        <f t="shared" si="808"/>
        <v>0</v>
      </c>
      <c r="AM128" s="48">
        <f t="shared" si="808"/>
        <v>0</v>
      </c>
      <c r="AN128" s="48">
        <f t="shared" si="808"/>
        <v>0</v>
      </c>
      <c r="AO128" s="48">
        <f t="shared" si="808"/>
        <v>0</v>
      </c>
      <c r="AP128" s="51">
        <f t="shared" si="679"/>
        <v>0</v>
      </c>
      <c r="AQ128" s="48">
        <f t="shared" ref="AQ128:AS128" si="809">$D128*AQ179</f>
        <v>0</v>
      </c>
      <c r="AR128" s="48">
        <f t="shared" si="809"/>
        <v>0</v>
      </c>
      <c r="AS128" s="48">
        <f t="shared" si="809"/>
        <v>0</v>
      </c>
      <c r="AT128" s="51">
        <f t="shared" si="681"/>
        <v>0</v>
      </c>
      <c r="AU128" s="48">
        <f t="shared" ref="AU128:AW128" si="810">$D128*AU179</f>
        <v>0</v>
      </c>
      <c r="AV128" s="48">
        <f t="shared" si="810"/>
        <v>0</v>
      </c>
      <c r="AW128" s="48">
        <f t="shared" si="810"/>
        <v>0</v>
      </c>
      <c r="AX128" s="48">
        <f t="shared" ref="AX128:AZ128" si="811">$D128*AX179</f>
        <v>0</v>
      </c>
      <c r="AY128" s="48">
        <f t="shared" si="811"/>
        <v>0</v>
      </c>
      <c r="AZ128" s="48">
        <f t="shared" si="811"/>
        <v>0</v>
      </c>
      <c r="BA128" s="51">
        <f t="shared" si="684"/>
        <v>0</v>
      </c>
      <c r="BB128" s="45">
        <f t="shared" si="685"/>
        <v>0</v>
      </c>
    </row>
    <row r="129" spans="2:54" s="44" customFormat="1" ht="13.5" x14ac:dyDescent="0.25">
      <c r="B129" s="40"/>
      <c r="C129" s="40" t="s">
        <v>51</v>
      </c>
      <c r="D129" s="46"/>
      <c r="E129" s="47">
        <f t="shared" si="674"/>
        <v>0</v>
      </c>
      <c r="F129" s="48">
        <f t="shared" si="789"/>
        <v>0</v>
      </c>
      <c r="G129" s="48">
        <f t="shared" si="789"/>
        <v>0</v>
      </c>
      <c r="H129" s="48">
        <f t="shared" si="789"/>
        <v>0</v>
      </c>
      <c r="I129" s="48">
        <f t="shared" si="789"/>
        <v>0</v>
      </c>
      <c r="J129" s="48">
        <f t="shared" si="789"/>
        <v>0</v>
      </c>
      <c r="K129" s="48">
        <f t="shared" si="789"/>
        <v>0</v>
      </c>
      <c r="L129" s="48">
        <f t="shared" si="789"/>
        <v>0</v>
      </c>
      <c r="M129" s="48">
        <f t="shared" si="789"/>
        <v>0</v>
      </c>
      <c r="N129" s="48">
        <f t="shared" si="789"/>
        <v>0</v>
      </c>
      <c r="O129" s="51">
        <f t="shared" si="790"/>
        <v>0</v>
      </c>
      <c r="P129" s="48">
        <f t="shared" ref="P129:W129" si="812">$D129*P180</f>
        <v>0</v>
      </c>
      <c r="Q129" s="48">
        <f t="shared" si="812"/>
        <v>0</v>
      </c>
      <c r="R129" s="48">
        <f t="shared" si="812"/>
        <v>0</v>
      </c>
      <c r="S129" s="48">
        <f t="shared" si="812"/>
        <v>0</v>
      </c>
      <c r="T129" s="48">
        <f t="shared" si="812"/>
        <v>0</v>
      </c>
      <c r="U129" s="48">
        <f t="shared" si="812"/>
        <v>0</v>
      </c>
      <c r="V129" s="48">
        <f t="shared" si="812"/>
        <v>0</v>
      </c>
      <c r="W129" s="48">
        <f t="shared" si="812"/>
        <v>0</v>
      </c>
      <c r="X129" s="51">
        <f t="shared" si="792"/>
        <v>0</v>
      </c>
      <c r="Y129" s="48">
        <f t="shared" ref="Y129:AG129" si="813">$D129*Y180</f>
        <v>0</v>
      </c>
      <c r="Z129" s="48">
        <f t="shared" si="813"/>
        <v>0</v>
      </c>
      <c r="AA129" s="48">
        <f t="shared" si="813"/>
        <v>0</v>
      </c>
      <c r="AB129" s="48">
        <f t="shared" si="813"/>
        <v>0</v>
      </c>
      <c r="AC129" s="48">
        <f t="shared" si="813"/>
        <v>0</v>
      </c>
      <c r="AD129" s="48">
        <f t="shared" si="813"/>
        <v>0</v>
      </c>
      <c r="AE129" s="48">
        <f t="shared" si="813"/>
        <v>0</v>
      </c>
      <c r="AF129" s="48">
        <f t="shared" si="813"/>
        <v>0</v>
      </c>
      <c r="AG129" s="48">
        <f t="shared" si="813"/>
        <v>0</v>
      </c>
      <c r="AH129" s="51">
        <f t="shared" si="794"/>
        <v>0</v>
      </c>
      <c r="AI129" s="48">
        <f t="shared" ref="AI129:AO129" si="814">$D129*AI180</f>
        <v>0</v>
      </c>
      <c r="AJ129" s="48">
        <f t="shared" si="814"/>
        <v>0</v>
      </c>
      <c r="AK129" s="48">
        <f t="shared" si="814"/>
        <v>0</v>
      </c>
      <c r="AL129" s="48">
        <f t="shared" si="814"/>
        <v>0</v>
      </c>
      <c r="AM129" s="48">
        <f t="shared" si="814"/>
        <v>0</v>
      </c>
      <c r="AN129" s="48">
        <f t="shared" si="814"/>
        <v>0</v>
      </c>
      <c r="AO129" s="48">
        <f t="shared" si="814"/>
        <v>0</v>
      </c>
      <c r="AP129" s="51">
        <f t="shared" si="679"/>
        <v>0</v>
      </c>
      <c r="AQ129" s="48">
        <f t="shared" ref="AQ129:AS129" si="815">$D129*AQ180</f>
        <v>0</v>
      </c>
      <c r="AR129" s="48">
        <f t="shared" si="815"/>
        <v>0</v>
      </c>
      <c r="AS129" s="48">
        <f t="shared" si="815"/>
        <v>0</v>
      </c>
      <c r="AT129" s="51">
        <f t="shared" si="681"/>
        <v>0</v>
      </c>
      <c r="AU129" s="48">
        <f t="shared" ref="AU129:AW129" si="816">$D129*AU180</f>
        <v>0</v>
      </c>
      <c r="AV129" s="48">
        <f t="shared" si="816"/>
        <v>0</v>
      </c>
      <c r="AW129" s="48">
        <f t="shared" si="816"/>
        <v>0</v>
      </c>
      <c r="AX129" s="48">
        <f t="shared" ref="AX129:AZ129" si="817">$D129*AX180</f>
        <v>0</v>
      </c>
      <c r="AY129" s="48">
        <f t="shared" si="817"/>
        <v>0</v>
      </c>
      <c r="AZ129" s="48">
        <f t="shared" si="817"/>
        <v>0</v>
      </c>
      <c r="BA129" s="51">
        <f t="shared" si="684"/>
        <v>0</v>
      </c>
      <c r="BB129" s="45" t="e">
        <f t="shared" si="685"/>
        <v>#DIV/0!</v>
      </c>
    </row>
    <row r="130" spans="2:54" s="44" customFormat="1" ht="13.5" x14ac:dyDescent="0.25">
      <c r="B130" s="40"/>
      <c r="C130" s="40" t="s">
        <v>52</v>
      </c>
      <c r="D130" s="46"/>
      <c r="E130" s="47">
        <f t="shared" si="674"/>
        <v>0</v>
      </c>
      <c r="F130" s="48">
        <f t="shared" si="789"/>
        <v>0</v>
      </c>
      <c r="G130" s="48">
        <f t="shared" si="789"/>
        <v>0</v>
      </c>
      <c r="H130" s="48">
        <f t="shared" si="789"/>
        <v>0</v>
      </c>
      <c r="I130" s="48">
        <f t="shared" si="789"/>
        <v>0</v>
      </c>
      <c r="J130" s="48">
        <f t="shared" si="789"/>
        <v>0</v>
      </c>
      <c r="K130" s="48">
        <f t="shared" si="789"/>
        <v>0</v>
      </c>
      <c r="L130" s="48">
        <f t="shared" si="789"/>
        <v>0</v>
      </c>
      <c r="M130" s="48">
        <f t="shared" si="789"/>
        <v>0</v>
      </c>
      <c r="N130" s="48">
        <f t="shared" si="789"/>
        <v>0</v>
      </c>
      <c r="O130" s="51">
        <f t="shared" si="790"/>
        <v>0</v>
      </c>
      <c r="P130" s="48">
        <f t="shared" ref="P130:W130" si="818">$D130*P181</f>
        <v>0</v>
      </c>
      <c r="Q130" s="48">
        <f t="shared" si="818"/>
        <v>0</v>
      </c>
      <c r="R130" s="48">
        <f t="shared" si="818"/>
        <v>0</v>
      </c>
      <c r="S130" s="48">
        <f t="shared" si="818"/>
        <v>0</v>
      </c>
      <c r="T130" s="48">
        <f t="shared" si="818"/>
        <v>0</v>
      </c>
      <c r="U130" s="48">
        <f t="shared" si="818"/>
        <v>0</v>
      </c>
      <c r="V130" s="48">
        <f t="shared" si="818"/>
        <v>0</v>
      </c>
      <c r="W130" s="48">
        <f t="shared" si="818"/>
        <v>0</v>
      </c>
      <c r="X130" s="51">
        <f t="shared" si="792"/>
        <v>0</v>
      </c>
      <c r="Y130" s="48">
        <f t="shared" ref="Y130:AG130" si="819">$D130*Y181</f>
        <v>0</v>
      </c>
      <c r="Z130" s="48">
        <f t="shared" si="819"/>
        <v>0</v>
      </c>
      <c r="AA130" s="48">
        <f t="shared" si="819"/>
        <v>0</v>
      </c>
      <c r="AB130" s="48">
        <f t="shared" si="819"/>
        <v>0</v>
      </c>
      <c r="AC130" s="48">
        <f t="shared" si="819"/>
        <v>0</v>
      </c>
      <c r="AD130" s="48">
        <f t="shared" si="819"/>
        <v>0</v>
      </c>
      <c r="AE130" s="48">
        <f t="shared" si="819"/>
        <v>0</v>
      </c>
      <c r="AF130" s="48">
        <f t="shared" si="819"/>
        <v>0</v>
      </c>
      <c r="AG130" s="48">
        <f t="shared" si="819"/>
        <v>0</v>
      </c>
      <c r="AH130" s="51">
        <f t="shared" si="794"/>
        <v>0</v>
      </c>
      <c r="AI130" s="48">
        <f t="shared" ref="AI130:AO130" si="820">$D130*AI181</f>
        <v>0</v>
      </c>
      <c r="AJ130" s="48">
        <f t="shared" si="820"/>
        <v>0</v>
      </c>
      <c r="AK130" s="48">
        <f t="shared" si="820"/>
        <v>0</v>
      </c>
      <c r="AL130" s="48">
        <f t="shared" si="820"/>
        <v>0</v>
      </c>
      <c r="AM130" s="48">
        <f t="shared" si="820"/>
        <v>0</v>
      </c>
      <c r="AN130" s="48">
        <f t="shared" si="820"/>
        <v>0</v>
      </c>
      <c r="AO130" s="48">
        <f t="shared" si="820"/>
        <v>0</v>
      </c>
      <c r="AP130" s="51">
        <f t="shared" si="679"/>
        <v>0</v>
      </c>
      <c r="AQ130" s="48">
        <f t="shared" ref="AQ130:AS130" si="821">$D130*AQ181</f>
        <v>0</v>
      </c>
      <c r="AR130" s="48">
        <f t="shared" si="821"/>
        <v>0</v>
      </c>
      <c r="AS130" s="48">
        <f t="shared" si="821"/>
        <v>0</v>
      </c>
      <c r="AT130" s="51">
        <f t="shared" si="681"/>
        <v>0</v>
      </c>
      <c r="AU130" s="48">
        <f t="shared" ref="AU130:AW130" si="822">$D130*AU181</f>
        <v>0</v>
      </c>
      <c r="AV130" s="48">
        <f t="shared" si="822"/>
        <v>0</v>
      </c>
      <c r="AW130" s="48">
        <f t="shared" si="822"/>
        <v>0</v>
      </c>
      <c r="AX130" s="48">
        <f t="shared" ref="AX130:AZ130" si="823">$D130*AX181</f>
        <v>0</v>
      </c>
      <c r="AY130" s="48">
        <f t="shared" si="823"/>
        <v>0</v>
      </c>
      <c r="AZ130" s="48">
        <f t="shared" si="823"/>
        <v>0</v>
      </c>
      <c r="BA130" s="51">
        <f t="shared" si="684"/>
        <v>0</v>
      </c>
      <c r="BB130" s="45" t="e">
        <f t="shared" si="685"/>
        <v>#DIV/0!</v>
      </c>
    </row>
    <row r="131" spans="2:54" s="44" customFormat="1" ht="13.5" x14ac:dyDescent="0.25">
      <c r="B131" s="40"/>
      <c r="C131" s="40" t="s">
        <v>53</v>
      </c>
      <c r="D131" s="46">
        <f>[2]FS!J914</f>
        <v>1500</v>
      </c>
      <c r="E131" s="47">
        <f t="shared" si="674"/>
        <v>0</v>
      </c>
      <c r="F131" s="48">
        <f t="shared" si="789"/>
        <v>0</v>
      </c>
      <c r="G131" s="48">
        <f t="shared" si="789"/>
        <v>0</v>
      </c>
      <c r="H131" s="48">
        <f t="shared" si="789"/>
        <v>0</v>
      </c>
      <c r="I131" s="48">
        <f t="shared" si="789"/>
        <v>0</v>
      </c>
      <c r="J131" s="48">
        <f t="shared" si="789"/>
        <v>0</v>
      </c>
      <c r="K131" s="48">
        <f t="shared" si="789"/>
        <v>0</v>
      </c>
      <c r="L131" s="48">
        <f t="shared" si="789"/>
        <v>0</v>
      </c>
      <c r="M131" s="48">
        <f t="shared" si="789"/>
        <v>0</v>
      </c>
      <c r="N131" s="48">
        <f t="shared" si="789"/>
        <v>0</v>
      </c>
      <c r="O131" s="51">
        <f t="shared" si="790"/>
        <v>0</v>
      </c>
      <c r="P131" s="48">
        <f t="shared" ref="P131:W131" si="824">$D131*P182</f>
        <v>0</v>
      </c>
      <c r="Q131" s="48">
        <f t="shared" si="824"/>
        <v>0</v>
      </c>
      <c r="R131" s="48">
        <f t="shared" si="824"/>
        <v>0</v>
      </c>
      <c r="S131" s="48">
        <f t="shared" si="824"/>
        <v>0</v>
      </c>
      <c r="T131" s="48">
        <f t="shared" si="824"/>
        <v>0</v>
      </c>
      <c r="U131" s="48">
        <f t="shared" si="824"/>
        <v>0</v>
      </c>
      <c r="V131" s="48">
        <f t="shared" si="824"/>
        <v>0</v>
      </c>
      <c r="W131" s="48">
        <f t="shared" si="824"/>
        <v>0</v>
      </c>
      <c r="X131" s="51">
        <f t="shared" si="792"/>
        <v>0</v>
      </c>
      <c r="Y131" s="48">
        <f t="shared" ref="Y131:AG131" si="825">$D131*Y182</f>
        <v>0</v>
      </c>
      <c r="Z131" s="48">
        <f t="shared" si="825"/>
        <v>0</v>
      </c>
      <c r="AA131" s="48">
        <f t="shared" si="825"/>
        <v>0</v>
      </c>
      <c r="AB131" s="48">
        <f t="shared" si="825"/>
        <v>0</v>
      </c>
      <c r="AC131" s="48">
        <f t="shared" si="825"/>
        <v>0</v>
      </c>
      <c r="AD131" s="48">
        <f t="shared" si="825"/>
        <v>0</v>
      </c>
      <c r="AE131" s="48">
        <f t="shared" si="825"/>
        <v>0</v>
      </c>
      <c r="AF131" s="48">
        <f t="shared" si="825"/>
        <v>0</v>
      </c>
      <c r="AG131" s="48">
        <f t="shared" si="825"/>
        <v>0</v>
      </c>
      <c r="AH131" s="51">
        <f t="shared" si="794"/>
        <v>0</v>
      </c>
      <c r="AI131" s="48">
        <f t="shared" ref="AI131:AO131" si="826">$D131*AI182</f>
        <v>0</v>
      </c>
      <c r="AJ131" s="48">
        <f t="shared" si="826"/>
        <v>0</v>
      </c>
      <c r="AK131" s="48">
        <f t="shared" si="826"/>
        <v>0</v>
      </c>
      <c r="AL131" s="48">
        <f t="shared" si="826"/>
        <v>0</v>
      </c>
      <c r="AM131" s="48">
        <f t="shared" si="826"/>
        <v>0</v>
      </c>
      <c r="AN131" s="48">
        <f t="shared" si="826"/>
        <v>0</v>
      </c>
      <c r="AO131" s="48">
        <f t="shared" si="826"/>
        <v>0</v>
      </c>
      <c r="AP131" s="51">
        <f t="shared" si="679"/>
        <v>0</v>
      </c>
      <c r="AQ131" s="48">
        <f t="shared" ref="AQ131:AS131" si="827">$D131*AQ182</f>
        <v>0</v>
      </c>
      <c r="AR131" s="48">
        <f t="shared" si="827"/>
        <v>0</v>
      </c>
      <c r="AS131" s="48">
        <f t="shared" si="827"/>
        <v>0</v>
      </c>
      <c r="AT131" s="51">
        <f t="shared" si="681"/>
        <v>0</v>
      </c>
      <c r="AU131" s="48">
        <f t="shared" ref="AU131:AW131" si="828">$D131*AU182</f>
        <v>0</v>
      </c>
      <c r="AV131" s="48">
        <f t="shared" si="828"/>
        <v>0</v>
      </c>
      <c r="AW131" s="48">
        <f t="shared" si="828"/>
        <v>0</v>
      </c>
      <c r="AX131" s="48">
        <f t="shared" ref="AX131:AZ131" si="829">$D131*AX182</f>
        <v>0</v>
      </c>
      <c r="AY131" s="48">
        <f t="shared" si="829"/>
        <v>0</v>
      </c>
      <c r="AZ131" s="48">
        <f t="shared" si="829"/>
        <v>0</v>
      </c>
      <c r="BA131" s="51">
        <f t="shared" si="684"/>
        <v>0</v>
      </c>
      <c r="BB131" s="45">
        <f t="shared" si="685"/>
        <v>0</v>
      </c>
    </row>
    <row r="132" spans="2:54" s="44" customFormat="1" x14ac:dyDescent="0.25">
      <c r="B132" s="39" t="s">
        <v>54</v>
      </c>
      <c r="C132" s="40"/>
      <c r="D132" s="50">
        <f>SUM(D133:D134)</f>
        <v>1416354</v>
      </c>
      <c r="E132" s="42">
        <f t="shared" si="674"/>
        <v>56514.16</v>
      </c>
      <c r="F132" s="41">
        <f t="shared" ref="F132:AI132" si="830">SUM(F133:F134)</f>
        <v>14128.54</v>
      </c>
      <c r="G132" s="41">
        <f t="shared" ref="G132:N132" si="831">SUM(G133:G134)</f>
        <v>14128.54</v>
      </c>
      <c r="H132" s="41">
        <f t="shared" si="831"/>
        <v>0</v>
      </c>
      <c r="I132" s="41">
        <f t="shared" si="831"/>
        <v>0</v>
      </c>
      <c r="J132" s="41">
        <f t="shared" si="831"/>
        <v>0</v>
      </c>
      <c r="K132" s="41">
        <f t="shared" si="831"/>
        <v>0</v>
      </c>
      <c r="L132" s="41">
        <f t="shared" si="831"/>
        <v>0</v>
      </c>
      <c r="M132" s="41">
        <f t="shared" si="831"/>
        <v>0</v>
      </c>
      <c r="N132" s="41">
        <f t="shared" si="831"/>
        <v>0</v>
      </c>
      <c r="O132" s="43">
        <f t="shared" si="830"/>
        <v>28257.08</v>
      </c>
      <c r="P132" s="41">
        <f t="shared" si="830"/>
        <v>0</v>
      </c>
      <c r="Q132" s="41">
        <f t="shared" ref="Q132:W132" si="832">SUM(Q133:Q134)</f>
        <v>0</v>
      </c>
      <c r="R132" s="41">
        <f t="shared" si="832"/>
        <v>0</v>
      </c>
      <c r="S132" s="41">
        <f t="shared" si="832"/>
        <v>0</v>
      </c>
      <c r="T132" s="41">
        <f t="shared" si="832"/>
        <v>0</v>
      </c>
      <c r="U132" s="41">
        <f t="shared" si="832"/>
        <v>28257.08</v>
      </c>
      <c r="V132" s="41">
        <f t="shared" si="832"/>
        <v>0</v>
      </c>
      <c r="W132" s="41">
        <f t="shared" si="832"/>
        <v>0</v>
      </c>
      <c r="X132" s="41">
        <f t="shared" si="830"/>
        <v>28257.08</v>
      </c>
      <c r="Y132" s="41">
        <f t="shared" si="830"/>
        <v>0</v>
      </c>
      <c r="Z132" s="41">
        <f t="shared" ref="Z132:AG132" si="833">SUM(Z133:Z134)</f>
        <v>0</v>
      </c>
      <c r="AA132" s="41">
        <f t="shared" si="833"/>
        <v>0</v>
      </c>
      <c r="AB132" s="41">
        <f t="shared" si="833"/>
        <v>0</v>
      </c>
      <c r="AC132" s="41">
        <f t="shared" si="833"/>
        <v>0</v>
      </c>
      <c r="AD132" s="41">
        <f t="shared" si="833"/>
        <v>0</v>
      </c>
      <c r="AE132" s="41">
        <f t="shared" si="833"/>
        <v>0</v>
      </c>
      <c r="AF132" s="41">
        <f t="shared" si="833"/>
        <v>0</v>
      </c>
      <c r="AG132" s="41">
        <f t="shared" si="833"/>
        <v>0</v>
      </c>
      <c r="AH132" s="43">
        <f t="shared" si="830"/>
        <v>0</v>
      </c>
      <c r="AI132" s="41">
        <f t="shared" si="830"/>
        <v>0</v>
      </c>
      <c r="AJ132" s="41">
        <f t="shared" ref="AJ132:AO132" si="834">SUM(AJ133:AJ134)</f>
        <v>0</v>
      </c>
      <c r="AK132" s="41">
        <f t="shared" si="834"/>
        <v>0</v>
      </c>
      <c r="AL132" s="41">
        <f t="shared" si="834"/>
        <v>0</v>
      </c>
      <c r="AM132" s="41">
        <f t="shared" si="834"/>
        <v>0</v>
      </c>
      <c r="AN132" s="41">
        <f t="shared" si="834"/>
        <v>0</v>
      </c>
      <c r="AO132" s="41">
        <f t="shared" si="834"/>
        <v>0</v>
      </c>
      <c r="AP132" s="43">
        <f t="shared" si="679"/>
        <v>0</v>
      </c>
      <c r="AQ132" s="41">
        <f t="shared" ref="AQ132:AS132" si="835">SUM(AQ133:AQ134)</f>
        <v>0</v>
      </c>
      <c r="AR132" s="41">
        <f t="shared" si="835"/>
        <v>0</v>
      </c>
      <c r="AS132" s="41">
        <f t="shared" si="835"/>
        <v>0</v>
      </c>
      <c r="AT132" s="43">
        <f t="shared" si="681"/>
        <v>0</v>
      </c>
      <c r="AU132" s="41">
        <f t="shared" ref="AU132:AW132" si="836">SUM(AU133:AU134)</f>
        <v>0</v>
      </c>
      <c r="AV132" s="41">
        <f t="shared" si="836"/>
        <v>0</v>
      </c>
      <c r="AW132" s="41">
        <f t="shared" si="836"/>
        <v>0</v>
      </c>
      <c r="AX132" s="41">
        <f t="shared" ref="AX132:AZ132" si="837">SUM(AX133:AX134)</f>
        <v>0</v>
      </c>
      <c r="AY132" s="41">
        <f t="shared" si="837"/>
        <v>0</v>
      </c>
      <c r="AZ132" s="41">
        <f t="shared" si="837"/>
        <v>0</v>
      </c>
      <c r="BA132" s="43">
        <f t="shared" si="684"/>
        <v>0</v>
      </c>
      <c r="BB132" s="45">
        <f t="shared" si="685"/>
        <v>3.9901154654839115E-2</v>
      </c>
    </row>
    <row r="133" spans="2:54" s="44" customFormat="1" ht="13.5" x14ac:dyDescent="0.25">
      <c r="B133" s="40"/>
      <c r="C133" s="40" t="s">
        <v>55</v>
      </c>
      <c r="D133" s="46">
        <f>[2]FS!J1113</f>
        <v>1412854</v>
      </c>
      <c r="E133" s="47">
        <f t="shared" si="674"/>
        <v>56514.16</v>
      </c>
      <c r="F133" s="48">
        <f t="shared" ref="F133:N134" si="838">$D133*F184</f>
        <v>14128.54</v>
      </c>
      <c r="G133" s="48">
        <f t="shared" si="838"/>
        <v>14128.54</v>
      </c>
      <c r="H133" s="48">
        <f t="shared" si="838"/>
        <v>0</v>
      </c>
      <c r="I133" s="48">
        <f t="shared" si="838"/>
        <v>0</v>
      </c>
      <c r="J133" s="48">
        <f t="shared" si="838"/>
        <v>0</v>
      </c>
      <c r="K133" s="48">
        <f t="shared" si="838"/>
        <v>0</v>
      </c>
      <c r="L133" s="48">
        <f t="shared" si="838"/>
        <v>0</v>
      </c>
      <c r="M133" s="48">
        <f t="shared" si="838"/>
        <v>0</v>
      </c>
      <c r="N133" s="48">
        <f t="shared" si="838"/>
        <v>0</v>
      </c>
      <c r="O133" s="51">
        <f>SUM(F133:N133)</f>
        <v>28257.08</v>
      </c>
      <c r="P133" s="48">
        <f t="shared" ref="P133:W133" si="839">$D133*P184</f>
        <v>0</v>
      </c>
      <c r="Q133" s="48">
        <f t="shared" si="839"/>
        <v>0</v>
      </c>
      <c r="R133" s="48">
        <f t="shared" si="839"/>
        <v>0</v>
      </c>
      <c r="S133" s="48">
        <f t="shared" si="839"/>
        <v>0</v>
      </c>
      <c r="T133" s="48">
        <f t="shared" si="839"/>
        <v>0</v>
      </c>
      <c r="U133" s="48">
        <f t="shared" si="839"/>
        <v>28257.08</v>
      </c>
      <c r="V133" s="48">
        <f t="shared" si="839"/>
        <v>0</v>
      </c>
      <c r="W133" s="48">
        <f t="shared" si="839"/>
        <v>0</v>
      </c>
      <c r="X133" s="51">
        <f>SUM(P133:W133)</f>
        <v>28257.08</v>
      </c>
      <c r="Y133" s="48">
        <f t="shared" ref="Y133:AG133" si="840">$D133*Y184</f>
        <v>0</v>
      </c>
      <c r="Z133" s="48">
        <f t="shared" si="840"/>
        <v>0</v>
      </c>
      <c r="AA133" s="48">
        <f t="shared" si="840"/>
        <v>0</v>
      </c>
      <c r="AB133" s="48">
        <f t="shared" si="840"/>
        <v>0</v>
      </c>
      <c r="AC133" s="48">
        <f t="shared" si="840"/>
        <v>0</v>
      </c>
      <c r="AD133" s="48">
        <f t="shared" si="840"/>
        <v>0</v>
      </c>
      <c r="AE133" s="48">
        <f t="shared" si="840"/>
        <v>0</v>
      </c>
      <c r="AF133" s="48">
        <f t="shared" si="840"/>
        <v>0</v>
      </c>
      <c r="AG133" s="48">
        <f t="shared" si="840"/>
        <v>0</v>
      </c>
      <c r="AH133" s="51">
        <f>SUM(Y133:AG133)</f>
        <v>0</v>
      </c>
      <c r="AI133" s="48">
        <f t="shared" ref="AI133:AO133" si="841">$D133*AI184</f>
        <v>0</v>
      </c>
      <c r="AJ133" s="48">
        <f t="shared" si="841"/>
        <v>0</v>
      </c>
      <c r="AK133" s="48">
        <f t="shared" si="841"/>
        <v>0</v>
      </c>
      <c r="AL133" s="48">
        <f t="shared" si="841"/>
        <v>0</v>
      </c>
      <c r="AM133" s="48">
        <f t="shared" si="841"/>
        <v>0</v>
      </c>
      <c r="AN133" s="48">
        <f t="shared" si="841"/>
        <v>0</v>
      </c>
      <c r="AO133" s="48">
        <f t="shared" si="841"/>
        <v>0</v>
      </c>
      <c r="AP133" s="51">
        <f t="shared" si="679"/>
        <v>0</v>
      </c>
      <c r="AQ133" s="48">
        <f t="shared" ref="AQ133:AS133" si="842">$D133*AQ184</f>
        <v>0</v>
      </c>
      <c r="AR133" s="48">
        <f t="shared" si="842"/>
        <v>0</v>
      </c>
      <c r="AS133" s="48">
        <f t="shared" si="842"/>
        <v>0</v>
      </c>
      <c r="AT133" s="51">
        <f t="shared" si="681"/>
        <v>0</v>
      </c>
      <c r="AU133" s="48">
        <f t="shared" ref="AU133:AW133" si="843">$D133*AU184</f>
        <v>0</v>
      </c>
      <c r="AV133" s="48">
        <f t="shared" si="843"/>
        <v>0</v>
      </c>
      <c r="AW133" s="48">
        <f t="shared" si="843"/>
        <v>0</v>
      </c>
      <c r="AX133" s="48">
        <f t="shared" ref="AX133:AZ133" si="844">$D133*AX184</f>
        <v>0</v>
      </c>
      <c r="AY133" s="48">
        <f t="shared" si="844"/>
        <v>0</v>
      </c>
      <c r="AZ133" s="48">
        <f t="shared" si="844"/>
        <v>0</v>
      </c>
      <c r="BA133" s="51">
        <f t="shared" si="684"/>
        <v>0</v>
      </c>
      <c r="BB133" s="45">
        <f t="shared" si="685"/>
        <v>0.04</v>
      </c>
    </row>
    <row r="134" spans="2:54" s="44" customFormat="1" ht="13.5" x14ac:dyDescent="0.25">
      <c r="B134" s="40"/>
      <c r="C134" s="40" t="s">
        <v>56</v>
      </c>
      <c r="D134" s="46">
        <f>[2]FS!J1114</f>
        <v>3500</v>
      </c>
      <c r="E134" s="47">
        <f t="shared" si="674"/>
        <v>0</v>
      </c>
      <c r="F134" s="48">
        <f t="shared" si="838"/>
        <v>0</v>
      </c>
      <c r="G134" s="48">
        <f t="shared" si="838"/>
        <v>0</v>
      </c>
      <c r="H134" s="48">
        <f t="shared" si="838"/>
        <v>0</v>
      </c>
      <c r="I134" s="48">
        <f t="shared" si="838"/>
        <v>0</v>
      </c>
      <c r="J134" s="48">
        <f t="shared" si="838"/>
        <v>0</v>
      </c>
      <c r="K134" s="48">
        <f t="shared" si="838"/>
        <v>0</v>
      </c>
      <c r="L134" s="48">
        <f t="shared" si="838"/>
        <v>0</v>
      </c>
      <c r="M134" s="48">
        <f t="shared" si="838"/>
        <v>0</v>
      </c>
      <c r="N134" s="48">
        <f t="shared" si="838"/>
        <v>0</v>
      </c>
      <c r="O134" s="51">
        <f>SUM(F134:N134)</f>
        <v>0</v>
      </c>
      <c r="P134" s="48">
        <f t="shared" ref="P134:W134" si="845">$D134*P185</f>
        <v>0</v>
      </c>
      <c r="Q134" s="48">
        <f t="shared" si="845"/>
        <v>0</v>
      </c>
      <c r="R134" s="48">
        <f t="shared" si="845"/>
        <v>0</v>
      </c>
      <c r="S134" s="48">
        <f t="shared" si="845"/>
        <v>0</v>
      </c>
      <c r="T134" s="48">
        <f t="shared" si="845"/>
        <v>0</v>
      </c>
      <c r="U134" s="48">
        <f t="shared" si="845"/>
        <v>0</v>
      </c>
      <c r="V134" s="48">
        <f t="shared" si="845"/>
        <v>0</v>
      </c>
      <c r="W134" s="48">
        <f t="shared" si="845"/>
        <v>0</v>
      </c>
      <c r="X134" s="51">
        <f>SUM(P134:W134)</f>
        <v>0</v>
      </c>
      <c r="Y134" s="48">
        <f t="shared" ref="Y134:AG134" si="846">$D134*Y185</f>
        <v>0</v>
      </c>
      <c r="Z134" s="48">
        <f t="shared" si="846"/>
        <v>0</v>
      </c>
      <c r="AA134" s="48">
        <f t="shared" si="846"/>
        <v>0</v>
      </c>
      <c r="AB134" s="48">
        <f t="shared" si="846"/>
        <v>0</v>
      </c>
      <c r="AC134" s="48">
        <f t="shared" si="846"/>
        <v>0</v>
      </c>
      <c r="AD134" s="48">
        <f t="shared" si="846"/>
        <v>0</v>
      </c>
      <c r="AE134" s="48">
        <f t="shared" si="846"/>
        <v>0</v>
      </c>
      <c r="AF134" s="48">
        <f t="shared" si="846"/>
        <v>0</v>
      </c>
      <c r="AG134" s="48">
        <f t="shared" si="846"/>
        <v>0</v>
      </c>
      <c r="AH134" s="51">
        <f>SUM(Y134:AG134)</f>
        <v>0</v>
      </c>
      <c r="AI134" s="48">
        <f t="shared" ref="AI134:AO134" si="847">$D134*AI185</f>
        <v>0</v>
      </c>
      <c r="AJ134" s="48">
        <f t="shared" si="847"/>
        <v>0</v>
      </c>
      <c r="AK134" s="48">
        <f t="shared" si="847"/>
        <v>0</v>
      </c>
      <c r="AL134" s="48">
        <f t="shared" si="847"/>
        <v>0</v>
      </c>
      <c r="AM134" s="48">
        <f t="shared" si="847"/>
        <v>0</v>
      </c>
      <c r="AN134" s="48">
        <f t="shared" si="847"/>
        <v>0</v>
      </c>
      <c r="AO134" s="48">
        <f t="shared" si="847"/>
        <v>0</v>
      </c>
      <c r="AP134" s="51">
        <f t="shared" si="679"/>
        <v>0</v>
      </c>
      <c r="AQ134" s="48">
        <f t="shared" ref="AQ134:AS134" si="848">$D134*AQ185</f>
        <v>0</v>
      </c>
      <c r="AR134" s="48">
        <f t="shared" si="848"/>
        <v>0</v>
      </c>
      <c r="AS134" s="48">
        <f t="shared" si="848"/>
        <v>0</v>
      </c>
      <c r="AT134" s="51">
        <f t="shared" si="681"/>
        <v>0</v>
      </c>
      <c r="AU134" s="48">
        <f t="shared" ref="AU134:AW134" si="849">$D134*AU185</f>
        <v>0</v>
      </c>
      <c r="AV134" s="48">
        <f t="shared" si="849"/>
        <v>0</v>
      </c>
      <c r="AW134" s="48">
        <f t="shared" si="849"/>
        <v>0</v>
      </c>
      <c r="AX134" s="48">
        <f t="shared" ref="AX134:AZ134" si="850">$D134*AX185</f>
        <v>0</v>
      </c>
      <c r="AY134" s="48">
        <f t="shared" si="850"/>
        <v>0</v>
      </c>
      <c r="AZ134" s="48">
        <f t="shared" si="850"/>
        <v>0</v>
      </c>
      <c r="BA134" s="51">
        <f t="shared" si="684"/>
        <v>0</v>
      </c>
      <c r="BB134" s="45">
        <f t="shared" si="685"/>
        <v>0</v>
      </c>
    </row>
    <row r="135" spans="2:54" s="44" customFormat="1" x14ac:dyDescent="0.25">
      <c r="B135" s="39" t="s">
        <v>57</v>
      </c>
      <c r="C135" s="40"/>
      <c r="D135" s="50">
        <f>SUM(D136:D140)</f>
        <v>196057</v>
      </c>
      <c r="E135" s="42">
        <f t="shared" si="674"/>
        <v>11959.445</v>
      </c>
      <c r="F135" s="41">
        <f t="shared" ref="F135:AI135" si="851">SUM(F136:F140)</f>
        <v>0</v>
      </c>
      <c r="G135" s="41">
        <f t="shared" ref="G135:N135" si="852">SUM(G136:G140)</f>
        <v>0</v>
      </c>
      <c r="H135" s="41">
        <f t="shared" si="852"/>
        <v>0</v>
      </c>
      <c r="I135" s="41">
        <f t="shared" si="852"/>
        <v>0</v>
      </c>
      <c r="J135" s="41">
        <f t="shared" si="852"/>
        <v>0</v>
      </c>
      <c r="K135" s="41">
        <f t="shared" si="852"/>
        <v>0</v>
      </c>
      <c r="L135" s="41">
        <f t="shared" si="852"/>
        <v>0</v>
      </c>
      <c r="M135" s="41">
        <f t="shared" si="852"/>
        <v>0</v>
      </c>
      <c r="N135" s="41">
        <f t="shared" si="852"/>
        <v>0</v>
      </c>
      <c r="O135" s="43">
        <f t="shared" si="851"/>
        <v>0</v>
      </c>
      <c r="P135" s="41">
        <f t="shared" si="851"/>
        <v>0</v>
      </c>
      <c r="Q135" s="41">
        <f t="shared" ref="Q135:W135" si="853">SUM(Q136:Q140)</f>
        <v>0</v>
      </c>
      <c r="R135" s="41">
        <f t="shared" si="853"/>
        <v>0</v>
      </c>
      <c r="S135" s="41">
        <f t="shared" si="853"/>
        <v>0</v>
      </c>
      <c r="T135" s="41">
        <f t="shared" si="853"/>
        <v>0</v>
      </c>
      <c r="U135" s="41">
        <f t="shared" si="853"/>
        <v>0</v>
      </c>
      <c r="V135" s="41">
        <f t="shared" si="853"/>
        <v>5566.8549999999996</v>
      </c>
      <c r="W135" s="41">
        <f t="shared" si="853"/>
        <v>6392.59</v>
      </c>
      <c r="X135" s="41">
        <f t="shared" si="851"/>
        <v>11959.445</v>
      </c>
      <c r="Y135" s="41">
        <f t="shared" si="851"/>
        <v>0</v>
      </c>
      <c r="Z135" s="41">
        <f t="shared" ref="Z135:AG135" si="854">SUM(Z136:Z140)</f>
        <v>0</v>
      </c>
      <c r="AA135" s="41">
        <f t="shared" si="854"/>
        <v>0</v>
      </c>
      <c r="AB135" s="41">
        <f t="shared" si="854"/>
        <v>0</v>
      </c>
      <c r="AC135" s="41">
        <f t="shared" si="854"/>
        <v>0</v>
      </c>
      <c r="AD135" s="41">
        <f t="shared" si="854"/>
        <v>0</v>
      </c>
      <c r="AE135" s="41">
        <f t="shared" si="854"/>
        <v>0</v>
      </c>
      <c r="AF135" s="41">
        <f t="shared" si="854"/>
        <v>0</v>
      </c>
      <c r="AG135" s="41">
        <f t="shared" si="854"/>
        <v>0</v>
      </c>
      <c r="AH135" s="43">
        <f t="shared" si="851"/>
        <v>0</v>
      </c>
      <c r="AI135" s="41">
        <f t="shared" si="851"/>
        <v>0</v>
      </c>
      <c r="AJ135" s="41">
        <f t="shared" ref="AJ135:AO135" si="855">SUM(AJ136:AJ140)</f>
        <v>0</v>
      </c>
      <c r="AK135" s="41">
        <f t="shared" si="855"/>
        <v>0</v>
      </c>
      <c r="AL135" s="41">
        <f t="shared" si="855"/>
        <v>0</v>
      </c>
      <c r="AM135" s="41">
        <f t="shared" si="855"/>
        <v>0</v>
      </c>
      <c r="AN135" s="41">
        <f t="shared" si="855"/>
        <v>0</v>
      </c>
      <c r="AO135" s="41">
        <f t="shared" si="855"/>
        <v>0</v>
      </c>
      <c r="AP135" s="43">
        <f t="shared" si="679"/>
        <v>0</v>
      </c>
      <c r="AQ135" s="41">
        <f t="shared" ref="AQ135:AS135" si="856">SUM(AQ136:AQ140)</f>
        <v>0</v>
      </c>
      <c r="AR135" s="41">
        <f t="shared" si="856"/>
        <v>0</v>
      </c>
      <c r="AS135" s="41">
        <f t="shared" si="856"/>
        <v>0</v>
      </c>
      <c r="AT135" s="43">
        <f t="shared" si="681"/>
        <v>0</v>
      </c>
      <c r="AU135" s="41">
        <f t="shared" ref="AU135:AW135" si="857">SUM(AU136:AU140)</f>
        <v>0</v>
      </c>
      <c r="AV135" s="41">
        <f t="shared" si="857"/>
        <v>0</v>
      </c>
      <c r="AW135" s="41">
        <f t="shared" si="857"/>
        <v>0</v>
      </c>
      <c r="AX135" s="41">
        <f t="shared" ref="AX135:AZ135" si="858">SUM(AX136:AX140)</f>
        <v>0</v>
      </c>
      <c r="AY135" s="41">
        <f t="shared" si="858"/>
        <v>0</v>
      </c>
      <c r="AZ135" s="41">
        <f t="shared" si="858"/>
        <v>0</v>
      </c>
      <c r="BA135" s="43">
        <f t="shared" si="684"/>
        <v>0</v>
      </c>
      <c r="BB135" s="45">
        <f t="shared" si="685"/>
        <v>6.099983678216029E-2</v>
      </c>
    </row>
    <row r="136" spans="2:54" s="44" customFormat="1" ht="13.5" x14ac:dyDescent="0.25">
      <c r="B136" s="40"/>
      <c r="C136" s="40" t="s">
        <v>58</v>
      </c>
      <c r="D136" s="46">
        <f>[2]FS!J1313</f>
        <v>85214</v>
      </c>
      <c r="E136" s="47">
        <f t="shared" si="674"/>
        <v>8521.4</v>
      </c>
      <c r="F136" s="48">
        <f t="shared" ref="F136:N140" si="859">$D136*F187</f>
        <v>0</v>
      </c>
      <c r="G136" s="48">
        <f t="shared" si="859"/>
        <v>0</v>
      </c>
      <c r="H136" s="48">
        <f t="shared" si="859"/>
        <v>0</v>
      </c>
      <c r="I136" s="48">
        <f t="shared" si="859"/>
        <v>0</v>
      </c>
      <c r="J136" s="48">
        <f t="shared" si="859"/>
        <v>0</v>
      </c>
      <c r="K136" s="48">
        <f t="shared" si="859"/>
        <v>0</v>
      </c>
      <c r="L136" s="48">
        <f t="shared" si="859"/>
        <v>0</v>
      </c>
      <c r="M136" s="48">
        <f t="shared" si="859"/>
        <v>0</v>
      </c>
      <c r="N136" s="48">
        <f t="shared" si="859"/>
        <v>0</v>
      </c>
      <c r="O136" s="51">
        <f>SUM(F136:N136)</f>
        <v>0</v>
      </c>
      <c r="P136" s="48">
        <f t="shared" ref="P136:W136" si="860">$D136*P187</f>
        <v>0</v>
      </c>
      <c r="Q136" s="48">
        <f t="shared" si="860"/>
        <v>0</v>
      </c>
      <c r="R136" s="48">
        <f t="shared" si="860"/>
        <v>0</v>
      </c>
      <c r="S136" s="48">
        <f t="shared" si="860"/>
        <v>0</v>
      </c>
      <c r="T136" s="48">
        <f t="shared" si="860"/>
        <v>0</v>
      </c>
      <c r="U136" s="48">
        <f t="shared" si="860"/>
        <v>0</v>
      </c>
      <c r="V136" s="48">
        <f t="shared" si="860"/>
        <v>4260.7</v>
      </c>
      <c r="W136" s="48">
        <f t="shared" si="860"/>
        <v>4260.7</v>
      </c>
      <c r="X136" s="51">
        <f>SUM(P136:W136)</f>
        <v>8521.4</v>
      </c>
      <c r="Y136" s="48">
        <f t="shared" ref="Y136:AG136" si="861">$D136*Y187</f>
        <v>0</v>
      </c>
      <c r="Z136" s="48">
        <f t="shared" si="861"/>
        <v>0</v>
      </c>
      <c r="AA136" s="48">
        <f t="shared" si="861"/>
        <v>0</v>
      </c>
      <c r="AB136" s="48">
        <f t="shared" si="861"/>
        <v>0</v>
      </c>
      <c r="AC136" s="48">
        <f t="shared" si="861"/>
        <v>0</v>
      </c>
      <c r="AD136" s="48">
        <f t="shared" si="861"/>
        <v>0</v>
      </c>
      <c r="AE136" s="48">
        <f t="shared" si="861"/>
        <v>0</v>
      </c>
      <c r="AF136" s="48">
        <f t="shared" si="861"/>
        <v>0</v>
      </c>
      <c r="AG136" s="48">
        <f t="shared" si="861"/>
        <v>0</v>
      </c>
      <c r="AH136" s="51">
        <f>SUM(Y136:AG136)</f>
        <v>0</v>
      </c>
      <c r="AI136" s="48">
        <f t="shared" ref="AI136:AO136" si="862">$D136*AI187</f>
        <v>0</v>
      </c>
      <c r="AJ136" s="48">
        <f t="shared" si="862"/>
        <v>0</v>
      </c>
      <c r="AK136" s="48">
        <f t="shared" si="862"/>
        <v>0</v>
      </c>
      <c r="AL136" s="48">
        <f t="shared" si="862"/>
        <v>0</v>
      </c>
      <c r="AM136" s="48">
        <f t="shared" si="862"/>
        <v>0</v>
      </c>
      <c r="AN136" s="48">
        <f t="shared" si="862"/>
        <v>0</v>
      </c>
      <c r="AO136" s="48">
        <f t="shared" si="862"/>
        <v>0</v>
      </c>
      <c r="AP136" s="51">
        <f t="shared" si="679"/>
        <v>0</v>
      </c>
      <c r="AQ136" s="48">
        <f t="shared" ref="AQ136:AS136" si="863">$D136*AQ187</f>
        <v>0</v>
      </c>
      <c r="AR136" s="48">
        <f t="shared" si="863"/>
        <v>0</v>
      </c>
      <c r="AS136" s="48">
        <f t="shared" si="863"/>
        <v>0</v>
      </c>
      <c r="AT136" s="51">
        <f t="shared" si="681"/>
        <v>0</v>
      </c>
      <c r="AU136" s="48">
        <f t="shared" ref="AU136:AW136" si="864">$D136*AU187</f>
        <v>0</v>
      </c>
      <c r="AV136" s="48">
        <f t="shared" si="864"/>
        <v>0</v>
      </c>
      <c r="AW136" s="48">
        <f t="shared" si="864"/>
        <v>0</v>
      </c>
      <c r="AX136" s="48">
        <f t="shared" ref="AX136:AZ136" si="865">$D136*AX187</f>
        <v>0</v>
      </c>
      <c r="AY136" s="48">
        <f t="shared" si="865"/>
        <v>0</v>
      </c>
      <c r="AZ136" s="48">
        <f t="shared" si="865"/>
        <v>0</v>
      </c>
      <c r="BA136" s="51">
        <f>SUM(AU136:AZ136)</f>
        <v>0</v>
      </c>
      <c r="BB136" s="45">
        <f>E136/D136</f>
        <v>9.9999999999999992E-2</v>
      </c>
    </row>
    <row r="137" spans="2:54" s="44" customFormat="1" ht="13.5" x14ac:dyDescent="0.25">
      <c r="B137" s="40"/>
      <c r="C137" s="40" t="s">
        <v>59</v>
      </c>
      <c r="D137" s="46">
        <f>[2]FS!J1314</f>
        <v>23766</v>
      </c>
      <c r="E137" s="47">
        <f t="shared" si="674"/>
        <v>0</v>
      </c>
      <c r="F137" s="48">
        <f t="shared" si="859"/>
        <v>0</v>
      </c>
      <c r="G137" s="48">
        <f t="shared" si="859"/>
        <v>0</v>
      </c>
      <c r="H137" s="48">
        <f t="shared" si="859"/>
        <v>0</v>
      </c>
      <c r="I137" s="48">
        <f t="shared" si="859"/>
        <v>0</v>
      </c>
      <c r="J137" s="48">
        <f t="shared" si="859"/>
        <v>0</v>
      </c>
      <c r="K137" s="48">
        <f t="shared" si="859"/>
        <v>0</v>
      </c>
      <c r="L137" s="48">
        <f t="shared" si="859"/>
        <v>0</v>
      </c>
      <c r="M137" s="48">
        <f t="shared" si="859"/>
        <v>0</v>
      </c>
      <c r="N137" s="48">
        <f t="shared" si="859"/>
        <v>0</v>
      </c>
      <c r="O137" s="51">
        <f>SUM(F137:N137)</f>
        <v>0</v>
      </c>
      <c r="P137" s="48">
        <f t="shared" ref="P137:W137" si="866">$D137*P188</f>
        <v>0</v>
      </c>
      <c r="Q137" s="48">
        <f t="shared" si="866"/>
        <v>0</v>
      </c>
      <c r="R137" s="48">
        <f t="shared" si="866"/>
        <v>0</v>
      </c>
      <c r="S137" s="48">
        <f t="shared" si="866"/>
        <v>0</v>
      </c>
      <c r="T137" s="48">
        <f t="shared" si="866"/>
        <v>0</v>
      </c>
      <c r="U137" s="48">
        <f t="shared" si="866"/>
        <v>0</v>
      </c>
      <c r="V137" s="48">
        <f t="shared" si="866"/>
        <v>0</v>
      </c>
      <c r="W137" s="48">
        <f t="shared" si="866"/>
        <v>0</v>
      </c>
      <c r="X137" s="51">
        <f>SUM(P137:W137)</f>
        <v>0</v>
      </c>
      <c r="Y137" s="48">
        <f t="shared" ref="Y137:AG137" si="867">$D137*Y188</f>
        <v>0</v>
      </c>
      <c r="Z137" s="48">
        <f t="shared" si="867"/>
        <v>0</v>
      </c>
      <c r="AA137" s="48">
        <f t="shared" si="867"/>
        <v>0</v>
      </c>
      <c r="AB137" s="48">
        <f t="shared" si="867"/>
        <v>0</v>
      </c>
      <c r="AC137" s="48">
        <f t="shared" si="867"/>
        <v>0</v>
      </c>
      <c r="AD137" s="48">
        <f t="shared" si="867"/>
        <v>0</v>
      </c>
      <c r="AE137" s="48">
        <f t="shared" si="867"/>
        <v>0</v>
      </c>
      <c r="AF137" s="48">
        <f t="shared" si="867"/>
        <v>0</v>
      </c>
      <c r="AG137" s="48">
        <f t="shared" si="867"/>
        <v>0</v>
      </c>
      <c r="AH137" s="51">
        <f>SUM(Y137:AG137)</f>
        <v>0</v>
      </c>
      <c r="AI137" s="48">
        <f t="shared" ref="AI137:AO137" si="868">$D137*AI188</f>
        <v>0</v>
      </c>
      <c r="AJ137" s="48">
        <f t="shared" si="868"/>
        <v>0</v>
      </c>
      <c r="AK137" s="48">
        <f t="shared" si="868"/>
        <v>0</v>
      </c>
      <c r="AL137" s="48">
        <f t="shared" si="868"/>
        <v>0</v>
      </c>
      <c r="AM137" s="48">
        <f t="shared" si="868"/>
        <v>0</v>
      </c>
      <c r="AN137" s="48">
        <f t="shared" si="868"/>
        <v>0</v>
      </c>
      <c r="AO137" s="48">
        <f t="shared" si="868"/>
        <v>0</v>
      </c>
      <c r="AP137" s="51">
        <f t="shared" si="679"/>
        <v>0</v>
      </c>
      <c r="AQ137" s="48">
        <f t="shared" ref="AQ137:AS137" si="869">$D137*AQ188</f>
        <v>0</v>
      </c>
      <c r="AR137" s="48">
        <f t="shared" si="869"/>
        <v>0</v>
      </c>
      <c r="AS137" s="48">
        <f t="shared" si="869"/>
        <v>0</v>
      </c>
      <c r="AT137" s="51">
        <f t="shared" si="681"/>
        <v>0</v>
      </c>
      <c r="AU137" s="48">
        <f t="shared" ref="AU137:AW137" si="870">$D137*AU188</f>
        <v>0</v>
      </c>
      <c r="AV137" s="48">
        <f t="shared" si="870"/>
        <v>0</v>
      </c>
      <c r="AW137" s="48">
        <f t="shared" si="870"/>
        <v>0</v>
      </c>
      <c r="AX137" s="48">
        <f t="shared" ref="AX137:AZ137" si="871">$D137*AX188</f>
        <v>0</v>
      </c>
      <c r="AY137" s="48">
        <f t="shared" si="871"/>
        <v>0</v>
      </c>
      <c r="AZ137" s="48">
        <f t="shared" si="871"/>
        <v>0</v>
      </c>
      <c r="BA137" s="51">
        <f t="shared" si="684"/>
        <v>0</v>
      </c>
      <c r="BB137" s="45">
        <f t="shared" si="685"/>
        <v>0</v>
      </c>
    </row>
    <row r="138" spans="2:54" s="44" customFormat="1" ht="13.5" x14ac:dyDescent="0.25">
      <c r="B138" s="40"/>
      <c r="C138" s="40" t="s">
        <v>60</v>
      </c>
      <c r="D138" s="46">
        <f>[2]FS!J1315</f>
        <v>0</v>
      </c>
      <c r="E138" s="47">
        <f t="shared" si="674"/>
        <v>0</v>
      </c>
      <c r="F138" s="48">
        <f t="shared" si="859"/>
        <v>0</v>
      </c>
      <c r="G138" s="48">
        <f t="shared" si="859"/>
        <v>0</v>
      </c>
      <c r="H138" s="48">
        <f t="shared" si="859"/>
        <v>0</v>
      </c>
      <c r="I138" s="48">
        <f t="shared" si="859"/>
        <v>0</v>
      </c>
      <c r="J138" s="48">
        <f t="shared" si="859"/>
        <v>0</v>
      </c>
      <c r="K138" s="48">
        <f t="shared" si="859"/>
        <v>0</v>
      </c>
      <c r="L138" s="48">
        <f t="shared" si="859"/>
        <v>0</v>
      </c>
      <c r="M138" s="48">
        <f t="shared" si="859"/>
        <v>0</v>
      </c>
      <c r="N138" s="48">
        <f t="shared" si="859"/>
        <v>0</v>
      </c>
      <c r="O138" s="51">
        <f>SUM(F138:N138)</f>
        <v>0</v>
      </c>
      <c r="P138" s="48">
        <f t="shared" ref="P138:W138" si="872">$D138*P189</f>
        <v>0</v>
      </c>
      <c r="Q138" s="48">
        <f t="shared" si="872"/>
        <v>0</v>
      </c>
      <c r="R138" s="48">
        <f t="shared" si="872"/>
        <v>0</v>
      </c>
      <c r="S138" s="48">
        <f t="shared" si="872"/>
        <v>0</v>
      </c>
      <c r="T138" s="48">
        <f t="shared" si="872"/>
        <v>0</v>
      </c>
      <c r="U138" s="48">
        <f t="shared" si="872"/>
        <v>0</v>
      </c>
      <c r="V138" s="48">
        <f t="shared" si="872"/>
        <v>0</v>
      </c>
      <c r="W138" s="48">
        <f t="shared" si="872"/>
        <v>0</v>
      </c>
      <c r="X138" s="51">
        <f>SUM(P138:W138)</f>
        <v>0</v>
      </c>
      <c r="Y138" s="48">
        <f t="shared" ref="Y138:AG138" si="873">$D138*Y189</f>
        <v>0</v>
      </c>
      <c r="Z138" s="48">
        <f t="shared" si="873"/>
        <v>0</v>
      </c>
      <c r="AA138" s="48">
        <f t="shared" si="873"/>
        <v>0</v>
      </c>
      <c r="AB138" s="48">
        <f t="shared" si="873"/>
        <v>0</v>
      </c>
      <c r="AC138" s="48">
        <f t="shared" si="873"/>
        <v>0</v>
      </c>
      <c r="AD138" s="48">
        <f t="shared" si="873"/>
        <v>0</v>
      </c>
      <c r="AE138" s="48">
        <f t="shared" si="873"/>
        <v>0</v>
      </c>
      <c r="AF138" s="48">
        <f t="shared" si="873"/>
        <v>0</v>
      </c>
      <c r="AG138" s="48">
        <f t="shared" si="873"/>
        <v>0</v>
      </c>
      <c r="AH138" s="51">
        <f>SUM(Y138:AG138)</f>
        <v>0</v>
      </c>
      <c r="AI138" s="48">
        <f t="shared" ref="AI138:AO138" si="874">$D138*AI189</f>
        <v>0</v>
      </c>
      <c r="AJ138" s="48">
        <f t="shared" si="874"/>
        <v>0</v>
      </c>
      <c r="AK138" s="48">
        <f t="shared" si="874"/>
        <v>0</v>
      </c>
      <c r="AL138" s="48">
        <f t="shared" si="874"/>
        <v>0</v>
      </c>
      <c r="AM138" s="48">
        <f t="shared" si="874"/>
        <v>0</v>
      </c>
      <c r="AN138" s="48">
        <f t="shared" si="874"/>
        <v>0</v>
      </c>
      <c r="AO138" s="48">
        <f t="shared" si="874"/>
        <v>0</v>
      </c>
      <c r="AP138" s="51">
        <f t="shared" si="679"/>
        <v>0</v>
      </c>
      <c r="AQ138" s="48">
        <f t="shared" ref="AQ138:AS138" si="875">$D138*AQ189</f>
        <v>0</v>
      </c>
      <c r="AR138" s="48">
        <f t="shared" si="875"/>
        <v>0</v>
      </c>
      <c r="AS138" s="48">
        <f t="shared" si="875"/>
        <v>0</v>
      </c>
      <c r="AT138" s="51">
        <f t="shared" si="681"/>
        <v>0</v>
      </c>
      <c r="AU138" s="48">
        <f t="shared" ref="AU138:AW138" si="876">$D138*AU189</f>
        <v>0</v>
      </c>
      <c r="AV138" s="48">
        <f t="shared" si="876"/>
        <v>0</v>
      </c>
      <c r="AW138" s="48">
        <f t="shared" si="876"/>
        <v>0</v>
      </c>
      <c r="AX138" s="48">
        <f t="shared" ref="AX138:AZ138" si="877">$D138*AX189</f>
        <v>0</v>
      </c>
      <c r="AY138" s="48">
        <f t="shared" si="877"/>
        <v>0</v>
      </c>
      <c r="AZ138" s="48">
        <f t="shared" si="877"/>
        <v>0</v>
      </c>
      <c r="BA138" s="51">
        <f t="shared" si="684"/>
        <v>0</v>
      </c>
      <c r="BB138" s="45" t="e">
        <f t="shared" si="685"/>
        <v>#DIV/0!</v>
      </c>
    </row>
    <row r="139" spans="2:54" s="44" customFormat="1" ht="13.5" x14ac:dyDescent="0.25">
      <c r="B139" s="40"/>
      <c r="C139" s="40" t="s">
        <v>61</v>
      </c>
      <c r="D139" s="46">
        <f>[2]FS!J1316</f>
        <v>71063</v>
      </c>
      <c r="E139" s="47">
        <f t="shared" si="674"/>
        <v>3197.835</v>
      </c>
      <c r="F139" s="48">
        <f t="shared" si="859"/>
        <v>0</v>
      </c>
      <c r="G139" s="48">
        <f t="shared" si="859"/>
        <v>0</v>
      </c>
      <c r="H139" s="48">
        <f t="shared" si="859"/>
        <v>0</v>
      </c>
      <c r="I139" s="48">
        <f t="shared" si="859"/>
        <v>0</v>
      </c>
      <c r="J139" s="48">
        <f t="shared" si="859"/>
        <v>0</v>
      </c>
      <c r="K139" s="48">
        <f t="shared" si="859"/>
        <v>0</v>
      </c>
      <c r="L139" s="48">
        <f t="shared" si="859"/>
        <v>0</v>
      </c>
      <c r="M139" s="48">
        <f t="shared" si="859"/>
        <v>0</v>
      </c>
      <c r="N139" s="48">
        <f t="shared" si="859"/>
        <v>0</v>
      </c>
      <c r="O139" s="51">
        <f>SUM(F139:N139)</f>
        <v>0</v>
      </c>
      <c r="P139" s="48">
        <f t="shared" ref="P139:W139" si="878">$D139*P190</f>
        <v>0</v>
      </c>
      <c r="Q139" s="48">
        <f t="shared" si="878"/>
        <v>0</v>
      </c>
      <c r="R139" s="48">
        <f t="shared" si="878"/>
        <v>0</v>
      </c>
      <c r="S139" s="48">
        <f t="shared" si="878"/>
        <v>0</v>
      </c>
      <c r="T139" s="48">
        <f t="shared" si="878"/>
        <v>0</v>
      </c>
      <c r="U139" s="48">
        <f t="shared" si="878"/>
        <v>0</v>
      </c>
      <c r="V139" s="48">
        <f t="shared" si="878"/>
        <v>1065.9449999999999</v>
      </c>
      <c r="W139" s="48">
        <f t="shared" si="878"/>
        <v>2131.89</v>
      </c>
      <c r="X139" s="51">
        <f>SUM(P139:W139)</f>
        <v>3197.835</v>
      </c>
      <c r="Y139" s="48">
        <f t="shared" ref="Y139:AG139" si="879">$D139*Y190</f>
        <v>0</v>
      </c>
      <c r="Z139" s="48">
        <f t="shared" si="879"/>
        <v>0</v>
      </c>
      <c r="AA139" s="48">
        <f t="shared" si="879"/>
        <v>0</v>
      </c>
      <c r="AB139" s="48">
        <f t="shared" si="879"/>
        <v>0</v>
      </c>
      <c r="AC139" s="48">
        <f t="shared" si="879"/>
        <v>0</v>
      </c>
      <c r="AD139" s="48">
        <f t="shared" si="879"/>
        <v>0</v>
      </c>
      <c r="AE139" s="48">
        <f t="shared" si="879"/>
        <v>0</v>
      </c>
      <c r="AF139" s="48">
        <f t="shared" si="879"/>
        <v>0</v>
      </c>
      <c r="AG139" s="48">
        <f t="shared" si="879"/>
        <v>0</v>
      </c>
      <c r="AH139" s="51">
        <f>SUM(Y139:AG139)</f>
        <v>0</v>
      </c>
      <c r="AI139" s="48">
        <f t="shared" ref="AI139:AO139" si="880">$D139*AI190</f>
        <v>0</v>
      </c>
      <c r="AJ139" s="48">
        <f t="shared" si="880"/>
        <v>0</v>
      </c>
      <c r="AK139" s="48">
        <f t="shared" si="880"/>
        <v>0</v>
      </c>
      <c r="AL139" s="48">
        <f t="shared" si="880"/>
        <v>0</v>
      </c>
      <c r="AM139" s="48">
        <f t="shared" si="880"/>
        <v>0</v>
      </c>
      <c r="AN139" s="48">
        <f t="shared" si="880"/>
        <v>0</v>
      </c>
      <c r="AO139" s="48">
        <f t="shared" si="880"/>
        <v>0</v>
      </c>
      <c r="AP139" s="51">
        <f t="shared" si="679"/>
        <v>0</v>
      </c>
      <c r="AQ139" s="48">
        <f t="shared" ref="AQ139:AS139" si="881">$D139*AQ190</f>
        <v>0</v>
      </c>
      <c r="AR139" s="48">
        <f t="shared" si="881"/>
        <v>0</v>
      </c>
      <c r="AS139" s="48">
        <f t="shared" si="881"/>
        <v>0</v>
      </c>
      <c r="AT139" s="51">
        <f t="shared" si="681"/>
        <v>0</v>
      </c>
      <c r="AU139" s="48">
        <f t="shared" ref="AU139:AW139" si="882">$D139*AU190</f>
        <v>0</v>
      </c>
      <c r="AV139" s="48">
        <f t="shared" si="882"/>
        <v>0</v>
      </c>
      <c r="AW139" s="48">
        <f t="shared" si="882"/>
        <v>0</v>
      </c>
      <c r="AX139" s="48">
        <f t="shared" ref="AX139:AZ139" si="883">$D139*AX190</f>
        <v>0</v>
      </c>
      <c r="AY139" s="48">
        <f t="shared" si="883"/>
        <v>0</v>
      </c>
      <c r="AZ139" s="48">
        <f t="shared" si="883"/>
        <v>0</v>
      </c>
      <c r="BA139" s="51">
        <f t="shared" si="684"/>
        <v>0</v>
      </c>
      <c r="BB139" s="45">
        <f t="shared" si="685"/>
        <v>4.4999999999999998E-2</v>
      </c>
    </row>
    <row r="140" spans="2:54" s="44" customFormat="1" ht="13.5" x14ac:dyDescent="0.25">
      <c r="B140" s="40"/>
      <c r="C140" s="40" t="s">
        <v>62</v>
      </c>
      <c r="D140" s="46">
        <f>[2]FS!J1317</f>
        <v>16014</v>
      </c>
      <c r="E140" s="47">
        <f t="shared" si="674"/>
        <v>240.20999999999998</v>
      </c>
      <c r="F140" s="48">
        <f t="shared" si="859"/>
        <v>0</v>
      </c>
      <c r="G140" s="48">
        <f t="shared" si="859"/>
        <v>0</v>
      </c>
      <c r="H140" s="48">
        <f t="shared" si="859"/>
        <v>0</v>
      </c>
      <c r="I140" s="48">
        <f t="shared" si="859"/>
        <v>0</v>
      </c>
      <c r="J140" s="48">
        <f t="shared" si="859"/>
        <v>0</v>
      </c>
      <c r="K140" s="48">
        <f t="shared" si="859"/>
        <v>0</v>
      </c>
      <c r="L140" s="48">
        <f t="shared" si="859"/>
        <v>0</v>
      </c>
      <c r="M140" s="48">
        <f t="shared" si="859"/>
        <v>0</v>
      </c>
      <c r="N140" s="48">
        <f t="shared" si="859"/>
        <v>0</v>
      </c>
      <c r="O140" s="51">
        <f>SUM(F140:N140)</f>
        <v>0</v>
      </c>
      <c r="P140" s="48">
        <f t="shared" ref="P140:W140" si="884">$D140*P191</f>
        <v>0</v>
      </c>
      <c r="Q140" s="48">
        <f t="shared" si="884"/>
        <v>0</v>
      </c>
      <c r="R140" s="48">
        <f t="shared" si="884"/>
        <v>0</v>
      </c>
      <c r="S140" s="48">
        <f t="shared" si="884"/>
        <v>0</v>
      </c>
      <c r="T140" s="48">
        <f t="shared" si="884"/>
        <v>0</v>
      </c>
      <c r="U140" s="48">
        <f t="shared" si="884"/>
        <v>0</v>
      </c>
      <c r="V140" s="48">
        <f t="shared" si="884"/>
        <v>240.20999999999998</v>
      </c>
      <c r="W140" s="48">
        <f t="shared" si="884"/>
        <v>0</v>
      </c>
      <c r="X140" s="51">
        <f>SUM(P140:W140)</f>
        <v>240.20999999999998</v>
      </c>
      <c r="Y140" s="48">
        <f t="shared" ref="Y140:AG140" si="885">$D140*Y191</f>
        <v>0</v>
      </c>
      <c r="Z140" s="48">
        <f t="shared" si="885"/>
        <v>0</v>
      </c>
      <c r="AA140" s="48">
        <f t="shared" si="885"/>
        <v>0</v>
      </c>
      <c r="AB140" s="48">
        <f t="shared" si="885"/>
        <v>0</v>
      </c>
      <c r="AC140" s="48">
        <f t="shared" si="885"/>
        <v>0</v>
      </c>
      <c r="AD140" s="48">
        <f t="shared" si="885"/>
        <v>0</v>
      </c>
      <c r="AE140" s="48">
        <f t="shared" si="885"/>
        <v>0</v>
      </c>
      <c r="AF140" s="48">
        <f t="shared" si="885"/>
        <v>0</v>
      </c>
      <c r="AG140" s="48">
        <f t="shared" si="885"/>
        <v>0</v>
      </c>
      <c r="AH140" s="51">
        <f>SUM(Y140:AG140)</f>
        <v>0</v>
      </c>
      <c r="AI140" s="48">
        <f t="shared" ref="AI140:AO140" si="886">$D140*AI191</f>
        <v>0</v>
      </c>
      <c r="AJ140" s="48">
        <f t="shared" si="886"/>
        <v>0</v>
      </c>
      <c r="AK140" s="48">
        <f t="shared" si="886"/>
        <v>0</v>
      </c>
      <c r="AL140" s="48">
        <f t="shared" si="886"/>
        <v>0</v>
      </c>
      <c r="AM140" s="48">
        <f t="shared" si="886"/>
        <v>0</v>
      </c>
      <c r="AN140" s="48">
        <f t="shared" si="886"/>
        <v>0</v>
      </c>
      <c r="AO140" s="48">
        <f t="shared" si="886"/>
        <v>0</v>
      </c>
      <c r="AP140" s="51">
        <f t="shared" si="679"/>
        <v>0</v>
      </c>
      <c r="AQ140" s="48">
        <f t="shared" ref="AQ140:AS140" si="887">$D140*AQ191</f>
        <v>0</v>
      </c>
      <c r="AR140" s="48">
        <f t="shared" si="887"/>
        <v>0</v>
      </c>
      <c r="AS140" s="48">
        <f t="shared" si="887"/>
        <v>0</v>
      </c>
      <c r="AT140" s="51">
        <f t="shared" si="681"/>
        <v>0</v>
      </c>
      <c r="AU140" s="48">
        <f t="shared" ref="AU140:AW140" si="888">$D140*AU191</f>
        <v>0</v>
      </c>
      <c r="AV140" s="48">
        <f t="shared" si="888"/>
        <v>0</v>
      </c>
      <c r="AW140" s="48">
        <f t="shared" si="888"/>
        <v>0</v>
      </c>
      <c r="AX140" s="48">
        <f t="shared" ref="AX140:AZ140" si="889">$D140*AX191</f>
        <v>0</v>
      </c>
      <c r="AY140" s="48">
        <f t="shared" si="889"/>
        <v>0</v>
      </c>
      <c r="AZ140" s="48">
        <f t="shared" si="889"/>
        <v>0</v>
      </c>
      <c r="BA140" s="51">
        <f t="shared" si="684"/>
        <v>0</v>
      </c>
      <c r="BB140" s="45">
        <f t="shared" si="685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119748</v>
      </c>
      <c r="E141" s="42">
        <f t="shared" si="674"/>
        <v>710</v>
      </c>
      <c r="F141" s="41">
        <f t="shared" ref="F141:AI141" si="890">SUM(F142:F146)</f>
        <v>0</v>
      </c>
      <c r="G141" s="41">
        <f t="shared" ref="G141:N141" si="891">SUM(G142:G146)</f>
        <v>0</v>
      </c>
      <c r="H141" s="41">
        <f t="shared" si="891"/>
        <v>10</v>
      </c>
      <c r="I141" s="41">
        <f t="shared" si="891"/>
        <v>0</v>
      </c>
      <c r="J141" s="41">
        <f t="shared" si="891"/>
        <v>0</v>
      </c>
      <c r="K141" s="41">
        <f t="shared" si="891"/>
        <v>0</v>
      </c>
      <c r="L141" s="41">
        <f t="shared" si="891"/>
        <v>0</v>
      </c>
      <c r="M141" s="41">
        <f t="shared" si="891"/>
        <v>0</v>
      </c>
      <c r="N141" s="41">
        <f t="shared" si="891"/>
        <v>0</v>
      </c>
      <c r="O141" s="43">
        <f t="shared" si="890"/>
        <v>10</v>
      </c>
      <c r="P141" s="41">
        <f t="shared" si="890"/>
        <v>0</v>
      </c>
      <c r="Q141" s="41">
        <f t="shared" ref="Q141:W141" si="892">SUM(Q142:Q146)</f>
        <v>0</v>
      </c>
      <c r="R141" s="41">
        <f t="shared" si="892"/>
        <v>0</v>
      </c>
      <c r="S141" s="41">
        <f t="shared" si="892"/>
        <v>0</v>
      </c>
      <c r="T141" s="41">
        <f t="shared" si="892"/>
        <v>0</v>
      </c>
      <c r="U141" s="41">
        <f t="shared" si="892"/>
        <v>0</v>
      </c>
      <c r="V141" s="41">
        <f t="shared" si="892"/>
        <v>0</v>
      </c>
      <c r="W141" s="41">
        <f t="shared" si="892"/>
        <v>0</v>
      </c>
      <c r="X141" s="41">
        <f t="shared" si="890"/>
        <v>0</v>
      </c>
      <c r="Y141" s="41">
        <f t="shared" si="890"/>
        <v>0</v>
      </c>
      <c r="Z141" s="41">
        <f t="shared" ref="Z141:AG141" si="893">SUM(Z142:Z146)</f>
        <v>0</v>
      </c>
      <c r="AA141" s="41">
        <f t="shared" si="893"/>
        <v>0</v>
      </c>
      <c r="AB141" s="41">
        <f t="shared" si="893"/>
        <v>0</v>
      </c>
      <c r="AC141" s="41">
        <f t="shared" si="893"/>
        <v>0</v>
      </c>
      <c r="AD141" s="41">
        <f t="shared" si="893"/>
        <v>0</v>
      </c>
      <c r="AE141" s="41">
        <f t="shared" si="893"/>
        <v>0</v>
      </c>
      <c r="AF141" s="41">
        <f t="shared" si="893"/>
        <v>0</v>
      </c>
      <c r="AG141" s="41">
        <f t="shared" si="893"/>
        <v>0</v>
      </c>
      <c r="AH141" s="43">
        <f t="shared" si="890"/>
        <v>0</v>
      </c>
      <c r="AI141" s="41">
        <f t="shared" si="890"/>
        <v>100</v>
      </c>
      <c r="AJ141" s="41">
        <f t="shared" ref="AJ141:AO141" si="894">SUM(AJ142:AJ146)</f>
        <v>100</v>
      </c>
      <c r="AK141" s="41">
        <f t="shared" si="894"/>
        <v>100</v>
      </c>
      <c r="AL141" s="41">
        <f t="shared" si="894"/>
        <v>300</v>
      </c>
      <c r="AM141" s="41">
        <f t="shared" si="894"/>
        <v>0</v>
      </c>
      <c r="AN141" s="41">
        <f t="shared" si="894"/>
        <v>100</v>
      </c>
      <c r="AO141" s="41">
        <f t="shared" si="894"/>
        <v>0</v>
      </c>
      <c r="AP141" s="43">
        <f t="shared" si="679"/>
        <v>700</v>
      </c>
      <c r="AQ141" s="41">
        <f t="shared" ref="AQ141:AS141" si="895">SUM(AQ142:AQ146)</f>
        <v>0</v>
      </c>
      <c r="AR141" s="41">
        <f t="shared" si="895"/>
        <v>0</v>
      </c>
      <c r="AS141" s="41">
        <f t="shared" si="895"/>
        <v>0</v>
      </c>
      <c r="AT141" s="43">
        <f t="shared" si="681"/>
        <v>0</v>
      </c>
      <c r="AU141" s="41">
        <f t="shared" ref="AU141:AW141" si="896">SUM(AU142:AU146)</f>
        <v>0</v>
      </c>
      <c r="AV141" s="41">
        <f t="shared" si="896"/>
        <v>0</v>
      </c>
      <c r="AW141" s="41">
        <f t="shared" si="896"/>
        <v>0</v>
      </c>
      <c r="AX141" s="41">
        <f t="shared" ref="AX141:AZ141" si="897">SUM(AX142:AX146)</f>
        <v>0</v>
      </c>
      <c r="AY141" s="41">
        <f t="shared" si="897"/>
        <v>0</v>
      </c>
      <c r="AZ141" s="41">
        <f t="shared" si="897"/>
        <v>0</v>
      </c>
      <c r="BA141" s="43">
        <f t="shared" si="684"/>
        <v>0</v>
      </c>
      <c r="BB141" s="45">
        <f t="shared" si="685"/>
        <v>5.9291178140762268E-3</v>
      </c>
    </row>
    <row r="142" spans="2:54" s="44" customFormat="1" ht="13.5" x14ac:dyDescent="0.25">
      <c r="B142" s="40"/>
      <c r="C142" s="40" t="s">
        <v>64</v>
      </c>
      <c r="D142" s="46">
        <f>[2]FS!J1513</f>
        <v>99065</v>
      </c>
      <c r="E142" s="47">
        <f t="shared" si="674"/>
        <v>0</v>
      </c>
      <c r="F142" s="48">
        <f t="shared" ref="F142:N146" si="898">$D142*F193</f>
        <v>0</v>
      </c>
      <c r="G142" s="48">
        <f t="shared" si="898"/>
        <v>0</v>
      </c>
      <c r="H142" s="48">
        <f t="shared" si="898"/>
        <v>0</v>
      </c>
      <c r="I142" s="48">
        <f t="shared" si="898"/>
        <v>0</v>
      </c>
      <c r="J142" s="48">
        <f t="shared" si="898"/>
        <v>0</v>
      </c>
      <c r="K142" s="48">
        <f t="shared" si="898"/>
        <v>0</v>
      </c>
      <c r="L142" s="48">
        <f t="shared" si="898"/>
        <v>0</v>
      </c>
      <c r="M142" s="48">
        <f t="shared" si="898"/>
        <v>0</v>
      </c>
      <c r="N142" s="48">
        <f t="shared" si="898"/>
        <v>0</v>
      </c>
      <c r="O142" s="51">
        <f>SUM(F142:N142)</f>
        <v>0</v>
      </c>
      <c r="P142" s="48">
        <f t="shared" ref="P142:W142" si="899">$D142*P193</f>
        <v>0</v>
      </c>
      <c r="Q142" s="48">
        <f t="shared" si="899"/>
        <v>0</v>
      </c>
      <c r="R142" s="48">
        <f t="shared" si="899"/>
        <v>0</v>
      </c>
      <c r="S142" s="48">
        <f t="shared" si="899"/>
        <v>0</v>
      </c>
      <c r="T142" s="48">
        <f t="shared" si="899"/>
        <v>0</v>
      </c>
      <c r="U142" s="48">
        <f t="shared" si="899"/>
        <v>0</v>
      </c>
      <c r="V142" s="48">
        <f t="shared" si="899"/>
        <v>0</v>
      </c>
      <c r="W142" s="48">
        <f t="shared" si="899"/>
        <v>0</v>
      </c>
      <c r="X142" s="51">
        <f>SUM(P142:W142)</f>
        <v>0</v>
      </c>
      <c r="Y142" s="48">
        <f t="shared" ref="Y142:AG142" si="900">$D142*Y193</f>
        <v>0</v>
      </c>
      <c r="Z142" s="48">
        <f t="shared" si="900"/>
        <v>0</v>
      </c>
      <c r="AA142" s="48">
        <f t="shared" si="900"/>
        <v>0</v>
      </c>
      <c r="AB142" s="48">
        <f t="shared" si="900"/>
        <v>0</v>
      </c>
      <c r="AC142" s="48">
        <f t="shared" si="900"/>
        <v>0</v>
      </c>
      <c r="AD142" s="48">
        <f t="shared" si="900"/>
        <v>0</v>
      </c>
      <c r="AE142" s="48">
        <f t="shared" si="900"/>
        <v>0</v>
      </c>
      <c r="AF142" s="48">
        <f t="shared" si="900"/>
        <v>0</v>
      </c>
      <c r="AG142" s="48">
        <f t="shared" si="900"/>
        <v>0</v>
      </c>
      <c r="AH142" s="51">
        <f>SUM(Y142:AG142)</f>
        <v>0</v>
      </c>
      <c r="AI142" s="48">
        <f t="shared" ref="AI142:AO142" si="901">$D142*AI193</f>
        <v>0</v>
      </c>
      <c r="AJ142" s="48">
        <f t="shared" si="901"/>
        <v>0</v>
      </c>
      <c r="AK142" s="48">
        <f t="shared" si="901"/>
        <v>0</v>
      </c>
      <c r="AL142" s="48">
        <f t="shared" si="901"/>
        <v>0</v>
      </c>
      <c r="AM142" s="48">
        <f t="shared" si="901"/>
        <v>0</v>
      </c>
      <c r="AN142" s="48">
        <f t="shared" si="901"/>
        <v>0</v>
      </c>
      <c r="AO142" s="48">
        <f t="shared" si="901"/>
        <v>0</v>
      </c>
      <c r="AP142" s="51">
        <f t="shared" si="679"/>
        <v>0</v>
      </c>
      <c r="AQ142" s="48">
        <f t="shared" ref="AQ142:AS142" si="902">$D142*AQ193</f>
        <v>0</v>
      </c>
      <c r="AR142" s="48">
        <f t="shared" si="902"/>
        <v>0</v>
      </c>
      <c r="AS142" s="48">
        <f t="shared" si="902"/>
        <v>0</v>
      </c>
      <c r="AT142" s="51">
        <f t="shared" si="681"/>
        <v>0</v>
      </c>
      <c r="AU142" s="48">
        <f t="shared" ref="AU142:AW142" si="903">$D142*AU193</f>
        <v>0</v>
      </c>
      <c r="AV142" s="48">
        <f t="shared" si="903"/>
        <v>0</v>
      </c>
      <c r="AW142" s="48">
        <f t="shared" si="903"/>
        <v>0</v>
      </c>
      <c r="AX142" s="48">
        <f t="shared" ref="AX142:AZ142" si="904">$D142*AX193</f>
        <v>0</v>
      </c>
      <c r="AY142" s="48">
        <f t="shared" si="904"/>
        <v>0</v>
      </c>
      <c r="AZ142" s="48">
        <f t="shared" si="904"/>
        <v>0</v>
      </c>
      <c r="BA142" s="51">
        <f t="shared" si="684"/>
        <v>0</v>
      </c>
      <c r="BB142" s="45">
        <f t="shared" si="685"/>
        <v>0</v>
      </c>
    </row>
    <row r="143" spans="2:54" s="44" customFormat="1" ht="13.5" x14ac:dyDescent="0.25">
      <c r="B143" s="40"/>
      <c r="C143" s="40" t="s">
        <v>65</v>
      </c>
      <c r="D143" s="46"/>
      <c r="E143" s="47">
        <f t="shared" si="674"/>
        <v>0</v>
      </c>
      <c r="F143" s="48">
        <f t="shared" si="898"/>
        <v>0</v>
      </c>
      <c r="G143" s="48">
        <f t="shared" si="898"/>
        <v>0</v>
      </c>
      <c r="H143" s="48">
        <f t="shared" si="898"/>
        <v>0</v>
      </c>
      <c r="I143" s="48">
        <f t="shared" si="898"/>
        <v>0</v>
      </c>
      <c r="J143" s="48">
        <f t="shared" si="898"/>
        <v>0</v>
      </c>
      <c r="K143" s="48">
        <f t="shared" si="898"/>
        <v>0</v>
      </c>
      <c r="L143" s="48">
        <f t="shared" si="898"/>
        <v>0</v>
      </c>
      <c r="M143" s="48">
        <f t="shared" si="898"/>
        <v>0</v>
      </c>
      <c r="N143" s="48">
        <f t="shared" si="898"/>
        <v>0</v>
      </c>
      <c r="O143" s="51">
        <f>SUM(F143:N143)</f>
        <v>0</v>
      </c>
      <c r="P143" s="48">
        <f t="shared" ref="P143:W143" si="905">$D143*P194</f>
        <v>0</v>
      </c>
      <c r="Q143" s="48">
        <f t="shared" si="905"/>
        <v>0</v>
      </c>
      <c r="R143" s="48">
        <f t="shared" si="905"/>
        <v>0</v>
      </c>
      <c r="S143" s="48">
        <f t="shared" si="905"/>
        <v>0</v>
      </c>
      <c r="T143" s="48">
        <f t="shared" si="905"/>
        <v>0</v>
      </c>
      <c r="U143" s="48">
        <f t="shared" si="905"/>
        <v>0</v>
      </c>
      <c r="V143" s="48">
        <f t="shared" si="905"/>
        <v>0</v>
      </c>
      <c r="W143" s="48">
        <f t="shared" si="905"/>
        <v>0</v>
      </c>
      <c r="X143" s="51">
        <f>SUM(P143:W143)</f>
        <v>0</v>
      </c>
      <c r="Y143" s="48">
        <f t="shared" ref="Y143:AG143" si="906">$D143*Y194</f>
        <v>0</v>
      </c>
      <c r="Z143" s="48">
        <f t="shared" si="906"/>
        <v>0</v>
      </c>
      <c r="AA143" s="48">
        <f t="shared" si="906"/>
        <v>0</v>
      </c>
      <c r="AB143" s="48">
        <f t="shared" si="906"/>
        <v>0</v>
      </c>
      <c r="AC143" s="48">
        <f t="shared" si="906"/>
        <v>0</v>
      </c>
      <c r="AD143" s="48">
        <f t="shared" si="906"/>
        <v>0</v>
      </c>
      <c r="AE143" s="48">
        <f t="shared" si="906"/>
        <v>0</v>
      </c>
      <c r="AF143" s="48">
        <f t="shared" si="906"/>
        <v>0</v>
      </c>
      <c r="AG143" s="48">
        <f t="shared" si="906"/>
        <v>0</v>
      </c>
      <c r="AH143" s="51">
        <f>SUM(Y143:AG143)</f>
        <v>0</v>
      </c>
      <c r="AI143" s="48">
        <f t="shared" ref="AI143:AO143" si="907">$D143*AI194</f>
        <v>0</v>
      </c>
      <c r="AJ143" s="48">
        <f t="shared" si="907"/>
        <v>0</v>
      </c>
      <c r="AK143" s="48">
        <f t="shared" si="907"/>
        <v>0</v>
      </c>
      <c r="AL143" s="48">
        <f t="shared" si="907"/>
        <v>0</v>
      </c>
      <c r="AM143" s="48">
        <f t="shared" si="907"/>
        <v>0</v>
      </c>
      <c r="AN143" s="48">
        <f t="shared" si="907"/>
        <v>0</v>
      </c>
      <c r="AO143" s="48">
        <f t="shared" si="907"/>
        <v>0</v>
      </c>
      <c r="AP143" s="51">
        <f t="shared" si="679"/>
        <v>0</v>
      </c>
      <c r="AQ143" s="48">
        <f t="shared" ref="AQ143:AS143" si="908">$D143*AQ194</f>
        <v>0</v>
      </c>
      <c r="AR143" s="48">
        <f t="shared" si="908"/>
        <v>0</v>
      </c>
      <c r="AS143" s="48">
        <f t="shared" si="908"/>
        <v>0</v>
      </c>
      <c r="AT143" s="51">
        <f t="shared" si="681"/>
        <v>0</v>
      </c>
      <c r="AU143" s="48">
        <f t="shared" ref="AU143:AW143" si="909">$D143*AU194</f>
        <v>0</v>
      </c>
      <c r="AV143" s="48">
        <f t="shared" si="909"/>
        <v>0</v>
      </c>
      <c r="AW143" s="48">
        <f t="shared" si="909"/>
        <v>0</v>
      </c>
      <c r="AX143" s="48">
        <f t="shared" ref="AX143:AZ143" si="910">$D143*AX194</f>
        <v>0</v>
      </c>
      <c r="AY143" s="48">
        <f t="shared" si="910"/>
        <v>0</v>
      </c>
      <c r="AZ143" s="48">
        <f t="shared" si="910"/>
        <v>0</v>
      </c>
      <c r="BA143" s="51">
        <f t="shared" si="684"/>
        <v>0</v>
      </c>
      <c r="BB143" s="45" t="e">
        <f t="shared" si="685"/>
        <v>#DIV/0!</v>
      </c>
    </row>
    <row r="144" spans="2:54" s="44" customFormat="1" ht="13.5" x14ac:dyDescent="0.25">
      <c r="B144" s="40"/>
      <c r="C144" s="40" t="s">
        <v>66</v>
      </c>
      <c r="D144" s="46"/>
      <c r="E144" s="47">
        <f t="shared" si="674"/>
        <v>0</v>
      </c>
      <c r="F144" s="48">
        <f t="shared" si="898"/>
        <v>0</v>
      </c>
      <c r="G144" s="48">
        <f t="shared" si="898"/>
        <v>0</v>
      </c>
      <c r="H144" s="48">
        <f t="shared" si="898"/>
        <v>0</v>
      </c>
      <c r="I144" s="48">
        <f t="shared" si="898"/>
        <v>0</v>
      </c>
      <c r="J144" s="48">
        <f t="shared" si="898"/>
        <v>0</v>
      </c>
      <c r="K144" s="48">
        <f t="shared" si="898"/>
        <v>0</v>
      </c>
      <c r="L144" s="48">
        <f t="shared" si="898"/>
        <v>0</v>
      </c>
      <c r="M144" s="48">
        <f t="shared" si="898"/>
        <v>0</v>
      </c>
      <c r="N144" s="48">
        <f t="shared" si="898"/>
        <v>0</v>
      </c>
      <c r="O144" s="51">
        <f>SUM(F144:N144)</f>
        <v>0</v>
      </c>
      <c r="P144" s="48">
        <f t="shared" ref="P144:W144" si="911">$D144*P195</f>
        <v>0</v>
      </c>
      <c r="Q144" s="48">
        <f t="shared" si="911"/>
        <v>0</v>
      </c>
      <c r="R144" s="48">
        <f t="shared" si="911"/>
        <v>0</v>
      </c>
      <c r="S144" s="48">
        <f t="shared" si="911"/>
        <v>0</v>
      </c>
      <c r="T144" s="48">
        <f t="shared" si="911"/>
        <v>0</v>
      </c>
      <c r="U144" s="48">
        <f t="shared" si="911"/>
        <v>0</v>
      </c>
      <c r="V144" s="48">
        <f t="shared" si="911"/>
        <v>0</v>
      </c>
      <c r="W144" s="48">
        <f t="shared" si="911"/>
        <v>0</v>
      </c>
      <c r="X144" s="51">
        <f>SUM(P144:W144)</f>
        <v>0</v>
      </c>
      <c r="Y144" s="48">
        <f t="shared" ref="Y144:AG144" si="912">$D144*Y195</f>
        <v>0</v>
      </c>
      <c r="Z144" s="48">
        <f t="shared" si="912"/>
        <v>0</v>
      </c>
      <c r="AA144" s="48">
        <f t="shared" si="912"/>
        <v>0</v>
      </c>
      <c r="AB144" s="48">
        <f t="shared" si="912"/>
        <v>0</v>
      </c>
      <c r="AC144" s="48">
        <f t="shared" si="912"/>
        <v>0</v>
      </c>
      <c r="AD144" s="48">
        <f t="shared" si="912"/>
        <v>0</v>
      </c>
      <c r="AE144" s="48">
        <f t="shared" si="912"/>
        <v>0</v>
      </c>
      <c r="AF144" s="48">
        <f t="shared" si="912"/>
        <v>0</v>
      </c>
      <c r="AG144" s="48">
        <f t="shared" si="912"/>
        <v>0</v>
      </c>
      <c r="AH144" s="51">
        <f>SUM(Y144:AG144)</f>
        <v>0</v>
      </c>
      <c r="AI144" s="48">
        <f t="shared" ref="AI144:AO144" si="913">$D144*AI195</f>
        <v>0</v>
      </c>
      <c r="AJ144" s="48">
        <f t="shared" si="913"/>
        <v>0</v>
      </c>
      <c r="AK144" s="48">
        <f t="shared" si="913"/>
        <v>0</v>
      </c>
      <c r="AL144" s="48">
        <f t="shared" si="913"/>
        <v>0</v>
      </c>
      <c r="AM144" s="48">
        <f t="shared" si="913"/>
        <v>0</v>
      </c>
      <c r="AN144" s="48">
        <f t="shared" si="913"/>
        <v>0</v>
      </c>
      <c r="AO144" s="48">
        <f t="shared" si="913"/>
        <v>0</v>
      </c>
      <c r="AP144" s="51">
        <f t="shared" si="679"/>
        <v>0</v>
      </c>
      <c r="AQ144" s="48">
        <f t="shared" ref="AQ144:AS144" si="914">$D144*AQ195</f>
        <v>0</v>
      </c>
      <c r="AR144" s="48">
        <f t="shared" si="914"/>
        <v>0</v>
      </c>
      <c r="AS144" s="48">
        <f t="shared" si="914"/>
        <v>0</v>
      </c>
      <c r="AT144" s="51">
        <f t="shared" si="681"/>
        <v>0</v>
      </c>
      <c r="AU144" s="48">
        <f t="shared" ref="AU144:AW144" si="915">$D144*AU195</f>
        <v>0</v>
      </c>
      <c r="AV144" s="48">
        <f t="shared" si="915"/>
        <v>0</v>
      </c>
      <c r="AW144" s="48">
        <f t="shared" si="915"/>
        <v>0</v>
      </c>
      <c r="AX144" s="48">
        <f t="shared" ref="AX144:AZ144" si="916">$D144*AX195</f>
        <v>0</v>
      </c>
      <c r="AY144" s="48">
        <f t="shared" si="916"/>
        <v>0</v>
      </c>
      <c r="AZ144" s="48">
        <f t="shared" si="916"/>
        <v>0</v>
      </c>
      <c r="BA144" s="51">
        <f t="shared" si="684"/>
        <v>0</v>
      </c>
      <c r="BB144" s="45" t="e">
        <f t="shared" si="685"/>
        <v>#DIV/0!</v>
      </c>
    </row>
    <row r="145" spans="2:54" s="44" customFormat="1" ht="13.5" x14ac:dyDescent="0.25">
      <c r="B145" s="40"/>
      <c r="C145" s="40" t="s">
        <v>67</v>
      </c>
      <c r="D145" s="46">
        <f>[2]FS!J1514</f>
        <v>18683</v>
      </c>
      <c r="E145" s="47">
        <f t="shared" si="674"/>
        <v>0</v>
      </c>
      <c r="F145" s="48">
        <f t="shared" si="898"/>
        <v>0</v>
      </c>
      <c r="G145" s="48">
        <f t="shared" si="898"/>
        <v>0</v>
      </c>
      <c r="H145" s="48">
        <f t="shared" si="898"/>
        <v>0</v>
      </c>
      <c r="I145" s="48">
        <f t="shared" si="898"/>
        <v>0</v>
      </c>
      <c r="J145" s="48">
        <f t="shared" si="898"/>
        <v>0</v>
      </c>
      <c r="K145" s="48">
        <f t="shared" si="898"/>
        <v>0</v>
      </c>
      <c r="L145" s="48">
        <f t="shared" si="898"/>
        <v>0</v>
      </c>
      <c r="M145" s="48">
        <f t="shared" si="898"/>
        <v>0</v>
      </c>
      <c r="N145" s="48">
        <f t="shared" si="898"/>
        <v>0</v>
      </c>
      <c r="O145" s="51">
        <f>SUM(F145:N145)</f>
        <v>0</v>
      </c>
      <c r="P145" s="48">
        <f t="shared" ref="P145:W145" si="917">$D145*P196</f>
        <v>0</v>
      </c>
      <c r="Q145" s="48">
        <f t="shared" si="917"/>
        <v>0</v>
      </c>
      <c r="R145" s="48">
        <f t="shared" si="917"/>
        <v>0</v>
      </c>
      <c r="S145" s="48">
        <f t="shared" si="917"/>
        <v>0</v>
      </c>
      <c r="T145" s="48">
        <f t="shared" si="917"/>
        <v>0</v>
      </c>
      <c r="U145" s="48">
        <f t="shared" si="917"/>
        <v>0</v>
      </c>
      <c r="V145" s="48">
        <f t="shared" si="917"/>
        <v>0</v>
      </c>
      <c r="W145" s="48">
        <f t="shared" si="917"/>
        <v>0</v>
      </c>
      <c r="X145" s="51">
        <f>SUM(P145:W145)</f>
        <v>0</v>
      </c>
      <c r="Y145" s="48">
        <f t="shared" ref="Y145:AG145" si="918">$D145*Y196</f>
        <v>0</v>
      </c>
      <c r="Z145" s="48">
        <f t="shared" si="918"/>
        <v>0</v>
      </c>
      <c r="AA145" s="48">
        <f t="shared" si="918"/>
        <v>0</v>
      </c>
      <c r="AB145" s="48">
        <f t="shared" si="918"/>
        <v>0</v>
      </c>
      <c r="AC145" s="48">
        <f t="shared" si="918"/>
        <v>0</v>
      </c>
      <c r="AD145" s="48">
        <f t="shared" si="918"/>
        <v>0</v>
      </c>
      <c r="AE145" s="48">
        <f t="shared" si="918"/>
        <v>0</v>
      </c>
      <c r="AF145" s="48">
        <f t="shared" si="918"/>
        <v>0</v>
      </c>
      <c r="AG145" s="48">
        <f t="shared" si="918"/>
        <v>0</v>
      </c>
      <c r="AH145" s="51">
        <f>SUM(Y145:AG145)</f>
        <v>0</v>
      </c>
      <c r="AI145" s="48">
        <f t="shared" ref="AI145:AO145" si="919">$D145*AI196</f>
        <v>0</v>
      </c>
      <c r="AJ145" s="48">
        <f t="shared" si="919"/>
        <v>0</v>
      </c>
      <c r="AK145" s="48">
        <f t="shared" si="919"/>
        <v>0</v>
      </c>
      <c r="AL145" s="48">
        <f t="shared" si="919"/>
        <v>0</v>
      </c>
      <c r="AM145" s="48">
        <f t="shared" si="919"/>
        <v>0</v>
      </c>
      <c r="AN145" s="48">
        <f t="shared" si="919"/>
        <v>0</v>
      </c>
      <c r="AO145" s="48">
        <f t="shared" si="919"/>
        <v>0</v>
      </c>
      <c r="AP145" s="51">
        <f t="shared" si="679"/>
        <v>0</v>
      </c>
      <c r="AQ145" s="48">
        <f t="shared" ref="AQ145:AS145" si="920">$D145*AQ196</f>
        <v>0</v>
      </c>
      <c r="AR145" s="48">
        <f t="shared" si="920"/>
        <v>0</v>
      </c>
      <c r="AS145" s="48">
        <f t="shared" si="920"/>
        <v>0</v>
      </c>
      <c r="AT145" s="51">
        <f t="shared" si="681"/>
        <v>0</v>
      </c>
      <c r="AU145" s="48">
        <f t="shared" ref="AU145:AW145" si="921">$D145*AU196</f>
        <v>0</v>
      </c>
      <c r="AV145" s="48">
        <f t="shared" si="921"/>
        <v>0</v>
      </c>
      <c r="AW145" s="48">
        <f t="shared" si="921"/>
        <v>0</v>
      </c>
      <c r="AX145" s="48">
        <f t="shared" ref="AX145:AZ145" si="922">$D145*AX196</f>
        <v>0</v>
      </c>
      <c r="AY145" s="48">
        <f t="shared" si="922"/>
        <v>0</v>
      </c>
      <c r="AZ145" s="48">
        <f t="shared" si="922"/>
        <v>0</v>
      </c>
      <c r="BA145" s="51">
        <f t="shared" si="684"/>
        <v>0</v>
      </c>
      <c r="BB145" s="45">
        <f t="shared" si="685"/>
        <v>0</v>
      </c>
    </row>
    <row r="146" spans="2:54" s="44" customFormat="1" ht="13.5" x14ac:dyDescent="0.25">
      <c r="B146" s="40"/>
      <c r="C146" s="40" t="s">
        <v>68</v>
      </c>
      <c r="D146" s="46">
        <f>[2]FS!J1515</f>
        <v>2000</v>
      </c>
      <c r="E146" s="47">
        <f t="shared" si="674"/>
        <v>710</v>
      </c>
      <c r="F146" s="48">
        <f t="shared" si="898"/>
        <v>0</v>
      </c>
      <c r="G146" s="48">
        <f t="shared" si="898"/>
        <v>0</v>
      </c>
      <c r="H146" s="48">
        <f t="shared" si="898"/>
        <v>10</v>
      </c>
      <c r="I146" s="48">
        <f t="shared" si="898"/>
        <v>0</v>
      </c>
      <c r="J146" s="48">
        <f t="shared" si="898"/>
        <v>0</v>
      </c>
      <c r="K146" s="48">
        <f t="shared" si="898"/>
        <v>0</v>
      </c>
      <c r="L146" s="48">
        <f t="shared" si="898"/>
        <v>0</v>
      </c>
      <c r="M146" s="48">
        <f t="shared" si="898"/>
        <v>0</v>
      </c>
      <c r="N146" s="48">
        <f t="shared" si="898"/>
        <v>0</v>
      </c>
      <c r="O146" s="51">
        <f>SUM(F146:N146)</f>
        <v>10</v>
      </c>
      <c r="P146" s="48">
        <f t="shared" ref="P146:W146" si="923">$D146*P197</f>
        <v>0</v>
      </c>
      <c r="Q146" s="48">
        <f t="shared" si="923"/>
        <v>0</v>
      </c>
      <c r="R146" s="48">
        <f t="shared" si="923"/>
        <v>0</v>
      </c>
      <c r="S146" s="48">
        <f t="shared" si="923"/>
        <v>0</v>
      </c>
      <c r="T146" s="48">
        <f t="shared" si="923"/>
        <v>0</v>
      </c>
      <c r="U146" s="48">
        <f t="shared" si="923"/>
        <v>0</v>
      </c>
      <c r="V146" s="48">
        <f t="shared" si="923"/>
        <v>0</v>
      </c>
      <c r="W146" s="48">
        <f t="shared" si="923"/>
        <v>0</v>
      </c>
      <c r="X146" s="51">
        <f>SUM(P146:W146)</f>
        <v>0</v>
      </c>
      <c r="Y146" s="48">
        <f t="shared" ref="Y146:AG146" si="924">$D146*Y197</f>
        <v>0</v>
      </c>
      <c r="Z146" s="48">
        <f t="shared" si="924"/>
        <v>0</v>
      </c>
      <c r="AA146" s="48">
        <f t="shared" si="924"/>
        <v>0</v>
      </c>
      <c r="AB146" s="48">
        <f t="shared" si="924"/>
        <v>0</v>
      </c>
      <c r="AC146" s="48">
        <f t="shared" si="924"/>
        <v>0</v>
      </c>
      <c r="AD146" s="48">
        <f t="shared" si="924"/>
        <v>0</v>
      </c>
      <c r="AE146" s="48">
        <f t="shared" si="924"/>
        <v>0</v>
      </c>
      <c r="AF146" s="48">
        <f t="shared" si="924"/>
        <v>0</v>
      </c>
      <c r="AG146" s="48">
        <f t="shared" si="924"/>
        <v>0</v>
      </c>
      <c r="AH146" s="51">
        <f>SUM(Y146:AG146)</f>
        <v>0</v>
      </c>
      <c r="AI146" s="48">
        <f t="shared" ref="AI146:AO146" si="925">$D146*AI197</f>
        <v>100</v>
      </c>
      <c r="AJ146" s="48">
        <f t="shared" si="925"/>
        <v>100</v>
      </c>
      <c r="AK146" s="48">
        <f t="shared" si="925"/>
        <v>100</v>
      </c>
      <c r="AL146" s="48">
        <f t="shared" si="925"/>
        <v>300</v>
      </c>
      <c r="AM146" s="48">
        <f t="shared" si="925"/>
        <v>0</v>
      </c>
      <c r="AN146" s="48">
        <f t="shared" si="925"/>
        <v>100</v>
      </c>
      <c r="AO146" s="48">
        <f t="shared" si="925"/>
        <v>0</v>
      </c>
      <c r="AP146" s="51">
        <f t="shared" si="679"/>
        <v>700</v>
      </c>
      <c r="AQ146" s="48">
        <f t="shared" ref="AQ146:AS146" si="926">$D146*AQ197</f>
        <v>0</v>
      </c>
      <c r="AR146" s="48">
        <f t="shared" si="926"/>
        <v>0</v>
      </c>
      <c r="AS146" s="48">
        <f t="shared" si="926"/>
        <v>0</v>
      </c>
      <c r="AT146" s="51">
        <f t="shared" si="681"/>
        <v>0</v>
      </c>
      <c r="AU146" s="48">
        <f t="shared" ref="AU146:AW146" si="927">$D146*AU197</f>
        <v>0</v>
      </c>
      <c r="AV146" s="48">
        <f t="shared" si="927"/>
        <v>0</v>
      </c>
      <c r="AW146" s="48">
        <f t="shared" si="927"/>
        <v>0</v>
      </c>
      <c r="AX146" s="48">
        <f t="shared" ref="AX146:AZ146" si="928">$D146*AX197</f>
        <v>0</v>
      </c>
      <c r="AY146" s="48">
        <f t="shared" si="928"/>
        <v>0</v>
      </c>
      <c r="AZ146" s="48">
        <f t="shared" si="928"/>
        <v>0</v>
      </c>
      <c r="BA146" s="51">
        <f t="shared" si="684"/>
        <v>0</v>
      </c>
      <c r="BB146" s="45">
        <f t="shared" si="685"/>
        <v>0.35499999999999998</v>
      </c>
    </row>
    <row r="147" spans="2:54" s="44" customFormat="1" x14ac:dyDescent="0.25">
      <c r="B147" s="39" t="s">
        <v>69</v>
      </c>
      <c r="C147" s="40"/>
      <c r="D147" s="50">
        <f>SUM(D148:D153)</f>
        <v>654955</v>
      </c>
      <c r="E147" s="42">
        <f t="shared" si="674"/>
        <v>149023.6</v>
      </c>
      <c r="F147" s="41">
        <f t="shared" ref="F147:AI147" si="929">SUM(F148:F153)</f>
        <v>3750</v>
      </c>
      <c r="G147" s="41">
        <f t="shared" ref="G147:N147" si="930">SUM(G148:G153)</f>
        <v>0</v>
      </c>
      <c r="H147" s="41">
        <f t="shared" si="930"/>
        <v>0</v>
      </c>
      <c r="I147" s="41">
        <f t="shared" si="930"/>
        <v>0</v>
      </c>
      <c r="J147" s="41">
        <f t="shared" si="930"/>
        <v>0</v>
      </c>
      <c r="K147" s="41">
        <f t="shared" si="930"/>
        <v>71999.3</v>
      </c>
      <c r="L147" s="41">
        <f t="shared" si="930"/>
        <v>71999.3</v>
      </c>
      <c r="M147" s="41">
        <f t="shared" si="930"/>
        <v>1250</v>
      </c>
      <c r="N147" s="41">
        <f t="shared" si="930"/>
        <v>0</v>
      </c>
      <c r="O147" s="43">
        <f t="shared" si="929"/>
        <v>148998.6</v>
      </c>
      <c r="P147" s="41">
        <f t="shared" si="929"/>
        <v>0</v>
      </c>
      <c r="Q147" s="41">
        <f t="shared" ref="Q147:W147" si="931">SUM(Q148:Q153)</f>
        <v>0</v>
      </c>
      <c r="R147" s="41">
        <f t="shared" si="931"/>
        <v>0</v>
      </c>
      <c r="S147" s="41">
        <f t="shared" si="931"/>
        <v>0</v>
      </c>
      <c r="T147" s="41">
        <f t="shared" si="931"/>
        <v>0</v>
      </c>
      <c r="U147" s="41">
        <f t="shared" si="931"/>
        <v>0</v>
      </c>
      <c r="V147" s="41">
        <f t="shared" si="931"/>
        <v>0</v>
      </c>
      <c r="W147" s="41">
        <f t="shared" si="931"/>
        <v>0</v>
      </c>
      <c r="X147" s="41">
        <f t="shared" si="929"/>
        <v>0</v>
      </c>
      <c r="Y147" s="41">
        <f t="shared" si="929"/>
        <v>25</v>
      </c>
      <c r="Z147" s="41">
        <f t="shared" ref="Z147:AG147" si="932">SUM(Z148:Z153)</f>
        <v>0</v>
      </c>
      <c r="AA147" s="41">
        <f t="shared" si="932"/>
        <v>0</v>
      </c>
      <c r="AB147" s="41">
        <f t="shared" si="932"/>
        <v>0</v>
      </c>
      <c r="AC147" s="41">
        <f t="shared" si="932"/>
        <v>0</v>
      </c>
      <c r="AD147" s="41">
        <f t="shared" si="932"/>
        <v>0</v>
      </c>
      <c r="AE147" s="41">
        <f t="shared" si="932"/>
        <v>0</v>
      </c>
      <c r="AF147" s="41">
        <f t="shared" si="932"/>
        <v>0</v>
      </c>
      <c r="AG147" s="41">
        <f t="shared" si="932"/>
        <v>0</v>
      </c>
      <c r="AH147" s="43">
        <f t="shared" si="929"/>
        <v>25</v>
      </c>
      <c r="AI147" s="41">
        <f t="shared" si="929"/>
        <v>0</v>
      </c>
      <c r="AJ147" s="41">
        <f t="shared" ref="AJ147:AO147" si="933">SUM(AJ148:AJ153)</f>
        <v>0</v>
      </c>
      <c r="AK147" s="41">
        <f t="shared" si="933"/>
        <v>0</v>
      </c>
      <c r="AL147" s="41">
        <f t="shared" si="933"/>
        <v>0</v>
      </c>
      <c r="AM147" s="41">
        <f t="shared" si="933"/>
        <v>0</v>
      </c>
      <c r="AN147" s="41">
        <f t="shared" si="933"/>
        <v>0</v>
      </c>
      <c r="AO147" s="41">
        <f t="shared" si="933"/>
        <v>0</v>
      </c>
      <c r="AP147" s="43">
        <f t="shared" si="679"/>
        <v>0</v>
      </c>
      <c r="AQ147" s="41">
        <f t="shared" ref="AQ147:AS147" si="934">SUM(AQ148:AQ153)</f>
        <v>0</v>
      </c>
      <c r="AR147" s="41">
        <f t="shared" si="934"/>
        <v>0</v>
      </c>
      <c r="AS147" s="41">
        <f t="shared" si="934"/>
        <v>0</v>
      </c>
      <c r="AT147" s="43">
        <f t="shared" si="681"/>
        <v>0</v>
      </c>
      <c r="AU147" s="41">
        <f t="shared" ref="AU147:AW147" si="935">SUM(AU148:AU153)</f>
        <v>0</v>
      </c>
      <c r="AV147" s="41">
        <f t="shared" si="935"/>
        <v>0</v>
      </c>
      <c r="AW147" s="41">
        <f t="shared" si="935"/>
        <v>0</v>
      </c>
      <c r="AX147" s="41">
        <f t="shared" ref="AX147:AZ147" si="936">SUM(AX148:AX153)</f>
        <v>0</v>
      </c>
      <c r="AY147" s="41">
        <f t="shared" si="936"/>
        <v>0</v>
      </c>
      <c r="AZ147" s="41">
        <f t="shared" si="936"/>
        <v>0</v>
      </c>
      <c r="BA147" s="43">
        <f t="shared" si="684"/>
        <v>0</v>
      </c>
      <c r="BB147" s="45">
        <f t="shared" si="685"/>
        <v>0.22753257857410053</v>
      </c>
    </row>
    <row r="148" spans="2:54" s="44" customFormat="1" ht="13.5" x14ac:dyDescent="0.25">
      <c r="B148" s="40"/>
      <c r="C148" s="40" t="s">
        <v>70</v>
      </c>
      <c r="D148" s="46">
        <f>[2]FS!J1713</f>
        <v>25000</v>
      </c>
      <c r="E148" s="47">
        <f t="shared" si="674"/>
        <v>7525</v>
      </c>
      <c r="F148" s="48">
        <f t="shared" ref="F148:N153" si="937">$D148*F199</f>
        <v>3750</v>
      </c>
      <c r="G148" s="48">
        <f t="shared" si="937"/>
        <v>0</v>
      </c>
      <c r="H148" s="48">
        <f t="shared" si="937"/>
        <v>0</v>
      </c>
      <c r="I148" s="48">
        <f t="shared" si="937"/>
        <v>0</v>
      </c>
      <c r="J148" s="48">
        <f t="shared" si="937"/>
        <v>0</v>
      </c>
      <c r="K148" s="48">
        <f t="shared" si="937"/>
        <v>1250</v>
      </c>
      <c r="L148" s="48">
        <f t="shared" si="937"/>
        <v>1250</v>
      </c>
      <c r="M148" s="48">
        <f t="shared" si="937"/>
        <v>1250</v>
      </c>
      <c r="N148" s="48">
        <f t="shared" si="937"/>
        <v>0</v>
      </c>
      <c r="O148" s="51">
        <f t="shared" ref="O148:O153" si="938">SUM(F148:N148)</f>
        <v>7500</v>
      </c>
      <c r="P148" s="48">
        <f t="shared" ref="P148:W148" si="939">$D148*P199</f>
        <v>0</v>
      </c>
      <c r="Q148" s="48">
        <f t="shared" si="939"/>
        <v>0</v>
      </c>
      <c r="R148" s="48">
        <f t="shared" si="939"/>
        <v>0</v>
      </c>
      <c r="S148" s="48">
        <f t="shared" si="939"/>
        <v>0</v>
      </c>
      <c r="T148" s="48">
        <f t="shared" si="939"/>
        <v>0</v>
      </c>
      <c r="U148" s="48">
        <f t="shared" si="939"/>
        <v>0</v>
      </c>
      <c r="V148" s="48">
        <f t="shared" si="939"/>
        <v>0</v>
      </c>
      <c r="W148" s="48">
        <f t="shared" si="939"/>
        <v>0</v>
      </c>
      <c r="X148" s="51">
        <f t="shared" ref="X148:X153" si="940">SUM(P148:W148)</f>
        <v>0</v>
      </c>
      <c r="Y148" s="48">
        <f t="shared" ref="Y148:AG148" si="941">$D148*Y199</f>
        <v>25</v>
      </c>
      <c r="Z148" s="48">
        <f t="shared" si="941"/>
        <v>0</v>
      </c>
      <c r="AA148" s="48">
        <f t="shared" si="941"/>
        <v>0</v>
      </c>
      <c r="AB148" s="48">
        <f t="shared" si="941"/>
        <v>0</v>
      </c>
      <c r="AC148" s="48">
        <f t="shared" si="941"/>
        <v>0</v>
      </c>
      <c r="AD148" s="48">
        <f t="shared" si="941"/>
        <v>0</v>
      </c>
      <c r="AE148" s="48">
        <f t="shared" si="941"/>
        <v>0</v>
      </c>
      <c r="AF148" s="48">
        <f t="shared" si="941"/>
        <v>0</v>
      </c>
      <c r="AG148" s="48">
        <f t="shared" si="941"/>
        <v>0</v>
      </c>
      <c r="AH148" s="51">
        <f t="shared" ref="AH148:AH153" si="942">SUM(Y148:AG148)</f>
        <v>25</v>
      </c>
      <c r="AI148" s="48">
        <f t="shared" ref="AI148:AO148" si="943">$D148*AI199</f>
        <v>0</v>
      </c>
      <c r="AJ148" s="48">
        <f t="shared" si="943"/>
        <v>0</v>
      </c>
      <c r="AK148" s="48">
        <f t="shared" si="943"/>
        <v>0</v>
      </c>
      <c r="AL148" s="48">
        <f t="shared" si="943"/>
        <v>0</v>
      </c>
      <c r="AM148" s="48">
        <f t="shared" si="943"/>
        <v>0</v>
      </c>
      <c r="AN148" s="48">
        <f t="shared" si="943"/>
        <v>0</v>
      </c>
      <c r="AO148" s="48">
        <f t="shared" si="943"/>
        <v>0</v>
      </c>
      <c r="AP148" s="51">
        <f t="shared" si="679"/>
        <v>0</v>
      </c>
      <c r="AQ148" s="48">
        <f t="shared" ref="AQ148:AS148" si="944">$D148*AQ199</f>
        <v>0</v>
      </c>
      <c r="AR148" s="48">
        <f t="shared" si="944"/>
        <v>0</v>
      </c>
      <c r="AS148" s="48">
        <f t="shared" si="944"/>
        <v>0</v>
      </c>
      <c r="AT148" s="51">
        <f t="shared" si="681"/>
        <v>0</v>
      </c>
      <c r="AU148" s="48">
        <f t="shared" ref="AU148:AW148" si="945">$D148*AU199</f>
        <v>0</v>
      </c>
      <c r="AV148" s="48">
        <f t="shared" si="945"/>
        <v>0</v>
      </c>
      <c r="AW148" s="48">
        <f t="shared" si="945"/>
        <v>0</v>
      </c>
      <c r="AX148" s="48">
        <f t="shared" ref="AX148:AZ148" si="946">$D148*AX199</f>
        <v>0</v>
      </c>
      <c r="AY148" s="48">
        <f t="shared" si="946"/>
        <v>0</v>
      </c>
      <c r="AZ148" s="48">
        <f t="shared" si="946"/>
        <v>0</v>
      </c>
      <c r="BA148" s="51">
        <f t="shared" si="684"/>
        <v>0</v>
      </c>
      <c r="BB148" s="45">
        <f t="shared" si="685"/>
        <v>0.30099999999999999</v>
      </c>
    </row>
    <row r="149" spans="2:54" s="44" customFormat="1" ht="13.5" x14ac:dyDescent="0.25">
      <c r="B149" s="40"/>
      <c r="C149" s="40" t="s">
        <v>71</v>
      </c>
      <c r="D149" s="46"/>
      <c r="E149" s="47">
        <f t="shared" si="674"/>
        <v>0</v>
      </c>
      <c r="F149" s="48">
        <f t="shared" si="937"/>
        <v>0</v>
      </c>
      <c r="G149" s="48">
        <f t="shared" si="937"/>
        <v>0</v>
      </c>
      <c r="H149" s="48">
        <f t="shared" si="937"/>
        <v>0</v>
      </c>
      <c r="I149" s="48">
        <f t="shared" si="937"/>
        <v>0</v>
      </c>
      <c r="J149" s="48">
        <f t="shared" si="937"/>
        <v>0</v>
      </c>
      <c r="K149" s="48">
        <f t="shared" si="937"/>
        <v>0</v>
      </c>
      <c r="L149" s="48">
        <f t="shared" si="937"/>
        <v>0</v>
      </c>
      <c r="M149" s="48">
        <f t="shared" si="937"/>
        <v>0</v>
      </c>
      <c r="N149" s="48">
        <f t="shared" si="937"/>
        <v>0</v>
      </c>
      <c r="O149" s="51">
        <f t="shared" si="938"/>
        <v>0</v>
      </c>
      <c r="P149" s="48">
        <f t="shared" ref="P149:W149" si="947">$D149*P200</f>
        <v>0</v>
      </c>
      <c r="Q149" s="48">
        <f t="shared" si="947"/>
        <v>0</v>
      </c>
      <c r="R149" s="48">
        <f t="shared" si="947"/>
        <v>0</v>
      </c>
      <c r="S149" s="48">
        <f t="shared" si="947"/>
        <v>0</v>
      </c>
      <c r="T149" s="48">
        <f t="shared" si="947"/>
        <v>0</v>
      </c>
      <c r="U149" s="48">
        <f t="shared" si="947"/>
        <v>0</v>
      </c>
      <c r="V149" s="48">
        <f t="shared" si="947"/>
        <v>0</v>
      </c>
      <c r="W149" s="48">
        <f t="shared" si="947"/>
        <v>0</v>
      </c>
      <c r="X149" s="51">
        <f t="shared" si="940"/>
        <v>0</v>
      </c>
      <c r="Y149" s="48">
        <f t="shared" ref="Y149:AG149" si="948">$D149*Y200</f>
        <v>0</v>
      </c>
      <c r="Z149" s="48">
        <f t="shared" si="948"/>
        <v>0</v>
      </c>
      <c r="AA149" s="48">
        <f t="shared" si="948"/>
        <v>0</v>
      </c>
      <c r="AB149" s="48">
        <f t="shared" si="948"/>
        <v>0</v>
      </c>
      <c r="AC149" s="48">
        <f t="shared" si="948"/>
        <v>0</v>
      </c>
      <c r="AD149" s="48">
        <f t="shared" si="948"/>
        <v>0</v>
      </c>
      <c r="AE149" s="48">
        <f t="shared" si="948"/>
        <v>0</v>
      </c>
      <c r="AF149" s="48">
        <f t="shared" si="948"/>
        <v>0</v>
      </c>
      <c r="AG149" s="48">
        <f t="shared" si="948"/>
        <v>0</v>
      </c>
      <c r="AH149" s="51">
        <f t="shared" si="942"/>
        <v>0</v>
      </c>
      <c r="AI149" s="48">
        <f t="shared" ref="AI149:AO149" si="949">$D149*AI200</f>
        <v>0</v>
      </c>
      <c r="AJ149" s="48">
        <f t="shared" si="949"/>
        <v>0</v>
      </c>
      <c r="AK149" s="48">
        <f t="shared" si="949"/>
        <v>0</v>
      </c>
      <c r="AL149" s="48">
        <f t="shared" si="949"/>
        <v>0</v>
      </c>
      <c r="AM149" s="48">
        <f t="shared" si="949"/>
        <v>0</v>
      </c>
      <c r="AN149" s="48">
        <f t="shared" si="949"/>
        <v>0</v>
      </c>
      <c r="AO149" s="48">
        <f t="shared" si="949"/>
        <v>0</v>
      </c>
      <c r="AP149" s="51">
        <f t="shared" si="679"/>
        <v>0</v>
      </c>
      <c r="AQ149" s="48">
        <f t="shared" ref="AQ149:AS149" si="950">$D149*AQ200</f>
        <v>0</v>
      </c>
      <c r="AR149" s="48">
        <f t="shared" si="950"/>
        <v>0</v>
      </c>
      <c r="AS149" s="48">
        <f t="shared" si="950"/>
        <v>0</v>
      </c>
      <c r="AT149" s="51">
        <f t="shared" si="681"/>
        <v>0</v>
      </c>
      <c r="AU149" s="48">
        <f t="shared" ref="AU149:AW149" si="951">$D149*AU200</f>
        <v>0</v>
      </c>
      <c r="AV149" s="48">
        <f t="shared" si="951"/>
        <v>0</v>
      </c>
      <c r="AW149" s="48">
        <f t="shared" si="951"/>
        <v>0</v>
      </c>
      <c r="AX149" s="48">
        <f t="shared" ref="AX149:AZ149" si="952">$D149*AX200</f>
        <v>0</v>
      </c>
      <c r="AY149" s="48">
        <f t="shared" si="952"/>
        <v>0</v>
      </c>
      <c r="AZ149" s="48">
        <f t="shared" si="952"/>
        <v>0</v>
      </c>
      <c r="BA149" s="51">
        <f t="shared" si="684"/>
        <v>0</v>
      </c>
      <c r="BB149" s="45" t="e">
        <f t="shared" si="685"/>
        <v>#DIV/0!</v>
      </c>
    </row>
    <row r="150" spans="2:54" s="44" customFormat="1" ht="13.5" x14ac:dyDescent="0.25">
      <c r="B150" s="40"/>
      <c r="C150" s="40" t="s">
        <v>72</v>
      </c>
      <c r="D150" s="46">
        <f>[2]FS!J1714</f>
        <v>471662</v>
      </c>
      <c r="E150" s="47">
        <f t="shared" si="674"/>
        <v>141498.6</v>
      </c>
      <c r="F150" s="48">
        <f t="shared" si="937"/>
        <v>0</v>
      </c>
      <c r="G150" s="48">
        <f t="shared" si="937"/>
        <v>0</v>
      </c>
      <c r="H150" s="48">
        <f t="shared" si="937"/>
        <v>0</v>
      </c>
      <c r="I150" s="48">
        <f t="shared" si="937"/>
        <v>0</v>
      </c>
      <c r="J150" s="48">
        <f t="shared" si="937"/>
        <v>0</v>
      </c>
      <c r="K150" s="48">
        <f t="shared" si="937"/>
        <v>70749.3</v>
      </c>
      <c r="L150" s="48">
        <f t="shared" si="937"/>
        <v>70749.3</v>
      </c>
      <c r="M150" s="48">
        <f t="shared" si="937"/>
        <v>0</v>
      </c>
      <c r="N150" s="48">
        <f t="shared" si="937"/>
        <v>0</v>
      </c>
      <c r="O150" s="51">
        <f t="shared" si="938"/>
        <v>141498.6</v>
      </c>
      <c r="P150" s="48">
        <f t="shared" ref="P150:W150" si="953">$D150*P201</f>
        <v>0</v>
      </c>
      <c r="Q150" s="48">
        <f t="shared" si="953"/>
        <v>0</v>
      </c>
      <c r="R150" s="48">
        <f t="shared" si="953"/>
        <v>0</v>
      </c>
      <c r="S150" s="48">
        <f t="shared" si="953"/>
        <v>0</v>
      </c>
      <c r="T150" s="48">
        <f t="shared" si="953"/>
        <v>0</v>
      </c>
      <c r="U150" s="48">
        <f t="shared" si="953"/>
        <v>0</v>
      </c>
      <c r="V150" s="48">
        <f t="shared" si="953"/>
        <v>0</v>
      </c>
      <c r="W150" s="48">
        <f t="shared" si="953"/>
        <v>0</v>
      </c>
      <c r="X150" s="51">
        <f t="shared" si="940"/>
        <v>0</v>
      </c>
      <c r="Y150" s="48">
        <f t="shared" ref="Y150:AG150" si="954">$D150*Y201</f>
        <v>0</v>
      </c>
      <c r="Z150" s="48">
        <f t="shared" si="954"/>
        <v>0</v>
      </c>
      <c r="AA150" s="48">
        <f t="shared" si="954"/>
        <v>0</v>
      </c>
      <c r="AB150" s="48">
        <f t="shared" si="954"/>
        <v>0</v>
      </c>
      <c r="AC150" s="48">
        <f t="shared" si="954"/>
        <v>0</v>
      </c>
      <c r="AD150" s="48">
        <f t="shared" si="954"/>
        <v>0</v>
      </c>
      <c r="AE150" s="48">
        <f t="shared" si="954"/>
        <v>0</v>
      </c>
      <c r="AF150" s="48">
        <f t="shared" si="954"/>
        <v>0</v>
      </c>
      <c r="AG150" s="48">
        <f t="shared" si="954"/>
        <v>0</v>
      </c>
      <c r="AH150" s="51">
        <f t="shared" si="942"/>
        <v>0</v>
      </c>
      <c r="AI150" s="48">
        <f t="shared" ref="AI150:AO150" si="955">$D150*AI201</f>
        <v>0</v>
      </c>
      <c r="AJ150" s="48">
        <f t="shared" si="955"/>
        <v>0</v>
      </c>
      <c r="AK150" s="48">
        <f t="shared" si="955"/>
        <v>0</v>
      </c>
      <c r="AL150" s="48">
        <f t="shared" si="955"/>
        <v>0</v>
      </c>
      <c r="AM150" s="48">
        <f t="shared" si="955"/>
        <v>0</v>
      </c>
      <c r="AN150" s="48">
        <f t="shared" si="955"/>
        <v>0</v>
      </c>
      <c r="AO150" s="48">
        <f t="shared" si="955"/>
        <v>0</v>
      </c>
      <c r="AP150" s="51">
        <f t="shared" si="679"/>
        <v>0</v>
      </c>
      <c r="AQ150" s="48">
        <f t="shared" ref="AQ150:AS150" si="956">$D150*AQ201</f>
        <v>0</v>
      </c>
      <c r="AR150" s="48">
        <f t="shared" si="956"/>
        <v>0</v>
      </c>
      <c r="AS150" s="48">
        <f t="shared" si="956"/>
        <v>0</v>
      </c>
      <c r="AT150" s="51">
        <f t="shared" si="681"/>
        <v>0</v>
      </c>
      <c r="AU150" s="48">
        <f t="shared" ref="AU150:AW150" si="957">$D150*AU201</f>
        <v>0</v>
      </c>
      <c r="AV150" s="48">
        <f t="shared" si="957"/>
        <v>0</v>
      </c>
      <c r="AW150" s="48">
        <f t="shared" si="957"/>
        <v>0</v>
      </c>
      <c r="AX150" s="48">
        <f t="shared" ref="AX150:AZ150" si="958">$D150*AX201</f>
        <v>0</v>
      </c>
      <c r="AY150" s="48">
        <f t="shared" si="958"/>
        <v>0</v>
      </c>
      <c r="AZ150" s="48">
        <f t="shared" si="958"/>
        <v>0</v>
      </c>
      <c r="BA150" s="51">
        <f t="shared" si="684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[2]FS!J1715</f>
        <v>158293</v>
      </c>
      <c r="E151" s="47">
        <f t="shared" si="674"/>
        <v>0</v>
      </c>
      <c r="F151" s="48">
        <f t="shared" si="937"/>
        <v>0</v>
      </c>
      <c r="G151" s="48">
        <f t="shared" si="937"/>
        <v>0</v>
      </c>
      <c r="H151" s="48">
        <f t="shared" si="937"/>
        <v>0</v>
      </c>
      <c r="I151" s="48">
        <f t="shared" si="937"/>
        <v>0</v>
      </c>
      <c r="J151" s="48">
        <f t="shared" si="937"/>
        <v>0</v>
      </c>
      <c r="K151" s="48">
        <f t="shared" si="937"/>
        <v>0</v>
      </c>
      <c r="L151" s="48">
        <f t="shared" si="937"/>
        <v>0</v>
      </c>
      <c r="M151" s="48">
        <f t="shared" si="937"/>
        <v>0</v>
      </c>
      <c r="N151" s="48">
        <f t="shared" si="937"/>
        <v>0</v>
      </c>
      <c r="O151" s="51">
        <f t="shared" si="938"/>
        <v>0</v>
      </c>
      <c r="P151" s="48">
        <f t="shared" ref="P151:W151" si="959">$D151*P202</f>
        <v>0</v>
      </c>
      <c r="Q151" s="48">
        <f t="shared" si="959"/>
        <v>0</v>
      </c>
      <c r="R151" s="48">
        <f t="shared" si="959"/>
        <v>0</v>
      </c>
      <c r="S151" s="48">
        <f t="shared" si="959"/>
        <v>0</v>
      </c>
      <c r="T151" s="48">
        <f t="shared" si="959"/>
        <v>0</v>
      </c>
      <c r="U151" s="48">
        <f t="shared" si="959"/>
        <v>0</v>
      </c>
      <c r="V151" s="48">
        <f t="shared" si="959"/>
        <v>0</v>
      </c>
      <c r="W151" s="48">
        <f t="shared" si="959"/>
        <v>0</v>
      </c>
      <c r="X151" s="51">
        <f t="shared" si="940"/>
        <v>0</v>
      </c>
      <c r="Y151" s="48">
        <f t="shared" ref="Y151:AG151" si="960">$D151*Y202</f>
        <v>0</v>
      </c>
      <c r="Z151" s="48">
        <f t="shared" si="960"/>
        <v>0</v>
      </c>
      <c r="AA151" s="48">
        <f t="shared" si="960"/>
        <v>0</v>
      </c>
      <c r="AB151" s="48">
        <f t="shared" si="960"/>
        <v>0</v>
      </c>
      <c r="AC151" s="48">
        <f t="shared" si="960"/>
        <v>0</v>
      </c>
      <c r="AD151" s="48">
        <f t="shared" si="960"/>
        <v>0</v>
      </c>
      <c r="AE151" s="48">
        <f t="shared" si="960"/>
        <v>0</v>
      </c>
      <c r="AF151" s="48">
        <f t="shared" si="960"/>
        <v>0</v>
      </c>
      <c r="AG151" s="48">
        <f t="shared" si="960"/>
        <v>0</v>
      </c>
      <c r="AH151" s="51">
        <f t="shared" si="942"/>
        <v>0</v>
      </c>
      <c r="AI151" s="48">
        <f t="shared" ref="AI151:AO151" si="961">$D151*AI202</f>
        <v>0</v>
      </c>
      <c r="AJ151" s="48">
        <f t="shared" si="961"/>
        <v>0</v>
      </c>
      <c r="AK151" s="48">
        <f t="shared" si="961"/>
        <v>0</v>
      </c>
      <c r="AL151" s="48">
        <f t="shared" si="961"/>
        <v>0</v>
      </c>
      <c r="AM151" s="48">
        <f t="shared" si="961"/>
        <v>0</v>
      </c>
      <c r="AN151" s="48">
        <f t="shared" si="961"/>
        <v>0</v>
      </c>
      <c r="AO151" s="48">
        <f t="shared" si="961"/>
        <v>0</v>
      </c>
      <c r="AP151" s="51">
        <f t="shared" si="679"/>
        <v>0</v>
      </c>
      <c r="AQ151" s="48">
        <f t="shared" ref="AQ151:AS151" si="962">$D151*AQ202</f>
        <v>0</v>
      </c>
      <c r="AR151" s="48">
        <f t="shared" si="962"/>
        <v>0</v>
      </c>
      <c r="AS151" s="48">
        <f t="shared" si="962"/>
        <v>0</v>
      </c>
      <c r="AT151" s="51">
        <f t="shared" si="681"/>
        <v>0</v>
      </c>
      <c r="AU151" s="48">
        <f t="shared" ref="AU151:AW151" si="963">$D151*AU202</f>
        <v>0</v>
      </c>
      <c r="AV151" s="48">
        <f t="shared" si="963"/>
        <v>0</v>
      </c>
      <c r="AW151" s="48">
        <f t="shared" si="963"/>
        <v>0</v>
      </c>
      <c r="AX151" s="48">
        <f t="shared" ref="AX151:AZ151" si="964">$D151*AX202</f>
        <v>0</v>
      </c>
      <c r="AY151" s="48">
        <f t="shared" si="964"/>
        <v>0</v>
      </c>
      <c r="AZ151" s="48">
        <f t="shared" si="964"/>
        <v>0</v>
      </c>
      <c r="BA151" s="51">
        <f t="shared" si="684"/>
        <v>0</v>
      </c>
      <c r="BB151" s="45">
        <f t="shared" si="685"/>
        <v>0</v>
      </c>
    </row>
    <row r="152" spans="2:54" s="44" customFormat="1" ht="13.5" x14ac:dyDescent="0.25">
      <c r="B152" s="40"/>
      <c r="C152" s="40" t="s">
        <v>74</v>
      </c>
      <c r="D152" s="46"/>
      <c r="E152" s="47">
        <f t="shared" si="674"/>
        <v>0</v>
      </c>
      <c r="F152" s="48">
        <f t="shared" si="937"/>
        <v>0</v>
      </c>
      <c r="G152" s="48">
        <f t="shared" si="937"/>
        <v>0</v>
      </c>
      <c r="H152" s="48">
        <f t="shared" si="937"/>
        <v>0</v>
      </c>
      <c r="I152" s="48">
        <f t="shared" si="937"/>
        <v>0</v>
      </c>
      <c r="J152" s="48">
        <f t="shared" si="937"/>
        <v>0</v>
      </c>
      <c r="K152" s="48">
        <f t="shared" si="937"/>
        <v>0</v>
      </c>
      <c r="L152" s="48">
        <f t="shared" si="937"/>
        <v>0</v>
      </c>
      <c r="M152" s="48">
        <f t="shared" si="937"/>
        <v>0</v>
      </c>
      <c r="N152" s="48">
        <f t="shared" si="937"/>
        <v>0</v>
      </c>
      <c r="O152" s="51">
        <f t="shared" si="938"/>
        <v>0</v>
      </c>
      <c r="P152" s="48">
        <f t="shared" ref="P152:W152" si="965">$D152*P203</f>
        <v>0</v>
      </c>
      <c r="Q152" s="48">
        <f t="shared" si="965"/>
        <v>0</v>
      </c>
      <c r="R152" s="48">
        <f t="shared" si="965"/>
        <v>0</v>
      </c>
      <c r="S152" s="48">
        <f t="shared" si="965"/>
        <v>0</v>
      </c>
      <c r="T152" s="48">
        <f t="shared" si="965"/>
        <v>0</v>
      </c>
      <c r="U152" s="48">
        <f t="shared" si="965"/>
        <v>0</v>
      </c>
      <c r="V152" s="48">
        <f t="shared" si="965"/>
        <v>0</v>
      </c>
      <c r="W152" s="48">
        <f t="shared" si="965"/>
        <v>0</v>
      </c>
      <c r="X152" s="51">
        <f t="shared" si="940"/>
        <v>0</v>
      </c>
      <c r="Y152" s="48">
        <f t="shared" ref="Y152:AG152" si="966">$D152*Y203</f>
        <v>0</v>
      </c>
      <c r="Z152" s="48">
        <f t="shared" si="966"/>
        <v>0</v>
      </c>
      <c r="AA152" s="48">
        <f t="shared" si="966"/>
        <v>0</v>
      </c>
      <c r="AB152" s="48">
        <f t="shared" si="966"/>
        <v>0</v>
      </c>
      <c r="AC152" s="48">
        <f t="shared" si="966"/>
        <v>0</v>
      </c>
      <c r="AD152" s="48">
        <f t="shared" si="966"/>
        <v>0</v>
      </c>
      <c r="AE152" s="48">
        <f t="shared" si="966"/>
        <v>0</v>
      </c>
      <c r="AF152" s="48">
        <f t="shared" si="966"/>
        <v>0</v>
      </c>
      <c r="AG152" s="48">
        <f t="shared" si="966"/>
        <v>0</v>
      </c>
      <c r="AH152" s="51">
        <f t="shared" si="942"/>
        <v>0</v>
      </c>
      <c r="AI152" s="48">
        <f t="shared" ref="AI152:AO152" si="967">$D152*AI203</f>
        <v>0</v>
      </c>
      <c r="AJ152" s="48">
        <f t="shared" si="967"/>
        <v>0</v>
      </c>
      <c r="AK152" s="48">
        <f t="shared" si="967"/>
        <v>0</v>
      </c>
      <c r="AL152" s="48">
        <f t="shared" si="967"/>
        <v>0</v>
      </c>
      <c r="AM152" s="48">
        <f t="shared" si="967"/>
        <v>0</v>
      </c>
      <c r="AN152" s="48">
        <f t="shared" si="967"/>
        <v>0</v>
      </c>
      <c r="AO152" s="48">
        <f t="shared" si="967"/>
        <v>0</v>
      </c>
      <c r="AP152" s="51">
        <f t="shared" si="679"/>
        <v>0</v>
      </c>
      <c r="AQ152" s="48">
        <f t="shared" ref="AQ152:AS152" si="968">$D152*AQ203</f>
        <v>0</v>
      </c>
      <c r="AR152" s="48">
        <f t="shared" si="968"/>
        <v>0</v>
      </c>
      <c r="AS152" s="48">
        <f t="shared" si="968"/>
        <v>0</v>
      </c>
      <c r="AT152" s="51">
        <f t="shared" si="681"/>
        <v>0</v>
      </c>
      <c r="AU152" s="48">
        <f t="shared" ref="AU152:AW152" si="969">$D152*AU203</f>
        <v>0</v>
      </c>
      <c r="AV152" s="48">
        <f t="shared" si="969"/>
        <v>0</v>
      </c>
      <c r="AW152" s="48">
        <f t="shared" si="969"/>
        <v>0</v>
      </c>
      <c r="AX152" s="48">
        <f t="shared" ref="AX152:AZ152" si="970">$D152*AX203</f>
        <v>0</v>
      </c>
      <c r="AY152" s="48">
        <f t="shared" si="970"/>
        <v>0</v>
      </c>
      <c r="AZ152" s="48">
        <f t="shared" si="970"/>
        <v>0</v>
      </c>
      <c r="BA152" s="51">
        <f t="shared" si="684"/>
        <v>0</v>
      </c>
      <c r="BB152" s="45" t="e">
        <f t="shared" si="685"/>
        <v>#DIV/0!</v>
      </c>
    </row>
    <row r="153" spans="2:54" s="44" customFormat="1" ht="13.5" x14ac:dyDescent="0.25">
      <c r="B153" s="40"/>
      <c r="C153" s="40" t="s">
        <v>75</v>
      </c>
      <c r="D153" s="46"/>
      <c r="E153" s="47">
        <f t="shared" si="674"/>
        <v>0</v>
      </c>
      <c r="F153" s="48">
        <f t="shared" si="937"/>
        <v>0</v>
      </c>
      <c r="G153" s="48">
        <f t="shared" si="937"/>
        <v>0</v>
      </c>
      <c r="H153" s="48">
        <f t="shared" si="937"/>
        <v>0</v>
      </c>
      <c r="I153" s="48">
        <f t="shared" si="937"/>
        <v>0</v>
      </c>
      <c r="J153" s="48">
        <f t="shared" si="937"/>
        <v>0</v>
      </c>
      <c r="K153" s="48">
        <f t="shared" si="937"/>
        <v>0</v>
      </c>
      <c r="L153" s="48">
        <f t="shared" si="937"/>
        <v>0</v>
      </c>
      <c r="M153" s="48">
        <f t="shared" si="937"/>
        <v>0</v>
      </c>
      <c r="N153" s="48">
        <f t="shared" si="937"/>
        <v>0</v>
      </c>
      <c r="O153" s="51">
        <f t="shared" si="938"/>
        <v>0</v>
      </c>
      <c r="P153" s="48">
        <f t="shared" ref="P153:W153" si="971">$D153*P204</f>
        <v>0</v>
      </c>
      <c r="Q153" s="48">
        <f t="shared" si="971"/>
        <v>0</v>
      </c>
      <c r="R153" s="48">
        <f t="shared" si="971"/>
        <v>0</v>
      </c>
      <c r="S153" s="48">
        <f t="shared" si="971"/>
        <v>0</v>
      </c>
      <c r="T153" s="48">
        <f t="shared" si="971"/>
        <v>0</v>
      </c>
      <c r="U153" s="48">
        <f t="shared" si="971"/>
        <v>0</v>
      </c>
      <c r="V153" s="48">
        <f t="shared" si="971"/>
        <v>0</v>
      </c>
      <c r="W153" s="48">
        <f t="shared" si="971"/>
        <v>0</v>
      </c>
      <c r="X153" s="51">
        <f t="shared" si="940"/>
        <v>0</v>
      </c>
      <c r="Y153" s="48">
        <f t="shared" ref="Y153:AG153" si="972">$D153*Y204</f>
        <v>0</v>
      </c>
      <c r="Z153" s="48">
        <f t="shared" si="972"/>
        <v>0</v>
      </c>
      <c r="AA153" s="48">
        <f t="shared" si="972"/>
        <v>0</v>
      </c>
      <c r="AB153" s="48">
        <f t="shared" si="972"/>
        <v>0</v>
      </c>
      <c r="AC153" s="48">
        <f t="shared" si="972"/>
        <v>0</v>
      </c>
      <c r="AD153" s="48">
        <f t="shared" si="972"/>
        <v>0</v>
      </c>
      <c r="AE153" s="48">
        <f t="shared" si="972"/>
        <v>0</v>
      </c>
      <c r="AF153" s="48">
        <f t="shared" si="972"/>
        <v>0</v>
      </c>
      <c r="AG153" s="48">
        <f t="shared" si="972"/>
        <v>0</v>
      </c>
      <c r="AH153" s="51">
        <f t="shared" si="942"/>
        <v>0</v>
      </c>
      <c r="AI153" s="48">
        <f t="shared" ref="AI153:AO153" si="973">$D153*AI204</f>
        <v>0</v>
      </c>
      <c r="AJ153" s="48">
        <f t="shared" si="973"/>
        <v>0</v>
      </c>
      <c r="AK153" s="48">
        <f t="shared" si="973"/>
        <v>0</v>
      </c>
      <c r="AL153" s="48">
        <f t="shared" si="973"/>
        <v>0</v>
      </c>
      <c r="AM153" s="48">
        <f t="shared" si="973"/>
        <v>0</v>
      </c>
      <c r="AN153" s="48">
        <f t="shared" si="973"/>
        <v>0</v>
      </c>
      <c r="AO153" s="48">
        <f t="shared" si="973"/>
        <v>0</v>
      </c>
      <c r="AP153" s="51">
        <f t="shared" si="679"/>
        <v>0</v>
      </c>
      <c r="AQ153" s="48">
        <f t="shared" ref="AQ153:AS153" si="974">$D153*AQ204</f>
        <v>0</v>
      </c>
      <c r="AR153" s="48">
        <f t="shared" si="974"/>
        <v>0</v>
      </c>
      <c r="AS153" s="48">
        <f t="shared" si="974"/>
        <v>0</v>
      </c>
      <c r="AT153" s="51">
        <f t="shared" si="681"/>
        <v>0</v>
      </c>
      <c r="AU153" s="48">
        <f t="shared" ref="AU153:AW153" si="975">$D153*AU204</f>
        <v>0</v>
      </c>
      <c r="AV153" s="48">
        <f t="shared" si="975"/>
        <v>0</v>
      </c>
      <c r="AW153" s="48">
        <f t="shared" si="975"/>
        <v>0</v>
      </c>
      <c r="AX153" s="48">
        <f t="shared" ref="AX153:AZ153" si="976">$D153*AX204</f>
        <v>0</v>
      </c>
      <c r="AY153" s="48">
        <f t="shared" si="976"/>
        <v>0</v>
      </c>
      <c r="AZ153" s="48">
        <f t="shared" si="976"/>
        <v>0</v>
      </c>
      <c r="BA153" s="51">
        <f t="shared" si="684"/>
        <v>0</v>
      </c>
      <c r="BB153" s="45" t="e">
        <f t="shared" si="685"/>
        <v>#DIV/0!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8933925</v>
      </c>
      <c r="E154" s="55">
        <f t="shared" si="674"/>
        <v>1489672.5799999998</v>
      </c>
      <c r="F154" s="56">
        <f>F109+F112+F122+F125+F132+F135+F141+F147</f>
        <v>49976.56</v>
      </c>
      <c r="G154" s="56">
        <f t="shared" ref="G154:N154" si="977">G109+G112+G122+G125+G132+G135+G141+G147</f>
        <v>110993.038</v>
      </c>
      <c r="H154" s="56">
        <f t="shared" si="977"/>
        <v>48727.468000000001</v>
      </c>
      <c r="I154" s="56">
        <f t="shared" si="977"/>
        <v>48507.32</v>
      </c>
      <c r="J154" s="56">
        <f t="shared" si="977"/>
        <v>0</v>
      </c>
      <c r="K154" s="56">
        <f t="shared" si="977"/>
        <v>81072.95</v>
      </c>
      <c r="L154" s="56">
        <f t="shared" si="977"/>
        <v>99441.950000000012</v>
      </c>
      <c r="M154" s="56">
        <f t="shared" si="977"/>
        <v>93526.66</v>
      </c>
      <c r="N154" s="56">
        <f t="shared" si="977"/>
        <v>72589.2</v>
      </c>
      <c r="O154" s="57">
        <f t="shared" ref="O154:AI154" si="978">O109+O112+O122+O125+O132+O135+O141+O147</f>
        <v>604835.14599999995</v>
      </c>
      <c r="P154" s="56">
        <f t="shared" si="978"/>
        <v>19491.79</v>
      </c>
      <c r="Q154" s="56">
        <f t="shared" ref="Q154:W154" si="979">Q109+Q112+Q122+Q125+Q132+Q135+Q141+Q147</f>
        <v>9914.7849999999999</v>
      </c>
      <c r="R154" s="56">
        <f t="shared" si="979"/>
        <v>5881.3149999999996</v>
      </c>
      <c r="S154" s="56">
        <f t="shared" si="979"/>
        <v>19491.79</v>
      </c>
      <c r="T154" s="56">
        <f t="shared" si="979"/>
        <v>12237.625</v>
      </c>
      <c r="U154" s="56">
        <f t="shared" si="979"/>
        <v>94385.835000000006</v>
      </c>
      <c r="V154" s="56">
        <f t="shared" si="979"/>
        <v>19011.755000000001</v>
      </c>
      <c r="W154" s="56">
        <f t="shared" si="979"/>
        <v>6661.4880000000003</v>
      </c>
      <c r="X154" s="56">
        <f t="shared" si="978"/>
        <v>187076.38300000003</v>
      </c>
      <c r="Y154" s="56">
        <f t="shared" si="978"/>
        <v>19154.330000000002</v>
      </c>
      <c r="Z154" s="56">
        <f t="shared" ref="Z154:AG154" si="980">Z109+Z112+Z122+Z125+Z132+Z135+Z141+Z147</f>
        <v>3080.32</v>
      </c>
      <c r="AA154" s="56">
        <f t="shared" si="980"/>
        <v>13694.13</v>
      </c>
      <c r="AB154" s="56">
        <f t="shared" si="980"/>
        <v>17868.235000000001</v>
      </c>
      <c r="AC154" s="56">
        <f t="shared" si="980"/>
        <v>17829.100999999999</v>
      </c>
      <c r="AD154" s="56">
        <f t="shared" si="980"/>
        <v>17829.100999999999</v>
      </c>
      <c r="AE154" s="56">
        <f t="shared" si="980"/>
        <v>462.048</v>
      </c>
      <c r="AF154" s="56">
        <f t="shared" si="980"/>
        <v>730.94600000000003</v>
      </c>
      <c r="AG154" s="56">
        <f t="shared" si="980"/>
        <v>1540.16</v>
      </c>
      <c r="AH154" s="57">
        <f t="shared" si="978"/>
        <v>92188.371000000014</v>
      </c>
      <c r="AI154" s="56">
        <f t="shared" si="978"/>
        <v>65958.699000000008</v>
      </c>
      <c r="AJ154" s="56">
        <f t="shared" ref="AJ154:AO154" si="981">AJ109+AJ112+AJ122+AJ125+AJ132+AJ135+AJ141+AJ147</f>
        <v>76469.62000000001</v>
      </c>
      <c r="AK154" s="56">
        <f t="shared" si="981"/>
        <v>59572.986000000004</v>
      </c>
      <c r="AL154" s="56">
        <f t="shared" si="981"/>
        <v>27674.966</v>
      </c>
      <c r="AM154" s="56">
        <f t="shared" si="981"/>
        <v>45282.865999999995</v>
      </c>
      <c r="AN154" s="56">
        <f t="shared" si="981"/>
        <v>63530.165999999997</v>
      </c>
      <c r="AO154" s="56">
        <f t="shared" si="981"/>
        <v>56321.336000000003</v>
      </c>
      <c r="AP154" s="43">
        <f t="shared" si="679"/>
        <v>394810.63899999997</v>
      </c>
      <c r="AQ154" s="56">
        <f t="shared" ref="AQ154:AS154" si="982">AQ109+AQ112+AQ122+AQ125+AQ132+AQ135+AQ141+AQ147</f>
        <v>49565.028000000006</v>
      </c>
      <c r="AR154" s="56">
        <f t="shared" si="982"/>
        <v>49296.130000000005</v>
      </c>
      <c r="AS154" s="56">
        <f t="shared" si="982"/>
        <v>47755.97</v>
      </c>
      <c r="AT154" s="43">
        <f t="shared" si="681"/>
        <v>146617.12800000003</v>
      </c>
      <c r="AU154" s="56">
        <f t="shared" ref="AU154:AW154" si="983">AU109+AU112+AU122+AU125+AU132+AU135+AU141+AU147</f>
        <v>1549.441</v>
      </c>
      <c r="AV154" s="56">
        <f t="shared" si="983"/>
        <v>3098.8820000000001</v>
      </c>
      <c r="AW154" s="56">
        <f t="shared" si="983"/>
        <v>4713.29</v>
      </c>
      <c r="AX154" s="56">
        <f t="shared" ref="AX154:AZ154" si="984">AX109+AX112+AX122+AX125+AX132+AX135+AX141+AX147</f>
        <v>45078.289999999994</v>
      </c>
      <c r="AY154" s="56">
        <f t="shared" si="984"/>
        <v>7979.2300000000005</v>
      </c>
      <c r="AZ154" s="56">
        <f t="shared" si="984"/>
        <v>1725.7800000000002</v>
      </c>
      <c r="BA154" s="43">
        <f t="shared" si="684"/>
        <v>64144.912999999993</v>
      </c>
      <c r="BB154" s="45">
        <f t="shared" si="685"/>
        <v>0.1667433496475513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5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5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6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6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6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6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6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6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6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6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6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6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6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6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6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6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6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6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6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6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6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6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6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6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6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6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6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6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6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6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7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8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8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8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8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  <row r="206" spans="1:53" s="44" customFormat="1" x14ac:dyDescent="0.25">
      <c r="B206" s="39"/>
      <c r="C206" s="40"/>
      <c r="D206" s="90"/>
      <c r="F206" s="90"/>
      <c r="G206" s="90"/>
      <c r="H206" s="90"/>
      <c r="I206" s="90"/>
      <c r="J206" s="90"/>
      <c r="K206" s="90"/>
      <c r="L206" s="90"/>
      <c r="M206" s="90"/>
      <c r="N206" s="90"/>
      <c r="O206" s="89"/>
      <c r="P206" s="90"/>
      <c r="Q206" s="90"/>
      <c r="R206" s="90"/>
      <c r="S206" s="90"/>
      <c r="T206" s="90"/>
      <c r="U206" s="90"/>
      <c r="V206" s="90"/>
      <c r="W206" s="90"/>
      <c r="X206" s="89"/>
      <c r="Y206" s="90"/>
      <c r="Z206" s="90"/>
      <c r="AA206" s="90"/>
      <c r="AB206" s="90"/>
      <c r="AC206" s="90"/>
      <c r="AD206" s="90"/>
      <c r="AE206" s="90"/>
      <c r="AF206" s="90"/>
      <c r="AG206" s="90"/>
      <c r="AH206" s="89"/>
      <c r="AP206" s="89"/>
      <c r="AT206" s="89"/>
      <c r="BA206" s="89"/>
    </row>
  </sheetData>
  <conditionalFormatting sqref="O13:O14 O26:O27 O36:O37 O45:O49 X51:X56 X45:X49 X36:X37 X29:X34 X26:X27 X16:X24 X13:X14 AH13:AH14 AH26:AH27 AH29:AH34 AH36:AH37 AH45:AH49 AH51:AH56 O51:O56 O39:O43 O29:O34 O16:O24 F159:AH206 E155:AH155 E106:AH106 AH39:AH43 X39:X43 AH16:AH24">
    <cfRule type="cellIs" dxfId="256" priority="48" stopIfTrue="1" operator="greaterThan">
      <formula>0</formula>
    </cfRule>
  </conditionalFormatting>
  <conditionalFormatting sqref="D160:D206">
    <cfRule type="cellIs" dxfId="255" priority="49" stopIfTrue="1" operator="greaterThan">
      <formula>100</formula>
    </cfRule>
  </conditionalFormatting>
  <conditionalFormatting sqref="F13:N14 F16:N24 F26:N27 F29:N34 F36:N37 F39:N43 F45:N49 F51:N56">
    <cfRule type="cellIs" dxfId="254" priority="47" stopIfTrue="1" operator="greaterThan">
      <formula>0</formula>
    </cfRule>
  </conditionalFormatting>
  <conditionalFormatting sqref="P13:W14 P16:W24 P26:W27 P29:W34 P36:W37 P39:W43 P45:W49 P51:W56">
    <cfRule type="cellIs" dxfId="253" priority="46" stopIfTrue="1" operator="greaterThan">
      <formula>0</formula>
    </cfRule>
  </conditionalFormatting>
  <conditionalFormatting sqref="Y13:AG14 Y16:AG24 Y26:AG27 Y29:AG34 Y36:AG37 Y39:AG43 Y45:AG49 Y51:AG56">
    <cfRule type="cellIs" dxfId="252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251" priority="44" stopIfTrue="1" operator="greaterThan">
      <formula>0</formula>
    </cfRule>
  </conditionalFormatting>
  <conditionalFormatting sqref="F61:N62 F64:N72 F74:N75 F77:N82 F84:N85 F87:N91 F93:N97 F99:N104">
    <cfRule type="cellIs" dxfId="250" priority="43" stopIfTrue="1" operator="greaterThan">
      <formula>0</formula>
    </cfRule>
  </conditionalFormatting>
  <conditionalFormatting sqref="AT159:AT206 AT155 AT106">
    <cfRule type="cellIs" dxfId="249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248" priority="40" stopIfTrue="1" operator="greaterThan">
      <formula>0</formula>
    </cfRule>
  </conditionalFormatting>
  <conditionalFormatting sqref="F110:N111 F113:N121 F123:N124 F126:N131 F133:N134 F136:N140 F142:N146 F148:N153">
    <cfRule type="cellIs" dxfId="247" priority="39" stopIfTrue="1" operator="greaterThan">
      <formula>0</formula>
    </cfRule>
  </conditionalFormatting>
  <conditionalFormatting sqref="AP159:AP206 AP155 AP106">
    <cfRule type="cellIs" dxfId="246" priority="36" stopIfTrue="1" operator="greaterThan">
      <formula>0</formula>
    </cfRule>
  </conditionalFormatting>
  <conditionalFormatting sqref="BA159:BA206 BA155 BA106">
    <cfRule type="cellIs" dxfId="245" priority="27" stopIfTrue="1" operator="greaterThan">
      <formula>0</formula>
    </cfRule>
  </conditionalFormatting>
  <conditionalFormatting sqref="P61:W62 P64:W72 P74:W75 P77:W82 P84:W85 P87:W91 P93:W97 P99:W104">
    <cfRule type="cellIs" dxfId="244" priority="21" stopIfTrue="1" operator="greaterThan">
      <formula>0</formula>
    </cfRule>
  </conditionalFormatting>
  <conditionalFormatting sqref="AI13:AO14 AI16:AO24 AI26:AO27 AI29:AO34 AI36:AO37 AI39:AO43 AI45:AO49 AI51:AO56">
    <cfRule type="cellIs" dxfId="243" priority="24" stopIfTrue="1" operator="greaterThan">
      <formula>0</formula>
    </cfRule>
  </conditionalFormatting>
  <conditionalFormatting sqref="AQ13:AS14 AQ16:AS24 AQ26:AS27 AQ29:AS34 AQ36:AS37 AQ39:AS43 AQ45:AS49 AQ51:AS56">
    <cfRule type="cellIs" dxfId="242" priority="23" stopIfTrue="1" operator="greaterThan">
      <formula>0</formula>
    </cfRule>
  </conditionalFormatting>
  <conditionalFormatting sqref="AU13:AZ14 AU16:AZ24 AU26:AZ27 AU29:AZ34 AU36:AZ37 AU39:AZ43 AU45:AZ49 AU51:AZ56">
    <cfRule type="cellIs" dxfId="241" priority="22" stopIfTrue="1" operator="greaterThan">
      <formula>0</formula>
    </cfRule>
  </conditionalFormatting>
  <conditionalFormatting sqref="Y61:AG62 Y64:AG72 Y74:AG75 Y77:AG82 Y84:AG85 Y87:AG91 Y93:AG97 Y99:AG104">
    <cfRule type="cellIs" dxfId="240" priority="20" stopIfTrue="1" operator="greaterThan">
      <formula>0</formula>
    </cfRule>
  </conditionalFormatting>
  <conditionalFormatting sqref="AI61:AO62 AI64:AO72 AI74:AO75 AI77:AO82 AI84:AO85 AI87:AO91 AI93:AO97 AI99:AO104">
    <cfRule type="cellIs" dxfId="239" priority="19" stopIfTrue="1" operator="greaterThan">
      <formula>0</formula>
    </cfRule>
  </conditionalFormatting>
  <conditionalFormatting sqref="AQ61:AS62 AQ64:AS72 AQ74:AS75 AQ77:AS82 AQ84:AS85 AQ87:AS91 AQ93:AS97 AQ99:AS104">
    <cfRule type="cellIs" dxfId="238" priority="18" stopIfTrue="1" operator="greaterThan">
      <formula>0</formula>
    </cfRule>
  </conditionalFormatting>
  <conditionalFormatting sqref="AU61:AZ62 AU64:AZ72 AU74:AZ75 AU77:AZ82 AU84:AZ85 AU87:AZ91 AU93:AZ97 AU99:AZ104">
    <cfRule type="cellIs" dxfId="237" priority="17" stopIfTrue="1" operator="greaterThan">
      <formula>0</formula>
    </cfRule>
  </conditionalFormatting>
  <conditionalFormatting sqref="P110:W111 P113:W121 P123:W124 P126:W131 P133:W134 P136:W140 P142:W146 P148:W153">
    <cfRule type="cellIs" dxfId="236" priority="16" stopIfTrue="1" operator="greaterThan">
      <formula>0</formula>
    </cfRule>
  </conditionalFormatting>
  <conditionalFormatting sqref="Y110:AG111 Y113:AG121 Y123:AG124 Y126:AG131 Y133:AG134 Y136:AG140 Y142:AG146 Y148:AG153">
    <cfRule type="cellIs" dxfId="235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234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233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232" priority="12" stopIfTrue="1" operator="greaterThan">
      <formula>0</formula>
    </cfRule>
  </conditionalFormatting>
  <conditionalFormatting sqref="AI164:AO171">
    <cfRule type="cellIs" dxfId="231" priority="10" stopIfTrue="1" operator="greaterThan">
      <formula>0</formula>
    </cfRule>
  </conditionalFormatting>
  <conditionalFormatting sqref="AQ164:AS171">
    <cfRule type="cellIs" dxfId="230" priority="9" stopIfTrue="1" operator="greaterThan">
      <formula>0</formula>
    </cfRule>
  </conditionalFormatting>
  <conditionalFormatting sqref="AQ162:AS162">
    <cfRule type="cellIs" dxfId="229" priority="8" stopIfTrue="1" operator="greaterThan">
      <formula>0</formula>
    </cfRule>
  </conditionalFormatting>
  <conditionalFormatting sqref="AI173:AO204">
    <cfRule type="cellIs" dxfId="228" priority="4" stopIfTrue="1" operator="greaterThan">
      <formula>100</formula>
    </cfRule>
  </conditionalFormatting>
  <conditionalFormatting sqref="AU161:AZ205">
    <cfRule type="cellIs" dxfId="227" priority="3" stopIfTrue="1" operator="greaterThan">
      <formula>0</formula>
    </cfRule>
  </conditionalFormatting>
  <conditionalFormatting sqref="AI162:AO162">
    <cfRule type="cellIs" dxfId="226" priority="2" stopIfTrue="1" operator="greaterThan">
      <formula>0</formula>
    </cfRule>
  </conditionalFormatting>
  <conditionalFormatting sqref="AQ177:AS182">
    <cfRule type="cellIs" dxfId="225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BB205"/>
  <sheetViews>
    <sheetView zoomScaleNormal="100" workbookViewId="0">
      <pane xSplit="4" ySplit="4" topLeftCell="E5" activePane="bottomRight" state="frozen"/>
      <selection activeCell="E213" sqref="E213"/>
      <selection pane="topRight" activeCell="E213" sqref="E213"/>
      <selection pane="bottomLeft" activeCell="E213" sqref="E213"/>
      <selection pane="bottomRight" activeCell="D33" sqref="D3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24519336</v>
      </c>
      <c r="E7" s="33">
        <f>O7+X7+AH7+AP7+AT7+BA7</f>
        <v>3843902.4709999999</v>
      </c>
      <c r="F7" s="34">
        <f>F57</f>
        <v>175444.07</v>
      </c>
      <c r="G7" s="34">
        <f t="shared" ref="G7:AH7" si="0">G57</f>
        <v>312435.98499999999</v>
      </c>
      <c r="H7" s="34">
        <f t="shared" si="0"/>
        <v>121314.51000000002</v>
      </c>
      <c r="I7" s="34">
        <f t="shared" ref="I7:K7" si="1">I57</f>
        <v>127937.23500000002</v>
      </c>
      <c r="J7" s="34">
        <f t="shared" si="1"/>
        <v>0</v>
      </c>
      <c r="K7" s="34">
        <f t="shared" si="1"/>
        <v>85735.09</v>
      </c>
      <c r="L7" s="34">
        <f t="shared" si="0"/>
        <v>129699.98999999999</v>
      </c>
      <c r="M7" s="34">
        <f t="shared" si="0"/>
        <v>227946.02000000002</v>
      </c>
      <c r="N7" s="34">
        <f t="shared" si="0"/>
        <v>169742.72</v>
      </c>
      <c r="O7" s="35">
        <f>O57</f>
        <v>1350255.6199999999</v>
      </c>
      <c r="P7" s="34">
        <f t="shared" si="0"/>
        <v>44667.004999999997</v>
      </c>
      <c r="Q7" s="34">
        <f t="shared" ref="Q7:W7" si="2">Q57</f>
        <v>19534.22</v>
      </c>
      <c r="R7" s="34">
        <f t="shared" si="2"/>
        <v>12840.245000000001</v>
      </c>
      <c r="S7" s="34">
        <f t="shared" si="2"/>
        <v>44667.004999999997</v>
      </c>
      <c r="T7" s="34">
        <f t="shared" si="2"/>
        <v>47556.52</v>
      </c>
      <c r="U7" s="34">
        <f t="shared" si="2"/>
        <v>292730</v>
      </c>
      <c r="V7" s="34">
        <f t="shared" si="2"/>
        <v>70996.634999999995</v>
      </c>
      <c r="W7" s="34">
        <f t="shared" si="2"/>
        <v>48241.574999999997</v>
      </c>
      <c r="X7" s="35">
        <f t="shared" si="0"/>
        <v>453926.16500000004</v>
      </c>
      <c r="Y7" s="34">
        <f t="shared" si="0"/>
        <v>59184.591999999997</v>
      </c>
      <c r="Z7" s="34">
        <f t="shared" si="0"/>
        <v>18205.32</v>
      </c>
      <c r="AA7" s="34">
        <f t="shared" si="0"/>
        <v>43386.399999999994</v>
      </c>
      <c r="AB7" s="34">
        <f t="shared" ref="AB7:AD7" si="3">AB57</f>
        <v>45318.455000000002</v>
      </c>
      <c r="AC7" s="34">
        <f t="shared" si="3"/>
        <v>51139.376000000004</v>
      </c>
      <c r="AD7" s="34">
        <f t="shared" si="3"/>
        <v>51139.376000000004</v>
      </c>
      <c r="AE7" s="34">
        <f t="shared" si="0"/>
        <v>2216.8560000000002</v>
      </c>
      <c r="AF7" s="34">
        <f t="shared" si="0"/>
        <v>2663.1210000000001</v>
      </c>
      <c r="AG7" s="34">
        <f t="shared" si="0"/>
        <v>7389.52</v>
      </c>
      <c r="AH7" s="35">
        <f t="shared" si="0"/>
        <v>280643.016</v>
      </c>
      <c r="AI7" s="34">
        <f t="shared" ref="AI7:AP7" si="4">AI57</f>
        <v>146245.79699999999</v>
      </c>
      <c r="AJ7" s="34">
        <f t="shared" si="4"/>
        <v>205144.11</v>
      </c>
      <c r="AK7" s="34">
        <f t="shared" si="4"/>
        <v>156294.78199999998</v>
      </c>
      <c r="AL7" s="34">
        <f t="shared" si="4"/>
        <v>64392.621999999996</v>
      </c>
      <c r="AM7" s="34">
        <f t="shared" si="4"/>
        <v>231612.01199999999</v>
      </c>
      <c r="AN7" s="34">
        <f t="shared" si="4"/>
        <v>274047.74200000003</v>
      </c>
      <c r="AO7" s="34">
        <f t="shared" si="4"/>
        <v>112059.47200000001</v>
      </c>
      <c r="AP7" s="35">
        <f t="shared" si="4"/>
        <v>1189796.537</v>
      </c>
      <c r="AQ7" s="34">
        <f t="shared" ref="AQ7:AT7" si="5">AQ57</f>
        <v>113607.38499999999</v>
      </c>
      <c r="AR7" s="34">
        <f t="shared" si="5"/>
        <v>113161.12</v>
      </c>
      <c r="AS7" s="34">
        <f t="shared" si="5"/>
        <v>105771.6</v>
      </c>
      <c r="AT7" s="35">
        <f t="shared" si="5"/>
        <v>332540.10499999998</v>
      </c>
      <c r="AU7" s="34">
        <f t="shared" ref="AU7:AW7" si="6">AU57</f>
        <v>7402.9960000000001</v>
      </c>
      <c r="AV7" s="34">
        <f t="shared" si="6"/>
        <v>14805.992</v>
      </c>
      <c r="AW7" s="34">
        <f t="shared" si="6"/>
        <v>22303.319999999996</v>
      </c>
      <c r="AX7" s="34">
        <f t="shared" ref="AX7:BA7" si="7">AX57</f>
        <v>147217.80000000002</v>
      </c>
      <c r="AY7" s="34">
        <f t="shared" si="7"/>
        <v>37351.879999999997</v>
      </c>
      <c r="AZ7" s="34">
        <f t="shared" si="7"/>
        <v>7659.0400000000009</v>
      </c>
      <c r="BA7" s="35">
        <f t="shared" si="7"/>
        <v>236741.02800000002</v>
      </c>
      <c r="BB7" s="36">
        <f>E7/D7</f>
        <v>0.15677025148641871</v>
      </c>
    </row>
    <row r="8" spans="2:54" s="28" customFormat="1" ht="14.25" customHeight="1" x14ac:dyDescent="0.2">
      <c r="B8" s="24"/>
      <c r="C8" s="29" t="s">
        <v>8</v>
      </c>
      <c r="D8" s="32">
        <f>D105</f>
        <v>27404828</v>
      </c>
      <c r="E8" s="33">
        <f t="shared" ref="E8:E9" si="8">O8+X8+AH8+AP8+AT8+BA8</f>
        <v>4683725.29</v>
      </c>
      <c r="F8" s="34">
        <f>F105</f>
        <v>221215.35999999999</v>
      </c>
      <c r="G8" s="34">
        <f t="shared" ref="G8:P8" si="9">G105</f>
        <v>355461.31099999999</v>
      </c>
      <c r="H8" s="34">
        <f t="shared" si="9"/>
        <v>152518.50599999999</v>
      </c>
      <c r="I8" s="34">
        <f t="shared" ref="I8:K8" si="10">I105</f>
        <v>160043.81</v>
      </c>
      <c r="J8" s="34">
        <f t="shared" si="10"/>
        <v>0</v>
      </c>
      <c r="K8" s="34">
        <f t="shared" si="10"/>
        <v>167315.94999999998</v>
      </c>
      <c r="L8" s="34">
        <f t="shared" si="9"/>
        <v>227378.38999999998</v>
      </c>
      <c r="M8" s="34">
        <f t="shared" si="9"/>
        <v>312382.96999999997</v>
      </c>
      <c r="N8" s="34">
        <f t="shared" si="9"/>
        <v>229972</v>
      </c>
      <c r="O8" s="35">
        <f>O105</f>
        <v>1826288.297</v>
      </c>
      <c r="P8" s="34">
        <f t="shared" si="9"/>
        <v>60086.805</v>
      </c>
      <c r="Q8" s="34">
        <f t="shared" ref="Q8:W8" si="11">Q105</f>
        <v>24748.47</v>
      </c>
      <c r="R8" s="34">
        <f t="shared" si="11"/>
        <v>16967.055</v>
      </c>
      <c r="S8" s="34">
        <f t="shared" si="11"/>
        <v>60086.805</v>
      </c>
      <c r="T8" s="34">
        <f t="shared" si="11"/>
        <v>35041.350000000006</v>
      </c>
      <c r="U8" s="34">
        <f t="shared" si="11"/>
        <v>313955.42</v>
      </c>
      <c r="V8" s="34">
        <f t="shared" si="11"/>
        <v>77960.47</v>
      </c>
      <c r="W8" s="34">
        <f t="shared" si="11"/>
        <v>51858.111000000004</v>
      </c>
      <c r="X8" s="35">
        <f>X105</f>
        <v>640704.48600000003</v>
      </c>
      <c r="Y8" s="34">
        <f t="shared" ref="Y8:AG8" si="12">Y105</f>
        <v>56671.776999999995</v>
      </c>
      <c r="Z8" s="34">
        <f t="shared" si="12"/>
        <v>12175.59</v>
      </c>
      <c r="AA8" s="34">
        <f t="shared" si="12"/>
        <v>41147.360000000001</v>
      </c>
      <c r="AB8" s="34">
        <f t="shared" ref="AB8:AD8" si="13">AB105</f>
        <v>52853.56</v>
      </c>
      <c r="AC8" s="34">
        <f t="shared" si="13"/>
        <v>60362.296999999999</v>
      </c>
      <c r="AD8" s="34">
        <f t="shared" si="13"/>
        <v>60362.296999999999</v>
      </c>
      <c r="AE8" s="34">
        <f t="shared" si="12"/>
        <v>1240.086</v>
      </c>
      <c r="AF8" s="34">
        <f t="shared" si="12"/>
        <v>1758.847</v>
      </c>
      <c r="AG8" s="34">
        <f t="shared" si="12"/>
        <v>4133.62</v>
      </c>
      <c r="AH8" s="35">
        <f>AH105</f>
        <v>290705.43399999995</v>
      </c>
      <c r="AI8" s="34">
        <f t="shared" ref="AI8:AO8" si="14">AI105</f>
        <v>172326.18599999999</v>
      </c>
      <c r="AJ8" s="34">
        <f t="shared" si="14"/>
        <v>200992.7</v>
      </c>
      <c r="AK8" s="34">
        <f t="shared" si="14"/>
        <v>186538.962</v>
      </c>
      <c r="AL8" s="34">
        <f t="shared" si="14"/>
        <v>86653.011999999988</v>
      </c>
      <c r="AM8" s="34">
        <f t="shared" si="14"/>
        <v>266350.73699999996</v>
      </c>
      <c r="AN8" s="34">
        <f t="shared" si="14"/>
        <v>323843.78699999995</v>
      </c>
      <c r="AO8" s="34">
        <f t="shared" si="14"/>
        <v>127864.72200000001</v>
      </c>
      <c r="AP8" s="35">
        <f>AP105</f>
        <v>1364570.1059999999</v>
      </c>
      <c r="AQ8" s="34">
        <f t="shared" ref="AQ8:AS8" si="15">AQ105</f>
        <v>137302.25100000002</v>
      </c>
      <c r="AR8" s="34">
        <f t="shared" si="15"/>
        <v>136783.49000000002</v>
      </c>
      <c r="AS8" s="34">
        <f t="shared" si="15"/>
        <v>132649.87</v>
      </c>
      <c r="AT8" s="35">
        <f>AT105</f>
        <v>406735.61100000003</v>
      </c>
      <c r="AU8" s="34">
        <f t="shared" ref="AU8:AW8" si="16">AU105</f>
        <v>4147.8919999999998</v>
      </c>
      <c r="AV8" s="34">
        <f t="shared" si="16"/>
        <v>8295.7839999999997</v>
      </c>
      <c r="AW8" s="34">
        <f t="shared" si="16"/>
        <v>12543.579999999998</v>
      </c>
      <c r="AX8" s="34">
        <f t="shared" ref="AX8:AZ8" si="17">AX105</f>
        <v>104218.78</v>
      </c>
      <c r="AY8" s="34">
        <f t="shared" si="17"/>
        <v>21096.260000000002</v>
      </c>
      <c r="AZ8" s="34">
        <f t="shared" si="17"/>
        <v>4419.0599999999995</v>
      </c>
      <c r="BA8" s="35">
        <f>BA105</f>
        <v>154721.356</v>
      </c>
      <c r="BB8" s="36">
        <f>E8/D8</f>
        <v>0.17090876432430083</v>
      </c>
    </row>
    <row r="9" spans="2:54" s="28" customFormat="1" ht="14.25" customHeight="1" x14ac:dyDescent="0.2">
      <c r="B9" s="24"/>
      <c r="C9" s="29" t="s">
        <v>9</v>
      </c>
      <c r="D9" s="32">
        <f>D154</f>
        <v>29394536</v>
      </c>
      <c r="E9" s="33">
        <f t="shared" si="8"/>
        <v>5088254.2419999996</v>
      </c>
      <c r="F9" s="34">
        <f>F154</f>
        <v>263523.39</v>
      </c>
      <c r="G9" s="34">
        <f t="shared" ref="G9:P9" si="18">G154</f>
        <v>390617.83</v>
      </c>
      <c r="H9" s="34">
        <f t="shared" si="18"/>
        <v>172871.02500000002</v>
      </c>
      <c r="I9" s="34">
        <f t="shared" ref="I9:K9" si="19">I154</f>
        <v>180791.63500000004</v>
      </c>
      <c r="J9" s="34">
        <f t="shared" si="19"/>
        <v>0</v>
      </c>
      <c r="K9" s="34">
        <f t="shared" si="19"/>
        <v>134165.46</v>
      </c>
      <c r="L9" s="34">
        <f t="shared" si="18"/>
        <v>202717.12</v>
      </c>
      <c r="M9" s="34">
        <f>M154</f>
        <v>362766.18000000005</v>
      </c>
      <c r="N9" s="34">
        <f>N154</f>
        <v>261798.88</v>
      </c>
      <c r="O9" s="35">
        <f>O154</f>
        <v>1969251.5199999998</v>
      </c>
      <c r="P9" s="34">
        <f t="shared" si="18"/>
        <v>68172.52</v>
      </c>
      <c r="Q9" s="34">
        <f t="shared" ref="Q9:W9" si="20">Q154</f>
        <v>27253.63</v>
      </c>
      <c r="R9" s="34">
        <f t="shared" si="20"/>
        <v>19085.23</v>
      </c>
      <c r="S9" s="34">
        <f t="shared" si="20"/>
        <v>68172.52</v>
      </c>
      <c r="T9" s="34">
        <f t="shared" si="20"/>
        <v>38117.83</v>
      </c>
      <c r="U9" s="34">
        <f t="shared" si="20"/>
        <v>335915.29</v>
      </c>
      <c r="V9" s="34">
        <f t="shared" si="20"/>
        <v>82343.24500000001</v>
      </c>
      <c r="W9" s="34">
        <f t="shared" si="20"/>
        <v>54933.040000000008</v>
      </c>
      <c r="X9" s="35">
        <f>X154</f>
        <v>693993.30499999993</v>
      </c>
      <c r="Y9" s="34">
        <f t="shared" ref="Y9:AG9" si="21">Y154</f>
        <v>61161.600000000006</v>
      </c>
      <c r="Z9" s="34">
        <f t="shared" si="21"/>
        <v>12815.35</v>
      </c>
      <c r="AA9" s="34">
        <f t="shared" si="21"/>
        <v>45778.1</v>
      </c>
      <c r="AB9" s="34">
        <f t="shared" ref="AB9:AD9" si="22">AB154</f>
        <v>58761.86</v>
      </c>
      <c r="AC9" s="34">
        <f t="shared" si="22"/>
        <v>66662.584000000003</v>
      </c>
      <c r="AD9" s="34">
        <f t="shared" si="22"/>
        <v>66662.584000000003</v>
      </c>
      <c r="AE9" s="34">
        <f t="shared" si="21"/>
        <v>1305.3240000000001</v>
      </c>
      <c r="AF9" s="34">
        <f t="shared" si="21"/>
        <v>1849.884</v>
      </c>
      <c r="AG9" s="34">
        <f t="shared" si="21"/>
        <v>4351.08</v>
      </c>
      <c r="AH9" s="35">
        <f>AH154</f>
        <v>319348.36599999998</v>
      </c>
      <c r="AI9" s="34">
        <f t="shared" ref="AI9:AO9" si="23">AI154</f>
        <v>193181.94599999997</v>
      </c>
      <c r="AJ9" s="34">
        <f t="shared" si="23"/>
        <v>218470.56</v>
      </c>
      <c r="AK9" s="34">
        <f t="shared" si="23"/>
        <v>206395.14799999999</v>
      </c>
      <c r="AL9" s="34">
        <f t="shared" si="23"/>
        <v>98609.837999999989</v>
      </c>
      <c r="AM9" s="34">
        <f t="shared" si="23"/>
        <v>288004.13299999997</v>
      </c>
      <c r="AN9" s="34">
        <f t="shared" si="23"/>
        <v>353453.90299999999</v>
      </c>
      <c r="AO9" s="34">
        <f t="shared" si="23"/>
        <v>134325.48800000001</v>
      </c>
      <c r="AP9" s="35">
        <f>AP154</f>
        <v>1492441.0159999998</v>
      </c>
      <c r="AQ9" s="34">
        <f t="shared" ref="AQ9:AS9" si="24">AQ154</f>
        <v>151969.04999999999</v>
      </c>
      <c r="AR9" s="34">
        <f t="shared" si="24"/>
        <v>151424.49</v>
      </c>
      <c r="AS9" s="34">
        <f t="shared" si="24"/>
        <v>147073.41</v>
      </c>
      <c r="AT9" s="35">
        <f>AT154</f>
        <v>450466.94999999995</v>
      </c>
      <c r="AU9" s="34">
        <f t="shared" ref="AU9:AW9" si="25">AU154</f>
        <v>4366.2049999999999</v>
      </c>
      <c r="AV9" s="34">
        <f t="shared" si="25"/>
        <v>8732.41</v>
      </c>
      <c r="AW9" s="34">
        <f t="shared" si="25"/>
        <v>13204.49</v>
      </c>
      <c r="AX9" s="34">
        <f t="shared" ref="AX9:AZ9" si="26">AX154</f>
        <v>109587.25</v>
      </c>
      <c r="AY9" s="34">
        <f t="shared" si="26"/>
        <v>22209.15</v>
      </c>
      <c r="AZ9" s="34">
        <f t="shared" si="26"/>
        <v>4653.58</v>
      </c>
      <c r="BA9" s="35">
        <f>BA154</f>
        <v>162753.08499999999</v>
      </c>
      <c r="BB9" s="36">
        <f>E9/D9</f>
        <v>0.17310204325048709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459741</v>
      </c>
      <c r="E12" s="42">
        <f>O12+X12+AH12+AP12+AT12+BA12</f>
        <v>189846.61800000002</v>
      </c>
      <c r="F12" s="41">
        <f t="shared" ref="F12:AI12" si="27">SUM(F13:F14)</f>
        <v>0</v>
      </c>
      <c r="G12" s="41">
        <f t="shared" si="27"/>
        <v>446.26499999999999</v>
      </c>
      <c r="H12" s="41">
        <f t="shared" si="27"/>
        <v>446.26499999999999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892.53</v>
      </c>
      <c r="P12" s="41">
        <f t="shared" si="27"/>
        <v>2231.3250000000003</v>
      </c>
      <c r="Q12" s="41">
        <f t="shared" ref="Q12:W12" si="28">SUM(Q13:Q14)</f>
        <v>8925.3000000000011</v>
      </c>
      <c r="R12" s="41">
        <f t="shared" si="28"/>
        <v>2231.3250000000003</v>
      </c>
      <c r="S12" s="41">
        <f t="shared" si="28"/>
        <v>2231.3250000000003</v>
      </c>
      <c r="T12" s="41">
        <f t="shared" si="28"/>
        <v>0</v>
      </c>
      <c r="U12" s="41">
        <f t="shared" si="28"/>
        <v>22313.25</v>
      </c>
      <c r="V12" s="41">
        <f t="shared" si="28"/>
        <v>22313.25</v>
      </c>
      <c r="W12" s="41">
        <f t="shared" si="28"/>
        <v>446.26499999999999</v>
      </c>
      <c r="X12" s="43">
        <f t="shared" si="27"/>
        <v>60692.04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446.26499999999999</v>
      </c>
      <c r="AD12" s="41">
        <f t="shared" si="29"/>
        <v>446.26499999999999</v>
      </c>
      <c r="AE12" s="41">
        <f t="shared" si="29"/>
        <v>0</v>
      </c>
      <c r="AF12" s="41">
        <f t="shared" si="29"/>
        <v>446.26499999999999</v>
      </c>
      <c r="AG12" s="41">
        <f t="shared" si="29"/>
        <v>0</v>
      </c>
      <c r="AH12" s="43">
        <f t="shared" si="27"/>
        <v>1338.7950000000001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89253</v>
      </c>
      <c r="AP12" s="43">
        <f>SUM(AI12:AO12)</f>
        <v>89253</v>
      </c>
      <c r="AQ12" s="41">
        <f t="shared" ref="AQ12:AS12" si="31">SUM(AQ13:AQ14)</f>
        <v>446.26499999999999</v>
      </c>
      <c r="AR12" s="41">
        <f t="shared" si="31"/>
        <v>0</v>
      </c>
      <c r="AS12" s="41">
        <f t="shared" si="31"/>
        <v>0</v>
      </c>
      <c r="AT12" s="43">
        <f>SUM(AQ12:AS12)</f>
        <v>446.26499999999999</v>
      </c>
      <c r="AU12" s="41">
        <f t="shared" ref="AU12:AW12" si="32">SUM(AU13:AU14)</f>
        <v>13.476000000000001</v>
      </c>
      <c r="AV12" s="41">
        <f t="shared" si="32"/>
        <v>26.952000000000002</v>
      </c>
      <c r="AW12" s="41">
        <f t="shared" si="32"/>
        <v>134.76</v>
      </c>
      <c r="AX12" s="41">
        <f t="shared" ref="AX12:AZ12" si="33">SUM(AX13:AX14)</f>
        <v>36375.000000000007</v>
      </c>
      <c r="AY12" s="41">
        <f t="shared" si="33"/>
        <v>404.28</v>
      </c>
      <c r="AZ12" s="41">
        <f t="shared" si="33"/>
        <v>269.52</v>
      </c>
      <c r="BA12" s="43">
        <f>SUM(AU12:AZ12)</f>
        <v>37223.988000000005</v>
      </c>
      <c r="BB12" s="45">
        <f>E12/D12</f>
        <v>0.41294254373658218</v>
      </c>
    </row>
    <row r="13" spans="2:54" s="44" customFormat="1" ht="13.5" x14ac:dyDescent="0.25">
      <c r="B13" s="40"/>
      <c r="C13" s="40" t="s">
        <v>32</v>
      </c>
      <c r="D13" s="46">
        <f>[2]GT!H313</f>
        <v>13476</v>
      </c>
      <c r="E13" s="47">
        <f t="shared" ref="E13:E57" si="34">O13+X13+AH13+AP13+AT13+BA13</f>
        <v>1522.788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13.476000000000001</v>
      </c>
      <c r="AV13" s="48">
        <f t="shared" si="46"/>
        <v>26.952000000000002</v>
      </c>
      <c r="AW13" s="48">
        <f t="shared" si="46"/>
        <v>134.76</v>
      </c>
      <c r="AX13" s="48">
        <f t="shared" ref="AX13:AZ13" si="47">$D13*AX161</f>
        <v>673.80000000000007</v>
      </c>
      <c r="AY13" s="48">
        <f t="shared" si="47"/>
        <v>404.28</v>
      </c>
      <c r="AZ13" s="48">
        <f t="shared" si="47"/>
        <v>269.52</v>
      </c>
      <c r="BA13" s="51">
        <f t="shared" ref="BA13:BA57" si="48">SUM(AU13:AZ13)</f>
        <v>1522.788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[2]GT!H314</f>
        <v>446265</v>
      </c>
      <c r="E14" s="47">
        <f t="shared" si="34"/>
        <v>188323.83000000002</v>
      </c>
      <c r="F14" s="48">
        <f>$D14*F162</f>
        <v>0</v>
      </c>
      <c r="G14" s="48">
        <f t="shared" ref="G14:N14" si="50">$D14*G162</f>
        <v>446.26499999999999</v>
      </c>
      <c r="H14" s="48">
        <f t="shared" si="50"/>
        <v>446.26499999999999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892.53</v>
      </c>
      <c r="P14" s="48">
        <f t="shared" si="36"/>
        <v>2231.3250000000003</v>
      </c>
      <c r="Q14" s="48">
        <f t="shared" ref="Q14:W14" si="51">$D14*Q162</f>
        <v>8925.3000000000011</v>
      </c>
      <c r="R14" s="48">
        <f t="shared" si="51"/>
        <v>2231.3250000000003</v>
      </c>
      <c r="S14" s="48">
        <f t="shared" si="51"/>
        <v>2231.3250000000003</v>
      </c>
      <c r="T14" s="48">
        <f t="shared" si="51"/>
        <v>0</v>
      </c>
      <c r="U14" s="48">
        <f t="shared" si="51"/>
        <v>22313.25</v>
      </c>
      <c r="V14" s="48">
        <f t="shared" si="51"/>
        <v>22313.25</v>
      </c>
      <c r="W14" s="48">
        <f t="shared" si="51"/>
        <v>446.26499999999999</v>
      </c>
      <c r="X14" s="49">
        <f t="shared" si="38"/>
        <v>60692.04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446.26499999999999</v>
      </c>
      <c r="AD14" s="48">
        <f t="shared" si="52"/>
        <v>446.26499999999999</v>
      </c>
      <c r="AE14" s="48">
        <f t="shared" si="52"/>
        <v>0</v>
      </c>
      <c r="AF14" s="48">
        <f t="shared" si="52"/>
        <v>446.26499999999999</v>
      </c>
      <c r="AG14" s="48">
        <f t="shared" si="52"/>
        <v>0</v>
      </c>
      <c r="AH14" s="49">
        <f t="shared" si="41"/>
        <v>1338.7950000000001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89253</v>
      </c>
      <c r="AP14" s="51">
        <f t="shared" si="43"/>
        <v>89253</v>
      </c>
      <c r="AQ14" s="48">
        <f t="shared" ref="AQ14:AS14" si="54">$D14*AQ162</f>
        <v>446.26499999999999</v>
      </c>
      <c r="AR14" s="48">
        <f t="shared" si="54"/>
        <v>0</v>
      </c>
      <c r="AS14" s="48">
        <f t="shared" si="54"/>
        <v>0</v>
      </c>
      <c r="AT14" s="51">
        <f t="shared" si="45"/>
        <v>446.26499999999999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35701.200000000004</v>
      </c>
      <c r="AY14" s="48">
        <f t="shared" si="56"/>
        <v>0</v>
      </c>
      <c r="AZ14" s="48">
        <f t="shared" si="56"/>
        <v>0</v>
      </c>
      <c r="BA14" s="51">
        <f t="shared" si="48"/>
        <v>35701.200000000004</v>
      </c>
      <c r="BB14" s="45">
        <f t="shared" si="49"/>
        <v>0.42200000000000004</v>
      </c>
    </row>
    <row r="15" spans="2:54" s="44" customFormat="1" x14ac:dyDescent="0.25">
      <c r="B15" s="39" t="s">
        <v>34</v>
      </c>
      <c r="C15" s="40"/>
      <c r="D15" s="50">
        <f>SUM(D16:D24)</f>
        <v>8162756</v>
      </c>
      <c r="E15" s="42">
        <f t="shared" si="34"/>
        <v>2461063.7150000003</v>
      </c>
      <c r="F15" s="41">
        <f t="shared" ref="F15:AI15" si="57">SUM(F16:F24)</f>
        <v>0</v>
      </c>
      <c r="G15" s="41">
        <f t="shared" si="57"/>
        <v>120868.24000000002</v>
      </c>
      <c r="H15" s="41">
        <f t="shared" si="57"/>
        <v>120868.24000000002</v>
      </c>
      <c r="I15" s="41">
        <f t="shared" si="57"/>
        <v>121084.67500000002</v>
      </c>
      <c r="J15" s="41">
        <f t="shared" si="57"/>
        <v>0</v>
      </c>
      <c r="K15" s="41">
        <f t="shared" si="57"/>
        <v>21217.84</v>
      </c>
      <c r="L15" s="41">
        <f t="shared" si="57"/>
        <v>63653.52</v>
      </c>
      <c r="M15" s="41">
        <f t="shared" si="57"/>
        <v>219567.92</v>
      </c>
      <c r="N15" s="41">
        <f t="shared" si="57"/>
        <v>169742.72</v>
      </c>
      <c r="O15" s="43">
        <f t="shared" si="57"/>
        <v>837003.15500000014</v>
      </c>
      <c r="P15" s="41">
        <f t="shared" si="57"/>
        <v>42435.68</v>
      </c>
      <c r="Q15" s="41">
        <f t="shared" ref="Q15:W15" si="58">SUM(Q16:Q24)</f>
        <v>10608.92</v>
      </c>
      <c r="R15" s="41">
        <f t="shared" si="58"/>
        <v>10608.92</v>
      </c>
      <c r="S15" s="41">
        <f t="shared" si="58"/>
        <v>42435.68</v>
      </c>
      <c r="T15" s="41">
        <f t="shared" si="58"/>
        <v>47556.52</v>
      </c>
      <c r="U15" s="41">
        <f t="shared" si="58"/>
        <v>10608.92</v>
      </c>
      <c r="V15" s="41">
        <f t="shared" si="58"/>
        <v>0</v>
      </c>
      <c r="W15" s="41">
        <f t="shared" si="58"/>
        <v>0</v>
      </c>
      <c r="X15" s="43">
        <f t="shared" si="57"/>
        <v>36947.599999999999</v>
      </c>
      <c r="Y15" s="41">
        <f t="shared" si="57"/>
        <v>14779.04</v>
      </c>
      <c r="Z15" s="41">
        <f t="shared" ref="Z15:AG15" si="59">SUM(Z16:Z24)</f>
        <v>14779.04</v>
      </c>
      <c r="AA15" s="41">
        <f t="shared" si="59"/>
        <v>43386.399999999994</v>
      </c>
      <c r="AB15" s="41">
        <f t="shared" si="59"/>
        <v>24912.6</v>
      </c>
      <c r="AC15" s="41">
        <f t="shared" si="59"/>
        <v>23434.696</v>
      </c>
      <c r="AD15" s="41">
        <f t="shared" si="59"/>
        <v>23434.696</v>
      </c>
      <c r="AE15" s="41">
        <f t="shared" si="59"/>
        <v>2216.8560000000002</v>
      </c>
      <c r="AF15" s="41">
        <f t="shared" si="59"/>
        <v>2216.8560000000002</v>
      </c>
      <c r="AG15" s="41">
        <f t="shared" si="59"/>
        <v>7389.52</v>
      </c>
      <c r="AH15" s="43">
        <f t="shared" si="57"/>
        <v>156549.704</v>
      </c>
      <c r="AI15" s="41">
        <f t="shared" si="57"/>
        <v>142164.576</v>
      </c>
      <c r="AJ15" s="41">
        <f t="shared" ref="AJ15:AO15" si="60">SUM(AJ16:AJ24)</f>
        <v>113241.79999999999</v>
      </c>
      <c r="AK15" s="41">
        <f t="shared" si="60"/>
        <v>64392.471999999994</v>
      </c>
      <c r="AL15" s="41">
        <f t="shared" si="60"/>
        <v>64392.471999999994</v>
      </c>
      <c r="AM15" s="41">
        <f t="shared" si="60"/>
        <v>229898.87199999997</v>
      </c>
      <c r="AN15" s="41">
        <f t="shared" si="60"/>
        <v>272334.55200000003</v>
      </c>
      <c r="AO15" s="41">
        <f t="shared" si="60"/>
        <v>22806.472000000002</v>
      </c>
      <c r="AP15" s="43">
        <f t="shared" si="43"/>
        <v>909231.21600000001</v>
      </c>
      <c r="AQ15" s="41">
        <f t="shared" ref="AQ15:AS15" si="61">SUM(AQ16:AQ24)</f>
        <v>109734.84</v>
      </c>
      <c r="AR15" s="41">
        <f t="shared" si="61"/>
        <v>109734.84</v>
      </c>
      <c r="AS15" s="41">
        <f t="shared" si="61"/>
        <v>102345.32</v>
      </c>
      <c r="AT15" s="43">
        <f t="shared" si="45"/>
        <v>321815</v>
      </c>
      <c r="AU15" s="41">
        <f t="shared" ref="AU15:AW15" si="62">SUM(AU16:AU24)</f>
        <v>7389.52</v>
      </c>
      <c r="AV15" s="41">
        <f t="shared" si="62"/>
        <v>14779.04</v>
      </c>
      <c r="AW15" s="41">
        <f t="shared" si="62"/>
        <v>22168.559999999998</v>
      </c>
      <c r="AX15" s="41">
        <f t="shared" ref="AX15:AZ15" si="63">SUM(AX16:AX24)</f>
        <v>110842.8</v>
      </c>
      <c r="AY15" s="41">
        <f t="shared" si="63"/>
        <v>36947.599999999999</v>
      </c>
      <c r="AZ15" s="41">
        <f t="shared" si="63"/>
        <v>7389.52</v>
      </c>
      <c r="BA15" s="43">
        <f t="shared" si="48"/>
        <v>199517.03999999998</v>
      </c>
      <c r="BB15" s="45">
        <f t="shared" si="49"/>
        <v>0.3014991156173234</v>
      </c>
    </row>
    <row r="16" spans="2:54" s="44" customFormat="1" ht="13.5" x14ac:dyDescent="0.25">
      <c r="B16" s="40"/>
      <c r="C16" s="40" t="s">
        <v>35</v>
      </c>
      <c r="D16" s="46">
        <f>[2]GT!H513+[2]GT!H521</f>
        <v>738952</v>
      </c>
      <c r="E16" s="47">
        <f t="shared" si="34"/>
        <v>417507.87999999995</v>
      </c>
      <c r="F16" s="48">
        <f t="shared" ref="F16:F24" si="64">$D16*F164</f>
        <v>0</v>
      </c>
      <c r="G16" s="48">
        <f t="shared" ref="G16:N16" si="65">$D16*G164</f>
        <v>14779.04</v>
      </c>
      <c r="H16" s="48">
        <f t="shared" si="65"/>
        <v>14779.04</v>
      </c>
      <c r="I16" s="48">
        <f t="shared" si="65"/>
        <v>14779.04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7389.52</v>
      </c>
      <c r="N16" s="48">
        <f t="shared" si="65"/>
        <v>0</v>
      </c>
      <c r="O16" s="51">
        <f t="shared" ref="O16:O24" si="66">SUM(F16:N16)</f>
        <v>51726.64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36947.599999999999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36947.599999999999</v>
      </c>
      <c r="Y16" s="48">
        <f t="shared" ref="Y16:Y24" si="69">$D16*Y164</f>
        <v>14779.04</v>
      </c>
      <c r="Z16" s="48">
        <f t="shared" ref="Z16:AG16" si="70">$D16*Z164</f>
        <v>14779.04</v>
      </c>
      <c r="AA16" s="48">
        <f t="shared" si="70"/>
        <v>22168.559999999998</v>
      </c>
      <c r="AB16" s="48">
        <f t="shared" si="70"/>
        <v>3694.76</v>
      </c>
      <c r="AC16" s="48">
        <f t="shared" si="70"/>
        <v>2216.8560000000002</v>
      </c>
      <c r="AD16" s="48">
        <f t="shared" si="70"/>
        <v>2216.8560000000002</v>
      </c>
      <c r="AE16" s="48">
        <f t="shared" si="70"/>
        <v>2216.8560000000002</v>
      </c>
      <c r="AF16" s="48">
        <f t="shared" si="70"/>
        <v>2216.8560000000002</v>
      </c>
      <c r="AG16" s="48">
        <f t="shared" si="70"/>
        <v>7389.52</v>
      </c>
      <c r="AH16" s="51">
        <f t="shared" si="41"/>
        <v>71678.343999999997</v>
      </c>
      <c r="AI16" s="48">
        <f t="shared" ref="AI16:AO16" si="71">$D16*AI164</f>
        <v>2216.8560000000002</v>
      </c>
      <c r="AJ16" s="48">
        <f t="shared" si="71"/>
        <v>36947.599999999999</v>
      </c>
      <c r="AK16" s="48">
        <f t="shared" si="71"/>
        <v>738.952</v>
      </c>
      <c r="AL16" s="48">
        <f t="shared" si="71"/>
        <v>738.952</v>
      </c>
      <c r="AM16" s="48">
        <f t="shared" si="71"/>
        <v>738.952</v>
      </c>
      <c r="AN16" s="48">
        <f t="shared" si="71"/>
        <v>738.952</v>
      </c>
      <c r="AO16" s="48">
        <f t="shared" si="71"/>
        <v>738.952</v>
      </c>
      <c r="AP16" s="51">
        <f t="shared" si="43"/>
        <v>42859.215999999986</v>
      </c>
      <c r="AQ16" s="48">
        <f t="shared" ref="AQ16:AS16" si="72">$D16*AQ164</f>
        <v>7389.52</v>
      </c>
      <c r="AR16" s="48">
        <f t="shared" si="72"/>
        <v>7389.52</v>
      </c>
      <c r="AS16" s="48">
        <f t="shared" si="72"/>
        <v>0</v>
      </c>
      <c r="AT16" s="51">
        <f t="shared" si="45"/>
        <v>14779.04</v>
      </c>
      <c r="AU16" s="48">
        <f t="shared" ref="AU16:AW16" si="73">$D16*AU164</f>
        <v>7389.52</v>
      </c>
      <c r="AV16" s="48">
        <f t="shared" si="73"/>
        <v>14779.04</v>
      </c>
      <c r="AW16" s="48">
        <f t="shared" si="73"/>
        <v>22168.559999999998</v>
      </c>
      <c r="AX16" s="48">
        <f t="shared" ref="AX16:AZ16" si="74">$D16*AX164</f>
        <v>110842.8</v>
      </c>
      <c r="AY16" s="48">
        <f t="shared" si="74"/>
        <v>36947.599999999999</v>
      </c>
      <c r="AZ16" s="48">
        <f t="shared" si="74"/>
        <v>7389.52</v>
      </c>
      <c r="BA16" s="51">
        <f t="shared" si="48"/>
        <v>199517.03999999998</v>
      </c>
      <c r="BB16" s="45">
        <f t="shared" si="49"/>
        <v>0.56499999999999995</v>
      </c>
    </row>
    <row r="17" spans="2:54" s="44" customFormat="1" ht="13.5" x14ac:dyDescent="0.25">
      <c r="B17" s="40"/>
      <c r="C17" s="40" t="s">
        <v>36</v>
      </c>
      <c r="D17" s="46">
        <f>[2]GT!H514</f>
        <v>1525884</v>
      </c>
      <c r="E17" s="47">
        <f t="shared" si="34"/>
        <v>152588.4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76294.2</v>
      </c>
      <c r="AJ17" s="48">
        <f t="shared" si="78"/>
        <v>76294.2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152588.4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9.9999999999999992E-2</v>
      </c>
    </row>
    <row r="18" spans="2:54" s="44" customFormat="1" ht="13.5" x14ac:dyDescent="0.25">
      <c r="B18" s="40"/>
      <c r="C18" s="40" t="s">
        <v>37</v>
      </c>
      <c r="D18" s="46">
        <f>[2]GT!H515</f>
        <v>1103376</v>
      </c>
      <c r="E18" s="47">
        <f t="shared" si="34"/>
        <v>419282.88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165506.4</v>
      </c>
      <c r="AN18" s="48">
        <f t="shared" si="85"/>
        <v>165506.4</v>
      </c>
      <c r="AO18" s="48">
        <f t="shared" si="85"/>
        <v>22067.52</v>
      </c>
      <c r="AP18" s="51">
        <f t="shared" si="43"/>
        <v>353080.32000000001</v>
      </c>
      <c r="AQ18" s="48">
        <f t="shared" ref="AQ18:AS18" si="86">$D18*AQ166</f>
        <v>22067.52</v>
      </c>
      <c r="AR18" s="48">
        <f t="shared" si="86"/>
        <v>22067.52</v>
      </c>
      <c r="AS18" s="48">
        <f t="shared" si="86"/>
        <v>22067.52</v>
      </c>
      <c r="AT18" s="51">
        <f t="shared" si="45"/>
        <v>66202.559999999998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[2]GT!H516</f>
        <v>831214</v>
      </c>
      <c r="E19" s="47">
        <f t="shared" si="34"/>
        <v>49872.84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16624.28</v>
      </c>
      <c r="AR19" s="48">
        <f t="shared" si="93"/>
        <v>16624.28</v>
      </c>
      <c r="AS19" s="48">
        <f t="shared" si="93"/>
        <v>16624.28</v>
      </c>
      <c r="AT19" s="51">
        <f t="shared" si="45"/>
        <v>49872.84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0.06</v>
      </c>
    </row>
    <row r="20" spans="2:54" s="44" customFormat="1" ht="13.5" x14ac:dyDescent="0.25">
      <c r="B20" s="40"/>
      <c r="C20" s="40" t="s">
        <v>39</v>
      </c>
      <c r="D20" s="46"/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 t="e">
        <f t="shared" si="49"/>
        <v>#DIV/0!</v>
      </c>
    </row>
    <row r="21" spans="2:54" s="44" customFormat="1" ht="13.5" x14ac:dyDescent="0.25">
      <c r="B21" s="40"/>
      <c r="C21" s="40" t="s">
        <v>40</v>
      </c>
      <c r="D21" s="46">
        <f>[2]GT!H517</f>
        <v>2121784</v>
      </c>
      <c r="E21" s="47">
        <f t="shared" si="34"/>
        <v>1421595.2800000003</v>
      </c>
      <c r="F21" s="48">
        <f t="shared" si="64"/>
        <v>0</v>
      </c>
      <c r="G21" s="48">
        <f t="shared" ref="G21:N21" si="103">$D21*G169</f>
        <v>106089.20000000001</v>
      </c>
      <c r="H21" s="48">
        <f t="shared" si="103"/>
        <v>106089.20000000001</v>
      </c>
      <c r="I21" s="48">
        <f t="shared" si="103"/>
        <v>106089.20000000001</v>
      </c>
      <c r="J21" s="48">
        <f t="shared" si="103"/>
        <v>0</v>
      </c>
      <c r="K21" s="48">
        <f t="shared" si="103"/>
        <v>21217.84</v>
      </c>
      <c r="L21" s="48">
        <f t="shared" si="103"/>
        <v>63653.52</v>
      </c>
      <c r="M21" s="48">
        <f t="shared" si="103"/>
        <v>212178.40000000002</v>
      </c>
      <c r="N21" s="48">
        <f t="shared" si="103"/>
        <v>169742.72</v>
      </c>
      <c r="O21" s="51">
        <f t="shared" si="66"/>
        <v>785060.08000000007</v>
      </c>
      <c r="P21" s="48">
        <f t="shared" si="67"/>
        <v>42435.68</v>
      </c>
      <c r="Q21" s="48">
        <f t="shared" ref="Q21:W21" si="104">$D21*Q169</f>
        <v>10608.92</v>
      </c>
      <c r="R21" s="48">
        <f t="shared" si="104"/>
        <v>10608.92</v>
      </c>
      <c r="S21" s="48">
        <f t="shared" si="104"/>
        <v>42435.68</v>
      </c>
      <c r="T21" s="48">
        <f t="shared" si="104"/>
        <v>10608.92</v>
      </c>
      <c r="U21" s="48">
        <f t="shared" si="104"/>
        <v>10608.92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21217.84</v>
      </c>
      <c r="AB21" s="48">
        <f t="shared" si="105"/>
        <v>21217.84</v>
      </c>
      <c r="AC21" s="48">
        <f t="shared" si="105"/>
        <v>21217.84</v>
      </c>
      <c r="AD21" s="48">
        <f t="shared" si="105"/>
        <v>21217.84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84871.360000000001</v>
      </c>
      <c r="AI21" s="48">
        <f t="shared" ref="AI21:AO21" si="106">$D21*AI169</f>
        <v>63653.52</v>
      </c>
      <c r="AJ21" s="48">
        <f t="shared" si="106"/>
        <v>0</v>
      </c>
      <c r="AK21" s="48">
        <f t="shared" si="106"/>
        <v>63653.52</v>
      </c>
      <c r="AL21" s="48">
        <f t="shared" si="106"/>
        <v>63653.52</v>
      </c>
      <c r="AM21" s="48">
        <f t="shared" si="106"/>
        <v>63653.52</v>
      </c>
      <c r="AN21" s="48">
        <f t="shared" si="106"/>
        <v>106089.20000000001</v>
      </c>
      <c r="AO21" s="48">
        <f t="shared" si="106"/>
        <v>0</v>
      </c>
      <c r="AP21" s="51">
        <f t="shared" si="43"/>
        <v>360703.28</v>
      </c>
      <c r="AQ21" s="48">
        <f t="shared" ref="AQ21:AS21" si="107">$D21*AQ169</f>
        <v>63653.52</v>
      </c>
      <c r="AR21" s="48">
        <f t="shared" si="107"/>
        <v>63653.52</v>
      </c>
      <c r="AS21" s="48">
        <f t="shared" si="107"/>
        <v>63653.52</v>
      </c>
      <c r="AT21" s="51">
        <f t="shared" si="45"/>
        <v>190960.56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0.67000000000000015</v>
      </c>
    </row>
    <row r="22" spans="2:54" s="44" customFormat="1" ht="13.5" x14ac:dyDescent="0.25">
      <c r="B22" s="40"/>
      <c r="C22" s="40" t="s">
        <v>41</v>
      </c>
      <c r="D22" s="46">
        <f>[2]GT!H518</f>
        <v>43287</v>
      </c>
      <c r="E22" s="47">
        <f t="shared" si="34"/>
        <v>216.435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216.435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216.435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[2]GT!H519</f>
        <v>160342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[2]GT!H520</f>
        <v>1637917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759554</v>
      </c>
      <c r="E25" s="42">
        <f t="shared" si="34"/>
        <v>1529.22</v>
      </c>
      <c r="F25" s="41">
        <f t="shared" ref="F25:AI25" si="131">SUM(F26:F27)</f>
        <v>0</v>
      </c>
      <c r="G25" s="41">
        <f t="shared" ref="G25:N25" si="132">SUM(G26:G27)</f>
        <v>0</v>
      </c>
      <c r="H25" s="41">
        <f t="shared" si="132"/>
        <v>0</v>
      </c>
      <c r="I25" s="41">
        <f t="shared" si="132"/>
        <v>0</v>
      </c>
      <c r="J25" s="41">
        <f t="shared" si="132"/>
        <v>0</v>
      </c>
      <c r="K25" s="41">
        <f t="shared" si="132"/>
        <v>0</v>
      </c>
      <c r="L25" s="41">
        <f t="shared" si="132"/>
        <v>1529.22</v>
      </c>
      <c r="M25" s="41">
        <f t="shared" si="132"/>
        <v>0</v>
      </c>
      <c r="N25" s="41">
        <f t="shared" si="132"/>
        <v>0</v>
      </c>
      <c r="O25" s="43">
        <f t="shared" si="131"/>
        <v>1529.22</v>
      </c>
      <c r="P25" s="41">
        <f t="shared" si="131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1"/>
        <v>0</v>
      </c>
      <c r="Y25" s="41">
        <f t="shared" si="131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1"/>
        <v>0</v>
      </c>
      <c r="AI25" s="41">
        <f t="shared" si="131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2.013313075831343E-3</v>
      </c>
    </row>
    <row r="26" spans="2:54" s="44" customFormat="1" ht="13.5" x14ac:dyDescent="0.25">
      <c r="B26" s="40"/>
      <c r="C26" s="52" t="s">
        <v>45</v>
      </c>
      <c r="D26" s="46">
        <f>[2]GT!H713+[2]GT!H715</f>
        <v>683093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[2]GT!H714</f>
        <v>76461</v>
      </c>
      <c r="E27" s="47">
        <f t="shared" si="34"/>
        <v>1529.22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1529.22</v>
      </c>
      <c r="M27" s="48">
        <f t="shared" si="148"/>
        <v>0</v>
      </c>
      <c r="N27" s="48">
        <f t="shared" si="148"/>
        <v>0</v>
      </c>
      <c r="O27" s="51">
        <f>SUM(F27:N27)</f>
        <v>1529.22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5735813</v>
      </c>
      <c r="E28" s="47">
        <f t="shared" si="34"/>
        <v>671229.12599999993</v>
      </c>
      <c r="F28" s="41">
        <f t="shared" ref="F28:AI28" si="155">SUM(F29:F34)</f>
        <v>81623.42</v>
      </c>
      <c r="G28" s="41">
        <f t="shared" ref="G28:N28" si="156">SUM(G29:G34)</f>
        <v>122435.12999999999</v>
      </c>
      <c r="H28" s="41">
        <f t="shared" si="156"/>
        <v>0</v>
      </c>
      <c r="I28" s="41">
        <f t="shared" si="156"/>
        <v>6852.56</v>
      </c>
      <c r="J28" s="41">
        <f t="shared" si="156"/>
        <v>0</v>
      </c>
      <c r="K28" s="41">
        <f t="shared" si="156"/>
        <v>0</v>
      </c>
      <c r="L28" s="41">
        <f t="shared" si="156"/>
        <v>0</v>
      </c>
      <c r="M28" s="41">
        <f t="shared" si="156"/>
        <v>0</v>
      </c>
      <c r="N28" s="41">
        <f t="shared" si="156"/>
        <v>0</v>
      </c>
      <c r="O28" s="43">
        <f t="shared" si="155"/>
        <v>210911.11</v>
      </c>
      <c r="P28" s="41">
        <f t="shared" si="155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122435.12999999999</v>
      </c>
      <c r="V28" s="41">
        <f t="shared" si="157"/>
        <v>6852.56</v>
      </c>
      <c r="W28" s="41">
        <f t="shared" si="157"/>
        <v>6852.56</v>
      </c>
      <c r="X28" s="41">
        <f t="shared" si="155"/>
        <v>136140.25</v>
      </c>
      <c r="Y28" s="41">
        <f t="shared" si="155"/>
        <v>44237.99</v>
      </c>
      <c r="Z28" s="41">
        <f t="shared" ref="Z28:AG28" si="158">SUM(Z29:Z34)</f>
        <v>3426.28</v>
      </c>
      <c r="AA28" s="41">
        <f t="shared" si="158"/>
        <v>0</v>
      </c>
      <c r="AB28" s="41">
        <f t="shared" si="158"/>
        <v>20405.855</v>
      </c>
      <c r="AC28" s="41">
        <f t="shared" si="158"/>
        <v>27258.415000000001</v>
      </c>
      <c r="AD28" s="41">
        <f t="shared" si="158"/>
        <v>27258.415000000001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5"/>
        <v>122586.95499999999</v>
      </c>
      <c r="AI28" s="41">
        <f t="shared" si="155"/>
        <v>4081.1710000000003</v>
      </c>
      <c r="AJ28" s="41">
        <f t="shared" ref="AJ28:AO28" si="159">SUM(AJ29:AJ34)</f>
        <v>91902.26</v>
      </c>
      <c r="AK28" s="41">
        <f t="shared" si="159"/>
        <v>91902.26</v>
      </c>
      <c r="AL28" s="41">
        <f t="shared" si="159"/>
        <v>0</v>
      </c>
      <c r="AM28" s="41">
        <f t="shared" si="159"/>
        <v>1713.14</v>
      </c>
      <c r="AN28" s="41">
        <f t="shared" si="159"/>
        <v>1713.14</v>
      </c>
      <c r="AO28" s="41">
        <f t="shared" si="159"/>
        <v>0</v>
      </c>
      <c r="AP28" s="43">
        <f t="shared" si="43"/>
        <v>191311.97100000002</v>
      </c>
      <c r="AQ28" s="41">
        <f t="shared" ref="AQ28:AS28" si="160">SUM(AQ29:AQ34)</f>
        <v>3426.28</v>
      </c>
      <c r="AR28" s="41">
        <f t="shared" si="160"/>
        <v>3426.28</v>
      </c>
      <c r="AS28" s="41">
        <f t="shared" si="160"/>
        <v>3426.28</v>
      </c>
      <c r="AT28" s="43">
        <f t="shared" si="45"/>
        <v>10278.84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0.11702423457668511</v>
      </c>
    </row>
    <row r="29" spans="2:54" s="44" customFormat="1" ht="13.5" x14ac:dyDescent="0.25">
      <c r="B29" s="40"/>
      <c r="C29" s="40" t="s">
        <v>48</v>
      </c>
      <c r="D29" s="46">
        <f>[2]GT!H913+[2]GT!H918</f>
        <v>4081171</v>
      </c>
      <c r="E29" s="47">
        <f t="shared" si="34"/>
        <v>595850.96600000001</v>
      </c>
      <c r="F29" s="48">
        <f>$D29*F177</f>
        <v>81623.42</v>
      </c>
      <c r="G29" s="48">
        <f t="shared" ref="G29:N29" si="163">$D29*G177</f>
        <v>122435.12999999999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204058.55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122435.12999999999</v>
      </c>
      <c r="V29" s="48">
        <f t="shared" si="166"/>
        <v>0</v>
      </c>
      <c r="W29" s="48">
        <f t="shared" si="166"/>
        <v>0</v>
      </c>
      <c r="X29" s="51">
        <f t="shared" si="38"/>
        <v>122435.12999999999</v>
      </c>
      <c r="Y29" s="48">
        <f t="shared" ref="Y29:Y34" si="167">$D29*Y177</f>
        <v>40811.71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20405.855</v>
      </c>
      <c r="AC29" s="48">
        <f t="shared" si="168"/>
        <v>20405.855</v>
      </c>
      <c r="AD29" s="48">
        <f t="shared" si="168"/>
        <v>20405.855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102029.27499999999</v>
      </c>
      <c r="AI29" s="48">
        <f t="shared" ref="AI29:AO29" si="169">$D29*AI177</f>
        <v>4081.1710000000003</v>
      </c>
      <c r="AJ29" s="48">
        <f t="shared" si="169"/>
        <v>81623.42</v>
      </c>
      <c r="AK29" s="48">
        <f t="shared" si="169"/>
        <v>81623.42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167328.011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>
        <f>[2]GT!H914</f>
        <v>342628</v>
      </c>
      <c r="E30" s="47">
        <f t="shared" si="34"/>
        <v>75378.16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6852.56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6852.56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6852.56</v>
      </c>
      <c r="W30" s="48">
        <f t="shared" si="175"/>
        <v>6852.56</v>
      </c>
      <c r="X30" s="51">
        <f t="shared" si="38"/>
        <v>13705.12</v>
      </c>
      <c r="Y30" s="48">
        <f t="shared" si="167"/>
        <v>3426.28</v>
      </c>
      <c r="Z30" s="48">
        <f t="shared" ref="Z30:AG30" si="176">$D30*Z178</f>
        <v>3426.28</v>
      </c>
      <c r="AA30" s="48">
        <f t="shared" si="176"/>
        <v>0</v>
      </c>
      <c r="AB30" s="48">
        <f t="shared" si="176"/>
        <v>0</v>
      </c>
      <c r="AC30" s="48">
        <f t="shared" si="176"/>
        <v>6852.56</v>
      </c>
      <c r="AD30" s="48">
        <f t="shared" si="176"/>
        <v>6852.56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20557.68</v>
      </c>
      <c r="AI30" s="48">
        <f t="shared" ref="AI30:AO30" si="177">$D30*AI178</f>
        <v>0</v>
      </c>
      <c r="AJ30" s="48">
        <f t="shared" si="177"/>
        <v>10278.84</v>
      </c>
      <c r="AK30" s="48">
        <f t="shared" si="177"/>
        <v>10278.84</v>
      </c>
      <c r="AL30" s="48">
        <f t="shared" si="177"/>
        <v>0</v>
      </c>
      <c r="AM30" s="48">
        <f t="shared" si="177"/>
        <v>1713.14</v>
      </c>
      <c r="AN30" s="48">
        <f t="shared" si="177"/>
        <v>1713.14</v>
      </c>
      <c r="AO30" s="48">
        <f t="shared" si="177"/>
        <v>0</v>
      </c>
      <c r="AP30" s="51">
        <f t="shared" si="43"/>
        <v>23983.96</v>
      </c>
      <c r="AQ30" s="48">
        <f t="shared" ref="AQ30:AS30" si="178">$D30*AQ178</f>
        <v>3426.28</v>
      </c>
      <c r="AR30" s="48">
        <f t="shared" si="178"/>
        <v>3426.28</v>
      </c>
      <c r="AS30" s="48">
        <f t="shared" si="178"/>
        <v>3426.28</v>
      </c>
      <c r="AT30" s="51">
        <f t="shared" si="45"/>
        <v>10278.84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>
        <f t="shared" si="49"/>
        <v>0.22</v>
      </c>
    </row>
    <row r="31" spans="2:54" s="44" customFormat="1" ht="13.5" x14ac:dyDescent="0.25">
      <c r="B31" s="40"/>
      <c r="C31" s="40" t="s">
        <v>50</v>
      </c>
      <c r="D31" s="46">
        <f>[2]GT!H915</f>
        <v>868288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/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>
        <f>[2]GT!H916</f>
        <v>388322</v>
      </c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>
        <f t="shared" si="49"/>
        <v>0</v>
      </c>
    </row>
    <row r="34" spans="2:54" s="44" customFormat="1" ht="13.5" x14ac:dyDescent="0.25">
      <c r="B34" s="40"/>
      <c r="C34" s="40" t="s">
        <v>53</v>
      </c>
      <c r="D34" s="46">
        <f>[2]GT!H917</f>
        <v>55404</v>
      </c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>
        <f t="shared" si="49"/>
        <v>0</v>
      </c>
    </row>
    <row r="35" spans="2:54" s="44" customFormat="1" x14ac:dyDescent="0.25">
      <c r="B35" s="39" t="s">
        <v>54</v>
      </c>
      <c r="C35" s="40"/>
      <c r="D35" s="50">
        <f>SUM(D36:D37)</f>
        <v>6868635</v>
      </c>
      <c r="E35" s="42">
        <f t="shared" si="34"/>
        <v>274745.40000000002</v>
      </c>
      <c r="F35" s="41">
        <f t="shared" ref="F35:AI35" si="209">SUM(F36:F37)</f>
        <v>68686.350000000006</v>
      </c>
      <c r="G35" s="41">
        <f t="shared" ref="G35:N35" si="210">SUM(G36:G37)</f>
        <v>68686.350000000006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137372.70000000001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137372.70000000001</v>
      </c>
      <c r="V35" s="41">
        <f t="shared" si="211"/>
        <v>0</v>
      </c>
      <c r="W35" s="41">
        <f t="shared" si="211"/>
        <v>0</v>
      </c>
      <c r="X35" s="41">
        <f t="shared" si="209"/>
        <v>137372.70000000001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0.04</v>
      </c>
    </row>
    <row r="36" spans="2:54" s="44" customFormat="1" ht="13.5" x14ac:dyDescent="0.25">
      <c r="B36" s="40"/>
      <c r="C36" s="40" t="s">
        <v>55</v>
      </c>
      <c r="D36" s="46">
        <f>[2]GT!H1113+[2]GT!H1114</f>
        <v>6868635</v>
      </c>
      <c r="E36" s="47">
        <f t="shared" si="34"/>
        <v>274745.40000000002</v>
      </c>
      <c r="F36" s="48">
        <f t="shared" si="173"/>
        <v>68686.350000000006</v>
      </c>
      <c r="G36" s="48">
        <f t="shared" ref="G36:N36" si="217">$D36*G184</f>
        <v>68686.350000000006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137372.70000000001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137372.70000000001</v>
      </c>
      <c r="V36" s="48">
        <f t="shared" si="219"/>
        <v>0</v>
      </c>
      <c r="W36" s="48">
        <f t="shared" si="219"/>
        <v>0</v>
      </c>
      <c r="X36" s="51">
        <f t="shared" si="38"/>
        <v>137372.70000000001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>
        <f t="shared" si="49"/>
        <v>0.04</v>
      </c>
    </row>
    <row r="37" spans="2:54" s="44" customFormat="1" ht="13.5" x14ac:dyDescent="0.25">
      <c r="B37" s="40"/>
      <c r="C37" s="40" t="s">
        <v>56</v>
      </c>
      <c r="D37" s="46"/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 t="e">
        <f t="shared" si="49"/>
        <v>#DIV/0!</v>
      </c>
    </row>
    <row r="38" spans="2:54" s="44" customFormat="1" x14ac:dyDescent="0.25">
      <c r="B38" s="39" t="s">
        <v>57</v>
      </c>
      <c r="C38" s="40"/>
      <c r="D38" s="50">
        <f>SUM(D39:D43)</f>
        <v>870466</v>
      </c>
      <c r="E38" s="42">
        <f t="shared" si="34"/>
        <v>82773.574999999997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41830.824999999997</v>
      </c>
      <c r="W38" s="41">
        <f t="shared" si="235"/>
        <v>40942.75</v>
      </c>
      <c r="X38" s="41">
        <f t="shared" si="233"/>
        <v>82773.574999999997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9.5091106372908296E-2</v>
      </c>
    </row>
    <row r="39" spans="2:54" s="44" customFormat="1" ht="13.5" x14ac:dyDescent="0.25">
      <c r="B39" s="40"/>
      <c r="C39" s="40" t="s">
        <v>58</v>
      </c>
      <c r="D39" s="46">
        <f>[2]GT!H1313</f>
        <v>733225</v>
      </c>
      <c r="E39" s="47">
        <f t="shared" si="34"/>
        <v>73322.5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36661.25</v>
      </c>
      <c r="W39" s="48">
        <f t="shared" si="243"/>
        <v>36661.25</v>
      </c>
      <c r="X39" s="51">
        <f t="shared" si="38"/>
        <v>73322.5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[2]GT!H1314</f>
        <v>35221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[2]GT!H1315</f>
        <v>42815</v>
      </c>
      <c r="E41" s="47">
        <f t="shared" si="34"/>
        <v>8563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4281.5</v>
      </c>
      <c r="W41" s="48">
        <f t="shared" si="258"/>
        <v>4281.5</v>
      </c>
      <c r="X41" s="51">
        <f t="shared" si="38"/>
        <v>8563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/>
      <c r="E42" s="47">
        <f t="shared" si="34"/>
        <v>0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0</v>
      </c>
      <c r="W42" s="48">
        <f t="shared" si="265"/>
        <v>0</v>
      </c>
      <c r="X42" s="51">
        <f>SUM(P42:W42)</f>
        <v>0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 t="e">
        <f t="shared" si="49"/>
        <v>#DIV/0!</v>
      </c>
    </row>
    <row r="43" spans="2:54" s="44" customFormat="1" ht="13.5" x14ac:dyDescent="0.25">
      <c r="B43" s="40"/>
      <c r="C43" s="40" t="s">
        <v>62</v>
      </c>
      <c r="D43" s="46">
        <f>[2]GT!H1316</f>
        <v>59205</v>
      </c>
      <c r="E43" s="47">
        <f t="shared" si="34"/>
        <v>888.07499999999993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888.07499999999993</v>
      </c>
      <c r="W43" s="48">
        <f t="shared" si="272"/>
        <v>0</v>
      </c>
      <c r="X43" s="51">
        <f t="shared" si="38"/>
        <v>888.07499999999993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181649</v>
      </c>
      <c r="E44" s="42">
        <f t="shared" si="34"/>
        <v>0.35500000000000004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5.0000000000000001E-3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5.0000000000000001E-3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0.05</v>
      </c>
      <c r="AJ44" s="41">
        <f t="shared" ref="AJ44:AO44" si="282">SUM(AJ45:AJ49)</f>
        <v>0.05</v>
      </c>
      <c r="AK44" s="41">
        <f t="shared" si="282"/>
        <v>0.05</v>
      </c>
      <c r="AL44" s="41">
        <f t="shared" si="282"/>
        <v>0.15</v>
      </c>
      <c r="AM44" s="41">
        <f t="shared" si="282"/>
        <v>0</v>
      </c>
      <c r="AN44" s="41">
        <f t="shared" si="282"/>
        <v>0.05</v>
      </c>
      <c r="AO44" s="41">
        <f t="shared" si="282"/>
        <v>0</v>
      </c>
      <c r="AP44" s="43">
        <f t="shared" si="43"/>
        <v>0.35000000000000003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1.9543184933580698E-6</v>
      </c>
    </row>
    <row r="45" spans="2:54" s="44" customFormat="1" ht="13.5" x14ac:dyDescent="0.25">
      <c r="B45" s="40"/>
      <c r="C45" s="40" t="s">
        <v>64</v>
      </c>
      <c r="D45" s="46">
        <f>[2]GT!H1513+[2]GT!H1514</f>
        <v>181648</v>
      </c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>
        <f t="shared" si="49"/>
        <v>0</v>
      </c>
    </row>
    <row r="46" spans="2:54" s="44" customFormat="1" ht="13.5" x14ac:dyDescent="0.25">
      <c r="B46" s="40"/>
      <c r="C46" s="40" t="s">
        <v>65</v>
      </c>
      <c r="D46" s="46"/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 t="e">
        <f t="shared" si="49"/>
        <v>#DIV/0!</v>
      </c>
    </row>
    <row r="47" spans="2:54" s="44" customFormat="1" ht="13.5" x14ac:dyDescent="0.25">
      <c r="B47" s="40"/>
      <c r="C47" s="40" t="s">
        <v>66</v>
      </c>
      <c r="D47" s="46"/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 t="e">
        <f t="shared" si="49"/>
        <v>#DIV/0!</v>
      </c>
    </row>
    <row r="48" spans="2:54" s="44" customFormat="1" ht="13.5" x14ac:dyDescent="0.25">
      <c r="B48" s="40"/>
      <c r="C48" s="40" t="s">
        <v>67</v>
      </c>
      <c r="D48" s="46"/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 t="e">
        <f t="shared" si="49"/>
        <v>#DIV/0!</v>
      </c>
    </row>
    <row r="49" spans="2:54" s="44" customFormat="1" ht="13.5" x14ac:dyDescent="0.25">
      <c r="B49" s="40"/>
      <c r="C49" s="40" t="s">
        <v>68</v>
      </c>
      <c r="D49" s="46">
        <f>[2]GT!H1516</f>
        <v>1</v>
      </c>
      <c r="E49" s="47">
        <f t="shared" si="34"/>
        <v>0.35500000000000004</v>
      </c>
      <c r="F49" s="48">
        <f>$D49*F197</f>
        <v>0</v>
      </c>
      <c r="G49" s="48">
        <f t="shared" ref="G49:N49" si="317">$D49*G197</f>
        <v>0</v>
      </c>
      <c r="H49" s="48">
        <f t="shared" si="317"/>
        <v>5.0000000000000001E-3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5.0000000000000001E-3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0.05</v>
      </c>
      <c r="AJ49" s="48">
        <f t="shared" si="320"/>
        <v>0.05</v>
      </c>
      <c r="AK49" s="48">
        <f t="shared" si="320"/>
        <v>0.05</v>
      </c>
      <c r="AL49" s="48">
        <f t="shared" si="320"/>
        <v>0.15</v>
      </c>
      <c r="AM49" s="48">
        <f t="shared" si="320"/>
        <v>0</v>
      </c>
      <c r="AN49" s="48">
        <f t="shared" si="320"/>
        <v>0.05</v>
      </c>
      <c r="AO49" s="48">
        <f t="shared" si="320"/>
        <v>0</v>
      </c>
      <c r="AP49" s="51">
        <f t="shared" si="43"/>
        <v>0.35000000000000003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0.35500000000000004</v>
      </c>
    </row>
    <row r="50" spans="2:54" s="44" customFormat="1" x14ac:dyDescent="0.25">
      <c r="B50" s="39" t="s">
        <v>69</v>
      </c>
      <c r="C50" s="40"/>
      <c r="D50" s="50">
        <f>SUM(D51:D56)</f>
        <v>1480722</v>
      </c>
      <c r="E50" s="42">
        <f t="shared" si="34"/>
        <v>162714.462</v>
      </c>
      <c r="F50" s="41">
        <f>SUM(F51:F56)</f>
        <v>25134.3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64517.25</v>
      </c>
      <c r="L50" s="41">
        <f t="shared" si="324"/>
        <v>64517.25</v>
      </c>
      <c r="M50" s="41">
        <f t="shared" si="324"/>
        <v>8378.1</v>
      </c>
      <c r="N50" s="41">
        <f t="shared" si="324"/>
        <v>0</v>
      </c>
      <c r="O50" s="43">
        <f>SUM(O51:O56)</f>
        <v>162546.9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167.56200000000001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167.56200000000001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0.10988859623886185</v>
      </c>
    </row>
    <row r="51" spans="2:54" s="44" customFormat="1" ht="13.5" x14ac:dyDescent="0.25">
      <c r="B51" s="40"/>
      <c r="C51" s="40" t="s">
        <v>70</v>
      </c>
      <c r="D51" s="46">
        <f>[2]GT!H1713</f>
        <v>167562</v>
      </c>
      <c r="E51" s="47">
        <f t="shared" si="34"/>
        <v>50436.161999999997</v>
      </c>
      <c r="F51" s="48">
        <f t="shared" ref="F51:F56" si="332">$D51*F199</f>
        <v>25134.3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8378.1</v>
      </c>
      <c r="L51" s="48">
        <f t="shared" si="333"/>
        <v>8378.1</v>
      </c>
      <c r="M51" s="48">
        <f t="shared" si="333"/>
        <v>8378.1</v>
      </c>
      <c r="N51" s="48">
        <f t="shared" si="333"/>
        <v>0</v>
      </c>
      <c r="O51" s="51">
        <f t="shared" ref="O51:O56" si="334">SUM(F51:N51)</f>
        <v>50268.6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167.56200000000001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167.56200000000001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>
        <f>[2]GT!H1714</f>
        <v>217</v>
      </c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>
        <f t="shared" si="49"/>
        <v>0</v>
      </c>
    </row>
    <row r="53" spans="2:54" s="44" customFormat="1" ht="13.5" x14ac:dyDescent="0.25">
      <c r="B53" s="40"/>
      <c r="C53" s="40" t="s">
        <v>72</v>
      </c>
      <c r="D53" s="46">
        <f>[2]GT!H1715</f>
        <v>374261</v>
      </c>
      <c r="E53" s="47">
        <f t="shared" si="34"/>
        <v>112278.3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56139.15</v>
      </c>
      <c r="L53" s="48">
        <f t="shared" si="350"/>
        <v>56139.15</v>
      </c>
      <c r="M53" s="48">
        <f t="shared" si="350"/>
        <v>0</v>
      </c>
      <c r="N53" s="48">
        <f t="shared" si="350"/>
        <v>0</v>
      </c>
      <c r="O53" s="51">
        <f t="shared" si="334"/>
        <v>112278.3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[2]GT!H1716</f>
        <v>556296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>
        <f>[2]GT!H1717</f>
        <v>226856</v>
      </c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>
        <f t="shared" si="49"/>
        <v>0</v>
      </c>
    </row>
    <row r="56" spans="2:54" s="44" customFormat="1" ht="13.5" x14ac:dyDescent="0.25">
      <c r="B56" s="40"/>
      <c r="C56" s="40" t="s">
        <v>75</v>
      </c>
      <c r="D56" s="46">
        <f>[2]GT!H1718</f>
        <v>155530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>
        <f t="shared" si="49"/>
        <v>0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24519336</v>
      </c>
      <c r="E57" s="55">
        <f t="shared" si="34"/>
        <v>3843902.4709999999</v>
      </c>
      <c r="F57" s="56">
        <f t="shared" ref="F57:AI57" si="378">F12+F15+F25+F28+F35+F38+F44+F50</f>
        <v>175444.07</v>
      </c>
      <c r="G57" s="56">
        <f t="shared" ref="G57:N57" si="379">G12+G15+G25+G28+G35+G38+G44+G50</f>
        <v>312435.98499999999</v>
      </c>
      <c r="H57" s="56">
        <f t="shared" si="379"/>
        <v>121314.51000000002</v>
      </c>
      <c r="I57" s="56">
        <f t="shared" si="379"/>
        <v>127937.23500000002</v>
      </c>
      <c r="J57" s="56">
        <f t="shared" si="379"/>
        <v>0</v>
      </c>
      <c r="K57" s="56">
        <f t="shared" si="379"/>
        <v>85735.09</v>
      </c>
      <c r="L57" s="56">
        <f t="shared" si="379"/>
        <v>129699.98999999999</v>
      </c>
      <c r="M57" s="56">
        <f t="shared" si="379"/>
        <v>227946.02000000002</v>
      </c>
      <c r="N57" s="56">
        <f t="shared" si="379"/>
        <v>169742.72</v>
      </c>
      <c r="O57" s="57">
        <f t="shared" si="378"/>
        <v>1350255.6199999999</v>
      </c>
      <c r="P57" s="56">
        <f t="shared" si="378"/>
        <v>44667.004999999997</v>
      </c>
      <c r="Q57" s="56">
        <f t="shared" ref="Q57:W57" si="380">Q12+Q15+Q25+Q28+Q35+Q38+Q44+Q50</f>
        <v>19534.22</v>
      </c>
      <c r="R57" s="56">
        <f t="shared" si="380"/>
        <v>12840.245000000001</v>
      </c>
      <c r="S57" s="56">
        <f t="shared" si="380"/>
        <v>44667.004999999997</v>
      </c>
      <c r="T57" s="56">
        <f t="shared" si="380"/>
        <v>47556.52</v>
      </c>
      <c r="U57" s="56">
        <f t="shared" si="380"/>
        <v>292730</v>
      </c>
      <c r="V57" s="56">
        <f t="shared" si="380"/>
        <v>70996.634999999995</v>
      </c>
      <c r="W57" s="56">
        <f t="shared" si="380"/>
        <v>48241.574999999997</v>
      </c>
      <c r="X57" s="56">
        <f t="shared" si="378"/>
        <v>453926.16500000004</v>
      </c>
      <c r="Y57" s="56">
        <f t="shared" si="378"/>
        <v>59184.591999999997</v>
      </c>
      <c r="Z57" s="56">
        <f t="shared" ref="Z57:AG57" si="381">Z12+Z15+Z25+Z28+Z35+Z38+Z44+Z50</f>
        <v>18205.32</v>
      </c>
      <c r="AA57" s="56">
        <f t="shared" si="381"/>
        <v>43386.399999999994</v>
      </c>
      <c r="AB57" s="56">
        <f t="shared" si="381"/>
        <v>45318.455000000002</v>
      </c>
      <c r="AC57" s="56">
        <f t="shared" si="381"/>
        <v>51139.376000000004</v>
      </c>
      <c r="AD57" s="56">
        <f t="shared" si="381"/>
        <v>51139.376000000004</v>
      </c>
      <c r="AE57" s="56">
        <f t="shared" si="381"/>
        <v>2216.8560000000002</v>
      </c>
      <c r="AF57" s="56">
        <f t="shared" si="381"/>
        <v>2663.1210000000001</v>
      </c>
      <c r="AG57" s="56">
        <f t="shared" si="381"/>
        <v>7389.52</v>
      </c>
      <c r="AH57" s="57">
        <f t="shared" si="378"/>
        <v>280643.016</v>
      </c>
      <c r="AI57" s="56">
        <f t="shared" si="378"/>
        <v>146245.79699999999</v>
      </c>
      <c r="AJ57" s="56">
        <f t="shared" ref="AJ57:AO57" si="382">AJ12+AJ15+AJ25+AJ28+AJ35+AJ38+AJ44+AJ50</f>
        <v>205144.11</v>
      </c>
      <c r="AK57" s="56">
        <f t="shared" si="382"/>
        <v>156294.78199999998</v>
      </c>
      <c r="AL57" s="56">
        <f t="shared" si="382"/>
        <v>64392.621999999996</v>
      </c>
      <c r="AM57" s="56">
        <f t="shared" si="382"/>
        <v>231612.01199999999</v>
      </c>
      <c r="AN57" s="56">
        <f t="shared" si="382"/>
        <v>274047.74200000003</v>
      </c>
      <c r="AO57" s="56">
        <f t="shared" si="382"/>
        <v>112059.47200000001</v>
      </c>
      <c r="AP57" s="43">
        <f t="shared" si="43"/>
        <v>1189796.537</v>
      </c>
      <c r="AQ57" s="56">
        <f t="shared" ref="AQ57:AS57" si="383">AQ12+AQ15+AQ25+AQ28+AQ35+AQ38+AQ44+AQ50</f>
        <v>113607.38499999999</v>
      </c>
      <c r="AR57" s="56">
        <f t="shared" si="383"/>
        <v>113161.12</v>
      </c>
      <c r="AS57" s="56">
        <f t="shared" si="383"/>
        <v>105771.6</v>
      </c>
      <c r="AT57" s="43">
        <f t="shared" si="45"/>
        <v>332540.10499999998</v>
      </c>
      <c r="AU57" s="56">
        <f t="shared" ref="AU57:AW57" si="384">AU12+AU15+AU25+AU28+AU35+AU38+AU44+AU50</f>
        <v>7402.9960000000001</v>
      </c>
      <c r="AV57" s="56">
        <f t="shared" si="384"/>
        <v>14805.992</v>
      </c>
      <c r="AW57" s="56">
        <f t="shared" si="384"/>
        <v>22303.319999999996</v>
      </c>
      <c r="AX57" s="56">
        <f t="shared" ref="AX57:AZ57" si="385">AX12+AX15+AX25+AX28+AX35+AX38+AX44+AX50</f>
        <v>147217.80000000002</v>
      </c>
      <c r="AY57" s="56">
        <f t="shared" si="385"/>
        <v>37351.879999999997</v>
      </c>
      <c r="AZ57" s="56">
        <f t="shared" si="385"/>
        <v>7659.0400000000009</v>
      </c>
      <c r="BA57" s="43">
        <f t="shared" si="48"/>
        <v>236741.02800000002</v>
      </c>
      <c r="BB57" s="45">
        <f t="shared" si="49"/>
        <v>0.15677025148641871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533033</v>
      </c>
      <c r="E60" s="42">
        <f>O60+X60+AH60+AP60+AT60+BA60</f>
        <v>220529.878</v>
      </c>
      <c r="F60" s="41">
        <f t="shared" ref="F60:AI60" si="386">SUM(F61:F62)</f>
        <v>0</v>
      </c>
      <c r="G60" s="41">
        <f t="shared" ref="G60:M60" si="387">SUM(G61:G62)</f>
        <v>518.76099999999997</v>
      </c>
      <c r="H60" s="41">
        <f t="shared" si="387"/>
        <v>518.76099999999997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1037.5219999999999</v>
      </c>
      <c r="P60" s="41">
        <f t="shared" si="386"/>
        <v>2593.8049999999998</v>
      </c>
      <c r="Q60" s="41">
        <f t="shared" ref="Q60:W60" si="388">SUM(Q61:Q62)</f>
        <v>10375.219999999999</v>
      </c>
      <c r="R60" s="41">
        <f t="shared" si="388"/>
        <v>2593.8049999999998</v>
      </c>
      <c r="S60" s="41">
        <f t="shared" si="388"/>
        <v>2593.8049999999998</v>
      </c>
      <c r="T60" s="41">
        <f t="shared" si="388"/>
        <v>0</v>
      </c>
      <c r="U60" s="41">
        <f t="shared" si="388"/>
        <v>25938.050000000003</v>
      </c>
      <c r="V60" s="41">
        <f t="shared" si="388"/>
        <v>25938.050000000003</v>
      </c>
      <c r="W60" s="41">
        <f t="shared" si="388"/>
        <v>518.76099999999997</v>
      </c>
      <c r="X60" s="43">
        <f>SUM(X61:X62)</f>
        <v>70551.495999999999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518.76099999999997</v>
      </c>
      <c r="AD60" s="41">
        <f t="shared" si="389"/>
        <v>518.76099999999997</v>
      </c>
      <c r="AE60" s="41">
        <f t="shared" si="389"/>
        <v>0</v>
      </c>
      <c r="AF60" s="41">
        <f t="shared" si="389"/>
        <v>518.76099999999997</v>
      </c>
      <c r="AG60" s="41">
        <f t="shared" si="389"/>
        <v>0</v>
      </c>
      <c r="AH60" s="43">
        <f t="shared" si="386"/>
        <v>1556.2829999999999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103752.20000000001</v>
      </c>
      <c r="AP60" s="43">
        <f>SUM(AI60:AO60)</f>
        <v>103752.20000000001</v>
      </c>
      <c r="AQ60" s="41">
        <f t="shared" ref="AQ60:AS60" si="391">SUM(AQ61:AQ62)</f>
        <v>518.76099999999997</v>
      </c>
      <c r="AR60" s="41">
        <f t="shared" si="391"/>
        <v>0</v>
      </c>
      <c r="AS60" s="41">
        <f t="shared" si="391"/>
        <v>0</v>
      </c>
      <c r="AT60" s="43">
        <f>SUM(AQ60:AS60)</f>
        <v>518.76099999999997</v>
      </c>
      <c r="AU60" s="41">
        <f t="shared" ref="AU60:AZ60" si="392">SUM(AU61:AU62)</f>
        <v>14.272</v>
      </c>
      <c r="AV60" s="41">
        <f t="shared" si="392"/>
        <v>28.544</v>
      </c>
      <c r="AW60" s="41">
        <f t="shared" si="392"/>
        <v>142.72</v>
      </c>
      <c r="AX60" s="41">
        <f t="shared" si="392"/>
        <v>42214.479999999996</v>
      </c>
      <c r="AY60" s="41">
        <f t="shared" si="392"/>
        <v>428.15999999999997</v>
      </c>
      <c r="AZ60" s="41">
        <f t="shared" si="392"/>
        <v>285.44</v>
      </c>
      <c r="BA60" s="43">
        <f>SUM(AU60:AZ60)</f>
        <v>43113.616000000002</v>
      </c>
      <c r="BB60" s="45">
        <f t="shared" ref="BB60:BB68" si="393">E60/D60</f>
        <v>0.41372650098586766</v>
      </c>
    </row>
    <row r="61" spans="2:54" s="44" customFormat="1" ht="13.5" x14ac:dyDescent="0.25">
      <c r="B61" s="40"/>
      <c r="C61" s="40" t="s">
        <v>32</v>
      </c>
      <c r="D61" s="46">
        <f>[2]GT!I313</f>
        <v>14272</v>
      </c>
      <c r="E61" s="47">
        <f t="shared" ref="E61:E105" si="394">O61+X61+AH61+AP61+AT61+BA61</f>
        <v>1612.7359999999999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14.272</v>
      </c>
      <c r="AV61" s="48">
        <f t="shared" si="402"/>
        <v>28.544</v>
      </c>
      <c r="AW61" s="48">
        <f t="shared" si="402"/>
        <v>142.72</v>
      </c>
      <c r="AX61" s="48">
        <f t="shared" si="402"/>
        <v>713.6</v>
      </c>
      <c r="AY61" s="48">
        <f t="shared" si="402"/>
        <v>428.15999999999997</v>
      </c>
      <c r="AZ61" s="48">
        <f t="shared" si="402"/>
        <v>285.44</v>
      </c>
      <c r="BA61" s="51">
        <f t="shared" ref="BA61:BA104" si="403">SUM(AU61:AZ61)</f>
        <v>1612.7359999999999</v>
      </c>
      <c r="BB61" s="45">
        <f t="shared" si="393"/>
        <v>0.11299999999999999</v>
      </c>
    </row>
    <row r="62" spans="2:54" s="44" customFormat="1" ht="13.5" x14ac:dyDescent="0.25">
      <c r="B62" s="40"/>
      <c r="C62" s="40" t="s">
        <v>33</v>
      </c>
      <c r="D62" s="46">
        <f>[2]GT!I314</f>
        <v>518761</v>
      </c>
      <c r="E62" s="47">
        <f t="shared" si="394"/>
        <v>218917.14199999999</v>
      </c>
      <c r="F62" s="48">
        <f>$D62*F162</f>
        <v>0</v>
      </c>
      <c r="G62" s="48">
        <f t="shared" ref="G62:N62" si="404">$D62*G162</f>
        <v>518.76099999999997</v>
      </c>
      <c r="H62" s="48">
        <f t="shared" si="404"/>
        <v>518.76099999999997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1037.5219999999999</v>
      </c>
      <c r="P62" s="48">
        <f t="shared" ref="P62:W62" si="405">$D62*P162</f>
        <v>2593.8049999999998</v>
      </c>
      <c r="Q62" s="48">
        <f t="shared" si="405"/>
        <v>10375.219999999999</v>
      </c>
      <c r="R62" s="48">
        <f t="shared" si="405"/>
        <v>2593.8049999999998</v>
      </c>
      <c r="S62" s="48">
        <f t="shared" si="405"/>
        <v>2593.8049999999998</v>
      </c>
      <c r="T62" s="48">
        <f t="shared" si="405"/>
        <v>0</v>
      </c>
      <c r="U62" s="48">
        <f t="shared" si="405"/>
        <v>25938.050000000003</v>
      </c>
      <c r="V62" s="48">
        <f t="shared" si="405"/>
        <v>25938.050000000003</v>
      </c>
      <c r="W62" s="48">
        <f t="shared" si="405"/>
        <v>518.76099999999997</v>
      </c>
      <c r="X62" s="49">
        <f>SUM(P62:W62)</f>
        <v>70551.495999999999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518.76099999999997</v>
      </c>
      <c r="AD62" s="48">
        <f t="shared" si="406"/>
        <v>518.76099999999997</v>
      </c>
      <c r="AE62" s="48">
        <f t="shared" si="406"/>
        <v>0</v>
      </c>
      <c r="AF62" s="48">
        <f t="shared" si="406"/>
        <v>518.76099999999997</v>
      </c>
      <c r="AG62" s="48">
        <f t="shared" si="406"/>
        <v>0</v>
      </c>
      <c r="AH62" s="49">
        <f>SUM(Y62:AG62)</f>
        <v>1556.2829999999999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103752.20000000001</v>
      </c>
      <c r="AP62" s="51">
        <f t="shared" si="399"/>
        <v>103752.20000000001</v>
      </c>
      <c r="AQ62" s="48">
        <f t="shared" ref="AQ62:AS62" si="408">$D62*AQ162</f>
        <v>518.76099999999997</v>
      </c>
      <c r="AR62" s="48">
        <f t="shared" si="408"/>
        <v>0</v>
      </c>
      <c r="AS62" s="48">
        <f t="shared" si="408"/>
        <v>0</v>
      </c>
      <c r="AT62" s="51">
        <f t="shared" si="401"/>
        <v>518.76099999999997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41500.879999999997</v>
      </c>
      <c r="AY62" s="48">
        <f t="shared" si="409"/>
        <v>0</v>
      </c>
      <c r="AZ62" s="48">
        <f t="shared" si="409"/>
        <v>0</v>
      </c>
      <c r="BA62" s="51">
        <f t="shared" si="403"/>
        <v>41500.879999999997</v>
      </c>
      <c r="BB62" s="45">
        <f t="shared" si="393"/>
        <v>0.42199999999999999</v>
      </c>
    </row>
    <row r="63" spans="2:54" s="44" customFormat="1" x14ac:dyDescent="0.25">
      <c r="B63" s="39" t="s">
        <v>34</v>
      </c>
      <c r="C63" s="40"/>
      <c r="D63" s="50">
        <f>SUM(D64:D72)</f>
        <v>9202090</v>
      </c>
      <c r="E63" s="42">
        <f t="shared" si="394"/>
        <v>2999841.0200000005</v>
      </c>
      <c r="F63" s="41">
        <f t="shared" ref="F63:AI63" si="410">SUM(F64:F72)</f>
        <v>0</v>
      </c>
      <c r="G63" s="41">
        <f t="shared" ref="G63:N63" si="411">SUM(G64:G72)</f>
        <v>151999.74</v>
      </c>
      <c r="H63" s="41">
        <f t="shared" si="411"/>
        <v>151999.74</v>
      </c>
      <c r="I63" s="41">
        <f t="shared" si="411"/>
        <v>152227.10999999999</v>
      </c>
      <c r="J63" s="41">
        <f t="shared" si="411"/>
        <v>0</v>
      </c>
      <c r="K63" s="41">
        <f t="shared" si="411"/>
        <v>28746.5</v>
      </c>
      <c r="L63" s="41">
        <f t="shared" si="411"/>
        <v>86239.5</v>
      </c>
      <c r="M63" s="41">
        <f t="shared" si="411"/>
        <v>291598.62</v>
      </c>
      <c r="N63" s="41">
        <f t="shared" si="411"/>
        <v>229972</v>
      </c>
      <c r="O63" s="43">
        <f t="shared" si="410"/>
        <v>1092783.2100000002</v>
      </c>
      <c r="P63" s="41">
        <f t="shared" si="410"/>
        <v>57493</v>
      </c>
      <c r="Q63" s="41">
        <f t="shared" ref="Q63:W63" si="412">SUM(Q64:Q72)</f>
        <v>14373.25</v>
      </c>
      <c r="R63" s="41">
        <f t="shared" si="412"/>
        <v>14373.25</v>
      </c>
      <c r="S63" s="41">
        <f t="shared" si="412"/>
        <v>57493</v>
      </c>
      <c r="T63" s="41">
        <f t="shared" si="412"/>
        <v>35041.350000000006</v>
      </c>
      <c r="U63" s="41">
        <f t="shared" si="412"/>
        <v>14373.25</v>
      </c>
      <c r="V63" s="41">
        <f t="shared" si="412"/>
        <v>0</v>
      </c>
      <c r="W63" s="41">
        <f t="shared" si="412"/>
        <v>0</v>
      </c>
      <c r="X63" s="43">
        <f t="shared" si="410"/>
        <v>193147.1</v>
      </c>
      <c r="Y63" s="41">
        <f t="shared" si="410"/>
        <v>8267.24</v>
      </c>
      <c r="Z63" s="41">
        <f t="shared" ref="Z63:AG63" si="413">SUM(Z64:Z72)</f>
        <v>8267.24</v>
      </c>
      <c r="AA63" s="41">
        <f t="shared" si="413"/>
        <v>41147.360000000001</v>
      </c>
      <c r="AB63" s="41">
        <f t="shared" si="413"/>
        <v>30813.31</v>
      </c>
      <c r="AC63" s="41">
        <f t="shared" si="413"/>
        <v>29986.585999999999</v>
      </c>
      <c r="AD63" s="41">
        <f t="shared" si="413"/>
        <v>29986.585999999999</v>
      </c>
      <c r="AE63" s="41">
        <f t="shared" si="413"/>
        <v>1240.086</v>
      </c>
      <c r="AF63" s="41">
        <f t="shared" si="413"/>
        <v>1240.086</v>
      </c>
      <c r="AG63" s="41">
        <f t="shared" si="413"/>
        <v>4133.62</v>
      </c>
      <c r="AH63" s="43">
        <f t="shared" si="410"/>
        <v>155082.114</v>
      </c>
      <c r="AI63" s="41">
        <f t="shared" si="410"/>
        <v>167918.08600000001</v>
      </c>
      <c r="AJ63" s="41">
        <f t="shared" ref="AJ63:AO63" si="414">SUM(AJ64:AJ72)</f>
        <v>101106.6</v>
      </c>
      <c r="AK63" s="41">
        <f t="shared" si="414"/>
        <v>86652.861999999994</v>
      </c>
      <c r="AL63" s="41">
        <f t="shared" si="414"/>
        <v>86652.861999999994</v>
      </c>
      <c r="AM63" s="41">
        <f t="shared" si="414"/>
        <v>264396.56199999998</v>
      </c>
      <c r="AN63" s="41">
        <f t="shared" si="414"/>
        <v>321889.56199999998</v>
      </c>
      <c r="AO63" s="41">
        <f t="shared" si="414"/>
        <v>24112.522000000001</v>
      </c>
      <c r="AP63" s="43">
        <f t="shared" si="399"/>
        <v>1052729.0559999999</v>
      </c>
      <c r="AQ63" s="41">
        <f t="shared" ref="AQ63:AS63" si="415">SUM(AQ64:AQ72)</f>
        <v>132875.14000000001</v>
      </c>
      <c r="AR63" s="41">
        <f t="shared" si="415"/>
        <v>132875.14000000001</v>
      </c>
      <c r="AS63" s="41">
        <f t="shared" si="415"/>
        <v>128741.52</v>
      </c>
      <c r="AT63" s="43">
        <f t="shared" si="401"/>
        <v>394491.80000000005</v>
      </c>
      <c r="AU63" s="41">
        <f t="shared" ref="AU63:AZ63" si="416">SUM(AU64:AU72)</f>
        <v>4133.62</v>
      </c>
      <c r="AV63" s="41">
        <f t="shared" si="416"/>
        <v>8267.24</v>
      </c>
      <c r="AW63" s="41">
        <f t="shared" si="416"/>
        <v>12400.859999999999</v>
      </c>
      <c r="AX63" s="41">
        <f t="shared" si="416"/>
        <v>62004.299999999996</v>
      </c>
      <c r="AY63" s="41">
        <f t="shared" si="416"/>
        <v>20668.100000000002</v>
      </c>
      <c r="AZ63" s="41">
        <f t="shared" si="416"/>
        <v>4133.62</v>
      </c>
      <c r="BA63" s="43">
        <f t="shared" si="403"/>
        <v>111607.73999999999</v>
      </c>
      <c r="BB63" s="45">
        <f t="shared" si="393"/>
        <v>0.32599561838669266</v>
      </c>
    </row>
    <row r="64" spans="2:54" s="44" customFormat="1" ht="13.5" x14ac:dyDescent="0.25">
      <c r="B64" s="40"/>
      <c r="C64" s="40" t="s">
        <v>35</v>
      </c>
      <c r="D64" s="46">
        <f>[2]GT!I513+[2]GT!I521</f>
        <v>413362</v>
      </c>
      <c r="E64" s="47">
        <f t="shared" si="394"/>
        <v>233549.53000000003</v>
      </c>
      <c r="F64" s="48">
        <f t="shared" ref="F64:N72" si="417">$D64*F164</f>
        <v>0</v>
      </c>
      <c r="G64" s="48">
        <f t="shared" si="417"/>
        <v>8267.24</v>
      </c>
      <c r="H64" s="48">
        <f t="shared" si="417"/>
        <v>8267.24</v>
      </c>
      <c r="I64" s="48">
        <f t="shared" si="417"/>
        <v>8267.24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4133.62</v>
      </c>
      <c r="N64" s="48">
        <f t="shared" si="417"/>
        <v>0</v>
      </c>
      <c r="O64" s="51">
        <f t="shared" ref="O64:O72" si="418">SUM(F64:N64)</f>
        <v>28935.34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20668.100000000002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20668.100000000002</v>
      </c>
      <c r="Y64" s="48">
        <f t="shared" ref="Y64:AG64" si="421">$D64*Y164</f>
        <v>8267.24</v>
      </c>
      <c r="Z64" s="48">
        <f t="shared" si="421"/>
        <v>8267.24</v>
      </c>
      <c r="AA64" s="48">
        <f t="shared" si="421"/>
        <v>12400.859999999999</v>
      </c>
      <c r="AB64" s="48">
        <f t="shared" si="421"/>
        <v>2066.81</v>
      </c>
      <c r="AC64" s="48">
        <f t="shared" si="421"/>
        <v>1240.086</v>
      </c>
      <c r="AD64" s="48">
        <f t="shared" si="421"/>
        <v>1240.086</v>
      </c>
      <c r="AE64" s="48">
        <f t="shared" si="421"/>
        <v>1240.086</v>
      </c>
      <c r="AF64" s="48">
        <f t="shared" si="421"/>
        <v>1240.086</v>
      </c>
      <c r="AG64" s="48">
        <f t="shared" si="421"/>
        <v>4133.62</v>
      </c>
      <c r="AH64" s="51">
        <f t="shared" ref="AH64:AH72" si="422">SUM(Y64:AG64)</f>
        <v>40096.114000000009</v>
      </c>
      <c r="AI64" s="48">
        <f t="shared" ref="AI64:AO64" si="423">$D64*AI164</f>
        <v>1240.086</v>
      </c>
      <c r="AJ64" s="48">
        <f t="shared" si="423"/>
        <v>20668.100000000002</v>
      </c>
      <c r="AK64" s="48">
        <f t="shared" si="423"/>
        <v>413.36200000000002</v>
      </c>
      <c r="AL64" s="48">
        <f t="shared" si="423"/>
        <v>413.36200000000002</v>
      </c>
      <c r="AM64" s="48">
        <f t="shared" si="423"/>
        <v>413.36200000000002</v>
      </c>
      <c r="AN64" s="48">
        <f t="shared" si="423"/>
        <v>413.36200000000002</v>
      </c>
      <c r="AO64" s="48">
        <f t="shared" si="423"/>
        <v>413.36200000000002</v>
      </c>
      <c r="AP64" s="51">
        <f t="shared" si="399"/>
        <v>23974.996000000006</v>
      </c>
      <c r="AQ64" s="48">
        <f t="shared" ref="AQ64:AS64" si="424">$D64*AQ164</f>
        <v>4133.62</v>
      </c>
      <c r="AR64" s="48">
        <f t="shared" si="424"/>
        <v>4133.62</v>
      </c>
      <c r="AS64" s="48">
        <f t="shared" si="424"/>
        <v>0</v>
      </c>
      <c r="AT64" s="51">
        <f t="shared" si="401"/>
        <v>8267.24</v>
      </c>
      <c r="AU64" s="48">
        <f t="shared" ref="AU64:AZ64" si="425">$D64*AU164</f>
        <v>4133.62</v>
      </c>
      <c r="AV64" s="48">
        <f t="shared" si="425"/>
        <v>8267.24</v>
      </c>
      <c r="AW64" s="48">
        <f t="shared" si="425"/>
        <v>12400.859999999999</v>
      </c>
      <c r="AX64" s="48">
        <f t="shared" si="425"/>
        <v>62004.299999999996</v>
      </c>
      <c r="AY64" s="48">
        <f t="shared" si="425"/>
        <v>20668.100000000002</v>
      </c>
      <c r="AZ64" s="48">
        <f t="shared" si="425"/>
        <v>4133.62</v>
      </c>
      <c r="BA64" s="51">
        <f t="shared" si="403"/>
        <v>111607.73999999999</v>
      </c>
      <c r="BB64" s="45">
        <f t="shared" si="393"/>
        <v>0.56500000000000006</v>
      </c>
    </row>
    <row r="65" spans="2:54" s="44" customFormat="1" ht="13.5" x14ac:dyDescent="0.25">
      <c r="B65" s="40"/>
      <c r="C65" s="40" t="s">
        <v>36</v>
      </c>
      <c r="D65" s="46">
        <f>[2]GT!I514</f>
        <v>1608770</v>
      </c>
      <c r="E65" s="47">
        <f t="shared" si="394"/>
        <v>160877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80438.5</v>
      </c>
      <c r="AJ65" s="48">
        <f t="shared" si="428"/>
        <v>80438.5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160877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[2]GT!I515</f>
        <v>1184958</v>
      </c>
      <c r="E66" s="47">
        <f t="shared" si="394"/>
        <v>450284.03999999992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177743.69999999998</v>
      </c>
      <c r="AN66" s="48">
        <f t="shared" si="433"/>
        <v>177743.69999999998</v>
      </c>
      <c r="AO66" s="48">
        <f t="shared" si="433"/>
        <v>23699.16</v>
      </c>
      <c r="AP66" s="51">
        <f t="shared" si="399"/>
        <v>379186.55999999994</v>
      </c>
      <c r="AQ66" s="48">
        <f t="shared" ref="AQ66:AS66" si="434">$D66*AQ166</f>
        <v>23699.16</v>
      </c>
      <c r="AR66" s="48">
        <f t="shared" si="434"/>
        <v>23699.16</v>
      </c>
      <c r="AS66" s="48">
        <f t="shared" si="434"/>
        <v>23699.16</v>
      </c>
      <c r="AT66" s="51">
        <f t="shared" si="401"/>
        <v>71097.48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0.37999999999999995</v>
      </c>
    </row>
    <row r="67" spans="2:54" s="44" customFormat="1" ht="13.5" x14ac:dyDescent="0.25">
      <c r="B67" s="40"/>
      <c r="C67" s="40" t="s">
        <v>38</v>
      </c>
      <c r="D67" s="46">
        <f>[2]GT!I516</f>
        <v>940143</v>
      </c>
      <c r="E67" s="47">
        <f t="shared" si="394"/>
        <v>56408.58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18802.86</v>
      </c>
      <c r="AR67" s="48">
        <f t="shared" si="439"/>
        <v>18802.86</v>
      </c>
      <c r="AS67" s="48">
        <f t="shared" si="439"/>
        <v>18802.86</v>
      </c>
      <c r="AT67" s="51">
        <f t="shared" si="401"/>
        <v>56408.58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>
        <f t="shared" si="393"/>
        <v>6.0000000000000005E-2</v>
      </c>
    </row>
    <row r="68" spans="2:54" s="44" customFormat="1" ht="13.5" x14ac:dyDescent="0.25">
      <c r="B68" s="40"/>
      <c r="C68" s="40" t="s">
        <v>39</v>
      </c>
      <c r="D68" s="46"/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 t="e">
        <f t="shared" si="393"/>
        <v>#DIV/0!</v>
      </c>
    </row>
    <row r="69" spans="2:54" s="44" customFormat="1" ht="13.5" x14ac:dyDescent="0.25">
      <c r="B69" s="40"/>
      <c r="C69" s="40" t="s">
        <v>40</v>
      </c>
      <c r="D69" s="46">
        <f>[2]GT!I517</f>
        <v>2874650</v>
      </c>
      <c r="E69" s="47">
        <f t="shared" si="394"/>
        <v>2098494.5</v>
      </c>
      <c r="F69" s="48">
        <f t="shared" si="417"/>
        <v>0</v>
      </c>
      <c r="G69" s="48">
        <f t="shared" si="417"/>
        <v>143732.5</v>
      </c>
      <c r="H69" s="48">
        <f t="shared" si="417"/>
        <v>143732.5</v>
      </c>
      <c r="I69" s="48">
        <f t="shared" si="417"/>
        <v>143732.5</v>
      </c>
      <c r="J69" s="48">
        <f t="shared" si="417"/>
        <v>0</v>
      </c>
      <c r="K69" s="48">
        <f t="shared" si="417"/>
        <v>28746.5</v>
      </c>
      <c r="L69" s="48">
        <f t="shared" si="417"/>
        <v>86239.5</v>
      </c>
      <c r="M69" s="48">
        <f t="shared" si="417"/>
        <v>287465</v>
      </c>
      <c r="N69" s="48">
        <f t="shared" si="417"/>
        <v>229972</v>
      </c>
      <c r="O69" s="51">
        <f t="shared" si="418"/>
        <v>1063620.5</v>
      </c>
      <c r="P69" s="48">
        <f t="shared" ref="P69:W69" si="446">$D69*P169</f>
        <v>57493</v>
      </c>
      <c r="Q69" s="48">
        <f t="shared" si="446"/>
        <v>14373.25</v>
      </c>
      <c r="R69" s="48">
        <f t="shared" si="446"/>
        <v>14373.25</v>
      </c>
      <c r="S69" s="48">
        <f t="shared" si="446"/>
        <v>57493</v>
      </c>
      <c r="T69" s="48">
        <f t="shared" si="446"/>
        <v>14373.25</v>
      </c>
      <c r="U69" s="48">
        <f t="shared" si="446"/>
        <v>14373.25</v>
      </c>
      <c r="V69" s="48">
        <f t="shared" si="446"/>
        <v>0</v>
      </c>
      <c r="W69" s="48">
        <f t="shared" si="446"/>
        <v>0</v>
      </c>
      <c r="X69" s="51">
        <f t="shared" si="420"/>
        <v>172479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28746.5</v>
      </c>
      <c r="AB69" s="48">
        <f t="shared" si="447"/>
        <v>28746.5</v>
      </c>
      <c r="AC69" s="48">
        <f t="shared" si="447"/>
        <v>28746.5</v>
      </c>
      <c r="AD69" s="48">
        <f t="shared" si="447"/>
        <v>28746.5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114986</v>
      </c>
      <c r="AI69" s="48">
        <f t="shared" ref="AI69:AO69" si="448">$D69*AI169</f>
        <v>86239.5</v>
      </c>
      <c r="AJ69" s="48">
        <f t="shared" si="448"/>
        <v>0</v>
      </c>
      <c r="AK69" s="48">
        <f t="shared" si="448"/>
        <v>86239.5</v>
      </c>
      <c r="AL69" s="48">
        <f t="shared" si="448"/>
        <v>86239.5</v>
      </c>
      <c r="AM69" s="48">
        <f t="shared" si="448"/>
        <v>86239.5</v>
      </c>
      <c r="AN69" s="48">
        <f t="shared" si="448"/>
        <v>143732.5</v>
      </c>
      <c r="AO69" s="48">
        <f t="shared" si="448"/>
        <v>0</v>
      </c>
      <c r="AP69" s="51">
        <f t="shared" si="399"/>
        <v>488690.5</v>
      </c>
      <c r="AQ69" s="48">
        <f t="shared" ref="AQ69:AS69" si="449">$D69*AQ169</f>
        <v>86239.5</v>
      </c>
      <c r="AR69" s="48">
        <f t="shared" si="449"/>
        <v>86239.5</v>
      </c>
      <c r="AS69" s="48">
        <f t="shared" si="449"/>
        <v>86239.5</v>
      </c>
      <c r="AT69" s="51">
        <f t="shared" si="401"/>
        <v>258718.5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[2]GT!I518</f>
        <v>45474</v>
      </c>
      <c r="E70" s="47">
        <f t="shared" si="394"/>
        <v>227.37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227.37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227.37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[2]GT!I519</f>
        <v>191337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[2]GT!I520</f>
        <v>1943396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823435</v>
      </c>
      <c r="E73" s="42">
        <f t="shared" si="394"/>
        <v>2569.44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2569.44</v>
      </c>
      <c r="M73" s="41">
        <f t="shared" si="468"/>
        <v>0</v>
      </c>
      <c r="N73" s="41">
        <f t="shared" si="468"/>
        <v>0</v>
      </c>
      <c r="O73" s="43">
        <f t="shared" si="467"/>
        <v>2569.44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3.1203920163704484E-3</v>
      </c>
    </row>
    <row r="74" spans="2:54" s="44" customFormat="1" ht="13.5" x14ac:dyDescent="0.25">
      <c r="B74" s="40"/>
      <c r="C74" s="52" t="s">
        <v>45</v>
      </c>
      <c r="D74" s="46">
        <f>[2]GT!I713+[2]GT!I715</f>
        <v>694963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[2]GT!I714</f>
        <v>128472</v>
      </c>
      <c r="E75" s="47">
        <f t="shared" si="394"/>
        <v>2569.44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2569.44</v>
      </c>
      <c r="M75" s="48">
        <f t="shared" si="480"/>
        <v>0</v>
      </c>
      <c r="N75" s="48">
        <f t="shared" si="480"/>
        <v>0</v>
      </c>
      <c r="O75" s="51">
        <f>SUM(F75:N75)</f>
        <v>2569.44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>
        <f t="shared" si="466"/>
        <v>0.02</v>
      </c>
    </row>
    <row r="76" spans="2:54" s="44" customFormat="1" x14ac:dyDescent="0.25">
      <c r="B76" s="39" t="s">
        <v>47</v>
      </c>
      <c r="C76" s="40"/>
      <c r="D76" s="50">
        <f>SUM(D77:D82)</f>
        <v>6242322</v>
      </c>
      <c r="E76" s="47">
        <f t="shared" si="394"/>
        <v>729559</v>
      </c>
      <c r="F76" s="41">
        <f t="shared" ref="F76:AI76" si="486">SUM(F77:F82)</f>
        <v>88161</v>
      </c>
      <c r="G76" s="41">
        <f t="shared" ref="G76:N76" si="487">SUM(G77:G82)</f>
        <v>132241.5</v>
      </c>
      <c r="H76" s="41">
        <f t="shared" si="487"/>
        <v>0</v>
      </c>
      <c r="I76" s="41">
        <f t="shared" si="487"/>
        <v>7816.7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228219.2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132241.5</v>
      </c>
      <c r="V76" s="41">
        <f t="shared" si="488"/>
        <v>7816.7</v>
      </c>
      <c r="W76" s="41">
        <f t="shared" si="488"/>
        <v>7816.7</v>
      </c>
      <c r="X76" s="41">
        <f t="shared" si="486"/>
        <v>147874.9</v>
      </c>
      <c r="Y76" s="41">
        <f t="shared" si="486"/>
        <v>47988.85</v>
      </c>
      <c r="Z76" s="41">
        <f t="shared" ref="Z76:AG76" si="489">SUM(Z77:Z82)</f>
        <v>3908.35</v>
      </c>
      <c r="AA76" s="41">
        <f t="shared" si="489"/>
        <v>0</v>
      </c>
      <c r="AB76" s="41">
        <f t="shared" si="489"/>
        <v>22040.25</v>
      </c>
      <c r="AC76" s="41">
        <f t="shared" si="489"/>
        <v>29856.95</v>
      </c>
      <c r="AD76" s="41">
        <f t="shared" si="489"/>
        <v>29856.95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133651.35</v>
      </c>
      <c r="AI76" s="41">
        <f t="shared" si="486"/>
        <v>4408.05</v>
      </c>
      <c r="AJ76" s="41">
        <f t="shared" ref="AJ76:AO76" si="490">SUM(AJ77:AJ82)</f>
        <v>99886.05</v>
      </c>
      <c r="AK76" s="41">
        <f t="shared" si="490"/>
        <v>99886.05</v>
      </c>
      <c r="AL76" s="41">
        <f t="shared" si="490"/>
        <v>0</v>
      </c>
      <c r="AM76" s="41">
        <f t="shared" si="490"/>
        <v>1954.175</v>
      </c>
      <c r="AN76" s="41">
        <f t="shared" si="490"/>
        <v>1954.175</v>
      </c>
      <c r="AO76" s="41">
        <f t="shared" si="490"/>
        <v>0</v>
      </c>
      <c r="AP76" s="43">
        <f t="shared" si="399"/>
        <v>208088.5</v>
      </c>
      <c r="AQ76" s="41">
        <f t="shared" ref="AQ76:AS76" si="491">SUM(AQ77:AQ82)</f>
        <v>3908.35</v>
      </c>
      <c r="AR76" s="41">
        <f t="shared" si="491"/>
        <v>3908.35</v>
      </c>
      <c r="AS76" s="41">
        <f t="shared" si="491"/>
        <v>3908.35</v>
      </c>
      <c r="AT76" s="43">
        <f t="shared" si="401"/>
        <v>11725.05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0.11687301616289579</v>
      </c>
    </row>
    <row r="77" spans="2:54" s="44" customFormat="1" ht="13.5" x14ac:dyDescent="0.25">
      <c r="B77" s="40"/>
      <c r="C77" s="40" t="s">
        <v>48</v>
      </c>
      <c r="D77" s="46">
        <f>[2]GT!I913+[2]GT!I918</f>
        <v>4408050</v>
      </c>
      <c r="E77" s="47">
        <f t="shared" si="394"/>
        <v>643575.30000000005</v>
      </c>
      <c r="F77" s="48">
        <f t="shared" ref="F77:N82" si="493">$D77*F177</f>
        <v>88161</v>
      </c>
      <c r="G77" s="48">
        <f t="shared" si="493"/>
        <v>132241.5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220402.5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132241.5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132241.5</v>
      </c>
      <c r="Y77" s="48">
        <f t="shared" ref="Y77:AG77" si="497">$D77*Y177</f>
        <v>44080.5</v>
      </c>
      <c r="Z77" s="48">
        <f t="shared" si="497"/>
        <v>0</v>
      </c>
      <c r="AA77" s="48">
        <f t="shared" si="497"/>
        <v>0</v>
      </c>
      <c r="AB77" s="48">
        <f t="shared" si="497"/>
        <v>22040.25</v>
      </c>
      <c r="AC77" s="48">
        <f t="shared" si="497"/>
        <v>22040.25</v>
      </c>
      <c r="AD77" s="48">
        <f t="shared" si="497"/>
        <v>22040.25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110201.25</v>
      </c>
      <c r="AI77" s="48">
        <f t="shared" ref="AI77:AO77" si="499">$D77*AI177</f>
        <v>4408.05</v>
      </c>
      <c r="AJ77" s="48">
        <f t="shared" si="499"/>
        <v>88161</v>
      </c>
      <c r="AK77" s="48">
        <f t="shared" si="499"/>
        <v>88161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180730.05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0.14600000000000002</v>
      </c>
    </row>
    <row r="78" spans="2:54" s="44" customFormat="1" ht="13.5" x14ac:dyDescent="0.25">
      <c r="B78" s="40"/>
      <c r="C78" s="40" t="s">
        <v>49</v>
      </c>
      <c r="D78" s="46">
        <f>[2]GT!I914</f>
        <v>390835</v>
      </c>
      <c r="E78" s="47">
        <f t="shared" si="394"/>
        <v>85983.7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7816.7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7816.7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7816.7</v>
      </c>
      <c r="W78" s="48">
        <f t="shared" si="502"/>
        <v>7816.7</v>
      </c>
      <c r="X78" s="51">
        <f t="shared" si="496"/>
        <v>15633.4</v>
      </c>
      <c r="Y78" s="48">
        <f t="shared" ref="Y78:AG78" si="503">$D78*Y178</f>
        <v>3908.35</v>
      </c>
      <c r="Z78" s="48">
        <f t="shared" si="503"/>
        <v>3908.35</v>
      </c>
      <c r="AA78" s="48">
        <f t="shared" si="503"/>
        <v>0</v>
      </c>
      <c r="AB78" s="48">
        <f t="shared" si="503"/>
        <v>0</v>
      </c>
      <c r="AC78" s="48">
        <f t="shared" si="503"/>
        <v>7816.7</v>
      </c>
      <c r="AD78" s="48">
        <f t="shared" si="503"/>
        <v>7816.7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23450.1</v>
      </c>
      <c r="AI78" s="48">
        <f t="shared" ref="AI78:AO78" si="504">$D78*AI178</f>
        <v>0</v>
      </c>
      <c r="AJ78" s="48">
        <f t="shared" si="504"/>
        <v>11725.05</v>
      </c>
      <c r="AK78" s="48">
        <f t="shared" si="504"/>
        <v>11725.05</v>
      </c>
      <c r="AL78" s="48">
        <f t="shared" si="504"/>
        <v>0</v>
      </c>
      <c r="AM78" s="48">
        <f t="shared" si="504"/>
        <v>1954.175</v>
      </c>
      <c r="AN78" s="48">
        <f t="shared" si="504"/>
        <v>1954.175</v>
      </c>
      <c r="AO78" s="48">
        <f t="shared" si="504"/>
        <v>0</v>
      </c>
      <c r="AP78" s="51">
        <f t="shared" si="399"/>
        <v>27358.449999999997</v>
      </c>
      <c r="AQ78" s="48">
        <f t="shared" ref="AQ78:AS78" si="505">$D78*AQ178</f>
        <v>3908.35</v>
      </c>
      <c r="AR78" s="48">
        <f t="shared" si="505"/>
        <v>3908.35</v>
      </c>
      <c r="AS78" s="48">
        <f t="shared" si="505"/>
        <v>3908.35</v>
      </c>
      <c r="AT78" s="51">
        <f t="shared" si="401"/>
        <v>11725.05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>
        <f t="shared" si="466"/>
        <v>0.22</v>
      </c>
    </row>
    <row r="79" spans="2:54" s="44" customFormat="1" ht="13.5" x14ac:dyDescent="0.25">
      <c r="B79" s="40"/>
      <c r="C79" s="40" t="s">
        <v>50</v>
      </c>
      <c r="D79" s="46">
        <f>[2]GT!I915</f>
        <v>996364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/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 t="e">
        <f t="shared" si="466"/>
        <v>#DIV/0!</v>
      </c>
    </row>
    <row r="81" spans="2:54" s="44" customFormat="1" ht="13.5" x14ac:dyDescent="0.25">
      <c r="B81" s="40"/>
      <c r="C81" s="40" t="s">
        <v>52</v>
      </c>
      <c r="D81" s="46">
        <f>[2]GT!I916</f>
        <v>390799</v>
      </c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>
        <f>[2]GT!I917</f>
        <v>56274</v>
      </c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>
        <f t="shared" ref="BB82:BB89" si="527">E82/D82</f>
        <v>0</v>
      </c>
    </row>
    <row r="83" spans="2:54" s="44" customFormat="1" x14ac:dyDescent="0.25">
      <c r="B83" s="39" t="s">
        <v>54</v>
      </c>
      <c r="C83" s="40"/>
      <c r="D83" s="50">
        <f>SUM(D84:D85)</f>
        <v>7070131</v>
      </c>
      <c r="E83" s="42">
        <f t="shared" si="394"/>
        <v>282805.24</v>
      </c>
      <c r="F83" s="41">
        <f t="shared" ref="F83:AI83" si="528">SUM(F84:F85)</f>
        <v>70701.31</v>
      </c>
      <c r="G83" s="41">
        <f t="shared" ref="G83:N83" si="529">SUM(G84:G85)</f>
        <v>70701.31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141402.62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141402.62</v>
      </c>
      <c r="V83" s="41">
        <f t="shared" si="530"/>
        <v>0</v>
      </c>
      <c r="W83" s="41">
        <f t="shared" si="530"/>
        <v>0</v>
      </c>
      <c r="X83" s="41">
        <f t="shared" si="528"/>
        <v>141402.62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0.04</v>
      </c>
    </row>
    <row r="84" spans="2:54" s="44" customFormat="1" ht="13.5" x14ac:dyDescent="0.25">
      <c r="B84" s="40"/>
      <c r="C84" s="40" t="s">
        <v>55</v>
      </c>
      <c r="D84" s="46">
        <f>[2]GT!I1113+[2]GT!I1114</f>
        <v>7070131</v>
      </c>
      <c r="E84" s="47">
        <f t="shared" si="394"/>
        <v>282805.24</v>
      </c>
      <c r="F84" s="48">
        <f t="shared" ref="F84:N85" si="535">$D84*F184</f>
        <v>70701.31</v>
      </c>
      <c r="G84" s="48">
        <f t="shared" si="535"/>
        <v>70701.31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141402.62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141402.62</v>
      </c>
      <c r="V84" s="48">
        <f t="shared" si="536"/>
        <v>0</v>
      </c>
      <c r="W84" s="48">
        <f t="shared" si="536"/>
        <v>0</v>
      </c>
      <c r="X84" s="51">
        <f>SUM(P84:W84)</f>
        <v>141402.62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>
        <f t="shared" si="527"/>
        <v>0.04</v>
      </c>
    </row>
    <row r="85" spans="2:54" s="44" customFormat="1" ht="13.5" x14ac:dyDescent="0.25">
      <c r="B85" s="40"/>
      <c r="C85" s="40" t="s">
        <v>56</v>
      </c>
      <c r="D85" s="46"/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 t="e">
        <f t="shared" si="527"/>
        <v>#DIV/0!</v>
      </c>
    </row>
    <row r="86" spans="2:54" s="44" customFormat="1" x14ac:dyDescent="0.25">
      <c r="B86" s="39" t="s">
        <v>57</v>
      </c>
      <c r="C86" s="40"/>
      <c r="D86" s="50">
        <f>SUM(D87:D91)</f>
        <v>907808</v>
      </c>
      <c r="E86" s="42">
        <f t="shared" si="394"/>
        <v>87728.37000000001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44205.72</v>
      </c>
      <c r="W86" s="41">
        <f t="shared" si="548"/>
        <v>43522.65</v>
      </c>
      <c r="X86" s="41">
        <f t="shared" si="546"/>
        <v>87728.37000000001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9.6637581955655832E-2</v>
      </c>
    </row>
    <row r="87" spans="2:54" s="44" customFormat="1" ht="13.5" x14ac:dyDescent="0.25">
      <c r="B87" s="40"/>
      <c r="C87" s="40" t="s">
        <v>58</v>
      </c>
      <c r="D87" s="46">
        <f>[2]GT!I1313</f>
        <v>779685</v>
      </c>
      <c r="E87" s="47">
        <f t="shared" si="394"/>
        <v>77968.5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38984.25</v>
      </c>
      <c r="W87" s="48">
        <f t="shared" si="554"/>
        <v>38984.25</v>
      </c>
      <c r="X87" s="51">
        <f>SUM(P87:W87)</f>
        <v>77968.5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[2]GT!I1314</f>
        <v>37201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>
        <f>[2]GT!I1315</f>
        <v>45384</v>
      </c>
      <c r="E89" s="47">
        <f t="shared" si="394"/>
        <v>9076.8000000000011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4538.4000000000005</v>
      </c>
      <c r="W89" s="48">
        <f t="shared" si="565"/>
        <v>4538.4000000000005</v>
      </c>
      <c r="X89" s="51">
        <f>SUM(P89:W89)</f>
        <v>9076.8000000000011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/>
      <c r="E90" s="47">
        <f t="shared" si="394"/>
        <v>0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0</v>
      </c>
      <c r="W90" s="48">
        <f t="shared" si="570"/>
        <v>0</v>
      </c>
      <c r="X90" s="51">
        <f>SUM(P90:W90)</f>
        <v>0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[2]GT!I1316</f>
        <v>45538</v>
      </c>
      <c r="E91" s="47">
        <f t="shared" si="394"/>
        <v>683.06999999999994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683.06999999999994</v>
      </c>
      <c r="W91" s="48">
        <f t="shared" si="575"/>
        <v>0</v>
      </c>
      <c r="X91" s="51">
        <f>SUM(P91:W91)</f>
        <v>683.06999999999994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225334</v>
      </c>
      <c r="E92" s="42">
        <f t="shared" si="394"/>
        <v>0.35500000000000004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5.0000000000000001E-3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5.0000000000000001E-3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0.05</v>
      </c>
      <c r="AJ92" s="41">
        <f t="shared" ref="AJ92:AO92" si="585">SUM(AJ93:AJ97)</f>
        <v>0.05</v>
      </c>
      <c r="AK92" s="41">
        <f t="shared" si="585"/>
        <v>0.05</v>
      </c>
      <c r="AL92" s="41">
        <f t="shared" si="585"/>
        <v>0.15</v>
      </c>
      <c r="AM92" s="41">
        <f t="shared" si="585"/>
        <v>0</v>
      </c>
      <c r="AN92" s="41">
        <f t="shared" si="585"/>
        <v>0.05</v>
      </c>
      <c r="AO92" s="41">
        <f t="shared" si="585"/>
        <v>0</v>
      </c>
      <c r="AP92" s="43">
        <f t="shared" si="399"/>
        <v>0.35000000000000003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1.575439125919746E-6</v>
      </c>
    </row>
    <row r="93" spans="2:54" s="44" customFormat="1" ht="13.5" x14ac:dyDescent="0.25">
      <c r="B93" s="40"/>
      <c r="C93" s="40" t="s">
        <v>64</v>
      </c>
      <c r="D93" s="46">
        <f>[2]GT!I1513+[2]GT!I1514</f>
        <v>225333</v>
      </c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>
        <f t="shared" si="580"/>
        <v>0</v>
      </c>
    </row>
    <row r="94" spans="2:54" s="44" customFormat="1" ht="13.5" x14ac:dyDescent="0.25">
      <c r="B94" s="40"/>
      <c r="C94" s="40" t="s">
        <v>65</v>
      </c>
      <c r="D94" s="46"/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 t="e">
        <f t="shared" si="580"/>
        <v>#DIV/0!</v>
      </c>
    </row>
    <row r="95" spans="2:54" s="44" customFormat="1" ht="13.5" x14ac:dyDescent="0.25">
      <c r="B95" s="40"/>
      <c r="C95" s="40" t="s">
        <v>66</v>
      </c>
      <c r="D95" s="46"/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 t="e">
        <f t="shared" si="580"/>
        <v>#DIV/0!</v>
      </c>
    </row>
    <row r="96" spans="2:54" s="44" customFormat="1" ht="13.5" x14ac:dyDescent="0.25">
      <c r="B96" s="40"/>
      <c r="C96" s="40" t="s">
        <v>67</v>
      </c>
      <c r="D96" s="46"/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 t="e">
        <f t="shared" si="580"/>
        <v>#DIV/0!</v>
      </c>
    </row>
    <row r="97" spans="2:54" s="44" customFormat="1" ht="13.5" x14ac:dyDescent="0.25">
      <c r="B97" s="40"/>
      <c r="C97" s="40" t="s">
        <v>68</v>
      </c>
      <c r="D97" s="46">
        <f>[2]GT!I1516</f>
        <v>1</v>
      </c>
      <c r="E97" s="47">
        <f t="shared" si="394"/>
        <v>0.35500000000000004</v>
      </c>
      <c r="F97" s="48">
        <f t="shared" si="588"/>
        <v>0</v>
      </c>
      <c r="G97" s="48">
        <f t="shared" si="588"/>
        <v>0</v>
      </c>
      <c r="H97" s="48">
        <f t="shared" si="588"/>
        <v>5.0000000000000001E-3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5.0000000000000001E-3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0.05</v>
      </c>
      <c r="AJ97" s="48">
        <f t="shared" si="611"/>
        <v>0.05</v>
      </c>
      <c r="AK97" s="48">
        <f t="shared" si="611"/>
        <v>0.05</v>
      </c>
      <c r="AL97" s="48">
        <f t="shared" si="611"/>
        <v>0.15</v>
      </c>
      <c r="AM97" s="48">
        <f t="shared" si="611"/>
        <v>0</v>
      </c>
      <c r="AN97" s="48">
        <f t="shared" si="611"/>
        <v>0.05</v>
      </c>
      <c r="AO97" s="48">
        <f t="shared" si="611"/>
        <v>0</v>
      </c>
      <c r="AP97" s="51">
        <f t="shared" si="399"/>
        <v>0.35000000000000003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0.35500000000000004</v>
      </c>
    </row>
    <row r="98" spans="2:54" s="44" customFormat="1" x14ac:dyDescent="0.25">
      <c r="B98" s="39" t="s">
        <v>69</v>
      </c>
      <c r="C98" s="40"/>
      <c r="D98" s="50">
        <f>SUM(D99:D104)</f>
        <v>2400675</v>
      </c>
      <c r="E98" s="42">
        <f t="shared" si="394"/>
        <v>360691.98699999996</v>
      </c>
      <c r="F98" s="41">
        <f t="shared" ref="F98:AI98" si="614">SUM(F99:F104)</f>
        <v>62353.049999999996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138569.44999999998</v>
      </c>
      <c r="L98" s="41">
        <f t="shared" si="615"/>
        <v>138569.44999999998</v>
      </c>
      <c r="M98" s="41">
        <f t="shared" si="615"/>
        <v>20784.350000000002</v>
      </c>
      <c r="N98" s="41">
        <f t="shared" si="615"/>
        <v>0</v>
      </c>
      <c r="O98" s="43">
        <f t="shared" si="614"/>
        <v>360276.3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415.68700000000001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415.68700000000001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0.15024607120913908</v>
      </c>
    </row>
    <row r="99" spans="2:54" s="44" customFormat="1" ht="13.5" x14ac:dyDescent="0.25">
      <c r="B99" s="40"/>
      <c r="C99" s="40" t="s">
        <v>70</v>
      </c>
      <c r="D99" s="46">
        <f>[2]GT!I1713</f>
        <v>415687</v>
      </c>
      <c r="E99" s="47">
        <f t="shared" si="394"/>
        <v>125121.78700000001</v>
      </c>
      <c r="F99" s="48">
        <f t="shared" ref="F99:N104" si="621">$D99*F199</f>
        <v>62353.049999999996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20784.350000000002</v>
      </c>
      <c r="L99" s="48">
        <f t="shared" si="621"/>
        <v>20784.350000000002</v>
      </c>
      <c r="M99" s="48">
        <f t="shared" si="621"/>
        <v>20784.350000000002</v>
      </c>
      <c r="N99" s="48">
        <f t="shared" si="621"/>
        <v>0</v>
      </c>
      <c r="O99" s="51">
        <f t="shared" ref="O99:O104" si="622">SUM(F99:N99)</f>
        <v>124706.1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415.68700000000001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415.68700000000001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0.30100000000000005</v>
      </c>
    </row>
    <row r="100" spans="2:54" s="44" customFormat="1" ht="13.5" x14ac:dyDescent="0.25">
      <c r="B100" s="40"/>
      <c r="C100" s="40" t="s">
        <v>71</v>
      </c>
      <c r="D100" s="46">
        <f>[2]GT!I1714</f>
        <v>620</v>
      </c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>
        <f t="shared" si="580"/>
        <v>0</v>
      </c>
    </row>
    <row r="101" spans="2:54" s="44" customFormat="1" ht="13.5" x14ac:dyDescent="0.25">
      <c r="B101" s="40"/>
      <c r="C101" s="40" t="s">
        <v>72</v>
      </c>
      <c r="D101" s="46">
        <f>[2]GT!I1715</f>
        <v>785234</v>
      </c>
      <c r="E101" s="47">
        <f t="shared" si="394"/>
        <v>235570.19999999998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117785.09999999999</v>
      </c>
      <c r="L101" s="48">
        <f t="shared" si="621"/>
        <v>117785.09999999999</v>
      </c>
      <c r="M101" s="48">
        <f t="shared" si="621"/>
        <v>0</v>
      </c>
      <c r="N101" s="48">
        <f t="shared" si="621"/>
        <v>0</v>
      </c>
      <c r="O101" s="51">
        <f t="shared" si="622"/>
        <v>235570.19999999998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>
        <f>[2]GT!I1716</f>
        <v>579853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>
        <f>[2]GT!I1717</f>
        <v>214818</v>
      </c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[2]GT!I1718</f>
        <v>404463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27404828</v>
      </c>
      <c r="E105" s="55">
        <f t="shared" si="394"/>
        <v>4683725.29</v>
      </c>
      <c r="F105" s="56">
        <f t="shared" ref="F105:AI105" si="656">F60+F63+F73+F76+F83+F86+F92+F98</f>
        <v>221215.35999999999</v>
      </c>
      <c r="G105" s="56">
        <f t="shared" ref="G105:N105" si="657">G60+G63+G73+G76+G83+G86+G92+G98</f>
        <v>355461.31099999999</v>
      </c>
      <c r="H105" s="56">
        <f t="shared" si="657"/>
        <v>152518.50599999999</v>
      </c>
      <c r="I105" s="56">
        <f t="shared" si="657"/>
        <v>160043.81</v>
      </c>
      <c r="J105" s="56">
        <f t="shared" si="657"/>
        <v>0</v>
      </c>
      <c r="K105" s="56">
        <f t="shared" si="657"/>
        <v>167315.94999999998</v>
      </c>
      <c r="L105" s="56">
        <f t="shared" si="657"/>
        <v>227378.38999999998</v>
      </c>
      <c r="M105" s="56">
        <f t="shared" si="657"/>
        <v>312382.96999999997</v>
      </c>
      <c r="N105" s="56">
        <f t="shared" si="657"/>
        <v>229972</v>
      </c>
      <c r="O105" s="57">
        <f t="shared" si="656"/>
        <v>1826288.297</v>
      </c>
      <c r="P105" s="56">
        <f t="shared" si="656"/>
        <v>60086.805</v>
      </c>
      <c r="Q105" s="56">
        <f t="shared" ref="Q105:W105" si="658">Q60+Q63+Q73+Q76+Q83+Q86+Q92+Q98</f>
        <v>24748.47</v>
      </c>
      <c r="R105" s="56">
        <f t="shared" si="658"/>
        <v>16967.055</v>
      </c>
      <c r="S105" s="56">
        <f t="shared" si="658"/>
        <v>60086.805</v>
      </c>
      <c r="T105" s="56">
        <f t="shared" si="658"/>
        <v>35041.350000000006</v>
      </c>
      <c r="U105" s="56">
        <f t="shared" si="658"/>
        <v>313955.42</v>
      </c>
      <c r="V105" s="56">
        <f t="shared" si="658"/>
        <v>77960.47</v>
      </c>
      <c r="W105" s="56">
        <f t="shared" si="658"/>
        <v>51858.111000000004</v>
      </c>
      <c r="X105" s="56">
        <f t="shared" si="656"/>
        <v>640704.48600000003</v>
      </c>
      <c r="Y105" s="56">
        <f t="shared" si="656"/>
        <v>56671.776999999995</v>
      </c>
      <c r="Z105" s="56">
        <f t="shared" ref="Z105:AG105" si="659">Z60+Z63+Z73+Z76+Z83+Z86+Z92+Z98</f>
        <v>12175.59</v>
      </c>
      <c r="AA105" s="56">
        <f t="shared" si="659"/>
        <v>41147.360000000001</v>
      </c>
      <c r="AB105" s="56">
        <f t="shared" si="659"/>
        <v>52853.56</v>
      </c>
      <c r="AC105" s="56">
        <f t="shared" si="659"/>
        <v>60362.296999999999</v>
      </c>
      <c r="AD105" s="56">
        <f t="shared" si="659"/>
        <v>60362.296999999999</v>
      </c>
      <c r="AE105" s="56">
        <f t="shared" si="659"/>
        <v>1240.086</v>
      </c>
      <c r="AF105" s="56">
        <f t="shared" si="659"/>
        <v>1758.847</v>
      </c>
      <c r="AG105" s="56">
        <f t="shared" si="659"/>
        <v>4133.62</v>
      </c>
      <c r="AH105" s="57">
        <f t="shared" si="656"/>
        <v>290705.43399999995</v>
      </c>
      <c r="AI105" s="56">
        <f t="shared" si="656"/>
        <v>172326.18599999999</v>
      </c>
      <c r="AJ105" s="56">
        <f t="shared" ref="AJ105:AO105" si="660">AJ60+AJ63+AJ73+AJ76+AJ83+AJ86+AJ92+AJ98</f>
        <v>200992.7</v>
      </c>
      <c r="AK105" s="56">
        <f t="shared" si="660"/>
        <v>186538.962</v>
      </c>
      <c r="AL105" s="56">
        <f t="shared" si="660"/>
        <v>86653.011999999988</v>
      </c>
      <c r="AM105" s="56">
        <f t="shared" si="660"/>
        <v>266350.73699999996</v>
      </c>
      <c r="AN105" s="56">
        <f t="shared" si="660"/>
        <v>323843.78699999995</v>
      </c>
      <c r="AO105" s="56">
        <f t="shared" si="660"/>
        <v>127864.72200000001</v>
      </c>
      <c r="AP105" s="43">
        <f t="shared" si="399"/>
        <v>1364570.1059999999</v>
      </c>
      <c r="AQ105" s="56">
        <f t="shared" ref="AQ105:AS105" si="661">AQ60+AQ63+AQ73+AQ76+AQ83+AQ86+AQ92+AQ98</f>
        <v>137302.25100000002</v>
      </c>
      <c r="AR105" s="56">
        <f t="shared" si="661"/>
        <v>136783.49000000002</v>
      </c>
      <c r="AS105" s="56">
        <f t="shared" si="661"/>
        <v>132649.87</v>
      </c>
      <c r="AT105" s="43">
        <f t="shared" si="401"/>
        <v>406735.61100000003</v>
      </c>
      <c r="AU105" s="56">
        <f t="shared" ref="AU105:AZ105" si="662">AU60+AU63+AU73+AU76+AU83+AU86+AU92+AU98</f>
        <v>4147.8919999999998</v>
      </c>
      <c r="AV105" s="56">
        <f t="shared" si="662"/>
        <v>8295.7839999999997</v>
      </c>
      <c r="AW105" s="56">
        <f t="shared" si="662"/>
        <v>12543.579999999998</v>
      </c>
      <c r="AX105" s="56">
        <f t="shared" si="662"/>
        <v>104218.78</v>
      </c>
      <c r="AY105" s="56">
        <f t="shared" si="662"/>
        <v>21096.260000000002</v>
      </c>
      <c r="AZ105" s="56">
        <f t="shared" si="662"/>
        <v>4419.0599999999995</v>
      </c>
      <c r="BA105" s="43">
        <f>SUM(AU105:AZ105)</f>
        <v>154721.356</v>
      </c>
      <c r="BB105" s="58">
        <f>E105/D105</f>
        <v>0.17090876432430083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559685</v>
      </c>
      <c r="E109" s="42">
        <f>O109+X109+AH109+AP109+AT109+BA109</f>
        <v>231513.44500000001</v>
      </c>
      <c r="F109" s="41">
        <f t="shared" ref="F109:AI109" si="663">SUM(F110:F111)</f>
        <v>0</v>
      </c>
      <c r="G109" s="41">
        <f t="shared" ref="G109:N109" si="664">SUM(G110:G111)</f>
        <v>544.56000000000006</v>
      </c>
      <c r="H109" s="41">
        <f t="shared" si="664"/>
        <v>544.56000000000006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1089.1200000000001</v>
      </c>
      <c r="P109" s="41">
        <f t="shared" si="663"/>
        <v>2722.8</v>
      </c>
      <c r="Q109" s="41">
        <f t="shared" ref="Q109:W109" si="665">SUM(Q110:Q111)</f>
        <v>10891.2</v>
      </c>
      <c r="R109" s="41">
        <f t="shared" si="665"/>
        <v>2722.8</v>
      </c>
      <c r="S109" s="41">
        <f t="shared" si="665"/>
        <v>2722.8</v>
      </c>
      <c r="T109" s="41">
        <f t="shared" si="665"/>
        <v>0</v>
      </c>
      <c r="U109" s="41">
        <f t="shared" si="665"/>
        <v>27228</v>
      </c>
      <c r="V109" s="41">
        <f t="shared" si="665"/>
        <v>27228</v>
      </c>
      <c r="W109" s="41">
        <f t="shared" si="665"/>
        <v>544.56000000000006</v>
      </c>
      <c r="X109" s="43">
        <f t="shared" si="663"/>
        <v>74060.160000000003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544.56000000000006</v>
      </c>
      <c r="AD109" s="41">
        <f t="shared" si="666"/>
        <v>544.56000000000006</v>
      </c>
      <c r="AE109" s="41">
        <f t="shared" si="666"/>
        <v>0</v>
      </c>
      <c r="AF109" s="41">
        <f t="shared" si="666"/>
        <v>544.56000000000006</v>
      </c>
      <c r="AG109" s="41">
        <f t="shared" si="666"/>
        <v>0</v>
      </c>
      <c r="AH109" s="43">
        <f>SUM(AH110:AH111)</f>
        <v>1633.6800000000003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108912</v>
      </c>
      <c r="AP109" s="43">
        <f>SUM(AI109:AO109)</f>
        <v>108912</v>
      </c>
      <c r="AQ109" s="41">
        <f t="shared" ref="AQ109:AS109" si="668">SUM(AQ110:AQ111)</f>
        <v>544.56000000000006</v>
      </c>
      <c r="AR109" s="41">
        <f t="shared" si="668"/>
        <v>0</v>
      </c>
      <c r="AS109" s="41">
        <f t="shared" si="668"/>
        <v>0</v>
      </c>
      <c r="AT109" s="43">
        <f>SUM(AQ109:AS109)</f>
        <v>544.56000000000006</v>
      </c>
      <c r="AU109" s="41">
        <f t="shared" ref="AU109:AW109" si="669">SUM(AU110:AU111)</f>
        <v>15.125</v>
      </c>
      <c r="AV109" s="41">
        <f t="shared" si="669"/>
        <v>30.25</v>
      </c>
      <c r="AW109" s="41">
        <f t="shared" si="669"/>
        <v>151.25</v>
      </c>
      <c r="AX109" s="41">
        <f t="shared" ref="AX109:AZ109" si="670">SUM(AX110:AX111)</f>
        <v>44321.05</v>
      </c>
      <c r="AY109" s="41">
        <f t="shared" si="670"/>
        <v>453.75</v>
      </c>
      <c r="AZ109" s="41">
        <f t="shared" si="670"/>
        <v>302.5</v>
      </c>
      <c r="BA109" s="43">
        <f>SUM(AU109:AZ109)</f>
        <v>45273.925000000003</v>
      </c>
      <c r="BB109" s="45">
        <f>E109/D109</f>
        <v>0.41364954393989478</v>
      </c>
    </row>
    <row r="110" spans="2:54" s="44" customFormat="1" ht="13.5" x14ac:dyDescent="0.25">
      <c r="B110" s="40"/>
      <c r="C110" s="40" t="s">
        <v>32</v>
      </c>
      <c r="D110" s="46">
        <f>[2]GT!J313</f>
        <v>15125</v>
      </c>
      <c r="E110" s="47">
        <f t="shared" ref="E110:E154" si="671">O110+X110+AH110+AP110+AT110+BA110</f>
        <v>1709.125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15.125</v>
      </c>
      <c r="AV110" s="48">
        <f t="shared" si="679"/>
        <v>30.25</v>
      </c>
      <c r="AW110" s="48">
        <f t="shared" si="679"/>
        <v>151.25</v>
      </c>
      <c r="AX110" s="48">
        <f t="shared" ref="AX110:AZ110" si="680">$D110*AX161</f>
        <v>756.25</v>
      </c>
      <c r="AY110" s="48">
        <f t="shared" si="680"/>
        <v>453.75</v>
      </c>
      <c r="AZ110" s="48">
        <f t="shared" si="680"/>
        <v>302.5</v>
      </c>
      <c r="BA110" s="51">
        <f t="shared" ref="BA110:BA154" si="681">SUM(AU110:AZ110)</f>
        <v>1709.125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[2]GT!J314</f>
        <v>544560</v>
      </c>
      <c r="E111" s="47">
        <f t="shared" si="671"/>
        <v>229804.32</v>
      </c>
      <c r="F111" s="48">
        <f>$D111*F162</f>
        <v>0</v>
      </c>
      <c r="G111" s="48">
        <f t="shared" ref="G111:N111" si="683">$D111*G162</f>
        <v>544.56000000000006</v>
      </c>
      <c r="H111" s="48">
        <f t="shared" si="683"/>
        <v>544.56000000000006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1089.1200000000001</v>
      </c>
      <c r="P111" s="48">
        <f t="shared" ref="P111:W111" si="684">$D111*P162</f>
        <v>2722.8</v>
      </c>
      <c r="Q111" s="48">
        <f t="shared" si="684"/>
        <v>10891.2</v>
      </c>
      <c r="R111" s="48">
        <f t="shared" si="684"/>
        <v>2722.8</v>
      </c>
      <c r="S111" s="48">
        <f t="shared" si="684"/>
        <v>2722.8</v>
      </c>
      <c r="T111" s="48">
        <f t="shared" si="684"/>
        <v>0</v>
      </c>
      <c r="U111" s="48">
        <f t="shared" si="684"/>
        <v>27228</v>
      </c>
      <c r="V111" s="48">
        <f t="shared" si="684"/>
        <v>27228</v>
      </c>
      <c r="W111" s="48">
        <f t="shared" si="684"/>
        <v>544.56000000000006</v>
      </c>
      <c r="X111" s="49">
        <f>SUM(P111:W111)</f>
        <v>74060.160000000003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544.56000000000006</v>
      </c>
      <c r="AD111" s="48">
        <f t="shared" si="685"/>
        <v>544.56000000000006</v>
      </c>
      <c r="AE111" s="48">
        <f t="shared" si="685"/>
        <v>0</v>
      </c>
      <c r="AF111" s="48">
        <f t="shared" si="685"/>
        <v>544.56000000000006</v>
      </c>
      <c r="AG111" s="48">
        <f t="shared" si="685"/>
        <v>0</v>
      </c>
      <c r="AH111" s="49">
        <f>SUM(Y111:AG111)</f>
        <v>1633.6800000000003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108912</v>
      </c>
      <c r="AP111" s="51">
        <f t="shared" si="676"/>
        <v>108912</v>
      </c>
      <c r="AQ111" s="48">
        <f t="shared" ref="AQ111:AS111" si="687">$D111*AQ162</f>
        <v>544.56000000000006</v>
      </c>
      <c r="AR111" s="48">
        <f t="shared" si="687"/>
        <v>0</v>
      </c>
      <c r="AS111" s="48">
        <f t="shared" si="687"/>
        <v>0</v>
      </c>
      <c r="AT111" s="51">
        <f t="shared" si="678"/>
        <v>544.56000000000006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43564.800000000003</v>
      </c>
      <c r="AY111" s="48">
        <f t="shared" si="689"/>
        <v>0</v>
      </c>
      <c r="AZ111" s="48">
        <f t="shared" si="689"/>
        <v>0</v>
      </c>
      <c r="BA111" s="51">
        <f t="shared" si="681"/>
        <v>43564.800000000003</v>
      </c>
      <c r="BB111" s="45">
        <f t="shared" si="682"/>
        <v>0.42199999999999999</v>
      </c>
    </row>
    <row r="112" spans="2:54" s="44" customFormat="1" x14ac:dyDescent="0.25">
      <c r="B112" s="39" t="s">
        <v>34</v>
      </c>
      <c r="C112" s="40"/>
      <c r="D112" s="50">
        <f>SUM(D113:D121)</f>
        <v>10016861</v>
      </c>
      <c r="E112" s="42">
        <f t="shared" si="671"/>
        <v>3346859.9949999996</v>
      </c>
      <c r="F112" s="41">
        <f t="shared" ref="F112:AI112" si="690">SUM(F113:F121)</f>
        <v>0</v>
      </c>
      <c r="G112" s="41">
        <f t="shared" ref="G112:N112" si="691">SUM(G113:G121)</f>
        <v>172326.46000000002</v>
      </c>
      <c r="H112" s="41">
        <f t="shared" si="691"/>
        <v>172326.46000000002</v>
      </c>
      <c r="I112" s="41">
        <f t="shared" si="691"/>
        <v>172565.25500000003</v>
      </c>
      <c r="J112" s="41">
        <f t="shared" si="691"/>
        <v>0</v>
      </c>
      <c r="K112" s="41">
        <f t="shared" si="691"/>
        <v>32724.86</v>
      </c>
      <c r="L112" s="41">
        <f t="shared" si="691"/>
        <v>98174.58</v>
      </c>
      <c r="M112" s="41">
        <f t="shared" si="691"/>
        <v>331599.68000000005</v>
      </c>
      <c r="N112" s="41">
        <f t="shared" si="691"/>
        <v>261798.88</v>
      </c>
      <c r="O112" s="43">
        <f t="shared" si="690"/>
        <v>1241516.1749999998</v>
      </c>
      <c r="P112" s="41">
        <f t="shared" si="690"/>
        <v>65449.72</v>
      </c>
      <c r="Q112" s="41">
        <f t="shared" ref="Q112:W112" si="692">SUM(Q113:Q121)</f>
        <v>16362.43</v>
      </c>
      <c r="R112" s="41">
        <f t="shared" si="692"/>
        <v>16362.43</v>
      </c>
      <c r="S112" s="41">
        <f t="shared" si="692"/>
        <v>65449.72</v>
      </c>
      <c r="T112" s="41">
        <f t="shared" si="692"/>
        <v>38117.83</v>
      </c>
      <c r="U112" s="41">
        <f t="shared" si="692"/>
        <v>16362.43</v>
      </c>
      <c r="V112" s="41">
        <f t="shared" si="692"/>
        <v>0</v>
      </c>
      <c r="W112" s="41">
        <f t="shared" si="692"/>
        <v>0</v>
      </c>
      <c r="X112" s="43">
        <f t="shared" si="690"/>
        <v>218104.55999999997</v>
      </c>
      <c r="Y112" s="41">
        <f t="shared" si="690"/>
        <v>8702.16</v>
      </c>
      <c r="Z112" s="41">
        <f t="shared" ref="Z112:AG112" si="693">SUM(Z113:Z121)</f>
        <v>8702.16</v>
      </c>
      <c r="AA112" s="41">
        <f t="shared" si="693"/>
        <v>45778.1</v>
      </c>
      <c r="AB112" s="41">
        <f t="shared" si="693"/>
        <v>34900.400000000001</v>
      </c>
      <c r="AC112" s="41">
        <f t="shared" si="693"/>
        <v>34030.184000000001</v>
      </c>
      <c r="AD112" s="41">
        <f t="shared" si="693"/>
        <v>34030.184000000001</v>
      </c>
      <c r="AE112" s="41">
        <f t="shared" si="693"/>
        <v>1305.3240000000001</v>
      </c>
      <c r="AF112" s="41">
        <f t="shared" si="693"/>
        <v>1305.3240000000001</v>
      </c>
      <c r="AG112" s="41">
        <f t="shared" si="693"/>
        <v>4351.08</v>
      </c>
      <c r="AH112" s="43">
        <f t="shared" si="690"/>
        <v>173104.916</v>
      </c>
      <c r="AI112" s="41">
        <f t="shared" si="690"/>
        <v>188409.60399999999</v>
      </c>
      <c r="AJ112" s="41">
        <f t="shared" ref="AJ112:AO112" si="694">SUM(AJ113:AJ121)</f>
        <v>110685.1</v>
      </c>
      <c r="AK112" s="41">
        <f t="shared" si="694"/>
        <v>98609.687999999995</v>
      </c>
      <c r="AL112" s="41">
        <f t="shared" si="694"/>
        <v>98609.687999999995</v>
      </c>
      <c r="AM112" s="41">
        <f t="shared" si="694"/>
        <v>285947.538</v>
      </c>
      <c r="AN112" s="41">
        <f t="shared" si="694"/>
        <v>351397.25800000003</v>
      </c>
      <c r="AO112" s="41">
        <f t="shared" si="694"/>
        <v>25413.488000000001</v>
      </c>
      <c r="AP112" s="43">
        <f t="shared" si="676"/>
        <v>1159072.3640000001</v>
      </c>
      <c r="AQ112" s="41">
        <f t="shared" ref="AQ112:AS112" si="695">SUM(AQ113:AQ121)</f>
        <v>147311.29999999999</v>
      </c>
      <c r="AR112" s="41">
        <f t="shared" si="695"/>
        <v>147311.29999999999</v>
      </c>
      <c r="AS112" s="41">
        <f t="shared" si="695"/>
        <v>142960.22</v>
      </c>
      <c r="AT112" s="43">
        <f t="shared" si="678"/>
        <v>437582.81999999995</v>
      </c>
      <c r="AU112" s="41">
        <f t="shared" ref="AU112:AW112" si="696">SUM(AU113:AU121)</f>
        <v>4351.08</v>
      </c>
      <c r="AV112" s="41">
        <f t="shared" si="696"/>
        <v>8702.16</v>
      </c>
      <c r="AW112" s="41">
        <f t="shared" si="696"/>
        <v>13053.24</v>
      </c>
      <c r="AX112" s="41">
        <f t="shared" ref="AX112:AZ112" si="697">SUM(AX113:AX121)</f>
        <v>65266.2</v>
      </c>
      <c r="AY112" s="41">
        <f t="shared" si="697"/>
        <v>21755.4</v>
      </c>
      <c r="AZ112" s="41">
        <f t="shared" si="697"/>
        <v>4351.08</v>
      </c>
      <c r="BA112" s="43">
        <f t="shared" si="681"/>
        <v>117479.15999999999</v>
      </c>
      <c r="BB112" s="45">
        <f t="shared" si="682"/>
        <v>0.3341226353245792</v>
      </c>
    </row>
    <row r="113" spans="2:54" s="44" customFormat="1" ht="13.5" x14ac:dyDescent="0.25">
      <c r="B113" s="40"/>
      <c r="C113" s="40" t="s">
        <v>35</v>
      </c>
      <c r="D113" s="46">
        <f>[2]GT!J513+[2]GT!J521</f>
        <v>435108</v>
      </c>
      <c r="E113" s="47">
        <f t="shared" si="671"/>
        <v>245836.02000000002</v>
      </c>
      <c r="F113" s="48">
        <f t="shared" ref="F113:N121" si="698">$D113*F164</f>
        <v>0</v>
      </c>
      <c r="G113" s="48">
        <f t="shared" si="698"/>
        <v>8702.16</v>
      </c>
      <c r="H113" s="48">
        <f t="shared" si="698"/>
        <v>8702.16</v>
      </c>
      <c r="I113" s="48">
        <f t="shared" si="698"/>
        <v>8702.16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4351.08</v>
      </c>
      <c r="N113" s="48">
        <f t="shared" si="698"/>
        <v>0</v>
      </c>
      <c r="O113" s="51">
        <f t="shared" ref="O113:O121" si="699">SUM(F113:N113)</f>
        <v>30457.559999999998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21755.4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21755.4</v>
      </c>
      <c r="Y113" s="48">
        <f t="shared" ref="Y113:AG113" si="702">$D113*Y164</f>
        <v>8702.16</v>
      </c>
      <c r="Z113" s="48">
        <f t="shared" si="702"/>
        <v>8702.16</v>
      </c>
      <c r="AA113" s="48">
        <f t="shared" si="702"/>
        <v>13053.24</v>
      </c>
      <c r="AB113" s="48">
        <f t="shared" si="702"/>
        <v>2175.54</v>
      </c>
      <c r="AC113" s="48">
        <f t="shared" si="702"/>
        <v>1305.3240000000001</v>
      </c>
      <c r="AD113" s="48">
        <f t="shared" si="702"/>
        <v>1305.3240000000001</v>
      </c>
      <c r="AE113" s="48">
        <f t="shared" si="702"/>
        <v>1305.3240000000001</v>
      </c>
      <c r="AF113" s="48">
        <f t="shared" si="702"/>
        <v>1305.3240000000001</v>
      </c>
      <c r="AG113" s="48">
        <f t="shared" si="702"/>
        <v>4351.08</v>
      </c>
      <c r="AH113" s="51">
        <f t="shared" ref="AH113:AH121" si="703">SUM(Y113:AG113)</f>
        <v>42205.476000000002</v>
      </c>
      <c r="AI113" s="48">
        <f t="shared" ref="AI113:AO113" si="704">$D113*AI164</f>
        <v>1305.3240000000001</v>
      </c>
      <c r="AJ113" s="48">
        <f t="shared" si="704"/>
        <v>21755.4</v>
      </c>
      <c r="AK113" s="48">
        <f t="shared" si="704"/>
        <v>435.108</v>
      </c>
      <c r="AL113" s="48">
        <f t="shared" si="704"/>
        <v>435.108</v>
      </c>
      <c r="AM113" s="48">
        <f t="shared" si="704"/>
        <v>435.108</v>
      </c>
      <c r="AN113" s="48">
        <f t="shared" si="704"/>
        <v>435.108</v>
      </c>
      <c r="AO113" s="48">
        <f t="shared" si="704"/>
        <v>435.108</v>
      </c>
      <c r="AP113" s="51">
        <f t="shared" si="676"/>
        <v>25236.264000000003</v>
      </c>
      <c r="AQ113" s="48">
        <f t="shared" ref="AQ113:AS113" si="705">$D113*AQ164</f>
        <v>4351.08</v>
      </c>
      <c r="AR113" s="48">
        <f t="shared" si="705"/>
        <v>4351.08</v>
      </c>
      <c r="AS113" s="48">
        <f t="shared" si="705"/>
        <v>0</v>
      </c>
      <c r="AT113" s="51">
        <f t="shared" si="678"/>
        <v>8702.16</v>
      </c>
      <c r="AU113" s="48">
        <f t="shared" ref="AU113:AW113" si="706">$D113*AU164</f>
        <v>4351.08</v>
      </c>
      <c r="AV113" s="48">
        <f t="shared" si="706"/>
        <v>8702.16</v>
      </c>
      <c r="AW113" s="48">
        <f t="shared" si="706"/>
        <v>13053.24</v>
      </c>
      <c r="AX113" s="48">
        <f t="shared" ref="AX113:AZ113" si="707">$D113*AX164</f>
        <v>65266.2</v>
      </c>
      <c r="AY113" s="48">
        <f t="shared" si="707"/>
        <v>21755.4</v>
      </c>
      <c r="AZ113" s="48">
        <f t="shared" si="707"/>
        <v>4351.08</v>
      </c>
      <c r="BA113" s="51">
        <f t="shared" si="681"/>
        <v>117479.15999999999</v>
      </c>
      <c r="BB113" s="45">
        <f t="shared" si="682"/>
        <v>0.56500000000000006</v>
      </c>
    </row>
    <row r="114" spans="2:54" s="44" customFormat="1" ht="13.5" x14ac:dyDescent="0.25">
      <c r="B114" s="40"/>
      <c r="C114" s="40" t="s">
        <v>36</v>
      </c>
      <c r="D114" s="46">
        <f>[2]GT!J514</f>
        <v>1778594</v>
      </c>
      <c r="E114" s="47">
        <f t="shared" si="671"/>
        <v>177859.40000000002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88929.700000000012</v>
      </c>
      <c r="AJ114" s="48">
        <f t="shared" si="710"/>
        <v>88929.700000000012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177859.40000000002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0.10000000000000002</v>
      </c>
    </row>
    <row r="115" spans="2:54" s="44" customFormat="1" ht="13.5" x14ac:dyDescent="0.25">
      <c r="B115" s="40"/>
      <c r="C115" s="40" t="s">
        <v>37</v>
      </c>
      <c r="D115" s="46">
        <f>[2]GT!J515</f>
        <v>1248919</v>
      </c>
      <c r="E115" s="47">
        <f t="shared" si="671"/>
        <v>474589.22000000003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187337.85</v>
      </c>
      <c r="AN115" s="48">
        <f t="shared" si="716"/>
        <v>187337.85</v>
      </c>
      <c r="AO115" s="48">
        <f t="shared" si="716"/>
        <v>24978.38</v>
      </c>
      <c r="AP115" s="51">
        <f t="shared" si="676"/>
        <v>399654.08</v>
      </c>
      <c r="AQ115" s="48">
        <f t="shared" ref="AQ115:AS115" si="717">$D115*AQ166</f>
        <v>24978.38</v>
      </c>
      <c r="AR115" s="48">
        <f t="shared" si="717"/>
        <v>24978.38</v>
      </c>
      <c r="AS115" s="48">
        <f t="shared" si="717"/>
        <v>24978.38</v>
      </c>
      <c r="AT115" s="51">
        <f t="shared" si="678"/>
        <v>74935.14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0.38</v>
      </c>
    </row>
    <row r="116" spans="2:54" s="44" customFormat="1" ht="13.5" x14ac:dyDescent="0.25">
      <c r="B116" s="40"/>
      <c r="C116" s="40" t="s">
        <v>38</v>
      </c>
      <c r="D116" s="46">
        <f>[2]GT!J516</f>
        <v>990363</v>
      </c>
      <c r="E116" s="47">
        <f t="shared" si="671"/>
        <v>59421.780000000006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19807.260000000002</v>
      </c>
      <c r="AR116" s="48">
        <f t="shared" si="723"/>
        <v>19807.260000000002</v>
      </c>
      <c r="AS116" s="48">
        <f t="shared" si="723"/>
        <v>19807.260000000002</v>
      </c>
      <c r="AT116" s="51">
        <f t="shared" si="678"/>
        <v>59421.780000000006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>
        <f t="shared" si="682"/>
        <v>6.0000000000000005E-2</v>
      </c>
    </row>
    <row r="117" spans="2:54" s="44" customFormat="1" ht="13.5" x14ac:dyDescent="0.25">
      <c r="B117" s="40"/>
      <c r="C117" s="40" t="s">
        <v>39</v>
      </c>
      <c r="D117" s="46"/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 t="e">
        <f t="shared" si="682"/>
        <v>#DIV/0!</v>
      </c>
    </row>
    <row r="118" spans="2:54" s="44" customFormat="1" ht="13.5" x14ac:dyDescent="0.25">
      <c r="B118" s="40"/>
      <c r="C118" s="40" t="s">
        <v>40</v>
      </c>
      <c r="D118" s="46">
        <f>[2]GT!J517</f>
        <v>3272486</v>
      </c>
      <c r="E118" s="47">
        <f t="shared" si="671"/>
        <v>2388914.7799999993</v>
      </c>
      <c r="F118" s="48">
        <f t="shared" si="698"/>
        <v>0</v>
      </c>
      <c r="G118" s="48">
        <f t="shared" si="698"/>
        <v>163624.30000000002</v>
      </c>
      <c r="H118" s="48">
        <f t="shared" si="698"/>
        <v>163624.30000000002</v>
      </c>
      <c r="I118" s="48">
        <f t="shared" si="698"/>
        <v>163624.30000000002</v>
      </c>
      <c r="J118" s="48">
        <f t="shared" si="698"/>
        <v>0</v>
      </c>
      <c r="K118" s="48">
        <f t="shared" si="698"/>
        <v>32724.86</v>
      </c>
      <c r="L118" s="48">
        <f t="shared" si="698"/>
        <v>98174.58</v>
      </c>
      <c r="M118" s="48">
        <f t="shared" si="698"/>
        <v>327248.60000000003</v>
      </c>
      <c r="N118" s="48">
        <f t="shared" si="698"/>
        <v>261798.88</v>
      </c>
      <c r="O118" s="51">
        <f t="shared" si="699"/>
        <v>1210819.8199999998</v>
      </c>
      <c r="P118" s="48">
        <f t="shared" ref="P118:W118" si="733">$D118*P169</f>
        <v>65449.72</v>
      </c>
      <c r="Q118" s="48">
        <f t="shared" si="733"/>
        <v>16362.43</v>
      </c>
      <c r="R118" s="48">
        <f t="shared" si="733"/>
        <v>16362.43</v>
      </c>
      <c r="S118" s="48">
        <f t="shared" si="733"/>
        <v>65449.72</v>
      </c>
      <c r="T118" s="48">
        <f t="shared" si="733"/>
        <v>16362.43</v>
      </c>
      <c r="U118" s="48">
        <f t="shared" si="733"/>
        <v>16362.43</v>
      </c>
      <c r="V118" s="48">
        <f t="shared" si="733"/>
        <v>0</v>
      </c>
      <c r="W118" s="48">
        <f t="shared" si="733"/>
        <v>0</v>
      </c>
      <c r="X118" s="51">
        <f t="shared" si="701"/>
        <v>196349.15999999997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32724.86</v>
      </c>
      <c r="AB118" s="48">
        <f t="shared" si="734"/>
        <v>32724.86</v>
      </c>
      <c r="AC118" s="48">
        <f t="shared" si="734"/>
        <v>32724.86</v>
      </c>
      <c r="AD118" s="48">
        <f t="shared" si="734"/>
        <v>32724.86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130899.44</v>
      </c>
      <c r="AI118" s="48">
        <f t="shared" ref="AI118:AO118" si="735">$D118*AI169</f>
        <v>98174.58</v>
      </c>
      <c r="AJ118" s="48">
        <f t="shared" si="735"/>
        <v>0</v>
      </c>
      <c r="AK118" s="48">
        <f t="shared" si="735"/>
        <v>98174.58</v>
      </c>
      <c r="AL118" s="48">
        <f t="shared" si="735"/>
        <v>98174.58</v>
      </c>
      <c r="AM118" s="48">
        <f t="shared" si="735"/>
        <v>98174.58</v>
      </c>
      <c r="AN118" s="48">
        <f t="shared" si="735"/>
        <v>163624.30000000002</v>
      </c>
      <c r="AO118" s="48">
        <f t="shared" si="735"/>
        <v>0</v>
      </c>
      <c r="AP118" s="51">
        <f t="shared" si="676"/>
        <v>556322.62</v>
      </c>
      <c r="AQ118" s="48">
        <f t="shared" ref="AQ118:AS118" si="736">$D118*AQ169</f>
        <v>98174.58</v>
      </c>
      <c r="AR118" s="48">
        <f t="shared" si="736"/>
        <v>98174.58</v>
      </c>
      <c r="AS118" s="48">
        <f t="shared" si="736"/>
        <v>98174.58</v>
      </c>
      <c r="AT118" s="51">
        <f t="shared" si="678"/>
        <v>294523.74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0.72999999999999976</v>
      </c>
    </row>
    <row r="119" spans="2:54" s="44" customFormat="1" ht="13.5" x14ac:dyDescent="0.25">
      <c r="B119" s="40"/>
      <c r="C119" s="40" t="s">
        <v>41</v>
      </c>
      <c r="D119" s="46">
        <f>[2]GT!J518</f>
        <v>47759</v>
      </c>
      <c r="E119" s="47">
        <f t="shared" si="671"/>
        <v>238.79500000000002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238.79500000000002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238.79500000000002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[2]GT!J519</f>
        <v>211397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>
        <f t="shared" si="682"/>
        <v>0</v>
      </c>
    </row>
    <row r="121" spans="2:54" s="44" customFormat="1" ht="13.5" x14ac:dyDescent="0.25">
      <c r="B121" s="40"/>
      <c r="C121" s="40" t="s">
        <v>43</v>
      </c>
      <c r="D121" s="46">
        <f>[2]GT!J520</f>
        <v>2032235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873664</v>
      </c>
      <c r="E122" s="42">
        <f t="shared" si="671"/>
        <v>3101.94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3101.94</v>
      </c>
      <c r="M122" s="41">
        <f t="shared" si="758"/>
        <v>0</v>
      </c>
      <c r="N122" s="41">
        <f t="shared" si="758"/>
        <v>0</v>
      </c>
      <c r="O122" s="43">
        <f t="shared" si="757"/>
        <v>3101.94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3.5504953849534835E-3</v>
      </c>
    </row>
    <row r="123" spans="2:54" s="44" customFormat="1" ht="13.5" x14ac:dyDescent="0.25">
      <c r="B123" s="40"/>
      <c r="C123" s="52" t="s">
        <v>45</v>
      </c>
      <c r="D123" s="46">
        <f>[2]GT!J713+[2]GT!J715</f>
        <v>718567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[2]GT!J714</f>
        <v>155097</v>
      </c>
      <c r="E124" s="47">
        <f t="shared" si="671"/>
        <v>3101.94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3101.94</v>
      </c>
      <c r="M124" s="48">
        <f t="shared" si="765"/>
        <v>0</v>
      </c>
      <c r="N124" s="48">
        <f t="shared" si="765"/>
        <v>0</v>
      </c>
      <c r="O124" s="51">
        <f>SUM(F124:N124)</f>
        <v>3101.94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>
        <f t="shared" si="682"/>
        <v>0.02</v>
      </c>
    </row>
    <row r="125" spans="2:54" s="44" customFormat="1" x14ac:dyDescent="0.25">
      <c r="B125" s="39" t="s">
        <v>47</v>
      </c>
      <c r="C125" s="40"/>
      <c r="D125" s="50">
        <f>SUM(D126:D131)</f>
        <v>6758474</v>
      </c>
      <c r="E125" s="47">
        <f t="shared" si="671"/>
        <v>787244.81199999992</v>
      </c>
      <c r="F125" s="41">
        <f t="shared" ref="F125:AI125" si="778">SUM(F126:F131)</f>
        <v>95445.84</v>
      </c>
      <c r="G125" s="41">
        <f t="shared" ref="G125:N125" si="779">SUM(G126:G131)</f>
        <v>143168.75999999998</v>
      </c>
      <c r="H125" s="41">
        <f t="shared" si="779"/>
        <v>0</v>
      </c>
      <c r="I125" s="41">
        <f t="shared" si="779"/>
        <v>8226.380000000001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246840.97999999998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143168.75999999998</v>
      </c>
      <c r="V125" s="41">
        <f t="shared" si="780"/>
        <v>8226.380000000001</v>
      </c>
      <c r="W125" s="41">
        <f t="shared" si="780"/>
        <v>8226.380000000001</v>
      </c>
      <c r="X125" s="41">
        <f t="shared" si="778"/>
        <v>159621.51999999999</v>
      </c>
      <c r="Y125" s="41">
        <f t="shared" si="778"/>
        <v>51836.11</v>
      </c>
      <c r="Z125" s="41">
        <f t="shared" ref="Z125:AG125" si="781">SUM(Z126:Z131)</f>
        <v>4113.1900000000005</v>
      </c>
      <c r="AA125" s="41">
        <f t="shared" si="781"/>
        <v>0</v>
      </c>
      <c r="AB125" s="41">
        <f t="shared" si="781"/>
        <v>23861.46</v>
      </c>
      <c r="AC125" s="41">
        <f t="shared" si="781"/>
        <v>32087.84</v>
      </c>
      <c r="AD125" s="41">
        <f t="shared" si="781"/>
        <v>32087.84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143986.44</v>
      </c>
      <c r="AI125" s="41">
        <f t="shared" si="778"/>
        <v>4772.2920000000004</v>
      </c>
      <c r="AJ125" s="41">
        <f t="shared" ref="AJ125:AO125" si="782">SUM(AJ126:AJ131)</f>
        <v>107785.41</v>
      </c>
      <c r="AK125" s="41">
        <f t="shared" si="782"/>
        <v>107785.41</v>
      </c>
      <c r="AL125" s="41">
        <f t="shared" si="782"/>
        <v>0</v>
      </c>
      <c r="AM125" s="41">
        <f t="shared" si="782"/>
        <v>2056.5950000000003</v>
      </c>
      <c r="AN125" s="41">
        <f t="shared" si="782"/>
        <v>2056.5950000000003</v>
      </c>
      <c r="AO125" s="41">
        <f t="shared" si="782"/>
        <v>0</v>
      </c>
      <c r="AP125" s="43">
        <f t="shared" si="676"/>
        <v>224456.30200000003</v>
      </c>
      <c r="AQ125" s="41">
        <f t="shared" ref="AQ125:AS125" si="783">SUM(AQ126:AQ131)</f>
        <v>4113.1900000000005</v>
      </c>
      <c r="AR125" s="41">
        <f t="shared" si="783"/>
        <v>4113.1900000000005</v>
      </c>
      <c r="AS125" s="41">
        <f t="shared" si="783"/>
        <v>4113.1900000000005</v>
      </c>
      <c r="AT125" s="43">
        <f t="shared" si="678"/>
        <v>12339.570000000002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0.11648262788315823</v>
      </c>
    </row>
    <row r="126" spans="2:54" s="44" customFormat="1" ht="13.5" x14ac:dyDescent="0.25">
      <c r="B126" s="40"/>
      <c r="C126" s="40" t="s">
        <v>48</v>
      </c>
      <c r="D126" s="46">
        <f>[2]GT!J913+[2]GT!J918</f>
        <v>4772292</v>
      </c>
      <c r="E126" s="47">
        <f t="shared" si="671"/>
        <v>696754.63199999998</v>
      </c>
      <c r="F126" s="48">
        <f t="shared" ref="F126:N131" si="786">$D126*F177</f>
        <v>95445.84</v>
      </c>
      <c r="G126" s="48">
        <f t="shared" si="786"/>
        <v>143168.75999999998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238614.59999999998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143168.75999999998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143168.75999999998</v>
      </c>
      <c r="Y126" s="48">
        <f t="shared" ref="Y126:AG126" si="790">$D126*Y177</f>
        <v>47722.92</v>
      </c>
      <c r="Z126" s="48">
        <f t="shared" si="790"/>
        <v>0</v>
      </c>
      <c r="AA126" s="48">
        <f t="shared" si="790"/>
        <v>0</v>
      </c>
      <c r="AB126" s="48">
        <f t="shared" si="790"/>
        <v>23861.46</v>
      </c>
      <c r="AC126" s="48">
        <f t="shared" si="790"/>
        <v>23861.46</v>
      </c>
      <c r="AD126" s="48">
        <f t="shared" si="790"/>
        <v>23861.46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119307.29999999999</v>
      </c>
      <c r="AI126" s="48">
        <f t="shared" ref="AI126:AO126" si="792">$D126*AI177</f>
        <v>4772.2920000000004</v>
      </c>
      <c r="AJ126" s="48">
        <f t="shared" si="792"/>
        <v>95445.84</v>
      </c>
      <c r="AK126" s="48">
        <f t="shared" si="792"/>
        <v>95445.84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195663.97200000001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0.14599999999999999</v>
      </c>
    </row>
    <row r="127" spans="2:54" s="44" customFormat="1" ht="13.5" x14ac:dyDescent="0.25">
      <c r="B127" s="40"/>
      <c r="C127" s="40" t="s">
        <v>49</v>
      </c>
      <c r="D127" s="46">
        <f>[2]GT!J914</f>
        <v>411319</v>
      </c>
      <c r="E127" s="47">
        <f t="shared" si="671"/>
        <v>90490.180000000022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8226.380000000001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8226.380000000001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8226.380000000001</v>
      </c>
      <c r="W127" s="48">
        <f t="shared" si="797"/>
        <v>8226.380000000001</v>
      </c>
      <c r="X127" s="51">
        <f t="shared" si="789"/>
        <v>16452.760000000002</v>
      </c>
      <c r="Y127" s="48">
        <f t="shared" ref="Y127:AG127" si="798">$D127*Y178</f>
        <v>4113.1900000000005</v>
      </c>
      <c r="Z127" s="48">
        <f t="shared" si="798"/>
        <v>4113.1900000000005</v>
      </c>
      <c r="AA127" s="48">
        <f t="shared" si="798"/>
        <v>0</v>
      </c>
      <c r="AB127" s="48">
        <f t="shared" si="798"/>
        <v>0</v>
      </c>
      <c r="AC127" s="48">
        <f t="shared" si="798"/>
        <v>8226.380000000001</v>
      </c>
      <c r="AD127" s="48">
        <f t="shared" si="798"/>
        <v>8226.380000000001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24679.140000000003</v>
      </c>
      <c r="AI127" s="48">
        <f t="shared" ref="AI127:AO127" si="799">$D127*AI178</f>
        <v>0</v>
      </c>
      <c r="AJ127" s="48">
        <f t="shared" si="799"/>
        <v>12339.57</v>
      </c>
      <c r="AK127" s="48">
        <f t="shared" si="799"/>
        <v>12339.57</v>
      </c>
      <c r="AL127" s="48">
        <f t="shared" si="799"/>
        <v>0</v>
      </c>
      <c r="AM127" s="48">
        <f t="shared" si="799"/>
        <v>2056.5950000000003</v>
      </c>
      <c r="AN127" s="48">
        <f t="shared" si="799"/>
        <v>2056.5950000000003</v>
      </c>
      <c r="AO127" s="48">
        <f t="shared" si="799"/>
        <v>0</v>
      </c>
      <c r="AP127" s="51">
        <f t="shared" si="676"/>
        <v>28792.33</v>
      </c>
      <c r="AQ127" s="48">
        <f t="shared" ref="AQ127:AS127" si="800">$D127*AQ178</f>
        <v>4113.1900000000005</v>
      </c>
      <c r="AR127" s="48">
        <f t="shared" si="800"/>
        <v>4113.1900000000005</v>
      </c>
      <c r="AS127" s="48">
        <f t="shared" si="800"/>
        <v>4113.1900000000005</v>
      </c>
      <c r="AT127" s="51">
        <f t="shared" si="678"/>
        <v>12339.570000000002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>
        <f t="shared" si="682"/>
        <v>0.22000000000000006</v>
      </c>
    </row>
    <row r="128" spans="2:54" s="44" customFormat="1" ht="13.5" x14ac:dyDescent="0.25">
      <c r="B128" s="40"/>
      <c r="C128" s="40" t="s">
        <v>50</v>
      </c>
      <c r="D128" s="46">
        <f>[2]GT!J915</f>
        <v>1060408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/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 t="e">
        <f t="shared" si="682"/>
        <v>#DIV/0!</v>
      </c>
    </row>
    <row r="130" spans="2:54" s="44" customFormat="1" ht="13.5" x14ac:dyDescent="0.25">
      <c r="B130" s="40"/>
      <c r="C130" s="40" t="s">
        <v>52</v>
      </c>
      <c r="D130" s="46">
        <f>[2]GT!J916</f>
        <v>455168</v>
      </c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>
        <f t="shared" si="682"/>
        <v>0</v>
      </c>
    </row>
    <row r="131" spans="2:54" s="44" customFormat="1" ht="13.5" x14ac:dyDescent="0.25">
      <c r="B131" s="40"/>
      <c r="C131" s="40" t="s">
        <v>53</v>
      </c>
      <c r="D131" s="46">
        <f>[2]GT!J917</f>
        <v>59287</v>
      </c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>
        <f t="shared" si="682"/>
        <v>0</v>
      </c>
    </row>
    <row r="132" spans="2:54" s="44" customFormat="1" x14ac:dyDescent="0.25">
      <c r="B132" s="39" t="s">
        <v>54</v>
      </c>
      <c r="C132" s="40"/>
      <c r="D132" s="50">
        <f>SUM(D133:D134)</f>
        <v>7457805</v>
      </c>
      <c r="E132" s="42">
        <f t="shared" si="671"/>
        <v>298312.2</v>
      </c>
      <c r="F132" s="41">
        <f t="shared" ref="F132:AI132" si="827">SUM(F133:F134)</f>
        <v>74578.05</v>
      </c>
      <c r="G132" s="41">
        <f t="shared" ref="G132:N132" si="828">SUM(G133:G134)</f>
        <v>74578.05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149156.1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149156.1</v>
      </c>
      <c r="V132" s="41">
        <f t="shared" si="829"/>
        <v>0</v>
      </c>
      <c r="W132" s="41">
        <f t="shared" si="829"/>
        <v>0</v>
      </c>
      <c r="X132" s="41">
        <f t="shared" si="827"/>
        <v>149156.1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0.04</v>
      </c>
    </row>
    <row r="133" spans="2:54" s="44" customFormat="1" ht="13.5" x14ac:dyDescent="0.25">
      <c r="B133" s="40"/>
      <c r="C133" s="40" t="s">
        <v>55</v>
      </c>
      <c r="D133" s="46">
        <f>[2]GT!J1113+[2]GT!J1114</f>
        <v>7457805</v>
      </c>
      <c r="E133" s="47">
        <f t="shared" si="671"/>
        <v>298312.2</v>
      </c>
      <c r="F133" s="48">
        <f t="shared" ref="F133:N134" si="835">$D133*F184</f>
        <v>74578.05</v>
      </c>
      <c r="G133" s="48">
        <f t="shared" si="835"/>
        <v>74578.05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149156.1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149156.1</v>
      </c>
      <c r="V133" s="48">
        <f t="shared" si="836"/>
        <v>0</v>
      </c>
      <c r="W133" s="48">
        <f t="shared" si="836"/>
        <v>0</v>
      </c>
      <c r="X133" s="51">
        <f>SUM(P133:W133)</f>
        <v>149156.1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>
        <f t="shared" si="682"/>
        <v>0.04</v>
      </c>
    </row>
    <row r="134" spans="2:54" s="44" customFormat="1" ht="13.5" x14ac:dyDescent="0.25">
      <c r="B134" s="40"/>
      <c r="C134" s="40" t="s">
        <v>56</v>
      </c>
      <c r="D134" s="46"/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 t="e">
        <f t="shared" si="682"/>
        <v>#DIV/0!</v>
      </c>
    </row>
    <row r="135" spans="2:54" s="44" customFormat="1" x14ac:dyDescent="0.25">
      <c r="B135" s="39" t="s">
        <v>57</v>
      </c>
      <c r="C135" s="40"/>
      <c r="D135" s="50">
        <f>SUM(D136:D140)</f>
        <v>963184</v>
      </c>
      <c r="E135" s="42">
        <f t="shared" si="671"/>
        <v>93050.965000000011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46888.865000000005</v>
      </c>
      <c r="W135" s="41">
        <f t="shared" si="850"/>
        <v>46162.100000000006</v>
      </c>
      <c r="X135" s="41">
        <f t="shared" si="848"/>
        <v>93050.965000000011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9.6607673092576299E-2</v>
      </c>
    </row>
    <row r="136" spans="2:54" s="44" customFormat="1" ht="13.5" x14ac:dyDescent="0.25">
      <c r="B136" s="40"/>
      <c r="C136" s="40" t="s">
        <v>58</v>
      </c>
      <c r="D136" s="46">
        <f>[2]GT!J1313</f>
        <v>827936</v>
      </c>
      <c r="E136" s="47">
        <f t="shared" si="671"/>
        <v>82793.600000000006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41396.800000000003</v>
      </c>
      <c r="W136" s="48">
        <f t="shared" si="857"/>
        <v>41396.800000000003</v>
      </c>
      <c r="X136" s="51">
        <f>SUM(P136:W136)</f>
        <v>82793.600000000006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[2]GT!J1314</f>
        <v>39144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>
        <f>[2]GT!J1315</f>
        <v>47653</v>
      </c>
      <c r="E138" s="47">
        <f t="shared" si="671"/>
        <v>9530.6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4765.3</v>
      </c>
      <c r="W138" s="48">
        <f t="shared" si="869"/>
        <v>4765.3</v>
      </c>
      <c r="X138" s="51">
        <f>SUM(P138:W138)</f>
        <v>9530.6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0.2</v>
      </c>
    </row>
    <row r="139" spans="2:54" s="44" customFormat="1" ht="13.5" x14ac:dyDescent="0.25">
      <c r="B139" s="40"/>
      <c r="C139" s="40" t="s">
        <v>61</v>
      </c>
      <c r="D139" s="46"/>
      <c r="E139" s="47">
        <f t="shared" si="671"/>
        <v>0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0</v>
      </c>
      <c r="W139" s="48">
        <f t="shared" si="875"/>
        <v>0</v>
      </c>
      <c r="X139" s="51">
        <f>SUM(P139:W139)</f>
        <v>0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 t="e">
        <f t="shared" si="682"/>
        <v>#DIV/0!</v>
      </c>
    </row>
    <row r="140" spans="2:54" s="44" customFormat="1" ht="13.5" x14ac:dyDescent="0.25">
      <c r="B140" s="40"/>
      <c r="C140" s="40" t="s">
        <v>62</v>
      </c>
      <c r="D140" s="46">
        <f>[2]GT!J1316</f>
        <v>48451</v>
      </c>
      <c r="E140" s="47">
        <f t="shared" si="671"/>
        <v>726.76499999999999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726.76499999999999</v>
      </c>
      <c r="W140" s="48">
        <f t="shared" si="881"/>
        <v>0</v>
      </c>
      <c r="X140" s="51">
        <f>SUM(P140:W140)</f>
        <v>726.76499999999999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239461</v>
      </c>
      <c r="E141" s="42">
        <f t="shared" si="671"/>
        <v>0.35500000000000004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5.0000000000000001E-3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5.0000000000000001E-3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0.05</v>
      </c>
      <c r="AJ141" s="41">
        <f t="shared" ref="AJ141:AO141" si="891">SUM(AJ142:AJ146)</f>
        <v>0.05</v>
      </c>
      <c r="AK141" s="41">
        <f t="shared" si="891"/>
        <v>0.05</v>
      </c>
      <c r="AL141" s="41">
        <f t="shared" si="891"/>
        <v>0.15</v>
      </c>
      <c r="AM141" s="41">
        <f t="shared" si="891"/>
        <v>0</v>
      </c>
      <c r="AN141" s="41">
        <f t="shared" si="891"/>
        <v>0.05</v>
      </c>
      <c r="AO141" s="41">
        <f t="shared" si="891"/>
        <v>0</v>
      </c>
      <c r="AP141" s="43">
        <f t="shared" si="676"/>
        <v>0.35000000000000003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1.4824961058376939E-6</v>
      </c>
    </row>
    <row r="142" spans="2:54" s="44" customFormat="1" ht="13.5" x14ac:dyDescent="0.25">
      <c r="B142" s="40"/>
      <c r="C142" s="40" t="s">
        <v>64</v>
      </c>
      <c r="D142" s="46">
        <f>[2]GT!J1513+[2]GT!J1514</f>
        <v>239460</v>
      </c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>
        <f t="shared" si="682"/>
        <v>0</v>
      </c>
    </row>
    <row r="143" spans="2:54" s="44" customFormat="1" ht="13.5" x14ac:dyDescent="0.25">
      <c r="B143" s="40"/>
      <c r="C143" s="40" t="s">
        <v>65</v>
      </c>
      <c r="D143" s="46"/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 t="e">
        <f t="shared" si="682"/>
        <v>#DIV/0!</v>
      </c>
    </row>
    <row r="144" spans="2:54" s="44" customFormat="1" ht="13.5" x14ac:dyDescent="0.25">
      <c r="B144" s="40"/>
      <c r="C144" s="40" t="s">
        <v>66</v>
      </c>
      <c r="D144" s="46"/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 t="e">
        <f t="shared" si="682"/>
        <v>#DIV/0!</v>
      </c>
    </row>
    <row r="145" spans="2:54" s="44" customFormat="1" ht="13.5" x14ac:dyDescent="0.25">
      <c r="B145" s="40"/>
      <c r="C145" s="40" t="s">
        <v>67</v>
      </c>
      <c r="D145" s="46"/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 t="e">
        <f t="shared" si="682"/>
        <v>#DIV/0!</v>
      </c>
    </row>
    <row r="146" spans="2:54" s="44" customFormat="1" ht="13.5" x14ac:dyDescent="0.25">
      <c r="B146" s="40"/>
      <c r="C146" s="40" t="s">
        <v>68</v>
      </c>
      <c r="D146" s="46">
        <f>[2]GT!J1516</f>
        <v>1</v>
      </c>
      <c r="E146" s="47">
        <f t="shared" si="671"/>
        <v>0.35500000000000004</v>
      </c>
      <c r="F146" s="48">
        <f t="shared" si="895"/>
        <v>0</v>
      </c>
      <c r="G146" s="48">
        <f t="shared" si="895"/>
        <v>0</v>
      </c>
      <c r="H146" s="48">
        <f t="shared" si="895"/>
        <v>5.0000000000000001E-3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5.0000000000000001E-3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0.05</v>
      </c>
      <c r="AJ146" s="48">
        <f t="shared" si="922"/>
        <v>0.05</v>
      </c>
      <c r="AK146" s="48">
        <f t="shared" si="922"/>
        <v>0.05</v>
      </c>
      <c r="AL146" s="48">
        <f t="shared" si="922"/>
        <v>0.15</v>
      </c>
      <c r="AM146" s="48">
        <f t="shared" si="922"/>
        <v>0</v>
      </c>
      <c r="AN146" s="48">
        <f t="shared" si="922"/>
        <v>0.05</v>
      </c>
      <c r="AO146" s="48">
        <f t="shared" si="922"/>
        <v>0</v>
      </c>
      <c r="AP146" s="51">
        <f t="shared" si="676"/>
        <v>0.35000000000000003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0.35500000000000004</v>
      </c>
    </row>
    <row r="147" spans="2:54" s="44" customFormat="1" x14ac:dyDescent="0.25">
      <c r="B147" s="39" t="s">
        <v>69</v>
      </c>
      <c r="C147" s="40"/>
      <c r="D147" s="50">
        <f>SUM(D148:D153)</f>
        <v>2525402</v>
      </c>
      <c r="E147" s="42">
        <f t="shared" si="671"/>
        <v>328170.52999999997</v>
      </c>
      <c r="F147" s="41">
        <f t="shared" ref="F147:AI147" si="926">SUM(F148:F153)</f>
        <v>93499.5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101440.59999999999</v>
      </c>
      <c r="L147" s="41">
        <f t="shared" si="927"/>
        <v>101440.59999999999</v>
      </c>
      <c r="M147" s="41">
        <f t="shared" si="927"/>
        <v>31166.5</v>
      </c>
      <c r="N147" s="41">
        <f t="shared" si="927"/>
        <v>0</v>
      </c>
      <c r="O147" s="43">
        <f t="shared" si="926"/>
        <v>327547.19999999995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623.33000000000004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623.33000000000004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0.12994783800757265</v>
      </c>
    </row>
    <row r="148" spans="2:54" s="44" customFormat="1" ht="13.5" x14ac:dyDescent="0.25">
      <c r="B148" s="40"/>
      <c r="C148" s="40" t="s">
        <v>70</v>
      </c>
      <c r="D148" s="46">
        <f>[2]GT!J1713</f>
        <v>623330</v>
      </c>
      <c r="E148" s="47">
        <f t="shared" si="671"/>
        <v>187622.33</v>
      </c>
      <c r="F148" s="48">
        <f t="shared" ref="F148:N153" si="934">$D148*F199</f>
        <v>93499.5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31166.5</v>
      </c>
      <c r="L148" s="48">
        <f t="shared" si="934"/>
        <v>31166.5</v>
      </c>
      <c r="M148" s="48">
        <f t="shared" si="934"/>
        <v>31166.5</v>
      </c>
      <c r="N148" s="48">
        <f t="shared" si="934"/>
        <v>0</v>
      </c>
      <c r="O148" s="51">
        <f t="shared" ref="O148:O153" si="935">SUM(F148:N148)</f>
        <v>186999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623.33000000000004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623.33000000000004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0.30099999999999999</v>
      </c>
    </row>
    <row r="149" spans="2:54" s="44" customFormat="1" ht="13.5" x14ac:dyDescent="0.25">
      <c r="B149" s="40"/>
      <c r="C149" s="40" t="s">
        <v>71</v>
      </c>
      <c r="D149" s="46">
        <f>[2]GT!J1714</f>
        <v>619</v>
      </c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>
        <f t="shared" si="682"/>
        <v>0</v>
      </c>
    </row>
    <row r="150" spans="2:54" s="44" customFormat="1" ht="13.5" x14ac:dyDescent="0.25">
      <c r="B150" s="40"/>
      <c r="C150" s="40" t="s">
        <v>72</v>
      </c>
      <c r="D150" s="46">
        <f>[2]GT!J1715</f>
        <v>468494</v>
      </c>
      <c r="E150" s="47">
        <f t="shared" si="671"/>
        <v>140548.19999999998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70274.099999999991</v>
      </c>
      <c r="L150" s="48">
        <f t="shared" si="934"/>
        <v>70274.099999999991</v>
      </c>
      <c r="M150" s="48">
        <f t="shared" si="934"/>
        <v>0</v>
      </c>
      <c r="N150" s="48">
        <f t="shared" si="934"/>
        <v>0</v>
      </c>
      <c r="O150" s="51">
        <f t="shared" si="935"/>
        <v>140548.19999999998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[2]GT!J1716</f>
        <v>752368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>
        <f>[2]GT!J1717</f>
        <v>319669</v>
      </c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>
        <f t="shared" si="682"/>
        <v>0</v>
      </c>
    </row>
    <row r="153" spans="2:54" s="44" customFormat="1" ht="13.5" x14ac:dyDescent="0.25">
      <c r="B153" s="40"/>
      <c r="C153" s="40" t="s">
        <v>75</v>
      </c>
      <c r="D153" s="46">
        <f>[2]GT!J1718</f>
        <v>360922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>
        <f t="shared" si="682"/>
        <v>0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29394536</v>
      </c>
      <c r="E154" s="55">
        <f t="shared" si="671"/>
        <v>5088254.2419999996</v>
      </c>
      <c r="F154" s="56">
        <f>F109+F112+F122+F125+F132+F135+F141+F147</f>
        <v>263523.39</v>
      </c>
      <c r="G154" s="56">
        <f t="shared" ref="G154:N154" si="974">G109+G112+G122+G125+G132+G135+G141+G147</f>
        <v>390617.83</v>
      </c>
      <c r="H154" s="56">
        <f t="shared" si="974"/>
        <v>172871.02500000002</v>
      </c>
      <c r="I154" s="56">
        <f t="shared" si="974"/>
        <v>180791.63500000004</v>
      </c>
      <c r="J154" s="56">
        <f t="shared" si="974"/>
        <v>0</v>
      </c>
      <c r="K154" s="56">
        <f t="shared" si="974"/>
        <v>134165.46</v>
      </c>
      <c r="L154" s="56">
        <f t="shared" si="974"/>
        <v>202717.12</v>
      </c>
      <c r="M154" s="56">
        <f t="shared" si="974"/>
        <v>362766.18000000005</v>
      </c>
      <c r="N154" s="56">
        <f t="shared" si="974"/>
        <v>261798.88</v>
      </c>
      <c r="O154" s="57">
        <f t="shared" ref="O154:AI154" si="975">O109+O112+O122+O125+O132+O135+O141+O147</f>
        <v>1969251.5199999998</v>
      </c>
      <c r="P154" s="56">
        <f t="shared" si="975"/>
        <v>68172.52</v>
      </c>
      <c r="Q154" s="56">
        <f t="shared" ref="Q154:W154" si="976">Q109+Q112+Q122+Q125+Q132+Q135+Q141+Q147</f>
        <v>27253.63</v>
      </c>
      <c r="R154" s="56">
        <f t="shared" si="976"/>
        <v>19085.23</v>
      </c>
      <c r="S154" s="56">
        <f t="shared" si="976"/>
        <v>68172.52</v>
      </c>
      <c r="T154" s="56">
        <f t="shared" si="976"/>
        <v>38117.83</v>
      </c>
      <c r="U154" s="56">
        <f t="shared" si="976"/>
        <v>335915.29</v>
      </c>
      <c r="V154" s="56">
        <f t="shared" si="976"/>
        <v>82343.24500000001</v>
      </c>
      <c r="W154" s="56">
        <f t="shared" si="976"/>
        <v>54933.040000000008</v>
      </c>
      <c r="X154" s="56">
        <f t="shared" si="975"/>
        <v>693993.30499999993</v>
      </c>
      <c r="Y154" s="56">
        <f t="shared" si="975"/>
        <v>61161.600000000006</v>
      </c>
      <c r="Z154" s="56">
        <f t="shared" ref="Z154:AG154" si="977">Z109+Z112+Z122+Z125+Z132+Z135+Z141+Z147</f>
        <v>12815.35</v>
      </c>
      <c r="AA154" s="56">
        <f t="shared" si="977"/>
        <v>45778.1</v>
      </c>
      <c r="AB154" s="56">
        <f t="shared" si="977"/>
        <v>58761.86</v>
      </c>
      <c r="AC154" s="56">
        <f t="shared" si="977"/>
        <v>66662.584000000003</v>
      </c>
      <c r="AD154" s="56">
        <f t="shared" si="977"/>
        <v>66662.584000000003</v>
      </c>
      <c r="AE154" s="56">
        <f t="shared" si="977"/>
        <v>1305.3240000000001</v>
      </c>
      <c r="AF154" s="56">
        <f t="shared" si="977"/>
        <v>1849.884</v>
      </c>
      <c r="AG154" s="56">
        <f t="shared" si="977"/>
        <v>4351.08</v>
      </c>
      <c r="AH154" s="57">
        <f t="shared" si="975"/>
        <v>319348.36599999998</v>
      </c>
      <c r="AI154" s="56">
        <f t="shared" si="975"/>
        <v>193181.94599999997</v>
      </c>
      <c r="AJ154" s="56">
        <f t="shared" ref="AJ154:AO154" si="978">AJ109+AJ112+AJ122+AJ125+AJ132+AJ135+AJ141+AJ147</f>
        <v>218470.56</v>
      </c>
      <c r="AK154" s="56">
        <f t="shared" si="978"/>
        <v>206395.14799999999</v>
      </c>
      <c r="AL154" s="56">
        <f t="shared" si="978"/>
        <v>98609.837999999989</v>
      </c>
      <c r="AM154" s="56">
        <f t="shared" si="978"/>
        <v>288004.13299999997</v>
      </c>
      <c r="AN154" s="56">
        <f t="shared" si="978"/>
        <v>353453.90299999999</v>
      </c>
      <c r="AO154" s="56">
        <f t="shared" si="978"/>
        <v>134325.48800000001</v>
      </c>
      <c r="AP154" s="43">
        <f t="shared" si="676"/>
        <v>1492441.0159999998</v>
      </c>
      <c r="AQ154" s="56">
        <f t="shared" ref="AQ154:AS154" si="979">AQ109+AQ112+AQ122+AQ125+AQ132+AQ135+AQ141+AQ147</f>
        <v>151969.04999999999</v>
      </c>
      <c r="AR154" s="56">
        <f t="shared" si="979"/>
        <v>151424.49</v>
      </c>
      <c r="AS154" s="56">
        <f t="shared" si="979"/>
        <v>147073.41</v>
      </c>
      <c r="AT154" s="43">
        <f t="shared" si="678"/>
        <v>450466.94999999995</v>
      </c>
      <c r="AU154" s="56">
        <f t="shared" ref="AU154:AW154" si="980">AU109+AU112+AU122+AU125+AU132+AU135+AU141+AU147</f>
        <v>4366.2049999999999</v>
      </c>
      <c r="AV154" s="56">
        <f t="shared" si="980"/>
        <v>8732.41</v>
      </c>
      <c r="AW154" s="56">
        <f t="shared" si="980"/>
        <v>13204.49</v>
      </c>
      <c r="AX154" s="56">
        <f t="shared" ref="AX154:AZ154" si="981">AX109+AX112+AX122+AX125+AX132+AX135+AX141+AX147</f>
        <v>109587.25</v>
      </c>
      <c r="AY154" s="56">
        <f t="shared" si="981"/>
        <v>22209.15</v>
      </c>
      <c r="AZ154" s="56">
        <f t="shared" si="981"/>
        <v>4653.58</v>
      </c>
      <c r="BA154" s="43">
        <f t="shared" si="681"/>
        <v>162753.08499999999</v>
      </c>
      <c r="BB154" s="45">
        <f t="shared" si="682"/>
        <v>0.17310204325048709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224" priority="48" stopIfTrue="1" operator="greaterThan">
      <formula>0</formula>
    </cfRule>
  </conditionalFormatting>
  <conditionalFormatting sqref="D160:D205">
    <cfRule type="cellIs" dxfId="223" priority="49" stopIfTrue="1" operator="greaterThan">
      <formula>100</formula>
    </cfRule>
  </conditionalFormatting>
  <conditionalFormatting sqref="F13:N14 F16:N24 F26:N27 F29:N34 F36:N37 F39:N43 F45:N49 F51:N56">
    <cfRule type="cellIs" dxfId="222" priority="47" stopIfTrue="1" operator="greaterThan">
      <formula>0</formula>
    </cfRule>
  </conditionalFormatting>
  <conditionalFormatting sqref="P13:W14 P16:W24 P26:W27 P29:W34 P36:W37 P39:W43 P45:W49 P51:W56">
    <cfRule type="cellIs" dxfId="221" priority="46" stopIfTrue="1" operator="greaterThan">
      <formula>0</formula>
    </cfRule>
  </conditionalFormatting>
  <conditionalFormatting sqref="Y13:AG14 Y16:AG24 Y26:AG27 Y29:AG34 Y36:AG37 Y39:AG43 Y45:AG49 Y51:AG56">
    <cfRule type="cellIs" dxfId="220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219" priority="44" stopIfTrue="1" operator="greaterThan">
      <formula>0</formula>
    </cfRule>
  </conditionalFormatting>
  <conditionalFormatting sqref="F61:N62 F64:N72 F74:N75 F77:N82 F84:N85 F87:N91 F93:N97 F99:N104">
    <cfRule type="cellIs" dxfId="218" priority="43" stopIfTrue="1" operator="greaterThan">
      <formula>0</formula>
    </cfRule>
  </conditionalFormatting>
  <conditionalFormatting sqref="AT159:AT205 AT155 AT106">
    <cfRule type="cellIs" dxfId="217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216" priority="40" stopIfTrue="1" operator="greaterThan">
      <formula>0</formula>
    </cfRule>
  </conditionalFormatting>
  <conditionalFormatting sqref="F110:N111 F113:N121 F123:N124 F126:N131 F133:N134 F136:N140 F142:N146 F148:N153">
    <cfRule type="cellIs" dxfId="215" priority="39" stopIfTrue="1" operator="greaterThan">
      <formula>0</formula>
    </cfRule>
  </conditionalFormatting>
  <conditionalFormatting sqref="AP159:AP205 AP155 AP106">
    <cfRule type="cellIs" dxfId="214" priority="36" stopIfTrue="1" operator="greaterThan">
      <formula>0</formula>
    </cfRule>
  </conditionalFormatting>
  <conditionalFormatting sqref="BA159:BA205 BA155 BA106">
    <cfRule type="cellIs" dxfId="213" priority="27" stopIfTrue="1" operator="greaterThan">
      <formula>0</formula>
    </cfRule>
  </conditionalFormatting>
  <conditionalFormatting sqref="P61:W62 P64:W72 P74:W75 P77:W82 P84:W85 P87:W91 P93:W97 P99:W104">
    <cfRule type="cellIs" dxfId="212" priority="21" stopIfTrue="1" operator="greaterThan">
      <formula>0</formula>
    </cfRule>
  </conditionalFormatting>
  <conditionalFormatting sqref="AI13:AO14 AI16:AO24 AI26:AO27 AI29:AO34 AI36:AO37 AI39:AO43 AI45:AO49 AI51:AO56">
    <cfRule type="cellIs" dxfId="211" priority="24" stopIfTrue="1" operator="greaterThan">
      <formula>0</formula>
    </cfRule>
  </conditionalFormatting>
  <conditionalFormatting sqref="AQ13:AS14 AQ16:AS24 AQ26:AS27 AQ29:AS34 AQ36:AS37 AQ39:AS43 AQ45:AS49 AQ51:AS56">
    <cfRule type="cellIs" dxfId="210" priority="23" stopIfTrue="1" operator="greaterThan">
      <formula>0</formula>
    </cfRule>
  </conditionalFormatting>
  <conditionalFormatting sqref="AU13:AZ14 AU16:AZ24 AU26:AZ27 AU29:AZ34 AU36:AZ37 AU39:AZ43 AU45:AZ49 AU51:AZ56">
    <cfRule type="cellIs" dxfId="209" priority="22" stopIfTrue="1" operator="greaterThan">
      <formula>0</formula>
    </cfRule>
  </conditionalFormatting>
  <conditionalFormatting sqref="Y61:AG62 Y64:AG72 Y74:AG75 Y77:AG82 Y84:AG85 Y87:AG91 Y93:AG97 Y99:AG104">
    <cfRule type="cellIs" dxfId="208" priority="20" stopIfTrue="1" operator="greaterThan">
      <formula>0</formula>
    </cfRule>
  </conditionalFormatting>
  <conditionalFormatting sqref="AI61:AO62 AI64:AO72 AI74:AO75 AI77:AO82 AI84:AO85 AI87:AO91 AI93:AO97 AI99:AO104">
    <cfRule type="cellIs" dxfId="207" priority="19" stopIfTrue="1" operator="greaterThan">
      <formula>0</formula>
    </cfRule>
  </conditionalFormatting>
  <conditionalFormatting sqref="AQ61:AS62 AQ64:AS72 AQ74:AS75 AQ77:AS82 AQ84:AS85 AQ87:AS91 AQ93:AS97 AQ99:AS104">
    <cfRule type="cellIs" dxfId="206" priority="18" stopIfTrue="1" operator="greaterThan">
      <formula>0</formula>
    </cfRule>
  </conditionalFormatting>
  <conditionalFormatting sqref="AU61:AZ62 AU64:AZ72 AU74:AZ75 AU77:AZ82 AU84:AZ85 AU87:AZ91 AU93:AZ97 AU99:AZ104">
    <cfRule type="cellIs" dxfId="205" priority="17" stopIfTrue="1" operator="greaterThan">
      <formula>0</formula>
    </cfRule>
  </conditionalFormatting>
  <conditionalFormatting sqref="P110:W111 P113:W121 P123:W124 P126:W131 P133:W134 P136:W140 P142:W146 P148:W153">
    <cfRule type="cellIs" dxfId="204" priority="16" stopIfTrue="1" operator="greaterThan">
      <formula>0</formula>
    </cfRule>
  </conditionalFormatting>
  <conditionalFormatting sqref="Y110:AG111 Y113:AG121 Y123:AG124 Y126:AG131 Y133:AG134 Y136:AG140 Y142:AG146 Y148:AG153">
    <cfRule type="cellIs" dxfId="203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202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201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200" priority="12" stopIfTrue="1" operator="greaterThan">
      <formula>0</formula>
    </cfRule>
  </conditionalFormatting>
  <conditionalFormatting sqref="AI164:AO171">
    <cfRule type="cellIs" dxfId="199" priority="10" stopIfTrue="1" operator="greaterThan">
      <formula>0</formula>
    </cfRule>
  </conditionalFormatting>
  <conditionalFormatting sqref="AQ164:AS171">
    <cfRule type="cellIs" dxfId="198" priority="9" stopIfTrue="1" operator="greaterThan">
      <formula>0</formula>
    </cfRule>
  </conditionalFormatting>
  <conditionalFormatting sqref="AQ162:AS162">
    <cfRule type="cellIs" dxfId="197" priority="8" stopIfTrue="1" operator="greaterThan">
      <formula>0</formula>
    </cfRule>
  </conditionalFormatting>
  <conditionalFormatting sqref="AI173:AO204">
    <cfRule type="cellIs" dxfId="196" priority="4" stopIfTrue="1" operator="greaterThan">
      <formula>100</formula>
    </cfRule>
  </conditionalFormatting>
  <conditionalFormatting sqref="AU161:AZ205">
    <cfRule type="cellIs" dxfId="195" priority="3" stopIfTrue="1" operator="greaterThan">
      <formula>0</formula>
    </cfRule>
  </conditionalFormatting>
  <conditionalFormatting sqref="AI162:AO162">
    <cfRule type="cellIs" dxfId="194" priority="2" stopIfTrue="1" operator="greaterThan">
      <formula>0</formula>
    </cfRule>
  </conditionalFormatting>
  <conditionalFormatting sqref="AQ177:AS182">
    <cfRule type="cellIs" dxfId="193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BB205"/>
  <sheetViews>
    <sheetView zoomScaleNormal="100" workbookViewId="0">
      <pane xSplit="4" ySplit="4" topLeftCell="E166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26555350</v>
      </c>
      <c r="E7" s="33">
        <f>O7+X7+AH7+AP7+AT7+BA7</f>
        <v>3837740.716</v>
      </c>
      <c r="F7" s="34">
        <f>F57</f>
        <v>201063.61</v>
      </c>
      <c r="G7" s="34">
        <f t="shared" ref="G7:AH7" si="0">G57</f>
        <v>304074.80199999997</v>
      </c>
      <c r="H7" s="34">
        <f t="shared" si="0"/>
        <v>115727.33200000001</v>
      </c>
      <c r="I7" s="34">
        <f t="shared" ref="I7:K7" si="1">I57</f>
        <v>131269.84000000003</v>
      </c>
      <c r="J7" s="34">
        <f t="shared" si="1"/>
        <v>0</v>
      </c>
      <c r="K7" s="34">
        <f t="shared" si="1"/>
        <v>136494.53</v>
      </c>
      <c r="L7" s="34">
        <f t="shared" si="0"/>
        <v>181761.91</v>
      </c>
      <c r="M7" s="34">
        <f t="shared" si="0"/>
        <v>248722.89</v>
      </c>
      <c r="N7" s="34">
        <f t="shared" si="0"/>
        <v>178033.84</v>
      </c>
      <c r="O7" s="35">
        <f>O57</f>
        <v>1497148.7540000002</v>
      </c>
      <c r="P7" s="34">
        <f t="shared" si="0"/>
        <v>46395.22</v>
      </c>
      <c r="Q7" s="34">
        <f t="shared" ref="Q7:W7" si="2">Q57</f>
        <v>18674.154999999999</v>
      </c>
      <c r="R7" s="34">
        <f t="shared" si="2"/>
        <v>13013.875</v>
      </c>
      <c r="S7" s="34">
        <f t="shared" si="2"/>
        <v>46395.22</v>
      </c>
      <c r="T7" s="34">
        <f t="shared" si="2"/>
        <v>21134.565000000002</v>
      </c>
      <c r="U7" s="34">
        <f t="shared" si="2"/>
        <v>227150.32500000001</v>
      </c>
      <c r="V7" s="34">
        <f t="shared" si="2"/>
        <v>72985.445000000007</v>
      </c>
      <c r="W7" s="34">
        <f t="shared" si="2"/>
        <v>49702.802000000003</v>
      </c>
      <c r="X7" s="35">
        <f t="shared" si="0"/>
        <v>361926.22700000007</v>
      </c>
      <c r="Y7" s="34">
        <f t="shared" si="0"/>
        <v>72262.322</v>
      </c>
      <c r="Z7" s="34">
        <f t="shared" si="0"/>
        <v>11881.73</v>
      </c>
      <c r="AA7" s="34">
        <f t="shared" si="0"/>
        <v>28258.699999999997</v>
      </c>
      <c r="AB7" s="34">
        <f t="shared" ref="AB7:AD7" si="3">AB57</f>
        <v>53203.479999999996</v>
      </c>
      <c r="AC7" s="34">
        <f t="shared" si="3"/>
        <v>68938.034</v>
      </c>
      <c r="AD7" s="34">
        <f t="shared" si="3"/>
        <v>68938.034</v>
      </c>
      <c r="AE7" s="34">
        <f t="shared" si="0"/>
        <v>600.447</v>
      </c>
      <c r="AF7" s="34">
        <f t="shared" si="0"/>
        <v>977.79899999999998</v>
      </c>
      <c r="AG7" s="34">
        <f t="shared" si="0"/>
        <v>2001.49</v>
      </c>
      <c r="AH7" s="35">
        <f t="shared" si="0"/>
        <v>307062.03599999996</v>
      </c>
      <c r="AI7" s="34">
        <f t="shared" ref="AI7:AP7" si="4">AI57</f>
        <v>201444.58799999999</v>
      </c>
      <c r="AJ7" s="34">
        <f t="shared" si="4"/>
        <v>281529.47000000003</v>
      </c>
      <c r="AK7" s="34">
        <f t="shared" si="4"/>
        <v>211151.60900000003</v>
      </c>
      <c r="AL7" s="34">
        <f t="shared" si="4"/>
        <v>69238.339000000007</v>
      </c>
      <c r="AM7" s="34">
        <f t="shared" si="4"/>
        <v>201429.364</v>
      </c>
      <c r="AN7" s="34">
        <f t="shared" si="4"/>
        <v>246696.32400000002</v>
      </c>
      <c r="AO7" s="34">
        <f t="shared" si="4"/>
        <v>93074.169000000009</v>
      </c>
      <c r="AP7" s="35">
        <f t="shared" si="4"/>
        <v>1304563.8630000001</v>
      </c>
      <c r="AQ7" s="34">
        <f t="shared" ref="AQ7:AT7" si="5">AQ57</f>
        <v>94423.902000000002</v>
      </c>
      <c r="AR7" s="34">
        <f t="shared" si="5"/>
        <v>94046.55</v>
      </c>
      <c r="AS7" s="34">
        <f t="shared" si="5"/>
        <v>92045.06</v>
      </c>
      <c r="AT7" s="35">
        <f t="shared" si="5"/>
        <v>280515.51199999999</v>
      </c>
      <c r="AU7" s="34">
        <f t="shared" ref="AU7:AW7" si="6">AU57</f>
        <v>2021.808</v>
      </c>
      <c r="AV7" s="34">
        <f t="shared" si="6"/>
        <v>4043.616</v>
      </c>
      <c r="AW7" s="34">
        <f t="shared" si="6"/>
        <v>6207.65</v>
      </c>
      <c r="AX7" s="34">
        <f t="shared" ref="AX7:BA7" si="7">AX57</f>
        <v>61226.41</v>
      </c>
      <c r="AY7" s="34">
        <f t="shared" si="7"/>
        <v>10616.990000000002</v>
      </c>
      <c r="AZ7" s="34">
        <f t="shared" si="7"/>
        <v>2407.85</v>
      </c>
      <c r="BA7" s="35">
        <f t="shared" si="7"/>
        <v>86524.324000000008</v>
      </c>
      <c r="BB7" s="36">
        <f>E7/D7</f>
        <v>0.14451855147832735</v>
      </c>
    </row>
    <row r="8" spans="2:54" s="28" customFormat="1" ht="14.25" customHeight="1" x14ac:dyDescent="0.2">
      <c r="B8" s="24"/>
      <c r="C8" s="29" t="s">
        <v>8</v>
      </c>
      <c r="D8" s="32">
        <f>D105</f>
        <v>28508609</v>
      </c>
      <c r="E8" s="33">
        <f t="shared" ref="E8:E9" si="8">O8+X8+AH8+AP8+AT8+BA8</f>
        <v>4481378.3909999998</v>
      </c>
      <c r="F8" s="34">
        <f>F105</f>
        <v>211514.23999999999</v>
      </c>
      <c r="G8" s="34">
        <f t="shared" ref="G8:P8" si="9">G105</f>
        <v>339054.821</v>
      </c>
      <c r="H8" s="34">
        <f t="shared" si="9"/>
        <v>137295.78100000002</v>
      </c>
      <c r="I8" s="34">
        <f t="shared" ref="I8:K8" si="10">I105</f>
        <v>153947.21000000002</v>
      </c>
      <c r="J8" s="34">
        <f t="shared" si="10"/>
        <v>0</v>
      </c>
      <c r="K8" s="34">
        <f t="shared" si="10"/>
        <v>168232.87</v>
      </c>
      <c r="L8" s="34">
        <f t="shared" si="9"/>
        <v>222088.19</v>
      </c>
      <c r="M8" s="34">
        <f t="shared" si="9"/>
        <v>291995.58</v>
      </c>
      <c r="N8" s="34">
        <f t="shared" si="9"/>
        <v>212165.76000000001</v>
      </c>
      <c r="O8" s="35">
        <f>O105</f>
        <v>1736294.452</v>
      </c>
      <c r="P8" s="34">
        <f t="shared" si="9"/>
        <v>55030.945</v>
      </c>
      <c r="Q8" s="34">
        <f t="shared" ref="Q8:W8" si="11">Q105</f>
        <v>21218.38</v>
      </c>
      <c r="R8" s="34">
        <f t="shared" si="11"/>
        <v>15249.865000000002</v>
      </c>
      <c r="S8" s="34">
        <f t="shared" si="11"/>
        <v>55030.945</v>
      </c>
      <c r="T8" s="34">
        <f t="shared" si="11"/>
        <v>23796.010000000002</v>
      </c>
      <c r="U8" s="34">
        <f t="shared" si="11"/>
        <v>243727.82</v>
      </c>
      <c r="V8" s="34">
        <f t="shared" si="11"/>
        <v>79571.69</v>
      </c>
      <c r="W8" s="34">
        <f t="shared" si="11"/>
        <v>54950.301000000007</v>
      </c>
      <c r="X8" s="35">
        <f>X105</f>
        <v>548575.95600000001</v>
      </c>
      <c r="Y8" s="34">
        <f t="shared" ref="Y8:AG8" si="12">Y105</f>
        <v>77515.455000000002</v>
      </c>
      <c r="Z8" s="34">
        <f t="shared" si="12"/>
        <v>12653.26</v>
      </c>
      <c r="AA8" s="34">
        <f t="shared" si="12"/>
        <v>32842.11</v>
      </c>
      <c r="AB8" s="34">
        <f t="shared" ref="AB8:AD8" si="13">AB105</f>
        <v>59758.57</v>
      </c>
      <c r="AC8" s="34">
        <f t="shared" si="13"/>
        <v>76613.045000000013</v>
      </c>
      <c r="AD8" s="34">
        <f t="shared" si="13"/>
        <v>76613.045000000013</v>
      </c>
      <c r="AE8" s="34">
        <f t="shared" si="12"/>
        <v>632.13900000000001</v>
      </c>
      <c r="AF8" s="34">
        <f t="shared" si="12"/>
        <v>1030.04</v>
      </c>
      <c r="AG8" s="34">
        <f t="shared" si="12"/>
        <v>2107.13</v>
      </c>
      <c r="AH8" s="35">
        <f>AH105</f>
        <v>339764.79399999999</v>
      </c>
      <c r="AI8" s="34">
        <f t="shared" ref="AI8:AO8" si="14">AI105</f>
        <v>223322.30600000001</v>
      </c>
      <c r="AJ8" s="34">
        <f t="shared" si="14"/>
        <v>301280.94</v>
      </c>
      <c r="AK8" s="34">
        <f t="shared" si="14"/>
        <v>234627.21300000005</v>
      </c>
      <c r="AL8" s="34">
        <f t="shared" si="14"/>
        <v>82173.473000000013</v>
      </c>
      <c r="AM8" s="34">
        <f t="shared" si="14"/>
        <v>223770.17299999998</v>
      </c>
      <c r="AN8" s="34">
        <f t="shared" si="14"/>
        <v>277611.81300000002</v>
      </c>
      <c r="AO8" s="34">
        <f t="shared" si="14"/>
        <v>98427.953000000009</v>
      </c>
      <c r="AP8" s="35">
        <f>AP105</f>
        <v>1441213.871</v>
      </c>
      <c r="AQ8" s="34">
        <f t="shared" ref="AQ8:AS8" si="15">AQ105</f>
        <v>109143.231</v>
      </c>
      <c r="AR8" s="34">
        <f t="shared" si="15"/>
        <v>108745.33</v>
      </c>
      <c r="AS8" s="34">
        <f t="shared" si="15"/>
        <v>106638.20000000001</v>
      </c>
      <c r="AT8" s="35">
        <f>AT105</f>
        <v>324526.761</v>
      </c>
      <c r="AU8" s="34">
        <f t="shared" ref="AU8:AW8" si="16">AU105</f>
        <v>2127.2890000000002</v>
      </c>
      <c r="AV8" s="34">
        <f t="shared" si="16"/>
        <v>4254.5780000000004</v>
      </c>
      <c r="AW8" s="34">
        <f t="shared" si="16"/>
        <v>6522.98</v>
      </c>
      <c r="AX8" s="34">
        <f t="shared" ref="AX8:AZ8" si="17">AX105</f>
        <v>64446.979999999996</v>
      </c>
      <c r="AY8" s="34">
        <f t="shared" si="17"/>
        <v>11140.420000000002</v>
      </c>
      <c r="AZ8" s="34">
        <f t="shared" si="17"/>
        <v>2510.31</v>
      </c>
      <c r="BA8" s="35">
        <f>BA105</f>
        <v>91002.556999999986</v>
      </c>
      <c r="BB8" s="36">
        <f>E8/D8</f>
        <v>0.1571938634747139</v>
      </c>
    </row>
    <row r="9" spans="2:54" s="28" customFormat="1" ht="14.25" customHeight="1" x14ac:dyDescent="0.2">
      <c r="B9" s="24"/>
      <c r="C9" s="29" t="s">
        <v>9</v>
      </c>
      <c r="D9" s="32">
        <f>D154</f>
        <v>30544907</v>
      </c>
      <c r="E9" s="33">
        <f t="shared" si="8"/>
        <v>4936741.6329999994</v>
      </c>
      <c r="F9" s="34">
        <f>F154</f>
        <v>220038.81</v>
      </c>
      <c r="G9" s="34">
        <f t="shared" ref="G9:P9" si="18">G154</f>
        <v>372683.49300000007</v>
      </c>
      <c r="H9" s="34">
        <f t="shared" si="18"/>
        <v>158676.13300000003</v>
      </c>
      <c r="I9" s="34">
        <f t="shared" ref="I9:K9" si="19">I154</f>
        <v>176366.50000000003</v>
      </c>
      <c r="J9" s="34">
        <f t="shared" si="19"/>
        <v>0</v>
      </c>
      <c r="K9" s="34">
        <f t="shared" si="19"/>
        <v>181842.76</v>
      </c>
      <c r="L9" s="34">
        <f t="shared" si="18"/>
        <v>244175.41999999998</v>
      </c>
      <c r="M9" s="34">
        <f>M154</f>
        <v>334350.37000000005</v>
      </c>
      <c r="N9" s="34">
        <f>N154</f>
        <v>245882.88</v>
      </c>
      <c r="O9" s="35">
        <f>O154</f>
        <v>1934016.3659999995</v>
      </c>
      <c r="P9" s="34">
        <f t="shared" si="18"/>
        <v>63567.184999999998</v>
      </c>
      <c r="Q9" s="34">
        <f t="shared" ref="Q9:W9" si="20">Q154</f>
        <v>23753.54</v>
      </c>
      <c r="R9" s="34">
        <f t="shared" si="20"/>
        <v>17464.145</v>
      </c>
      <c r="S9" s="34">
        <f t="shared" si="20"/>
        <v>63567.184999999998</v>
      </c>
      <c r="T9" s="34">
        <f t="shared" si="20"/>
        <v>26592.78</v>
      </c>
      <c r="U9" s="34">
        <f t="shared" si="20"/>
        <v>259585.65</v>
      </c>
      <c r="V9" s="34">
        <f t="shared" si="20"/>
        <v>84405.57</v>
      </c>
      <c r="W9" s="34">
        <f t="shared" si="20"/>
        <v>58397.123000000007</v>
      </c>
      <c r="X9" s="35">
        <f>X154</f>
        <v>597333.17799999996</v>
      </c>
      <c r="Y9" s="34">
        <f t="shared" ref="Y9:AG9" si="21">Y154</f>
        <v>82268.755000000005</v>
      </c>
      <c r="Z9" s="34">
        <f t="shared" si="21"/>
        <v>13459.920000000002</v>
      </c>
      <c r="AA9" s="34">
        <f t="shared" si="21"/>
        <v>37470.42</v>
      </c>
      <c r="AB9" s="34">
        <f t="shared" ref="AB9:AD9" si="22">AB154</f>
        <v>66014.77</v>
      </c>
      <c r="AC9" s="34">
        <f t="shared" si="22"/>
        <v>83924.819000000003</v>
      </c>
      <c r="AD9" s="34">
        <f t="shared" si="22"/>
        <v>83924.819000000003</v>
      </c>
      <c r="AE9" s="34">
        <f t="shared" si="21"/>
        <v>673.50599999999997</v>
      </c>
      <c r="AF9" s="34">
        <f t="shared" si="21"/>
        <v>1092.799</v>
      </c>
      <c r="AG9" s="34">
        <f t="shared" si="21"/>
        <v>2245.02</v>
      </c>
      <c r="AH9" s="35">
        <f>AH154</f>
        <v>371074.82799999998</v>
      </c>
      <c r="AI9" s="34">
        <f t="shared" ref="AI9:AO9" si="23">AI154</f>
        <v>243194.66600000003</v>
      </c>
      <c r="AJ9" s="34">
        <f t="shared" si="23"/>
        <v>318246.04000000004</v>
      </c>
      <c r="AK9" s="34">
        <f t="shared" si="23"/>
        <v>256867.82199999999</v>
      </c>
      <c r="AL9" s="34">
        <f t="shared" si="23"/>
        <v>95130.581999999995</v>
      </c>
      <c r="AM9" s="34">
        <f t="shared" si="23"/>
        <v>245175.522</v>
      </c>
      <c r="AN9" s="34">
        <f t="shared" si="23"/>
        <v>307546.24200000003</v>
      </c>
      <c r="AO9" s="34">
        <f t="shared" si="23"/>
        <v>103851.10200000001</v>
      </c>
      <c r="AP9" s="35">
        <f>AP154</f>
        <v>1570011.9759999998</v>
      </c>
      <c r="AQ9" s="34">
        <f t="shared" ref="AQ9:AS9" si="24">AQ154</f>
        <v>123608.27300000002</v>
      </c>
      <c r="AR9" s="34">
        <f t="shared" si="24"/>
        <v>123188.98000000001</v>
      </c>
      <c r="AS9" s="34">
        <f t="shared" si="24"/>
        <v>120943.96</v>
      </c>
      <c r="AT9" s="35">
        <f>AT154</f>
        <v>367741.21300000005</v>
      </c>
      <c r="AU9" s="34">
        <f t="shared" ref="AU9:AW9" si="25">AU154</f>
        <v>2266.3040000000001</v>
      </c>
      <c r="AV9" s="34">
        <f t="shared" si="25"/>
        <v>4532.6080000000002</v>
      </c>
      <c r="AW9" s="34">
        <f t="shared" si="25"/>
        <v>6947.9</v>
      </c>
      <c r="AX9" s="34">
        <f t="shared" ref="AX9:AZ9" si="26">AX154</f>
        <v>68282.94</v>
      </c>
      <c r="AY9" s="34">
        <f t="shared" si="26"/>
        <v>11863.62</v>
      </c>
      <c r="AZ9" s="34">
        <f t="shared" si="26"/>
        <v>2670.7</v>
      </c>
      <c r="BA9" s="35">
        <f>BA154</f>
        <v>96564.072</v>
      </c>
      <c r="BB9" s="36">
        <f>E9/D9</f>
        <v>0.16162241492501514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397670</v>
      </c>
      <c r="E12" s="42">
        <f>O12+X12+AH12+AP12+AT12+BA12</f>
        <v>161538.478</v>
      </c>
      <c r="F12" s="41">
        <f t="shared" ref="F12:AI12" si="27">SUM(F13:F14)</f>
        <v>0</v>
      </c>
      <c r="G12" s="41">
        <f t="shared" si="27"/>
        <v>377.35200000000003</v>
      </c>
      <c r="H12" s="41">
        <f t="shared" si="27"/>
        <v>377.35200000000003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754.70400000000006</v>
      </c>
      <c r="P12" s="41">
        <f t="shared" si="27"/>
        <v>1886.76</v>
      </c>
      <c r="Q12" s="41">
        <f t="shared" ref="Q12:W12" si="28">SUM(Q13:Q14)</f>
        <v>7547.04</v>
      </c>
      <c r="R12" s="41">
        <f t="shared" si="28"/>
        <v>1886.76</v>
      </c>
      <c r="S12" s="41">
        <f t="shared" si="28"/>
        <v>1886.76</v>
      </c>
      <c r="T12" s="41">
        <f t="shared" si="28"/>
        <v>0</v>
      </c>
      <c r="U12" s="41">
        <f t="shared" si="28"/>
        <v>18867.600000000002</v>
      </c>
      <c r="V12" s="41">
        <f t="shared" si="28"/>
        <v>18867.600000000002</v>
      </c>
      <c r="W12" s="41">
        <f t="shared" si="28"/>
        <v>377.35200000000003</v>
      </c>
      <c r="X12" s="43">
        <f t="shared" si="27"/>
        <v>51319.872000000003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377.35200000000003</v>
      </c>
      <c r="AD12" s="41">
        <f t="shared" si="29"/>
        <v>377.35200000000003</v>
      </c>
      <c r="AE12" s="41">
        <f t="shared" si="29"/>
        <v>0</v>
      </c>
      <c r="AF12" s="41">
        <f t="shared" si="29"/>
        <v>377.35200000000003</v>
      </c>
      <c r="AG12" s="41">
        <f t="shared" si="29"/>
        <v>0</v>
      </c>
      <c r="AH12" s="43">
        <f t="shared" si="27"/>
        <v>1132.056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75470.400000000009</v>
      </c>
      <c r="AP12" s="43">
        <f>SUM(AI12:AO12)</f>
        <v>75470.400000000009</v>
      </c>
      <c r="AQ12" s="41">
        <f t="shared" ref="AQ12:AS12" si="31">SUM(AQ13:AQ14)</f>
        <v>377.35200000000003</v>
      </c>
      <c r="AR12" s="41">
        <f t="shared" si="31"/>
        <v>0</v>
      </c>
      <c r="AS12" s="41">
        <f t="shared" si="31"/>
        <v>0</v>
      </c>
      <c r="AT12" s="43">
        <f>SUM(AQ12:AS12)</f>
        <v>377.35200000000003</v>
      </c>
      <c r="AU12" s="41">
        <f t="shared" ref="AU12:AW12" si="32">SUM(AU13:AU14)</f>
        <v>20.318000000000001</v>
      </c>
      <c r="AV12" s="41">
        <f t="shared" si="32"/>
        <v>40.636000000000003</v>
      </c>
      <c r="AW12" s="41">
        <f t="shared" si="32"/>
        <v>203.18</v>
      </c>
      <c r="AX12" s="41">
        <f t="shared" ref="AX12:AZ12" si="33">SUM(AX13:AX14)</f>
        <v>31204.06</v>
      </c>
      <c r="AY12" s="41">
        <f t="shared" si="33"/>
        <v>609.54</v>
      </c>
      <c r="AZ12" s="41">
        <f t="shared" si="33"/>
        <v>406.36</v>
      </c>
      <c r="BA12" s="43">
        <f>SUM(AU12:AZ12)</f>
        <v>32484.094000000005</v>
      </c>
      <c r="BB12" s="45">
        <f>E12/D12</f>
        <v>0.40621238212588329</v>
      </c>
    </row>
    <row r="13" spans="2:54" s="44" customFormat="1" ht="13.5" x14ac:dyDescent="0.25">
      <c r="B13" s="40"/>
      <c r="C13" s="40" t="s">
        <v>32</v>
      </c>
      <c r="D13" s="46">
        <f>[2]KZN!H313</f>
        <v>20318</v>
      </c>
      <c r="E13" s="47">
        <f t="shared" ref="E13:E57" si="34">O13+X13+AH13+AP13+AT13+BA13</f>
        <v>2295.9340000000002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20.318000000000001</v>
      </c>
      <c r="AV13" s="48">
        <f t="shared" si="46"/>
        <v>40.636000000000003</v>
      </c>
      <c r="AW13" s="48">
        <f t="shared" si="46"/>
        <v>203.18</v>
      </c>
      <c r="AX13" s="48">
        <f t="shared" ref="AX13:AZ13" si="47">$D13*AX161</f>
        <v>1015.9000000000001</v>
      </c>
      <c r="AY13" s="48">
        <f t="shared" si="47"/>
        <v>609.54</v>
      </c>
      <c r="AZ13" s="48">
        <f t="shared" si="47"/>
        <v>406.36</v>
      </c>
      <c r="BA13" s="51">
        <f t="shared" ref="BA13:BA57" si="48">SUM(AU13:AZ13)</f>
        <v>2295.9340000000002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[2]KZN!H314</f>
        <v>377352</v>
      </c>
      <c r="E14" s="47">
        <f t="shared" si="34"/>
        <v>159242.54399999999</v>
      </c>
      <c r="F14" s="48">
        <f>$D14*F162</f>
        <v>0</v>
      </c>
      <c r="G14" s="48">
        <f t="shared" ref="G14:N14" si="50">$D14*G162</f>
        <v>377.35200000000003</v>
      </c>
      <c r="H14" s="48">
        <f t="shared" si="50"/>
        <v>377.35200000000003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754.70400000000006</v>
      </c>
      <c r="P14" s="48">
        <f t="shared" si="36"/>
        <v>1886.76</v>
      </c>
      <c r="Q14" s="48">
        <f t="shared" ref="Q14:W14" si="51">$D14*Q162</f>
        <v>7547.04</v>
      </c>
      <c r="R14" s="48">
        <f t="shared" si="51"/>
        <v>1886.76</v>
      </c>
      <c r="S14" s="48">
        <f t="shared" si="51"/>
        <v>1886.76</v>
      </c>
      <c r="T14" s="48">
        <f t="shared" si="51"/>
        <v>0</v>
      </c>
      <c r="U14" s="48">
        <f t="shared" si="51"/>
        <v>18867.600000000002</v>
      </c>
      <c r="V14" s="48">
        <f t="shared" si="51"/>
        <v>18867.600000000002</v>
      </c>
      <c r="W14" s="48">
        <f t="shared" si="51"/>
        <v>377.35200000000003</v>
      </c>
      <c r="X14" s="49">
        <f t="shared" si="38"/>
        <v>51319.872000000003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377.35200000000003</v>
      </c>
      <c r="AD14" s="48">
        <f t="shared" si="52"/>
        <v>377.35200000000003</v>
      </c>
      <c r="AE14" s="48">
        <f t="shared" si="52"/>
        <v>0</v>
      </c>
      <c r="AF14" s="48">
        <f t="shared" si="52"/>
        <v>377.35200000000003</v>
      </c>
      <c r="AG14" s="48">
        <f t="shared" si="52"/>
        <v>0</v>
      </c>
      <c r="AH14" s="49">
        <f t="shared" si="41"/>
        <v>1132.056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75470.400000000009</v>
      </c>
      <c r="AP14" s="51">
        <f t="shared" si="43"/>
        <v>75470.400000000009</v>
      </c>
      <c r="AQ14" s="48">
        <f t="shared" ref="AQ14:AS14" si="54">$D14*AQ162</f>
        <v>377.35200000000003</v>
      </c>
      <c r="AR14" s="48">
        <f t="shared" si="54"/>
        <v>0</v>
      </c>
      <c r="AS14" s="48">
        <f t="shared" si="54"/>
        <v>0</v>
      </c>
      <c r="AT14" s="51">
        <f t="shared" si="45"/>
        <v>377.35200000000003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30188.16</v>
      </c>
      <c r="AY14" s="48">
        <f t="shared" si="56"/>
        <v>0</v>
      </c>
      <c r="AZ14" s="48">
        <f t="shared" si="56"/>
        <v>0</v>
      </c>
      <c r="BA14" s="51">
        <f t="shared" si="48"/>
        <v>30188.16</v>
      </c>
      <c r="BB14" s="45">
        <f t="shared" si="49"/>
        <v>0.42199999999999999</v>
      </c>
    </row>
    <row r="15" spans="2:54" s="44" customFormat="1" x14ac:dyDescent="0.25">
      <c r="B15" s="39" t="s">
        <v>34</v>
      </c>
      <c r="C15" s="40"/>
      <c r="D15" s="50">
        <f>SUM(D16:D24)</f>
        <v>11953719</v>
      </c>
      <c r="E15" s="42">
        <f t="shared" si="34"/>
        <v>2189691.085</v>
      </c>
      <c r="F15" s="41">
        <f t="shared" ref="F15:AI15" si="57">SUM(F16:F24)</f>
        <v>0</v>
      </c>
      <c r="G15" s="41">
        <f t="shared" si="57"/>
        <v>115274.13</v>
      </c>
      <c r="H15" s="41">
        <f t="shared" si="57"/>
        <v>115274.13</v>
      </c>
      <c r="I15" s="41">
        <f t="shared" si="57"/>
        <v>115512.34000000001</v>
      </c>
      <c r="J15" s="41">
        <f t="shared" si="57"/>
        <v>0</v>
      </c>
      <c r="K15" s="41">
        <f t="shared" si="57"/>
        <v>22254.23</v>
      </c>
      <c r="L15" s="41">
        <f t="shared" si="57"/>
        <v>66762.69</v>
      </c>
      <c r="M15" s="41">
        <f t="shared" si="57"/>
        <v>224543.79</v>
      </c>
      <c r="N15" s="41">
        <f t="shared" si="57"/>
        <v>178033.84</v>
      </c>
      <c r="O15" s="43">
        <f t="shared" si="57"/>
        <v>837655.15</v>
      </c>
      <c r="P15" s="41">
        <f t="shared" si="57"/>
        <v>44508.46</v>
      </c>
      <c r="Q15" s="41">
        <f t="shared" ref="Q15:W15" si="58">SUM(Q16:Q24)</f>
        <v>11127.115</v>
      </c>
      <c r="R15" s="41">
        <f t="shared" si="58"/>
        <v>11127.115</v>
      </c>
      <c r="S15" s="41">
        <f t="shared" si="58"/>
        <v>44508.46</v>
      </c>
      <c r="T15" s="41">
        <f t="shared" si="58"/>
        <v>21134.565000000002</v>
      </c>
      <c r="U15" s="41">
        <f t="shared" si="58"/>
        <v>11127.115</v>
      </c>
      <c r="V15" s="41">
        <f t="shared" si="58"/>
        <v>0</v>
      </c>
      <c r="W15" s="41">
        <f t="shared" si="58"/>
        <v>0</v>
      </c>
      <c r="X15" s="43">
        <f t="shared" si="57"/>
        <v>10007.450000000001</v>
      </c>
      <c r="Y15" s="41">
        <f t="shared" si="57"/>
        <v>4002.98</v>
      </c>
      <c r="Z15" s="41">
        <f t="shared" ref="Z15:AG15" si="59">SUM(Z16:Z24)</f>
        <v>4002.98</v>
      </c>
      <c r="AA15" s="41">
        <f t="shared" si="59"/>
        <v>28258.699999999997</v>
      </c>
      <c r="AB15" s="41">
        <f t="shared" si="59"/>
        <v>23254.974999999999</v>
      </c>
      <c r="AC15" s="41">
        <f t="shared" si="59"/>
        <v>22854.677</v>
      </c>
      <c r="AD15" s="41">
        <f t="shared" si="59"/>
        <v>22854.677</v>
      </c>
      <c r="AE15" s="41">
        <f t="shared" si="59"/>
        <v>600.447</v>
      </c>
      <c r="AF15" s="41">
        <f t="shared" si="59"/>
        <v>600.447</v>
      </c>
      <c r="AG15" s="41">
        <f t="shared" si="59"/>
        <v>2001.49</v>
      </c>
      <c r="AH15" s="43">
        <f t="shared" si="57"/>
        <v>108431.37299999999</v>
      </c>
      <c r="AI15" s="41">
        <f t="shared" si="57"/>
        <v>194696.38699999999</v>
      </c>
      <c r="AJ15" s="41">
        <f t="shared" ref="AJ15:AO15" si="60">SUM(AJ16:AJ24)</f>
        <v>137340.70000000001</v>
      </c>
      <c r="AK15" s="41">
        <f t="shared" si="60"/>
        <v>66962.839000000007</v>
      </c>
      <c r="AL15" s="41">
        <f t="shared" si="60"/>
        <v>66962.839000000007</v>
      </c>
      <c r="AM15" s="41">
        <f t="shared" si="60"/>
        <v>197489.989</v>
      </c>
      <c r="AN15" s="41">
        <f t="shared" si="60"/>
        <v>241998.44900000002</v>
      </c>
      <c r="AO15" s="41">
        <f t="shared" si="60"/>
        <v>17603.769</v>
      </c>
      <c r="AP15" s="43">
        <f t="shared" si="43"/>
        <v>923054.97199999995</v>
      </c>
      <c r="AQ15" s="41">
        <f t="shared" ref="AQ15:AS15" si="61">SUM(AQ16:AQ24)</f>
        <v>86167.8</v>
      </c>
      <c r="AR15" s="41">
        <f t="shared" si="61"/>
        <v>86167.8</v>
      </c>
      <c r="AS15" s="41">
        <f t="shared" si="61"/>
        <v>84166.31</v>
      </c>
      <c r="AT15" s="43">
        <f t="shared" si="45"/>
        <v>256501.91</v>
      </c>
      <c r="AU15" s="41">
        <f t="shared" ref="AU15:AW15" si="62">SUM(AU16:AU24)</f>
        <v>2001.49</v>
      </c>
      <c r="AV15" s="41">
        <f t="shared" si="62"/>
        <v>4002.98</v>
      </c>
      <c r="AW15" s="41">
        <f t="shared" si="62"/>
        <v>6004.4699999999993</v>
      </c>
      <c r="AX15" s="41">
        <f t="shared" ref="AX15:AZ15" si="63">SUM(AX16:AX24)</f>
        <v>30022.35</v>
      </c>
      <c r="AY15" s="41">
        <f t="shared" si="63"/>
        <v>10007.450000000001</v>
      </c>
      <c r="AZ15" s="41">
        <f t="shared" si="63"/>
        <v>2001.49</v>
      </c>
      <c r="BA15" s="43">
        <f t="shared" si="48"/>
        <v>54040.229999999989</v>
      </c>
      <c r="BB15" s="45">
        <f t="shared" si="49"/>
        <v>0.18318073940001434</v>
      </c>
    </row>
    <row r="16" spans="2:54" s="44" customFormat="1" ht="13.5" x14ac:dyDescent="0.25">
      <c r="B16" s="40"/>
      <c r="C16" s="40" t="s">
        <v>35</v>
      </c>
      <c r="D16" s="46">
        <f>[2]KZN!H513</f>
        <v>200149</v>
      </c>
      <c r="E16" s="47">
        <f t="shared" si="34"/>
        <v>113084.185</v>
      </c>
      <c r="F16" s="48">
        <f t="shared" ref="F16:F24" si="64">$D16*F164</f>
        <v>0</v>
      </c>
      <c r="G16" s="48">
        <f t="shared" ref="G16:N16" si="65">$D16*G164</f>
        <v>4002.98</v>
      </c>
      <c r="H16" s="48">
        <f t="shared" si="65"/>
        <v>4002.98</v>
      </c>
      <c r="I16" s="48">
        <f t="shared" si="65"/>
        <v>4002.98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2001.49</v>
      </c>
      <c r="N16" s="48">
        <f t="shared" si="65"/>
        <v>0</v>
      </c>
      <c r="O16" s="51">
        <f t="shared" ref="O16:O24" si="66">SUM(F16:N16)</f>
        <v>14010.43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10007.450000000001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10007.450000000001</v>
      </c>
      <c r="Y16" s="48">
        <f t="shared" ref="Y16:Y24" si="69">$D16*Y164</f>
        <v>4002.98</v>
      </c>
      <c r="Z16" s="48">
        <f t="shared" ref="Z16:AG16" si="70">$D16*Z164</f>
        <v>4002.98</v>
      </c>
      <c r="AA16" s="48">
        <f t="shared" si="70"/>
        <v>6004.4699999999993</v>
      </c>
      <c r="AB16" s="48">
        <f t="shared" si="70"/>
        <v>1000.745</v>
      </c>
      <c r="AC16" s="48">
        <f t="shared" si="70"/>
        <v>600.447</v>
      </c>
      <c r="AD16" s="48">
        <f t="shared" si="70"/>
        <v>600.447</v>
      </c>
      <c r="AE16" s="48">
        <f t="shared" si="70"/>
        <v>600.447</v>
      </c>
      <c r="AF16" s="48">
        <f t="shared" si="70"/>
        <v>600.447</v>
      </c>
      <c r="AG16" s="48">
        <f t="shared" si="70"/>
        <v>2001.49</v>
      </c>
      <c r="AH16" s="51">
        <f t="shared" si="41"/>
        <v>19414.453000000001</v>
      </c>
      <c r="AI16" s="48">
        <f t="shared" ref="AI16:AO16" si="71">$D16*AI164</f>
        <v>600.447</v>
      </c>
      <c r="AJ16" s="48">
        <f t="shared" si="71"/>
        <v>10007.450000000001</v>
      </c>
      <c r="AK16" s="48">
        <f t="shared" si="71"/>
        <v>200.149</v>
      </c>
      <c r="AL16" s="48">
        <f t="shared" si="71"/>
        <v>200.149</v>
      </c>
      <c r="AM16" s="48">
        <f t="shared" si="71"/>
        <v>200.149</v>
      </c>
      <c r="AN16" s="48">
        <f t="shared" si="71"/>
        <v>200.149</v>
      </c>
      <c r="AO16" s="48">
        <f t="shared" si="71"/>
        <v>200.149</v>
      </c>
      <c r="AP16" s="51">
        <f t="shared" si="43"/>
        <v>11608.641999999998</v>
      </c>
      <c r="AQ16" s="48">
        <f t="shared" ref="AQ16:AS16" si="72">$D16*AQ164</f>
        <v>2001.49</v>
      </c>
      <c r="AR16" s="48">
        <f t="shared" si="72"/>
        <v>2001.49</v>
      </c>
      <c r="AS16" s="48">
        <f t="shared" si="72"/>
        <v>0</v>
      </c>
      <c r="AT16" s="51">
        <f t="shared" si="45"/>
        <v>4002.98</v>
      </c>
      <c r="AU16" s="48">
        <f t="shared" ref="AU16:AW16" si="73">$D16*AU164</f>
        <v>2001.49</v>
      </c>
      <c r="AV16" s="48">
        <f t="shared" si="73"/>
        <v>4002.98</v>
      </c>
      <c r="AW16" s="48">
        <f t="shared" si="73"/>
        <v>6004.4699999999993</v>
      </c>
      <c r="AX16" s="48">
        <f t="shared" ref="AX16:AZ16" si="74">$D16*AX164</f>
        <v>30022.35</v>
      </c>
      <c r="AY16" s="48">
        <f t="shared" si="74"/>
        <v>10007.450000000001</v>
      </c>
      <c r="AZ16" s="48">
        <f t="shared" si="74"/>
        <v>2001.49</v>
      </c>
      <c r="BA16" s="51">
        <f t="shared" si="48"/>
        <v>54040.229999999989</v>
      </c>
      <c r="BB16" s="45">
        <f t="shared" si="49"/>
        <v>0.56499999999999995</v>
      </c>
    </row>
    <row r="17" spans="2:54" s="44" customFormat="1" ht="13.5" x14ac:dyDescent="0.25">
      <c r="B17" s="40"/>
      <c r="C17" s="40" t="s">
        <v>36</v>
      </c>
      <c r="D17" s="46">
        <f>[2]KZN!H514</f>
        <v>2546665</v>
      </c>
      <c r="E17" s="47">
        <f t="shared" si="34"/>
        <v>254666.5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127333.25</v>
      </c>
      <c r="AJ17" s="48">
        <f t="shared" si="78"/>
        <v>127333.25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254666.5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</v>
      </c>
    </row>
    <row r="18" spans="2:54" s="44" customFormat="1" ht="13.5" x14ac:dyDescent="0.25">
      <c r="B18" s="40"/>
      <c r="C18" s="40" t="s">
        <v>37</v>
      </c>
      <c r="D18" s="46">
        <f>[2]KZN!H515</f>
        <v>870181</v>
      </c>
      <c r="E18" s="47">
        <f t="shared" si="34"/>
        <v>330668.77999999997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130527.15</v>
      </c>
      <c r="AN18" s="48">
        <f t="shared" si="85"/>
        <v>130527.15</v>
      </c>
      <c r="AO18" s="48">
        <f t="shared" si="85"/>
        <v>17403.62</v>
      </c>
      <c r="AP18" s="51">
        <f t="shared" si="43"/>
        <v>278457.92</v>
      </c>
      <c r="AQ18" s="48">
        <f t="shared" ref="AQ18:AS18" si="86">$D18*AQ166</f>
        <v>17403.62</v>
      </c>
      <c r="AR18" s="48">
        <f t="shared" si="86"/>
        <v>17403.62</v>
      </c>
      <c r="AS18" s="48">
        <f t="shared" si="86"/>
        <v>17403.62</v>
      </c>
      <c r="AT18" s="51">
        <f t="shared" si="45"/>
        <v>52210.86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0.37999999999999995</v>
      </c>
    </row>
    <row r="19" spans="2:54" s="44" customFormat="1" ht="13.5" x14ac:dyDescent="0.25">
      <c r="B19" s="40"/>
      <c r="C19" s="40" t="s">
        <v>38</v>
      </c>
      <c r="D19" s="46">
        <f>[2]KZN!H516</f>
        <v>0</v>
      </c>
      <c r="E19" s="47">
        <f t="shared" si="34"/>
        <v>0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0</v>
      </c>
      <c r="AR19" s="48">
        <f t="shared" si="93"/>
        <v>0</v>
      </c>
      <c r="AS19" s="48">
        <f t="shared" si="93"/>
        <v>0</v>
      </c>
      <c r="AT19" s="51">
        <f t="shared" si="45"/>
        <v>0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 t="e">
        <f t="shared" si="49"/>
        <v>#DIV/0!</v>
      </c>
    </row>
    <row r="20" spans="2:54" s="44" customFormat="1" ht="13.5" x14ac:dyDescent="0.25">
      <c r="B20" s="40"/>
      <c r="C20" s="40" t="s">
        <v>39</v>
      </c>
      <c r="D20" s="46">
        <f>[2]KZN!H517</f>
        <v>768652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>
        <f t="shared" si="49"/>
        <v>0</v>
      </c>
    </row>
    <row r="21" spans="2:54" s="44" customFormat="1" ht="13.5" x14ac:dyDescent="0.25">
      <c r="B21" s="40"/>
      <c r="C21" s="40" t="s">
        <v>40</v>
      </c>
      <c r="D21" s="46">
        <f>[2]KZN!H518</f>
        <v>2225423</v>
      </c>
      <c r="E21" s="47">
        <f t="shared" si="34"/>
        <v>1491033.4100000001</v>
      </c>
      <c r="F21" s="48">
        <f t="shared" si="64"/>
        <v>0</v>
      </c>
      <c r="G21" s="48">
        <f t="shared" ref="G21:N21" si="103">$D21*G169</f>
        <v>111271.15000000001</v>
      </c>
      <c r="H21" s="48">
        <f t="shared" si="103"/>
        <v>111271.15000000001</v>
      </c>
      <c r="I21" s="48">
        <f t="shared" si="103"/>
        <v>111271.15000000001</v>
      </c>
      <c r="J21" s="48">
        <f t="shared" si="103"/>
        <v>0</v>
      </c>
      <c r="K21" s="48">
        <f t="shared" si="103"/>
        <v>22254.23</v>
      </c>
      <c r="L21" s="48">
        <f t="shared" si="103"/>
        <v>66762.69</v>
      </c>
      <c r="M21" s="48">
        <f t="shared" si="103"/>
        <v>222542.30000000002</v>
      </c>
      <c r="N21" s="48">
        <f t="shared" si="103"/>
        <v>178033.84</v>
      </c>
      <c r="O21" s="51">
        <f t="shared" si="66"/>
        <v>823406.51</v>
      </c>
      <c r="P21" s="48">
        <f t="shared" si="67"/>
        <v>44508.46</v>
      </c>
      <c r="Q21" s="48">
        <f t="shared" ref="Q21:W21" si="104">$D21*Q169</f>
        <v>11127.115</v>
      </c>
      <c r="R21" s="48">
        <f t="shared" si="104"/>
        <v>11127.115</v>
      </c>
      <c r="S21" s="48">
        <f t="shared" si="104"/>
        <v>44508.46</v>
      </c>
      <c r="T21" s="48">
        <f t="shared" si="104"/>
        <v>11127.115</v>
      </c>
      <c r="U21" s="48">
        <f t="shared" si="104"/>
        <v>11127.115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22254.23</v>
      </c>
      <c r="AB21" s="48">
        <f t="shared" si="105"/>
        <v>22254.23</v>
      </c>
      <c r="AC21" s="48">
        <f t="shared" si="105"/>
        <v>22254.23</v>
      </c>
      <c r="AD21" s="48">
        <f t="shared" si="105"/>
        <v>22254.23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89016.92</v>
      </c>
      <c r="AI21" s="48">
        <f t="shared" ref="AI21:AO21" si="106">$D21*AI169</f>
        <v>66762.69</v>
      </c>
      <c r="AJ21" s="48">
        <f t="shared" si="106"/>
        <v>0</v>
      </c>
      <c r="AK21" s="48">
        <f t="shared" si="106"/>
        <v>66762.69</v>
      </c>
      <c r="AL21" s="48">
        <f t="shared" si="106"/>
        <v>66762.69</v>
      </c>
      <c r="AM21" s="48">
        <f t="shared" si="106"/>
        <v>66762.69</v>
      </c>
      <c r="AN21" s="48">
        <f t="shared" si="106"/>
        <v>111271.15000000001</v>
      </c>
      <c r="AO21" s="48">
        <f t="shared" si="106"/>
        <v>0</v>
      </c>
      <c r="AP21" s="51">
        <f t="shared" si="43"/>
        <v>378321.91000000003</v>
      </c>
      <c r="AQ21" s="48">
        <f t="shared" ref="AQ21:AS21" si="107">$D21*AQ169</f>
        <v>66762.69</v>
      </c>
      <c r="AR21" s="48">
        <f t="shared" si="107"/>
        <v>66762.69</v>
      </c>
      <c r="AS21" s="48">
        <f t="shared" si="107"/>
        <v>66762.69</v>
      </c>
      <c r="AT21" s="51">
        <f t="shared" si="45"/>
        <v>200288.07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0.67</v>
      </c>
    </row>
    <row r="22" spans="2:54" s="44" customFormat="1" ht="13.5" x14ac:dyDescent="0.25">
      <c r="B22" s="40"/>
      <c r="C22" s="40" t="s">
        <v>41</v>
      </c>
      <c r="D22" s="46">
        <f>[2]KZN!H519</f>
        <v>47642</v>
      </c>
      <c r="E22" s="47">
        <f t="shared" si="34"/>
        <v>238.21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238.21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238.21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[2]KZN!H520</f>
        <v>156393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[2]KZN!H521</f>
        <v>5138614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1045888</v>
      </c>
      <c r="E25" s="42">
        <f t="shared" si="34"/>
        <v>758.92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758.92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758.92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7.2562262880920326E-4</v>
      </c>
    </row>
    <row r="26" spans="2:54" s="44" customFormat="1" ht="13.5" x14ac:dyDescent="0.25">
      <c r="B26" s="40"/>
      <c r="C26" s="52" t="s">
        <v>45</v>
      </c>
      <c r="D26" s="46">
        <f>[2]KZN!H713</f>
        <v>1007942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[2]KZN!H714</f>
        <v>37946</v>
      </c>
      <c r="E27" s="47">
        <f t="shared" si="34"/>
        <v>758.92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758.92</v>
      </c>
      <c r="M27" s="48">
        <f t="shared" si="148"/>
        <v>0</v>
      </c>
      <c r="N27" s="48">
        <f t="shared" si="148"/>
        <v>0</v>
      </c>
      <c r="O27" s="51">
        <f>SUM(F27:N27)</f>
        <v>758.92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7568389</v>
      </c>
      <c r="E28" s="47">
        <f t="shared" si="34"/>
        <v>1047828.846</v>
      </c>
      <c r="F28" s="41">
        <f>SUM(F29:F34)</f>
        <v>119794.02</v>
      </c>
      <c r="G28" s="41">
        <f t="shared" ref="G28:N28" si="155">SUM(G29:G34)</f>
        <v>179691.03</v>
      </c>
      <c r="H28" s="41">
        <f t="shared" si="155"/>
        <v>0</v>
      </c>
      <c r="I28" s="41">
        <f t="shared" si="155"/>
        <v>15757.5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315242.55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179691.03</v>
      </c>
      <c r="V28" s="41">
        <f t="shared" si="157"/>
        <v>15757.5</v>
      </c>
      <c r="W28" s="41">
        <f t="shared" si="157"/>
        <v>15757.5</v>
      </c>
      <c r="X28" s="41">
        <f t="shared" si="156"/>
        <v>211206.03</v>
      </c>
      <c r="Y28" s="41">
        <f t="shared" si="156"/>
        <v>67775.760000000009</v>
      </c>
      <c r="Z28" s="41">
        <f t="shared" ref="Z28:AG28" si="158">SUM(Z29:Z34)</f>
        <v>7878.75</v>
      </c>
      <c r="AA28" s="41">
        <f t="shared" si="158"/>
        <v>0</v>
      </c>
      <c r="AB28" s="41">
        <f t="shared" si="158"/>
        <v>29948.505000000001</v>
      </c>
      <c r="AC28" s="41">
        <f t="shared" si="158"/>
        <v>45706.005000000005</v>
      </c>
      <c r="AD28" s="41">
        <f t="shared" si="158"/>
        <v>45706.005000000005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197015.02499999999</v>
      </c>
      <c r="AI28" s="41">
        <f t="shared" si="156"/>
        <v>5989.701</v>
      </c>
      <c r="AJ28" s="41">
        <f t="shared" ref="AJ28:AO28" si="159">SUM(AJ29:AJ34)</f>
        <v>143430.27000000002</v>
      </c>
      <c r="AK28" s="41">
        <f t="shared" si="159"/>
        <v>143430.27000000002</v>
      </c>
      <c r="AL28" s="41">
        <f t="shared" si="159"/>
        <v>0</v>
      </c>
      <c r="AM28" s="41">
        <f t="shared" si="159"/>
        <v>3939.375</v>
      </c>
      <c r="AN28" s="41">
        <f t="shared" si="159"/>
        <v>3939.375</v>
      </c>
      <c r="AO28" s="41">
        <f t="shared" si="159"/>
        <v>0</v>
      </c>
      <c r="AP28" s="43">
        <f t="shared" si="43"/>
        <v>300728.99100000004</v>
      </c>
      <c r="AQ28" s="41">
        <f t="shared" ref="AQ28:AS28" si="160">SUM(AQ29:AQ34)</f>
        <v>7878.75</v>
      </c>
      <c r="AR28" s="41">
        <f t="shared" si="160"/>
        <v>7878.75</v>
      </c>
      <c r="AS28" s="41">
        <f t="shared" si="160"/>
        <v>7878.75</v>
      </c>
      <c r="AT28" s="43">
        <f t="shared" si="45"/>
        <v>23636.25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0.13844806946365998</v>
      </c>
    </row>
    <row r="29" spans="2:54" s="44" customFormat="1" ht="13.5" x14ac:dyDescent="0.25">
      <c r="B29" s="40"/>
      <c r="C29" s="40" t="s">
        <v>48</v>
      </c>
      <c r="D29" s="46">
        <f>[2]KZN!H913</f>
        <v>5989701</v>
      </c>
      <c r="E29" s="47">
        <f t="shared" si="34"/>
        <v>874496.34600000002</v>
      </c>
      <c r="F29" s="48">
        <f>$D29*F177</f>
        <v>119794.02</v>
      </c>
      <c r="G29" s="48">
        <f t="shared" ref="G29:N29" si="163">$D29*G177</f>
        <v>179691.03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299485.05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179691.03</v>
      </c>
      <c r="V29" s="48">
        <f t="shared" si="166"/>
        <v>0</v>
      </c>
      <c r="W29" s="48">
        <f t="shared" si="166"/>
        <v>0</v>
      </c>
      <c r="X29" s="51">
        <f t="shared" si="38"/>
        <v>179691.03</v>
      </c>
      <c r="Y29" s="48">
        <f t="shared" ref="Y29:Y34" si="167">$D29*Y177</f>
        <v>59897.01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29948.505000000001</v>
      </c>
      <c r="AC29" s="48">
        <f t="shared" si="168"/>
        <v>29948.505000000001</v>
      </c>
      <c r="AD29" s="48">
        <f t="shared" si="168"/>
        <v>29948.505000000001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149742.52499999999</v>
      </c>
      <c r="AI29" s="48">
        <f t="shared" ref="AI29:AO29" si="169">$D29*AI177</f>
        <v>5989.701</v>
      </c>
      <c r="AJ29" s="48">
        <f t="shared" si="169"/>
        <v>119794.02</v>
      </c>
      <c r="AK29" s="48">
        <f t="shared" si="169"/>
        <v>119794.02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245577.74100000001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>
        <f>[2]KZN!H914</f>
        <v>787875</v>
      </c>
      <c r="E30" s="47">
        <f t="shared" si="34"/>
        <v>173332.5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15757.5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15757.5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15757.5</v>
      </c>
      <c r="W30" s="48">
        <f t="shared" si="175"/>
        <v>15757.5</v>
      </c>
      <c r="X30" s="51">
        <f t="shared" si="38"/>
        <v>31515</v>
      </c>
      <c r="Y30" s="48">
        <f t="shared" si="167"/>
        <v>7878.75</v>
      </c>
      <c r="Z30" s="48">
        <f t="shared" ref="Z30:AG30" si="176">$D30*Z178</f>
        <v>7878.75</v>
      </c>
      <c r="AA30" s="48">
        <f t="shared" si="176"/>
        <v>0</v>
      </c>
      <c r="AB30" s="48">
        <f t="shared" si="176"/>
        <v>0</v>
      </c>
      <c r="AC30" s="48">
        <f t="shared" si="176"/>
        <v>15757.5</v>
      </c>
      <c r="AD30" s="48">
        <f t="shared" si="176"/>
        <v>15757.5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47272.5</v>
      </c>
      <c r="AI30" s="48">
        <f t="shared" ref="AI30:AO30" si="177">$D30*AI178</f>
        <v>0</v>
      </c>
      <c r="AJ30" s="48">
        <f t="shared" si="177"/>
        <v>23636.25</v>
      </c>
      <c r="AK30" s="48">
        <f t="shared" si="177"/>
        <v>23636.25</v>
      </c>
      <c r="AL30" s="48">
        <f t="shared" si="177"/>
        <v>0</v>
      </c>
      <c r="AM30" s="48">
        <f t="shared" si="177"/>
        <v>3939.375</v>
      </c>
      <c r="AN30" s="48">
        <f t="shared" si="177"/>
        <v>3939.375</v>
      </c>
      <c r="AO30" s="48">
        <f t="shared" si="177"/>
        <v>0</v>
      </c>
      <c r="AP30" s="51">
        <f t="shared" si="43"/>
        <v>55151.25</v>
      </c>
      <c r="AQ30" s="48">
        <f t="shared" ref="AQ30:AS30" si="178">$D30*AQ178</f>
        <v>7878.75</v>
      </c>
      <c r="AR30" s="48">
        <f t="shared" si="178"/>
        <v>7878.75</v>
      </c>
      <c r="AS30" s="48">
        <f t="shared" si="178"/>
        <v>7878.75</v>
      </c>
      <c r="AT30" s="51">
        <f t="shared" si="45"/>
        <v>23636.25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>
        <f t="shared" si="49"/>
        <v>0.22</v>
      </c>
    </row>
    <row r="31" spans="2:54" s="44" customFormat="1" ht="13.5" x14ac:dyDescent="0.25">
      <c r="B31" s="40"/>
      <c r="C31" s="40" t="s">
        <v>50</v>
      </c>
      <c r="D31" s="46">
        <f>[2]KZN!H915</f>
        <v>655155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>
        <f>[2]KZN!H916</f>
        <v>119006</v>
      </c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>
        <f t="shared" si="49"/>
        <v>0</v>
      </c>
    </row>
    <row r="33" spans="2:54" s="44" customFormat="1" ht="13.5" x14ac:dyDescent="0.25">
      <c r="B33" s="40"/>
      <c r="C33" s="40" t="s">
        <v>52</v>
      </c>
      <c r="D33" s="46">
        <f>[2]KZN!H917</f>
        <v>16652</v>
      </c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>
        <f t="shared" si="49"/>
        <v>0</v>
      </c>
    </row>
    <row r="34" spans="2:54" s="44" customFormat="1" ht="13.5" x14ac:dyDescent="0.25">
      <c r="B34" s="40"/>
      <c r="C34" s="40" t="s">
        <v>53</v>
      </c>
      <c r="D34" s="46"/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2659359</v>
      </c>
      <c r="E35" s="42">
        <f t="shared" si="34"/>
        <v>34929.160000000003</v>
      </c>
      <c r="F35" s="41">
        <f t="shared" ref="F35:AI35" si="209">SUM(F36:F37)</f>
        <v>8732.2900000000009</v>
      </c>
      <c r="G35" s="41">
        <f t="shared" ref="G35:N35" si="210">SUM(G36:G37)</f>
        <v>8732.2900000000009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17464.580000000002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17464.580000000002</v>
      </c>
      <c r="V35" s="41">
        <f t="shared" si="211"/>
        <v>0</v>
      </c>
      <c r="W35" s="41">
        <f t="shared" si="211"/>
        <v>0</v>
      </c>
      <c r="X35" s="41">
        <f t="shared" si="209"/>
        <v>17464.580000000002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1.3134428258839819E-2</v>
      </c>
    </row>
    <row r="36" spans="2:54" s="44" customFormat="1" ht="13.5" x14ac:dyDescent="0.25">
      <c r="B36" s="40"/>
      <c r="C36" s="40" t="s">
        <v>55</v>
      </c>
      <c r="D36" s="46">
        <f>[2]KZN!H1113</f>
        <v>873229</v>
      </c>
      <c r="E36" s="47">
        <f t="shared" si="34"/>
        <v>34929.160000000003</v>
      </c>
      <c r="F36" s="48">
        <f t="shared" si="173"/>
        <v>8732.2900000000009</v>
      </c>
      <c r="G36" s="48">
        <f t="shared" ref="G36:N36" si="217">$D36*G184</f>
        <v>8732.2900000000009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17464.580000000002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17464.580000000002</v>
      </c>
      <c r="V36" s="48">
        <f t="shared" si="219"/>
        <v>0</v>
      </c>
      <c r="W36" s="48">
        <f t="shared" si="219"/>
        <v>0</v>
      </c>
      <c r="X36" s="51">
        <f t="shared" si="38"/>
        <v>17464.580000000002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>
        <f t="shared" si="49"/>
        <v>0.04</v>
      </c>
    </row>
    <row r="37" spans="2:54" s="44" customFormat="1" ht="13.5" x14ac:dyDescent="0.25">
      <c r="B37" s="40"/>
      <c r="C37" s="40" t="s">
        <v>56</v>
      </c>
      <c r="D37" s="46">
        <f>[2]KZN!H1114</f>
        <v>1786130</v>
      </c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>
        <f t="shared" si="49"/>
        <v>0</v>
      </c>
    </row>
    <row r="38" spans="2:54" s="44" customFormat="1" x14ac:dyDescent="0.25">
      <c r="B38" s="39" t="s">
        <v>57</v>
      </c>
      <c r="C38" s="40"/>
      <c r="D38" s="50">
        <f>SUM(D39:D43)</f>
        <v>998051</v>
      </c>
      <c r="E38" s="42">
        <f t="shared" si="34"/>
        <v>71928.295000000013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38360.345000000001</v>
      </c>
      <c r="W38" s="41">
        <f t="shared" si="235"/>
        <v>33567.950000000004</v>
      </c>
      <c r="X38" s="41">
        <f t="shared" si="233"/>
        <v>71928.295000000013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7.2068757007407447E-2</v>
      </c>
    </row>
    <row r="39" spans="2:54" s="44" customFormat="1" ht="13.5" x14ac:dyDescent="0.25">
      <c r="B39" s="40"/>
      <c r="C39" s="40" t="s">
        <v>58</v>
      </c>
      <c r="D39" s="46">
        <f>[2]KZN!H1313</f>
        <v>415128</v>
      </c>
      <c r="E39" s="47">
        <f t="shared" si="34"/>
        <v>41512.800000000003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20756.400000000001</v>
      </c>
      <c r="W39" s="48">
        <f t="shared" si="243"/>
        <v>20756.400000000001</v>
      </c>
      <c r="X39" s="51">
        <f t="shared" si="38"/>
        <v>41512.800000000003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[2]KZN!H1314</f>
        <v>19842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[2]KZN!H1315</f>
        <v>107738</v>
      </c>
      <c r="E41" s="47">
        <f t="shared" si="34"/>
        <v>21547.600000000002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10773.800000000001</v>
      </c>
      <c r="W41" s="48">
        <f t="shared" si="258"/>
        <v>10773.800000000001</v>
      </c>
      <c r="X41" s="51">
        <f t="shared" si="38"/>
        <v>21547.600000000002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>
        <f>[2]KZN!H1316</f>
        <v>67925</v>
      </c>
      <c r="E42" s="47">
        <f t="shared" si="34"/>
        <v>3056.625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1018.875</v>
      </c>
      <c r="W42" s="48">
        <f t="shared" si="265"/>
        <v>2037.75</v>
      </c>
      <c r="X42" s="51">
        <f>SUM(P42:W42)</f>
        <v>3056.625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[2]KZN!H1317</f>
        <v>387418</v>
      </c>
      <c r="E43" s="47">
        <f t="shared" si="34"/>
        <v>5811.2699999999995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5811.2699999999995</v>
      </c>
      <c r="W43" s="48">
        <f t="shared" si="272"/>
        <v>0</v>
      </c>
      <c r="X43" s="51">
        <f t="shared" si="38"/>
        <v>5811.2699999999995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15170</v>
      </c>
      <c r="E44" s="42">
        <f t="shared" si="34"/>
        <v>5385.35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75.850000000000009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75.850000000000009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758.5</v>
      </c>
      <c r="AJ44" s="41">
        <f t="shared" ref="AJ44:AO44" si="282">SUM(AJ45:AJ49)</f>
        <v>758.5</v>
      </c>
      <c r="AK44" s="41">
        <f t="shared" si="282"/>
        <v>758.5</v>
      </c>
      <c r="AL44" s="41">
        <f t="shared" si="282"/>
        <v>2275.5</v>
      </c>
      <c r="AM44" s="41">
        <f t="shared" si="282"/>
        <v>0</v>
      </c>
      <c r="AN44" s="41">
        <f t="shared" si="282"/>
        <v>758.5</v>
      </c>
      <c r="AO44" s="41">
        <f t="shared" si="282"/>
        <v>0</v>
      </c>
      <c r="AP44" s="43">
        <f t="shared" si="43"/>
        <v>5309.5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0.35500000000000004</v>
      </c>
    </row>
    <row r="45" spans="2:54" s="44" customFormat="1" ht="13.5" x14ac:dyDescent="0.25">
      <c r="B45" s="40"/>
      <c r="C45" s="40" t="s">
        <v>64</v>
      </c>
      <c r="D45" s="46"/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 t="e">
        <f t="shared" si="49"/>
        <v>#DIV/0!</v>
      </c>
    </row>
    <row r="46" spans="2:54" s="44" customFormat="1" ht="13.5" x14ac:dyDescent="0.25">
      <c r="B46" s="40"/>
      <c r="C46" s="40" t="s">
        <v>65</v>
      </c>
      <c r="D46" s="46"/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 t="e">
        <f t="shared" si="49"/>
        <v>#DIV/0!</v>
      </c>
    </row>
    <row r="47" spans="2:54" s="44" customFormat="1" ht="13.5" x14ac:dyDescent="0.25">
      <c r="B47" s="40"/>
      <c r="C47" s="40" t="s">
        <v>66</v>
      </c>
      <c r="D47" s="46"/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 t="e">
        <f t="shared" si="49"/>
        <v>#DIV/0!</v>
      </c>
    </row>
    <row r="48" spans="2:54" s="44" customFormat="1" ht="13.5" x14ac:dyDescent="0.25">
      <c r="B48" s="40"/>
      <c r="C48" s="40" t="s">
        <v>67</v>
      </c>
      <c r="D48" s="46"/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 t="e">
        <f t="shared" si="49"/>
        <v>#DIV/0!</v>
      </c>
    </row>
    <row r="49" spans="2:54" s="44" customFormat="1" ht="13.5" x14ac:dyDescent="0.25">
      <c r="B49" s="40"/>
      <c r="C49" s="40" t="s">
        <v>68</v>
      </c>
      <c r="D49" s="46">
        <f>[2]KZN!H1513</f>
        <v>15170</v>
      </c>
      <c r="E49" s="47">
        <f t="shared" si="34"/>
        <v>5385.35</v>
      </c>
      <c r="F49" s="48">
        <f>$D49*F197</f>
        <v>0</v>
      </c>
      <c r="G49" s="48">
        <f t="shared" ref="G49:N49" si="317">$D49*G197</f>
        <v>0</v>
      </c>
      <c r="H49" s="48">
        <f t="shared" si="317"/>
        <v>75.850000000000009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75.850000000000009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758.5</v>
      </c>
      <c r="AJ49" s="48">
        <f t="shared" si="320"/>
        <v>758.5</v>
      </c>
      <c r="AK49" s="48">
        <f t="shared" si="320"/>
        <v>758.5</v>
      </c>
      <c r="AL49" s="48">
        <f t="shared" si="320"/>
        <v>2275.5</v>
      </c>
      <c r="AM49" s="48">
        <f t="shared" si="320"/>
        <v>0</v>
      </c>
      <c r="AN49" s="48">
        <f t="shared" si="320"/>
        <v>758.5</v>
      </c>
      <c r="AO49" s="48">
        <f t="shared" si="320"/>
        <v>0</v>
      </c>
      <c r="AP49" s="51">
        <f t="shared" si="43"/>
        <v>5309.5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0.35500000000000004</v>
      </c>
    </row>
    <row r="50" spans="2:54" s="44" customFormat="1" x14ac:dyDescent="0.25">
      <c r="B50" s="39" t="s">
        <v>69</v>
      </c>
      <c r="C50" s="40"/>
      <c r="D50" s="50">
        <f>SUM(D51:D56)</f>
        <v>1917104</v>
      </c>
      <c r="E50" s="42">
        <f t="shared" si="34"/>
        <v>325680.58199999999</v>
      </c>
      <c r="F50" s="41">
        <f>SUM(F51:F56)</f>
        <v>72537.3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114240.3</v>
      </c>
      <c r="L50" s="41">
        <f t="shared" si="324"/>
        <v>114240.3</v>
      </c>
      <c r="M50" s="41">
        <f t="shared" si="324"/>
        <v>24179.100000000002</v>
      </c>
      <c r="N50" s="41">
        <f t="shared" si="324"/>
        <v>0</v>
      </c>
      <c r="O50" s="43">
        <f>SUM(O51:O56)</f>
        <v>325197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483.58199999999999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483.58199999999999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0.16988154111618359</v>
      </c>
    </row>
    <row r="51" spans="2:54" s="44" customFormat="1" ht="13.5" x14ac:dyDescent="0.25">
      <c r="B51" s="40"/>
      <c r="C51" s="40" t="s">
        <v>70</v>
      </c>
      <c r="D51" s="46">
        <f>[2]KZN!H1713</f>
        <v>483582</v>
      </c>
      <c r="E51" s="47">
        <f t="shared" si="34"/>
        <v>145558.182</v>
      </c>
      <c r="F51" s="48">
        <f t="shared" ref="F51:F56" si="332">$D51*F199</f>
        <v>72537.3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24179.100000000002</v>
      </c>
      <c r="L51" s="48">
        <f t="shared" si="333"/>
        <v>24179.100000000002</v>
      </c>
      <c r="M51" s="48">
        <f t="shared" si="333"/>
        <v>24179.100000000002</v>
      </c>
      <c r="N51" s="48">
        <f t="shared" si="333"/>
        <v>0</v>
      </c>
      <c r="O51" s="51">
        <f t="shared" ref="O51:O56" si="334">SUM(F51:N51)</f>
        <v>145074.6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483.58199999999999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483.58199999999999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>
        <f>[2]KZN!H1714</f>
        <v>6460</v>
      </c>
      <c r="E52" s="47">
        <f t="shared" si="34"/>
        <v>0</v>
      </c>
      <c r="F52" s="48">
        <f>$D52*F200</f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>
        <f t="shared" si="49"/>
        <v>0</v>
      </c>
    </row>
    <row r="53" spans="2:54" s="44" customFormat="1" ht="13.5" x14ac:dyDescent="0.25">
      <c r="B53" s="40"/>
      <c r="C53" s="40" t="s">
        <v>72</v>
      </c>
      <c r="D53" s="46">
        <f>[2]KZN!H1715</f>
        <v>600408</v>
      </c>
      <c r="E53" s="47">
        <f t="shared" si="34"/>
        <v>180122.4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90061.2</v>
      </c>
      <c r="L53" s="48">
        <f t="shared" si="350"/>
        <v>90061.2</v>
      </c>
      <c r="M53" s="48">
        <f t="shared" si="350"/>
        <v>0</v>
      </c>
      <c r="N53" s="48">
        <f t="shared" si="350"/>
        <v>0</v>
      </c>
      <c r="O53" s="51">
        <f t="shared" si="334"/>
        <v>180122.4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[2]KZN!H1716</f>
        <v>568303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>
        <f>[2]KZN!H1717</f>
        <v>51763</v>
      </c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>
        <f t="shared" si="49"/>
        <v>0</v>
      </c>
    </row>
    <row r="56" spans="2:54" s="44" customFormat="1" ht="13.5" x14ac:dyDescent="0.25">
      <c r="B56" s="40"/>
      <c r="C56" s="40" t="s">
        <v>75</v>
      </c>
      <c r="D56" s="46">
        <f>[2]KZN!H1718</f>
        <v>206588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>
        <f t="shared" si="49"/>
        <v>0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26555350</v>
      </c>
      <c r="E57" s="55">
        <f t="shared" si="34"/>
        <v>3837740.716</v>
      </c>
      <c r="F57" s="56">
        <f>F12+F15+F25+F28+F35+F38+F44+F50</f>
        <v>201063.61</v>
      </c>
      <c r="G57" s="56">
        <f t="shared" ref="G57:N57" si="378">G12+G15+G25+G28+G35+G38+G44+G50</f>
        <v>304074.80199999997</v>
      </c>
      <c r="H57" s="56">
        <f t="shared" si="378"/>
        <v>115727.33200000001</v>
      </c>
      <c r="I57" s="56">
        <f t="shared" si="378"/>
        <v>131269.84000000003</v>
      </c>
      <c r="J57" s="56">
        <f t="shared" si="378"/>
        <v>0</v>
      </c>
      <c r="K57" s="56">
        <f t="shared" si="378"/>
        <v>136494.53</v>
      </c>
      <c r="L57" s="56">
        <f t="shared" si="378"/>
        <v>181761.91</v>
      </c>
      <c r="M57" s="56">
        <f t="shared" si="378"/>
        <v>248722.89</v>
      </c>
      <c r="N57" s="56">
        <f t="shared" si="378"/>
        <v>178033.84</v>
      </c>
      <c r="O57" s="57">
        <f t="shared" ref="O57:AI57" si="379">O12+O15+O25+O28+O35+O38+O44+O50</f>
        <v>1497148.7540000002</v>
      </c>
      <c r="P57" s="56">
        <f t="shared" si="379"/>
        <v>46395.22</v>
      </c>
      <c r="Q57" s="56">
        <f t="shared" ref="Q57:W57" si="380">Q12+Q15+Q25+Q28+Q35+Q38+Q44+Q50</f>
        <v>18674.154999999999</v>
      </c>
      <c r="R57" s="56">
        <f t="shared" si="380"/>
        <v>13013.875</v>
      </c>
      <c r="S57" s="56">
        <f t="shared" si="380"/>
        <v>46395.22</v>
      </c>
      <c r="T57" s="56">
        <f t="shared" si="380"/>
        <v>21134.565000000002</v>
      </c>
      <c r="U57" s="56">
        <f t="shared" si="380"/>
        <v>227150.32500000001</v>
      </c>
      <c r="V57" s="56">
        <f t="shared" si="380"/>
        <v>72985.445000000007</v>
      </c>
      <c r="W57" s="56">
        <f t="shared" si="380"/>
        <v>49702.802000000003</v>
      </c>
      <c r="X57" s="56">
        <f t="shared" si="379"/>
        <v>361926.22700000007</v>
      </c>
      <c r="Y57" s="56">
        <f t="shared" si="379"/>
        <v>72262.322</v>
      </c>
      <c r="Z57" s="56">
        <f t="shared" ref="Z57:AG57" si="381">Z12+Z15+Z25+Z28+Z35+Z38+Z44+Z50</f>
        <v>11881.73</v>
      </c>
      <c r="AA57" s="56">
        <f t="shared" si="381"/>
        <v>28258.699999999997</v>
      </c>
      <c r="AB57" s="56">
        <f t="shared" si="381"/>
        <v>53203.479999999996</v>
      </c>
      <c r="AC57" s="56">
        <f t="shared" si="381"/>
        <v>68938.034</v>
      </c>
      <c r="AD57" s="56">
        <f t="shared" si="381"/>
        <v>68938.034</v>
      </c>
      <c r="AE57" s="56">
        <f t="shared" si="381"/>
        <v>600.447</v>
      </c>
      <c r="AF57" s="56">
        <f t="shared" si="381"/>
        <v>977.79899999999998</v>
      </c>
      <c r="AG57" s="56">
        <f t="shared" si="381"/>
        <v>2001.49</v>
      </c>
      <c r="AH57" s="57">
        <f t="shared" si="379"/>
        <v>307062.03599999996</v>
      </c>
      <c r="AI57" s="56">
        <f t="shared" si="379"/>
        <v>201444.58799999999</v>
      </c>
      <c r="AJ57" s="56">
        <f t="shared" ref="AJ57:AO57" si="382">AJ12+AJ15+AJ25+AJ28+AJ35+AJ38+AJ44+AJ50</f>
        <v>281529.47000000003</v>
      </c>
      <c r="AK57" s="56">
        <f t="shared" si="382"/>
        <v>211151.60900000003</v>
      </c>
      <c r="AL57" s="56">
        <f t="shared" si="382"/>
        <v>69238.339000000007</v>
      </c>
      <c r="AM57" s="56">
        <f t="shared" si="382"/>
        <v>201429.364</v>
      </c>
      <c r="AN57" s="56">
        <f t="shared" si="382"/>
        <v>246696.32400000002</v>
      </c>
      <c r="AO57" s="56">
        <f t="shared" si="382"/>
        <v>93074.169000000009</v>
      </c>
      <c r="AP57" s="43">
        <f t="shared" si="43"/>
        <v>1304563.8630000001</v>
      </c>
      <c r="AQ57" s="56">
        <f t="shared" ref="AQ57:AS57" si="383">AQ12+AQ15+AQ25+AQ28+AQ35+AQ38+AQ44+AQ50</f>
        <v>94423.902000000002</v>
      </c>
      <c r="AR57" s="56">
        <f t="shared" si="383"/>
        <v>94046.55</v>
      </c>
      <c r="AS57" s="56">
        <f t="shared" si="383"/>
        <v>92045.06</v>
      </c>
      <c r="AT57" s="43">
        <f t="shared" si="45"/>
        <v>280515.51199999999</v>
      </c>
      <c r="AU57" s="56">
        <f t="shared" ref="AU57:AW57" si="384">AU12+AU15+AU25+AU28+AU35+AU38+AU44+AU50</f>
        <v>2021.808</v>
      </c>
      <c r="AV57" s="56">
        <f t="shared" si="384"/>
        <v>4043.616</v>
      </c>
      <c r="AW57" s="56">
        <f t="shared" si="384"/>
        <v>6207.65</v>
      </c>
      <c r="AX57" s="56">
        <f t="shared" ref="AX57:AZ57" si="385">AX12+AX15+AX25+AX28+AX35+AX38+AX44+AX50</f>
        <v>61226.41</v>
      </c>
      <c r="AY57" s="56">
        <f t="shared" si="385"/>
        <v>10616.990000000002</v>
      </c>
      <c r="AZ57" s="56">
        <f t="shared" si="385"/>
        <v>2407.85</v>
      </c>
      <c r="BA57" s="43">
        <f t="shared" si="48"/>
        <v>86524.324000000008</v>
      </c>
      <c r="BB57" s="45">
        <f t="shared" si="49"/>
        <v>0.14451855147832735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418060</v>
      </c>
      <c r="E60" s="42">
        <f>O60+X60+AH60+AP60+AT60+BA60</f>
        <v>170192.18900000004</v>
      </c>
      <c r="F60" s="41">
        <f t="shared" ref="F60:AI60" si="386">SUM(F61:F62)</f>
        <v>0</v>
      </c>
      <c r="G60" s="41">
        <f t="shared" ref="G60:M60" si="387">SUM(G61:G62)</f>
        <v>397.90100000000001</v>
      </c>
      <c r="H60" s="41">
        <f t="shared" si="387"/>
        <v>397.90100000000001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795.80200000000002</v>
      </c>
      <c r="P60" s="41">
        <f t="shared" si="386"/>
        <v>1989.5050000000001</v>
      </c>
      <c r="Q60" s="41">
        <f t="shared" ref="Q60:W60" si="388">SUM(Q61:Q62)</f>
        <v>7958.02</v>
      </c>
      <c r="R60" s="41">
        <f t="shared" si="388"/>
        <v>1989.5050000000001</v>
      </c>
      <c r="S60" s="41">
        <f t="shared" si="388"/>
        <v>1989.5050000000001</v>
      </c>
      <c r="T60" s="41">
        <f t="shared" si="388"/>
        <v>0</v>
      </c>
      <c r="U60" s="41">
        <f t="shared" si="388"/>
        <v>19895.050000000003</v>
      </c>
      <c r="V60" s="41">
        <f t="shared" si="388"/>
        <v>19895.050000000003</v>
      </c>
      <c r="W60" s="41">
        <f t="shared" si="388"/>
        <v>397.90100000000001</v>
      </c>
      <c r="X60" s="43">
        <f>SUM(X61:X62)</f>
        <v>54114.536000000007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397.90100000000001</v>
      </c>
      <c r="AD60" s="41">
        <f t="shared" si="389"/>
        <v>397.90100000000001</v>
      </c>
      <c r="AE60" s="41">
        <f t="shared" si="389"/>
        <v>0</v>
      </c>
      <c r="AF60" s="41">
        <f t="shared" si="389"/>
        <v>397.90100000000001</v>
      </c>
      <c r="AG60" s="41">
        <f t="shared" si="389"/>
        <v>0</v>
      </c>
      <c r="AH60" s="43">
        <f t="shared" si="386"/>
        <v>1193.703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79580.200000000012</v>
      </c>
      <c r="AP60" s="43">
        <f>SUM(AI60:AO60)</f>
        <v>79580.200000000012</v>
      </c>
      <c r="AQ60" s="41">
        <f t="shared" ref="AQ60:AS60" si="391">SUM(AQ61:AQ62)</f>
        <v>397.90100000000001</v>
      </c>
      <c r="AR60" s="41">
        <f t="shared" si="391"/>
        <v>0</v>
      </c>
      <c r="AS60" s="41">
        <f t="shared" si="391"/>
        <v>0</v>
      </c>
      <c r="AT60" s="43">
        <f>SUM(AQ60:AS60)</f>
        <v>397.90100000000001</v>
      </c>
      <c r="AU60" s="41">
        <f t="shared" ref="AU60:AZ60" si="392">SUM(AU61:AU62)</f>
        <v>20.158999999999999</v>
      </c>
      <c r="AV60" s="41">
        <f t="shared" si="392"/>
        <v>40.317999999999998</v>
      </c>
      <c r="AW60" s="41">
        <f t="shared" si="392"/>
        <v>201.59</v>
      </c>
      <c r="AX60" s="41">
        <f t="shared" si="392"/>
        <v>32840.03</v>
      </c>
      <c r="AY60" s="41">
        <f t="shared" si="392"/>
        <v>604.77</v>
      </c>
      <c r="AZ60" s="41">
        <f t="shared" si="392"/>
        <v>403.18</v>
      </c>
      <c r="BA60" s="43">
        <f>SUM(AU60:AZ60)</f>
        <v>34110.046999999999</v>
      </c>
      <c r="BB60" s="45">
        <f t="shared" ref="BB60:BB68" si="393">E60/D60</f>
        <v>0.40709991149595764</v>
      </c>
    </row>
    <row r="61" spans="2:54" s="44" customFormat="1" ht="13.5" x14ac:dyDescent="0.25">
      <c r="B61" s="40"/>
      <c r="C61" s="40" t="s">
        <v>32</v>
      </c>
      <c r="D61" s="46">
        <f>[2]KZN!I313</f>
        <v>20159</v>
      </c>
      <c r="E61" s="47">
        <f t="shared" ref="E61:E105" si="394">O61+X61+AH61+AP61+AT61+BA61</f>
        <v>2277.9670000000001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20.158999999999999</v>
      </c>
      <c r="AV61" s="48">
        <f t="shared" si="402"/>
        <v>40.317999999999998</v>
      </c>
      <c r="AW61" s="48">
        <f t="shared" si="402"/>
        <v>201.59</v>
      </c>
      <c r="AX61" s="48">
        <f t="shared" si="402"/>
        <v>1007.95</v>
      </c>
      <c r="AY61" s="48">
        <f t="shared" si="402"/>
        <v>604.77</v>
      </c>
      <c r="AZ61" s="48">
        <f t="shared" si="402"/>
        <v>403.18</v>
      </c>
      <c r="BA61" s="51">
        <f t="shared" ref="BA61:BA104" si="403">SUM(AU61:AZ61)</f>
        <v>2277.9670000000001</v>
      </c>
      <c r="BB61" s="45">
        <f t="shared" si="393"/>
        <v>0.113</v>
      </c>
    </row>
    <row r="62" spans="2:54" s="44" customFormat="1" ht="13.5" x14ac:dyDescent="0.25">
      <c r="B62" s="40"/>
      <c r="C62" s="40" t="s">
        <v>33</v>
      </c>
      <c r="D62" s="46">
        <f>[2]KZN!I314</f>
        <v>397901</v>
      </c>
      <c r="E62" s="47">
        <f t="shared" si="394"/>
        <v>167914.22200000007</v>
      </c>
      <c r="F62" s="48">
        <f>$D62*F162</f>
        <v>0</v>
      </c>
      <c r="G62" s="48">
        <f t="shared" ref="G62:N62" si="404">$D62*G162</f>
        <v>397.90100000000001</v>
      </c>
      <c r="H62" s="48">
        <f t="shared" si="404"/>
        <v>397.90100000000001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795.80200000000002</v>
      </c>
      <c r="P62" s="48">
        <f t="shared" ref="P62:W62" si="405">$D62*P162</f>
        <v>1989.5050000000001</v>
      </c>
      <c r="Q62" s="48">
        <f t="shared" si="405"/>
        <v>7958.02</v>
      </c>
      <c r="R62" s="48">
        <f t="shared" si="405"/>
        <v>1989.5050000000001</v>
      </c>
      <c r="S62" s="48">
        <f t="shared" si="405"/>
        <v>1989.5050000000001</v>
      </c>
      <c r="T62" s="48">
        <f t="shared" si="405"/>
        <v>0</v>
      </c>
      <c r="U62" s="48">
        <f t="shared" si="405"/>
        <v>19895.050000000003</v>
      </c>
      <c r="V62" s="48">
        <f t="shared" si="405"/>
        <v>19895.050000000003</v>
      </c>
      <c r="W62" s="48">
        <f t="shared" si="405"/>
        <v>397.90100000000001</v>
      </c>
      <c r="X62" s="49">
        <f>SUM(P62:W62)</f>
        <v>54114.536000000007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397.90100000000001</v>
      </c>
      <c r="AD62" s="48">
        <f t="shared" si="406"/>
        <v>397.90100000000001</v>
      </c>
      <c r="AE62" s="48">
        <f t="shared" si="406"/>
        <v>0</v>
      </c>
      <c r="AF62" s="48">
        <f t="shared" si="406"/>
        <v>397.90100000000001</v>
      </c>
      <c r="AG62" s="48">
        <f t="shared" si="406"/>
        <v>0</v>
      </c>
      <c r="AH62" s="49">
        <f>SUM(Y62:AG62)</f>
        <v>1193.703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79580.200000000012</v>
      </c>
      <c r="AP62" s="51">
        <f t="shared" si="399"/>
        <v>79580.200000000012</v>
      </c>
      <c r="AQ62" s="48">
        <f t="shared" ref="AQ62:AS62" si="408">$D62*AQ162</f>
        <v>397.90100000000001</v>
      </c>
      <c r="AR62" s="48">
        <f t="shared" si="408"/>
        <v>0</v>
      </c>
      <c r="AS62" s="48">
        <f t="shared" si="408"/>
        <v>0</v>
      </c>
      <c r="AT62" s="51">
        <f t="shared" si="401"/>
        <v>397.90100000000001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31832.080000000002</v>
      </c>
      <c r="AY62" s="48">
        <f t="shared" si="409"/>
        <v>0</v>
      </c>
      <c r="AZ62" s="48">
        <f t="shared" si="409"/>
        <v>0</v>
      </c>
      <c r="BA62" s="51">
        <f t="shared" si="403"/>
        <v>31832.080000000002</v>
      </c>
      <c r="BB62" s="45">
        <f t="shared" si="393"/>
        <v>0.42200000000000015</v>
      </c>
    </row>
    <row r="63" spans="2:54" s="44" customFormat="1" x14ac:dyDescent="0.25">
      <c r="B63" s="39" t="s">
        <v>34</v>
      </c>
      <c r="C63" s="40"/>
      <c r="D63" s="50">
        <f>SUM(D64:D72)</f>
        <v>12881283</v>
      </c>
      <c r="E63" s="42">
        <f t="shared" si="394"/>
        <v>2681202.4149999996</v>
      </c>
      <c r="F63" s="41">
        <f t="shared" ref="F63:AI63" si="410">SUM(F64:F72)</f>
        <v>0</v>
      </c>
      <c r="G63" s="41">
        <f t="shared" ref="G63:N63" si="411">SUM(G64:G72)</f>
        <v>136817.86000000002</v>
      </c>
      <c r="H63" s="41">
        <f t="shared" si="411"/>
        <v>136817.86000000002</v>
      </c>
      <c r="I63" s="41">
        <f t="shared" si="411"/>
        <v>137069.21000000002</v>
      </c>
      <c r="J63" s="41">
        <f t="shared" si="411"/>
        <v>0</v>
      </c>
      <c r="K63" s="41">
        <f t="shared" si="411"/>
        <v>26520.720000000001</v>
      </c>
      <c r="L63" s="41">
        <f t="shared" si="411"/>
        <v>79562.16</v>
      </c>
      <c r="M63" s="41">
        <f t="shared" si="411"/>
        <v>267314.33</v>
      </c>
      <c r="N63" s="41">
        <f t="shared" si="411"/>
        <v>212165.76000000001</v>
      </c>
      <c r="O63" s="43">
        <f t="shared" si="410"/>
        <v>996267.90000000014</v>
      </c>
      <c r="P63" s="41">
        <f t="shared" si="410"/>
        <v>53041.440000000002</v>
      </c>
      <c r="Q63" s="41">
        <f t="shared" ref="Q63:W63" si="412">SUM(Q64:Q72)</f>
        <v>13260.36</v>
      </c>
      <c r="R63" s="41">
        <f t="shared" si="412"/>
        <v>13260.36</v>
      </c>
      <c r="S63" s="41">
        <f t="shared" si="412"/>
        <v>53041.440000000002</v>
      </c>
      <c r="T63" s="41">
        <f t="shared" si="412"/>
        <v>23796.010000000002</v>
      </c>
      <c r="U63" s="41">
        <f t="shared" si="412"/>
        <v>13260.36</v>
      </c>
      <c r="V63" s="41">
        <f t="shared" si="412"/>
        <v>0</v>
      </c>
      <c r="W63" s="41">
        <f t="shared" si="412"/>
        <v>0</v>
      </c>
      <c r="X63" s="43">
        <f t="shared" si="410"/>
        <v>169659.97</v>
      </c>
      <c r="Y63" s="41">
        <f t="shared" si="410"/>
        <v>4214.26</v>
      </c>
      <c r="Z63" s="41">
        <f t="shared" ref="Z63:AG63" si="413">SUM(Z64:Z72)</f>
        <v>4214.26</v>
      </c>
      <c r="AA63" s="41">
        <f t="shared" si="413"/>
        <v>32842.11</v>
      </c>
      <c r="AB63" s="41">
        <f t="shared" si="413"/>
        <v>27574.285</v>
      </c>
      <c r="AC63" s="41">
        <f t="shared" si="413"/>
        <v>27152.859</v>
      </c>
      <c r="AD63" s="41">
        <f t="shared" si="413"/>
        <v>27152.859</v>
      </c>
      <c r="AE63" s="41">
        <f t="shared" si="413"/>
        <v>632.13900000000001</v>
      </c>
      <c r="AF63" s="41">
        <f t="shared" si="413"/>
        <v>632.13900000000001</v>
      </c>
      <c r="AG63" s="41">
        <f t="shared" si="413"/>
        <v>2107.13</v>
      </c>
      <c r="AH63" s="43">
        <f t="shared" si="410"/>
        <v>126522.041</v>
      </c>
      <c r="AI63" s="41">
        <f t="shared" si="410"/>
        <v>216085.24900000001</v>
      </c>
      <c r="AJ63" s="41">
        <f t="shared" ref="AJ63:AO63" si="414">SUM(AJ64:AJ72)</f>
        <v>146426.6</v>
      </c>
      <c r="AK63" s="41">
        <f t="shared" si="414"/>
        <v>79772.873000000007</v>
      </c>
      <c r="AL63" s="41">
        <f t="shared" si="414"/>
        <v>79772.873000000007</v>
      </c>
      <c r="AM63" s="41">
        <f t="shared" si="414"/>
        <v>219550.67299999998</v>
      </c>
      <c r="AN63" s="41">
        <f t="shared" si="414"/>
        <v>272592.11300000001</v>
      </c>
      <c r="AO63" s="41">
        <f t="shared" si="414"/>
        <v>18847.753000000001</v>
      </c>
      <c r="AP63" s="43">
        <f t="shared" si="399"/>
        <v>1033048.1340000001</v>
      </c>
      <c r="AQ63" s="41">
        <f t="shared" ref="AQ63:AS63" si="415">SUM(AQ64:AQ72)</f>
        <v>100306.33</v>
      </c>
      <c r="AR63" s="41">
        <f t="shared" si="415"/>
        <v>100306.33</v>
      </c>
      <c r="AS63" s="41">
        <f t="shared" si="415"/>
        <v>98199.200000000012</v>
      </c>
      <c r="AT63" s="43">
        <f t="shared" si="401"/>
        <v>298811.86</v>
      </c>
      <c r="AU63" s="41">
        <f t="shared" ref="AU63:AZ63" si="416">SUM(AU64:AU72)</f>
        <v>2107.13</v>
      </c>
      <c r="AV63" s="41">
        <f t="shared" si="416"/>
        <v>4214.26</v>
      </c>
      <c r="AW63" s="41">
        <f t="shared" si="416"/>
        <v>6321.3899999999994</v>
      </c>
      <c r="AX63" s="41">
        <f t="shared" si="416"/>
        <v>31606.949999999997</v>
      </c>
      <c r="AY63" s="41">
        <f t="shared" si="416"/>
        <v>10535.650000000001</v>
      </c>
      <c r="AZ63" s="41">
        <f t="shared" si="416"/>
        <v>2107.13</v>
      </c>
      <c r="BA63" s="43">
        <f t="shared" si="403"/>
        <v>56892.509999999995</v>
      </c>
      <c r="BB63" s="45">
        <f t="shared" si="393"/>
        <v>0.20814715545027615</v>
      </c>
    </row>
    <row r="64" spans="2:54" s="44" customFormat="1" ht="13.5" x14ac:dyDescent="0.25">
      <c r="B64" s="40"/>
      <c r="C64" s="40" t="s">
        <v>35</v>
      </c>
      <c r="D64" s="46">
        <f>[2]KZN!I513</f>
        <v>210713</v>
      </c>
      <c r="E64" s="47">
        <f t="shared" si="394"/>
        <v>119052.845</v>
      </c>
      <c r="F64" s="48">
        <f t="shared" ref="F64:N72" si="417">$D64*F164</f>
        <v>0</v>
      </c>
      <c r="G64" s="48">
        <f t="shared" si="417"/>
        <v>4214.26</v>
      </c>
      <c r="H64" s="48">
        <f t="shared" si="417"/>
        <v>4214.26</v>
      </c>
      <c r="I64" s="48">
        <f t="shared" si="417"/>
        <v>4214.26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2107.13</v>
      </c>
      <c r="N64" s="48">
        <f t="shared" si="417"/>
        <v>0</v>
      </c>
      <c r="O64" s="51">
        <f t="shared" ref="O64:O72" si="418">SUM(F64:N64)</f>
        <v>14749.91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10535.650000000001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10535.650000000001</v>
      </c>
      <c r="Y64" s="48">
        <f t="shared" ref="Y64:AG64" si="421">$D64*Y164</f>
        <v>4214.26</v>
      </c>
      <c r="Z64" s="48">
        <f t="shared" si="421"/>
        <v>4214.26</v>
      </c>
      <c r="AA64" s="48">
        <f t="shared" si="421"/>
        <v>6321.3899999999994</v>
      </c>
      <c r="AB64" s="48">
        <f t="shared" si="421"/>
        <v>1053.5650000000001</v>
      </c>
      <c r="AC64" s="48">
        <f t="shared" si="421"/>
        <v>632.13900000000001</v>
      </c>
      <c r="AD64" s="48">
        <f t="shared" si="421"/>
        <v>632.13900000000001</v>
      </c>
      <c r="AE64" s="48">
        <f t="shared" si="421"/>
        <v>632.13900000000001</v>
      </c>
      <c r="AF64" s="48">
        <f t="shared" si="421"/>
        <v>632.13900000000001</v>
      </c>
      <c r="AG64" s="48">
        <f t="shared" si="421"/>
        <v>2107.13</v>
      </c>
      <c r="AH64" s="51">
        <f t="shared" ref="AH64:AH72" si="422">SUM(Y64:AG64)</f>
        <v>20439.161</v>
      </c>
      <c r="AI64" s="48">
        <f t="shared" ref="AI64:AO64" si="423">$D64*AI164</f>
        <v>632.13900000000001</v>
      </c>
      <c r="AJ64" s="48">
        <f t="shared" si="423"/>
        <v>10535.650000000001</v>
      </c>
      <c r="AK64" s="48">
        <f t="shared" si="423"/>
        <v>210.71299999999999</v>
      </c>
      <c r="AL64" s="48">
        <f t="shared" si="423"/>
        <v>210.71299999999999</v>
      </c>
      <c r="AM64" s="48">
        <f t="shared" si="423"/>
        <v>210.71299999999999</v>
      </c>
      <c r="AN64" s="48">
        <f t="shared" si="423"/>
        <v>210.71299999999999</v>
      </c>
      <c r="AO64" s="48">
        <f t="shared" si="423"/>
        <v>210.71299999999999</v>
      </c>
      <c r="AP64" s="51">
        <f t="shared" si="399"/>
        <v>12221.353999999999</v>
      </c>
      <c r="AQ64" s="48">
        <f t="shared" ref="AQ64:AS64" si="424">$D64*AQ164</f>
        <v>2107.13</v>
      </c>
      <c r="AR64" s="48">
        <f t="shared" si="424"/>
        <v>2107.13</v>
      </c>
      <c r="AS64" s="48">
        <f t="shared" si="424"/>
        <v>0</v>
      </c>
      <c r="AT64" s="51">
        <f t="shared" si="401"/>
        <v>4214.26</v>
      </c>
      <c r="AU64" s="48">
        <f t="shared" ref="AU64:AZ64" si="425">$D64*AU164</f>
        <v>2107.13</v>
      </c>
      <c r="AV64" s="48">
        <f t="shared" si="425"/>
        <v>4214.26</v>
      </c>
      <c r="AW64" s="48">
        <f t="shared" si="425"/>
        <v>6321.3899999999994</v>
      </c>
      <c r="AX64" s="48">
        <f t="shared" si="425"/>
        <v>31606.949999999997</v>
      </c>
      <c r="AY64" s="48">
        <f t="shared" si="425"/>
        <v>10535.650000000001</v>
      </c>
      <c r="AZ64" s="48">
        <f t="shared" si="425"/>
        <v>2107.13</v>
      </c>
      <c r="BA64" s="51">
        <f t="shared" si="403"/>
        <v>56892.509999999995</v>
      </c>
      <c r="BB64" s="45">
        <f t="shared" si="393"/>
        <v>0.56500000000000006</v>
      </c>
    </row>
    <row r="65" spans="2:54" s="44" customFormat="1" ht="13.5" x14ac:dyDescent="0.25">
      <c r="B65" s="40"/>
      <c r="C65" s="40" t="s">
        <v>36</v>
      </c>
      <c r="D65" s="46">
        <f>[2]KZN!I514</f>
        <v>2717819</v>
      </c>
      <c r="E65" s="47">
        <f t="shared" si="394"/>
        <v>271781.90000000002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135890.95000000001</v>
      </c>
      <c r="AJ65" s="48">
        <f t="shared" si="428"/>
        <v>135890.95000000001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271781.90000000002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[2]KZN!I515</f>
        <v>931852</v>
      </c>
      <c r="E66" s="47">
        <f t="shared" si="394"/>
        <v>354103.75999999995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139777.79999999999</v>
      </c>
      <c r="AN66" s="48">
        <f t="shared" si="433"/>
        <v>139777.79999999999</v>
      </c>
      <c r="AO66" s="48">
        <f t="shared" si="433"/>
        <v>18637.04</v>
      </c>
      <c r="AP66" s="51">
        <f t="shared" si="399"/>
        <v>298192.63999999996</v>
      </c>
      <c r="AQ66" s="48">
        <f t="shared" ref="AQ66:AS66" si="434">$D66*AQ166</f>
        <v>18637.04</v>
      </c>
      <c r="AR66" s="48">
        <f t="shared" si="434"/>
        <v>18637.04</v>
      </c>
      <c r="AS66" s="48">
        <f t="shared" si="434"/>
        <v>18637.04</v>
      </c>
      <c r="AT66" s="51">
        <f t="shared" si="401"/>
        <v>55911.12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0.37999999999999995</v>
      </c>
    </row>
    <row r="67" spans="2:54" s="44" customFormat="1" ht="13.5" x14ac:dyDescent="0.25">
      <c r="B67" s="40"/>
      <c r="C67" s="40" t="s">
        <v>38</v>
      </c>
      <c r="D67" s="46">
        <f>[2]KZN!I516</f>
        <v>0</v>
      </c>
      <c r="E67" s="47">
        <f t="shared" si="394"/>
        <v>0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0</v>
      </c>
      <c r="AR67" s="48">
        <f t="shared" si="439"/>
        <v>0</v>
      </c>
      <c r="AS67" s="48">
        <f t="shared" si="439"/>
        <v>0</v>
      </c>
      <c r="AT67" s="51">
        <f t="shared" si="401"/>
        <v>0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 t="e">
        <f t="shared" si="393"/>
        <v>#DIV/0!</v>
      </c>
    </row>
    <row r="68" spans="2:54" s="44" customFormat="1" ht="13.5" x14ac:dyDescent="0.25">
      <c r="B68" s="40"/>
      <c r="C68" s="40" t="s">
        <v>39</v>
      </c>
      <c r="D68" s="46">
        <f>[2]KZN!I517</f>
        <v>848364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>
        <f t="shared" si="393"/>
        <v>0</v>
      </c>
    </row>
    <row r="69" spans="2:54" s="44" customFormat="1" ht="13.5" x14ac:dyDescent="0.25">
      <c r="B69" s="40"/>
      <c r="C69" s="40" t="s">
        <v>40</v>
      </c>
      <c r="D69" s="46">
        <f>[2]KZN!I518</f>
        <v>2652072</v>
      </c>
      <c r="E69" s="47">
        <f t="shared" si="394"/>
        <v>1936012.5600000003</v>
      </c>
      <c r="F69" s="48">
        <f t="shared" si="417"/>
        <v>0</v>
      </c>
      <c r="G69" s="48">
        <f t="shared" si="417"/>
        <v>132603.6</v>
      </c>
      <c r="H69" s="48">
        <f t="shared" si="417"/>
        <v>132603.6</v>
      </c>
      <c r="I69" s="48">
        <f t="shared" si="417"/>
        <v>132603.6</v>
      </c>
      <c r="J69" s="48">
        <f t="shared" si="417"/>
        <v>0</v>
      </c>
      <c r="K69" s="48">
        <f t="shared" si="417"/>
        <v>26520.720000000001</v>
      </c>
      <c r="L69" s="48">
        <f t="shared" si="417"/>
        <v>79562.16</v>
      </c>
      <c r="M69" s="48">
        <f t="shared" si="417"/>
        <v>265207.2</v>
      </c>
      <c r="N69" s="48">
        <f t="shared" si="417"/>
        <v>212165.76000000001</v>
      </c>
      <c r="O69" s="51">
        <f t="shared" si="418"/>
        <v>981266.64000000013</v>
      </c>
      <c r="P69" s="48">
        <f t="shared" ref="P69:W69" si="446">$D69*P169</f>
        <v>53041.440000000002</v>
      </c>
      <c r="Q69" s="48">
        <f t="shared" si="446"/>
        <v>13260.36</v>
      </c>
      <c r="R69" s="48">
        <f t="shared" si="446"/>
        <v>13260.36</v>
      </c>
      <c r="S69" s="48">
        <f t="shared" si="446"/>
        <v>53041.440000000002</v>
      </c>
      <c r="T69" s="48">
        <f t="shared" si="446"/>
        <v>13260.36</v>
      </c>
      <c r="U69" s="48">
        <f t="shared" si="446"/>
        <v>13260.36</v>
      </c>
      <c r="V69" s="48">
        <f t="shared" si="446"/>
        <v>0</v>
      </c>
      <c r="W69" s="48">
        <f t="shared" si="446"/>
        <v>0</v>
      </c>
      <c r="X69" s="51">
        <f t="shared" si="420"/>
        <v>159124.32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26520.720000000001</v>
      </c>
      <c r="AB69" s="48">
        <f t="shared" si="447"/>
        <v>26520.720000000001</v>
      </c>
      <c r="AC69" s="48">
        <f t="shared" si="447"/>
        <v>26520.720000000001</v>
      </c>
      <c r="AD69" s="48">
        <f t="shared" si="447"/>
        <v>26520.720000000001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106082.88</v>
      </c>
      <c r="AI69" s="48">
        <f t="shared" ref="AI69:AO69" si="448">$D69*AI169</f>
        <v>79562.16</v>
      </c>
      <c r="AJ69" s="48">
        <f t="shared" si="448"/>
        <v>0</v>
      </c>
      <c r="AK69" s="48">
        <f t="shared" si="448"/>
        <v>79562.16</v>
      </c>
      <c r="AL69" s="48">
        <f t="shared" si="448"/>
        <v>79562.16</v>
      </c>
      <c r="AM69" s="48">
        <f t="shared" si="448"/>
        <v>79562.16</v>
      </c>
      <c r="AN69" s="48">
        <f t="shared" si="448"/>
        <v>132603.6</v>
      </c>
      <c r="AO69" s="48">
        <f t="shared" si="448"/>
        <v>0</v>
      </c>
      <c r="AP69" s="51">
        <f t="shared" si="399"/>
        <v>450852.24</v>
      </c>
      <c r="AQ69" s="48">
        <f t="shared" ref="AQ69:AS69" si="449">$D69*AQ169</f>
        <v>79562.16</v>
      </c>
      <c r="AR69" s="48">
        <f t="shared" si="449"/>
        <v>79562.16</v>
      </c>
      <c r="AS69" s="48">
        <f t="shared" si="449"/>
        <v>79562.16</v>
      </c>
      <c r="AT69" s="51">
        <f t="shared" si="401"/>
        <v>238686.48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[2]KZN!I519</f>
        <v>50270</v>
      </c>
      <c r="E70" s="47">
        <f t="shared" si="394"/>
        <v>251.35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251.35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251.35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[2]KZN!I520</f>
        <v>168416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[2]KZN!I521</f>
        <v>5301777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1077843</v>
      </c>
      <c r="E73" s="42">
        <f t="shared" si="394"/>
        <v>813.88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813.88</v>
      </c>
      <c r="M73" s="41">
        <f t="shared" si="468"/>
        <v>0</v>
      </c>
      <c r="N73" s="41">
        <f t="shared" si="468"/>
        <v>0</v>
      </c>
      <c r="O73" s="43">
        <f t="shared" si="467"/>
        <v>813.88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7.551006964836252E-4</v>
      </c>
    </row>
    <row r="74" spans="2:54" s="44" customFormat="1" ht="13.5" x14ac:dyDescent="0.25">
      <c r="B74" s="40"/>
      <c r="C74" s="52" t="s">
        <v>45</v>
      </c>
      <c r="D74" s="46">
        <f>[2]KZN!I713</f>
        <v>1037149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[2]KZN!I714</f>
        <v>40694</v>
      </c>
      <c r="E75" s="47">
        <f t="shared" si="394"/>
        <v>813.88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813.88</v>
      </c>
      <c r="M75" s="48">
        <f t="shared" si="480"/>
        <v>0</v>
      </c>
      <c r="N75" s="48">
        <f t="shared" si="480"/>
        <v>0</v>
      </c>
      <c r="O75" s="51">
        <f>SUM(F75:N75)</f>
        <v>813.88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>
        <f t="shared" si="466"/>
        <v>0.02</v>
      </c>
    </row>
    <row r="76" spans="2:54" s="44" customFormat="1" x14ac:dyDescent="0.25">
      <c r="B76" s="39" t="s">
        <v>47</v>
      </c>
      <c r="C76" s="40"/>
      <c r="D76" s="50">
        <f>SUM(D77:D82)</f>
        <v>8128189</v>
      </c>
      <c r="E76" s="47">
        <f t="shared" si="394"/>
        <v>1125439.122</v>
      </c>
      <c r="F76" s="41">
        <f t="shared" ref="F76:AI76" si="486">SUM(F77:F82)</f>
        <v>128737.14</v>
      </c>
      <c r="G76" s="41">
        <f t="shared" ref="G76:N76" si="487">SUM(G77:G82)</f>
        <v>193105.71</v>
      </c>
      <c r="H76" s="41">
        <f t="shared" si="487"/>
        <v>0</v>
      </c>
      <c r="I76" s="41">
        <f t="shared" si="487"/>
        <v>16878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338720.85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193105.71</v>
      </c>
      <c r="V76" s="41">
        <f t="shared" si="488"/>
        <v>16878</v>
      </c>
      <c r="W76" s="41">
        <f t="shared" si="488"/>
        <v>16878</v>
      </c>
      <c r="X76" s="41">
        <f t="shared" si="486"/>
        <v>226861.71</v>
      </c>
      <c r="Y76" s="41">
        <f t="shared" si="486"/>
        <v>72807.570000000007</v>
      </c>
      <c r="Z76" s="41">
        <f t="shared" ref="Z76:AG76" si="489">SUM(Z77:Z82)</f>
        <v>8439</v>
      </c>
      <c r="AA76" s="41">
        <f t="shared" si="489"/>
        <v>0</v>
      </c>
      <c r="AB76" s="41">
        <f t="shared" si="489"/>
        <v>32184.285</v>
      </c>
      <c r="AC76" s="41">
        <f t="shared" si="489"/>
        <v>49062.285000000003</v>
      </c>
      <c r="AD76" s="41">
        <f t="shared" si="489"/>
        <v>49062.285000000003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211555.42499999999</v>
      </c>
      <c r="AI76" s="41">
        <f t="shared" si="486"/>
        <v>6436.857</v>
      </c>
      <c r="AJ76" s="41">
        <f t="shared" ref="AJ76:AO76" si="490">SUM(AJ77:AJ82)</f>
        <v>154054.14000000001</v>
      </c>
      <c r="AK76" s="41">
        <f t="shared" si="490"/>
        <v>154054.14000000001</v>
      </c>
      <c r="AL76" s="41">
        <f t="shared" si="490"/>
        <v>0</v>
      </c>
      <c r="AM76" s="41">
        <f t="shared" si="490"/>
        <v>4219.5</v>
      </c>
      <c r="AN76" s="41">
        <f t="shared" si="490"/>
        <v>4219.5</v>
      </c>
      <c r="AO76" s="41">
        <f t="shared" si="490"/>
        <v>0</v>
      </c>
      <c r="AP76" s="43">
        <f t="shared" si="399"/>
        <v>322984.13699999999</v>
      </c>
      <c r="AQ76" s="41">
        <f t="shared" ref="AQ76:AS76" si="491">SUM(AQ77:AQ82)</f>
        <v>8439</v>
      </c>
      <c r="AR76" s="41">
        <f t="shared" si="491"/>
        <v>8439</v>
      </c>
      <c r="AS76" s="41">
        <f t="shared" si="491"/>
        <v>8439</v>
      </c>
      <c r="AT76" s="43">
        <f t="shared" si="401"/>
        <v>25317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0.13846123927482493</v>
      </c>
    </row>
    <row r="77" spans="2:54" s="44" customFormat="1" ht="13.5" x14ac:dyDescent="0.25">
      <c r="B77" s="40"/>
      <c r="C77" s="40" t="s">
        <v>48</v>
      </c>
      <c r="D77" s="46">
        <f>[2]KZN!I913</f>
        <v>6436857</v>
      </c>
      <c r="E77" s="47">
        <f t="shared" si="394"/>
        <v>939781.12199999986</v>
      </c>
      <c r="F77" s="48">
        <f t="shared" ref="F77:N82" si="493">$D77*F177</f>
        <v>128737.14</v>
      </c>
      <c r="G77" s="48">
        <f t="shared" si="493"/>
        <v>193105.71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321842.84999999998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193105.71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193105.71</v>
      </c>
      <c r="Y77" s="48">
        <f t="shared" ref="Y77:AG77" si="497">$D77*Y177</f>
        <v>64368.57</v>
      </c>
      <c r="Z77" s="48">
        <f t="shared" si="497"/>
        <v>0</v>
      </c>
      <c r="AA77" s="48">
        <f t="shared" si="497"/>
        <v>0</v>
      </c>
      <c r="AB77" s="48">
        <f t="shared" si="497"/>
        <v>32184.285</v>
      </c>
      <c r="AC77" s="48">
        <f t="shared" si="497"/>
        <v>32184.285</v>
      </c>
      <c r="AD77" s="48">
        <f t="shared" si="497"/>
        <v>32184.285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160921.42499999999</v>
      </c>
      <c r="AI77" s="48">
        <f t="shared" ref="AI77:AO77" si="499">$D77*AI177</f>
        <v>6436.857</v>
      </c>
      <c r="AJ77" s="48">
        <f t="shared" si="499"/>
        <v>128737.14</v>
      </c>
      <c r="AK77" s="48">
        <f t="shared" si="499"/>
        <v>128737.14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263911.13699999999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0.14599999999999999</v>
      </c>
    </row>
    <row r="78" spans="2:54" s="44" customFormat="1" ht="13.5" x14ac:dyDescent="0.25">
      <c r="B78" s="40"/>
      <c r="C78" s="40" t="s">
        <v>49</v>
      </c>
      <c r="D78" s="46">
        <f>[2]KZN!I914</f>
        <v>843900</v>
      </c>
      <c r="E78" s="47">
        <f t="shared" si="394"/>
        <v>185658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16878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16878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16878</v>
      </c>
      <c r="W78" s="48">
        <f t="shared" si="502"/>
        <v>16878</v>
      </c>
      <c r="X78" s="51">
        <f t="shared" si="496"/>
        <v>33756</v>
      </c>
      <c r="Y78" s="48">
        <f t="shared" ref="Y78:AG78" si="503">$D78*Y178</f>
        <v>8439</v>
      </c>
      <c r="Z78" s="48">
        <f t="shared" si="503"/>
        <v>8439</v>
      </c>
      <c r="AA78" s="48">
        <f t="shared" si="503"/>
        <v>0</v>
      </c>
      <c r="AB78" s="48">
        <f t="shared" si="503"/>
        <v>0</v>
      </c>
      <c r="AC78" s="48">
        <f t="shared" si="503"/>
        <v>16878</v>
      </c>
      <c r="AD78" s="48">
        <f t="shared" si="503"/>
        <v>16878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50634</v>
      </c>
      <c r="AI78" s="48">
        <f t="shared" ref="AI78:AO78" si="504">$D78*AI178</f>
        <v>0</v>
      </c>
      <c r="AJ78" s="48">
        <f t="shared" si="504"/>
        <v>25317</v>
      </c>
      <c r="AK78" s="48">
        <f t="shared" si="504"/>
        <v>25317</v>
      </c>
      <c r="AL78" s="48">
        <f t="shared" si="504"/>
        <v>0</v>
      </c>
      <c r="AM78" s="48">
        <f t="shared" si="504"/>
        <v>4219.5</v>
      </c>
      <c r="AN78" s="48">
        <f t="shared" si="504"/>
        <v>4219.5</v>
      </c>
      <c r="AO78" s="48">
        <f t="shared" si="504"/>
        <v>0</v>
      </c>
      <c r="AP78" s="51">
        <f t="shared" si="399"/>
        <v>59073</v>
      </c>
      <c r="AQ78" s="48">
        <f t="shared" ref="AQ78:AS78" si="505">$D78*AQ178</f>
        <v>8439</v>
      </c>
      <c r="AR78" s="48">
        <f t="shared" si="505"/>
        <v>8439</v>
      </c>
      <c r="AS78" s="48">
        <f t="shared" si="505"/>
        <v>8439</v>
      </c>
      <c r="AT78" s="51">
        <f t="shared" si="401"/>
        <v>25317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>
        <f t="shared" si="466"/>
        <v>0.22</v>
      </c>
    </row>
    <row r="79" spans="2:54" s="44" customFormat="1" ht="13.5" x14ac:dyDescent="0.25">
      <c r="B79" s="40"/>
      <c r="C79" s="40" t="s">
        <v>50</v>
      </c>
      <c r="D79" s="46">
        <f>[2]KZN!I915</f>
        <v>702227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>
        <f>[2]KZN!I916</f>
        <v>127427</v>
      </c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>
        <f t="shared" si="466"/>
        <v>0</v>
      </c>
    </row>
    <row r="81" spans="2:54" s="44" customFormat="1" ht="13.5" x14ac:dyDescent="0.25">
      <c r="B81" s="40"/>
      <c r="C81" s="40" t="s">
        <v>52</v>
      </c>
      <c r="D81" s="46">
        <f>[2]KZN!I917</f>
        <v>17778</v>
      </c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/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2793324</v>
      </c>
      <c r="E83" s="42">
        <f t="shared" si="394"/>
        <v>34933.4</v>
      </c>
      <c r="F83" s="41">
        <f t="shared" ref="F83:AI83" si="528">SUM(F84:F85)</f>
        <v>8733.35</v>
      </c>
      <c r="G83" s="41">
        <f t="shared" ref="G83:N83" si="529">SUM(G84:G85)</f>
        <v>8733.35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17466.7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17466.7</v>
      </c>
      <c r="V83" s="41">
        <f t="shared" si="530"/>
        <v>0</v>
      </c>
      <c r="W83" s="41">
        <f t="shared" si="530"/>
        <v>0</v>
      </c>
      <c r="X83" s="41">
        <f t="shared" si="528"/>
        <v>17466.7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1.2506032239725861E-2</v>
      </c>
    </row>
    <row r="84" spans="2:54" s="44" customFormat="1" ht="13.5" x14ac:dyDescent="0.25">
      <c r="B84" s="40"/>
      <c r="C84" s="40" t="s">
        <v>55</v>
      </c>
      <c r="D84" s="46">
        <f>[2]KZN!I1113</f>
        <v>873335</v>
      </c>
      <c r="E84" s="47">
        <f t="shared" si="394"/>
        <v>34933.4</v>
      </c>
      <c r="F84" s="48">
        <f t="shared" ref="F84:N85" si="535">$D84*F184</f>
        <v>8733.35</v>
      </c>
      <c r="G84" s="48">
        <f t="shared" si="535"/>
        <v>8733.35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17466.7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17466.7</v>
      </c>
      <c r="V84" s="48">
        <f t="shared" si="536"/>
        <v>0</v>
      </c>
      <c r="W84" s="48">
        <f t="shared" si="536"/>
        <v>0</v>
      </c>
      <c r="X84" s="51">
        <f>SUM(P84:W84)</f>
        <v>17466.7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>
        <f t="shared" si="527"/>
        <v>0.04</v>
      </c>
    </row>
    <row r="85" spans="2:54" s="44" customFormat="1" ht="13.5" x14ac:dyDescent="0.25">
      <c r="B85" s="40"/>
      <c r="C85" s="40" t="s">
        <v>56</v>
      </c>
      <c r="D85" s="46">
        <f>[2]KZN!I1114</f>
        <v>1919989</v>
      </c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>
        <f t="shared" si="527"/>
        <v>0</v>
      </c>
    </row>
    <row r="86" spans="2:54" s="44" customFormat="1" x14ac:dyDescent="0.25">
      <c r="B86" s="39" t="s">
        <v>57</v>
      </c>
      <c r="C86" s="40"/>
      <c r="D86" s="50">
        <f>SUM(D87:D91)</f>
        <v>1079590</v>
      </c>
      <c r="E86" s="42">
        <f t="shared" si="394"/>
        <v>80473.039999999994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42798.640000000007</v>
      </c>
      <c r="W86" s="41">
        <f t="shared" si="548"/>
        <v>37674.400000000001</v>
      </c>
      <c r="X86" s="41">
        <f t="shared" si="546"/>
        <v>80473.039999999994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7.4540371807815919E-2</v>
      </c>
    </row>
    <row r="87" spans="2:54" s="44" customFormat="1" ht="13.5" x14ac:dyDescent="0.25">
      <c r="B87" s="40"/>
      <c r="C87" s="40" t="s">
        <v>58</v>
      </c>
      <c r="D87" s="46">
        <f>[2]KZN!I1313</f>
        <v>442235</v>
      </c>
      <c r="E87" s="47">
        <f t="shared" si="394"/>
        <v>44223.5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22111.75</v>
      </c>
      <c r="W87" s="48">
        <f t="shared" si="554"/>
        <v>22111.75</v>
      </c>
      <c r="X87" s="51">
        <f>SUM(P87:W87)</f>
        <v>44223.5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[2]KZN!I1314</f>
        <v>16531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>
        <f>[2]KZN!I1315</f>
        <v>133818</v>
      </c>
      <c r="E89" s="47">
        <f t="shared" si="394"/>
        <v>26763.600000000002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13381.800000000001</v>
      </c>
      <c r="W89" s="48">
        <f t="shared" si="565"/>
        <v>13381.800000000001</v>
      </c>
      <c r="X89" s="51">
        <f>SUM(P89:W89)</f>
        <v>26763.600000000002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>
        <f>[2]KZN!I1316</f>
        <v>72695</v>
      </c>
      <c r="E90" s="47">
        <f t="shared" si="394"/>
        <v>3271.2749999999996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1090.425</v>
      </c>
      <c r="W90" s="48">
        <f t="shared" si="570"/>
        <v>2180.85</v>
      </c>
      <c r="X90" s="51">
        <f>SUM(P90:W90)</f>
        <v>3271.2749999999996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[2]KZN!I1317</f>
        <v>414311</v>
      </c>
      <c r="E91" s="47">
        <f t="shared" si="394"/>
        <v>6214.665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6214.665</v>
      </c>
      <c r="W91" s="48">
        <f t="shared" si="575"/>
        <v>0</v>
      </c>
      <c r="X91" s="51">
        <f>SUM(P91:W91)</f>
        <v>6214.665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16004</v>
      </c>
      <c r="E92" s="42">
        <f t="shared" si="394"/>
        <v>5681.420000000001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80.02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80.02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800.2</v>
      </c>
      <c r="AJ92" s="41">
        <f t="shared" ref="AJ92:AO92" si="585">SUM(AJ93:AJ97)</f>
        <v>800.2</v>
      </c>
      <c r="AK92" s="41">
        <f t="shared" si="585"/>
        <v>800.2</v>
      </c>
      <c r="AL92" s="41">
        <f t="shared" si="585"/>
        <v>2400.6</v>
      </c>
      <c r="AM92" s="41">
        <f t="shared" si="585"/>
        <v>0</v>
      </c>
      <c r="AN92" s="41">
        <f t="shared" si="585"/>
        <v>800.2</v>
      </c>
      <c r="AO92" s="41">
        <f t="shared" si="585"/>
        <v>0</v>
      </c>
      <c r="AP92" s="43">
        <f t="shared" si="399"/>
        <v>5601.4000000000005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0.35500000000000004</v>
      </c>
    </row>
    <row r="93" spans="2:54" s="44" customFormat="1" ht="13.5" x14ac:dyDescent="0.25">
      <c r="B93" s="40"/>
      <c r="C93" s="40" t="s">
        <v>64</v>
      </c>
      <c r="D93" s="46"/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 t="e">
        <f t="shared" si="580"/>
        <v>#DIV/0!</v>
      </c>
    </row>
    <row r="94" spans="2:54" s="44" customFormat="1" ht="13.5" x14ac:dyDescent="0.25">
      <c r="B94" s="40"/>
      <c r="C94" s="40" t="s">
        <v>65</v>
      </c>
      <c r="D94" s="46"/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 t="e">
        <f t="shared" si="580"/>
        <v>#DIV/0!</v>
      </c>
    </row>
    <row r="95" spans="2:54" s="44" customFormat="1" ht="13.5" x14ac:dyDescent="0.25">
      <c r="B95" s="40"/>
      <c r="C95" s="40" t="s">
        <v>66</v>
      </c>
      <c r="D95" s="46"/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 t="e">
        <f t="shared" si="580"/>
        <v>#DIV/0!</v>
      </c>
    </row>
    <row r="96" spans="2:54" s="44" customFormat="1" ht="13.5" x14ac:dyDescent="0.25">
      <c r="B96" s="40"/>
      <c r="C96" s="40" t="s">
        <v>67</v>
      </c>
      <c r="D96" s="46"/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 t="e">
        <f t="shared" si="580"/>
        <v>#DIV/0!</v>
      </c>
    </row>
    <row r="97" spans="2:54" s="44" customFormat="1" ht="13.5" x14ac:dyDescent="0.25">
      <c r="B97" s="40"/>
      <c r="C97" s="40" t="s">
        <v>68</v>
      </c>
      <c r="D97" s="46">
        <f>[2]KZN!I1513</f>
        <v>16004</v>
      </c>
      <c r="E97" s="47">
        <f t="shared" si="394"/>
        <v>5681.420000000001</v>
      </c>
      <c r="F97" s="48">
        <f t="shared" si="588"/>
        <v>0</v>
      </c>
      <c r="G97" s="48">
        <f t="shared" si="588"/>
        <v>0</v>
      </c>
      <c r="H97" s="48">
        <f t="shared" si="588"/>
        <v>80.02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80.02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800.2</v>
      </c>
      <c r="AJ97" s="48">
        <f t="shared" si="611"/>
        <v>800.2</v>
      </c>
      <c r="AK97" s="48">
        <f t="shared" si="611"/>
        <v>800.2</v>
      </c>
      <c r="AL97" s="48">
        <f t="shared" si="611"/>
        <v>2400.6</v>
      </c>
      <c r="AM97" s="48">
        <f t="shared" si="611"/>
        <v>0</v>
      </c>
      <c r="AN97" s="48">
        <f t="shared" si="611"/>
        <v>800.2</v>
      </c>
      <c r="AO97" s="48">
        <f t="shared" si="611"/>
        <v>0</v>
      </c>
      <c r="AP97" s="51">
        <f t="shared" si="399"/>
        <v>5601.4000000000005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0.35500000000000004</v>
      </c>
    </row>
    <row r="98" spans="2:54" s="44" customFormat="1" x14ac:dyDescent="0.25">
      <c r="B98" s="39" t="s">
        <v>69</v>
      </c>
      <c r="C98" s="40"/>
      <c r="D98" s="50">
        <f>SUM(D99:D104)</f>
        <v>2114316</v>
      </c>
      <c r="E98" s="42">
        <f t="shared" si="394"/>
        <v>382642.92499999999</v>
      </c>
      <c r="F98" s="41">
        <f t="shared" ref="F98:AI98" si="614">SUM(F99:F104)</f>
        <v>74043.75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141712.15</v>
      </c>
      <c r="L98" s="41">
        <f t="shared" si="615"/>
        <v>141712.15</v>
      </c>
      <c r="M98" s="41">
        <f t="shared" si="615"/>
        <v>24681.25</v>
      </c>
      <c r="N98" s="41">
        <f t="shared" si="615"/>
        <v>0</v>
      </c>
      <c r="O98" s="43">
        <f t="shared" si="614"/>
        <v>382149.3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493.625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493.625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0.18097716944865383</v>
      </c>
    </row>
    <row r="99" spans="2:54" s="44" customFormat="1" ht="13.5" x14ac:dyDescent="0.25">
      <c r="B99" s="40"/>
      <c r="C99" s="40" t="s">
        <v>70</v>
      </c>
      <c r="D99" s="46">
        <f>[2]KZN!I1713</f>
        <v>493625</v>
      </c>
      <c r="E99" s="47">
        <f t="shared" si="394"/>
        <v>148581.125</v>
      </c>
      <c r="F99" s="48">
        <f t="shared" ref="F99:N104" si="621">$D99*F199</f>
        <v>74043.75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24681.25</v>
      </c>
      <c r="L99" s="48">
        <f t="shared" si="621"/>
        <v>24681.25</v>
      </c>
      <c r="M99" s="48">
        <f t="shared" si="621"/>
        <v>24681.25</v>
      </c>
      <c r="N99" s="48">
        <f t="shared" si="621"/>
        <v>0</v>
      </c>
      <c r="O99" s="51">
        <f t="shared" ref="O99:O104" si="622">SUM(F99:N99)</f>
        <v>148087.5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493.625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493.625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0.30099999999999999</v>
      </c>
    </row>
    <row r="100" spans="2:54" s="44" customFormat="1" ht="13.5" x14ac:dyDescent="0.25">
      <c r="B100" s="40"/>
      <c r="C100" s="40" t="s">
        <v>71</v>
      </c>
      <c r="D100" s="46">
        <f>[2]KZN!I1714</f>
        <v>30324</v>
      </c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>
        <f t="shared" si="580"/>
        <v>0</v>
      </c>
    </row>
    <row r="101" spans="2:54" s="44" customFormat="1" ht="13.5" x14ac:dyDescent="0.25">
      <c r="B101" s="40"/>
      <c r="C101" s="40" t="s">
        <v>72</v>
      </c>
      <c r="D101" s="46">
        <f>[2]KZN!I1715</f>
        <v>780206</v>
      </c>
      <c r="E101" s="47">
        <f t="shared" si="394"/>
        <v>234061.8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117030.9</v>
      </c>
      <c r="L101" s="48">
        <f t="shared" si="621"/>
        <v>117030.9</v>
      </c>
      <c r="M101" s="48">
        <f t="shared" si="621"/>
        <v>0</v>
      </c>
      <c r="N101" s="48">
        <f t="shared" si="621"/>
        <v>0</v>
      </c>
      <c r="O101" s="51">
        <f t="shared" si="622"/>
        <v>234061.8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>
        <f>[2]KZN!I1716</f>
        <v>546403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>
        <f>[2]KZN!I1717</f>
        <v>41425</v>
      </c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[2]KZN!I1718</f>
        <v>222333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28508609</v>
      </c>
      <c r="E105" s="55">
        <f t="shared" si="394"/>
        <v>4481378.3909999998</v>
      </c>
      <c r="F105" s="56">
        <f t="shared" ref="F105:AI105" si="656">F60+F63+F73+F76+F83+F86+F92+F98</f>
        <v>211514.23999999999</v>
      </c>
      <c r="G105" s="56">
        <f t="shared" ref="G105:N105" si="657">G60+G63+G73+G76+G83+G86+G92+G98</f>
        <v>339054.821</v>
      </c>
      <c r="H105" s="56">
        <f t="shared" si="657"/>
        <v>137295.78100000002</v>
      </c>
      <c r="I105" s="56">
        <f t="shared" si="657"/>
        <v>153947.21000000002</v>
      </c>
      <c r="J105" s="56">
        <f t="shared" si="657"/>
        <v>0</v>
      </c>
      <c r="K105" s="56">
        <f t="shared" si="657"/>
        <v>168232.87</v>
      </c>
      <c r="L105" s="56">
        <f t="shared" si="657"/>
        <v>222088.19</v>
      </c>
      <c r="M105" s="56">
        <f t="shared" si="657"/>
        <v>291995.58</v>
      </c>
      <c r="N105" s="56">
        <f t="shared" si="657"/>
        <v>212165.76000000001</v>
      </c>
      <c r="O105" s="57">
        <f t="shared" si="656"/>
        <v>1736294.452</v>
      </c>
      <c r="P105" s="56">
        <f t="shared" si="656"/>
        <v>55030.945</v>
      </c>
      <c r="Q105" s="56">
        <f t="shared" ref="Q105:W105" si="658">Q60+Q63+Q73+Q76+Q83+Q86+Q92+Q98</f>
        <v>21218.38</v>
      </c>
      <c r="R105" s="56">
        <f t="shared" si="658"/>
        <v>15249.865000000002</v>
      </c>
      <c r="S105" s="56">
        <f t="shared" si="658"/>
        <v>55030.945</v>
      </c>
      <c r="T105" s="56">
        <f t="shared" si="658"/>
        <v>23796.010000000002</v>
      </c>
      <c r="U105" s="56">
        <f t="shared" si="658"/>
        <v>243727.82</v>
      </c>
      <c r="V105" s="56">
        <f t="shared" si="658"/>
        <v>79571.69</v>
      </c>
      <c r="W105" s="56">
        <f t="shared" si="658"/>
        <v>54950.301000000007</v>
      </c>
      <c r="X105" s="56">
        <f t="shared" si="656"/>
        <v>548575.95600000001</v>
      </c>
      <c r="Y105" s="56">
        <f t="shared" si="656"/>
        <v>77515.455000000002</v>
      </c>
      <c r="Z105" s="56">
        <f t="shared" ref="Z105:AG105" si="659">Z60+Z63+Z73+Z76+Z83+Z86+Z92+Z98</f>
        <v>12653.26</v>
      </c>
      <c r="AA105" s="56">
        <f t="shared" si="659"/>
        <v>32842.11</v>
      </c>
      <c r="AB105" s="56">
        <f t="shared" si="659"/>
        <v>59758.57</v>
      </c>
      <c r="AC105" s="56">
        <f t="shared" si="659"/>
        <v>76613.045000000013</v>
      </c>
      <c r="AD105" s="56">
        <f t="shared" si="659"/>
        <v>76613.045000000013</v>
      </c>
      <c r="AE105" s="56">
        <f t="shared" si="659"/>
        <v>632.13900000000001</v>
      </c>
      <c r="AF105" s="56">
        <f t="shared" si="659"/>
        <v>1030.04</v>
      </c>
      <c r="AG105" s="56">
        <f t="shared" si="659"/>
        <v>2107.13</v>
      </c>
      <c r="AH105" s="57">
        <f t="shared" si="656"/>
        <v>339764.79399999999</v>
      </c>
      <c r="AI105" s="56">
        <f t="shared" si="656"/>
        <v>223322.30600000001</v>
      </c>
      <c r="AJ105" s="56">
        <f t="shared" ref="AJ105:AO105" si="660">AJ60+AJ63+AJ73+AJ76+AJ83+AJ86+AJ92+AJ98</f>
        <v>301280.94</v>
      </c>
      <c r="AK105" s="56">
        <f t="shared" si="660"/>
        <v>234627.21300000005</v>
      </c>
      <c r="AL105" s="56">
        <f t="shared" si="660"/>
        <v>82173.473000000013</v>
      </c>
      <c r="AM105" s="56">
        <f t="shared" si="660"/>
        <v>223770.17299999998</v>
      </c>
      <c r="AN105" s="56">
        <f t="shared" si="660"/>
        <v>277611.81300000002</v>
      </c>
      <c r="AO105" s="56">
        <f t="shared" si="660"/>
        <v>98427.953000000009</v>
      </c>
      <c r="AP105" s="43">
        <f t="shared" si="399"/>
        <v>1441213.871</v>
      </c>
      <c r="AQ105" s="56">
        <f t="shared" ref="AQ105:AS105" si="661">AQ60+AQ63+AQ73+AQ76+AQ83+AQ86+AQ92+AQ98</f>
        <v>109143.231</v>
      </c>
      <c r="AR105" s="56">
        <f t="shared" si="661"/>
        <v>108745.33</v>
      </c>
      <c r="AS105" s="56">
        <f t="shared" si="661"/>
        <v>106638.20000000001</v>
      </c>
      <c r="AT105" s="43">
        <f t="shared" si="401"/>
        <v>324526.761</v>
      </c>
      <c r="AU105" s="56">
        <f t="shared" ref="AU105:AZ105" si="662">AU60+AU63+AU73+AU76+AU83+AU86+AU92+AU98</f>
        <v>2127.2890000000002</v>
      </c>
      <c r="AV105" s="56">
        <f t="shared" si="662"/>
        <v>4254.5780000000004</v>
      </c>
      <c r="AW105" s="56">
        <f t="shared" si="662"/>
        <v>6522.98</v>
      </c>
      <c r="AX105" s="56">
        <f t="shared" si="662"/>
        <v>64446.979999999996</v>
      </c>
      <c r="AY105" s="56">
        <f t="shared" si="662"/>
        <v>11140.420000000002</v>
      </c>
      <c r="AZ105" s="56">
        <f t="shared" si="662"/>
        <v>2510.31</v>
      </c>
      <c r="BA105" s="43">
        <f>SUM(AU105:AZ105)</f>
        <v>91002.556999999986</v>
      </c>
      <c r="BB105" s="58">
        <f>E105/D105</f>
        <v>0.1571938634747139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440577</v>
      </c>
      <c r="E109" s="42">
        <f>O109+X109+AH109+AP109+AT109+BA109</f>
        <v>179346.73800000001</v>
      </c>
      <c r="F109" s="41">
        <f t="shared" ref="F109:AI109" si="663">SUM(F110:F111)</f>
        <v>0</v>
      </c>
      <c r="G109" s="41">
        <f t="shared" ref="G109:N109" si="664">SUM(G110:G111)</f>
        <v>419.29300000000001</v>
      </c>
      <c r="H109" s="41">
        <f t="shared" si="664"/>
        <v>419.29300000000001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838.58600000000001</v>
      </c>
      <c r="P109" s="41">
        <f t="shared" si="663"/>
        <v>2096.4650000000001</v>
      </c>
      <c r="Q109" s="41">
        <f t="shared" ref="Q109:W109" si="665">SUM(Q110:Q111)</f>
        <v>8385.86</v>
      </c>
      <c r="R109" s="41">
        <f t="shared" si="665"/>
        <v>2096.4650000000001</v>
      </c>
      <c r="S109" s="41">
        <f t="shared" si="665"/>
        <v>2096.4650000000001</v>
      </c>
      <c r="T109" s="41">
        <f t="shared" si="665"/>
        <v>0</v>
      </c>
      <c r="U109" s="41">
        <f t="shared" si="665"/>
        <v>20964.650000000001</v>
      </c>
      <c r="V109" s="41">
        <f t="shared" si="665"/>
        <v>20964.650000000001</v>
      </c>
      <c r="W109" s="41">
        <f t="shared" si="665"/>
        <v>419.29300000000001</v>
      </c>
      <c r="X109" s="43">
        <f t="shared" si="663"/>
        <v>57023.847999999998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419.29300000000001</v>
      </c>
      <c r="AD109" s="41">
        <f t="shared" si="666"/>
        <v>419.29300000000001</v>
      </c>
      <c r="AE109" s="41">
        <f t="shared" si="666"/>
        <v>0</v>
      </c>
      <c r="AF109" s="41">
        <f t="shared" si="666"/>
        <v>419.29300000000001</v>
      </c>
      <c r="AG109" s="41">
        <f t="shared" si="666"/>
        <v>0</v>
      </c>
      <c r="AH109" s="43">
        <f>SUM(AH110:AH111)</f>
        <v>1257.8789999999999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83858.600000000006</v>
      </c>
      <c r="AP109" s="43">
        <f>SUM(AI109:AO109)</f>
        <v>83858.600000000006</v>
      </c>
      <c r="AQ109" s="41">
        <f t="shared" ref="AQ109:AS109" si="668">SUM(AQ110:AQ111)</f>
        <v>419.29300000000001</v>
      </c>
      <c r="AR109" s="41">
        <f t="shared" si="668"/>
        <v>0</v>
      </c>
      <c r="AS109" s="41">
        <f t="shared" si="668"/>
        <v>0</v>
      </c>
      <c r="AT109" s="43">
        <f>SUM(AQ109:AS109)</f>
        <v>419.29300000000001</v>
      </c>
      <c r="AU109" s="41">
        <f t="shared" ref="AU109:AW109" si="669">SUM(AU110:AU111)</f>
        <v>21.283999999999999</v>
      </c>
      <c r="AV109" s="41">
        <f t="shared" si="669"/>
        <v>42.567999999999998</v>
      </c>
      <c r="AW109" s="41">
        <f t="shared" si="669"/>
        <v>212.84</v>
      </c>
      <c r="AX109" s="41">
        <f t="shared" ref="AX109:AZ109" si="670">SUM(AX110:AX111)</f>
        <v>34607.64</v>
      </c>
      <c r="AY109" s="41">
        <f t="shared" si="670"/>
        <v>638.52</v>
      </c>
      <c r="AZ109" s="41">
        <f t="shared" si="670"/>
        <v>425.68</v>
      </c>
      <c r="BA109" s="43">
        <f>SUM(AU109:AZ109)</f>
        <v>35948.531999999999</v>
      </c>
      <c r="BB109" s="45">
        <f>E109/D109</f>
        <v>0.40707240278089873</v>
      </c>
    </row>
    <row r="110" spans="2:54" s="44" customFormat="1" ht="13.5" x14ac:dyDescent="0.25">
      <c r="B110" s="40"/>
      <c r="C110" s="40" t="s">
        <v>32</v>
      </c>
      <c r="D110" s="46">
        <f>[2]KZN!J313</f>
        <v>21284</v>
      </c>
      <c r="E110" s="47">
        <f t="shared" ref="E110:E154" si="671">O110+X110+AH110+AP110+AT110+BA110</f>
        <v>2405.0920000000001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21.283999999999999</v>
      </c>
      <c r="AV110" s="48">
        <f t="shared" si="679"/>
        <v>42.567999999999998</v>
      </c>
      <c r="AW110" s="48">
        <f t="shared" si="679"/>
        <v>212.84</v>
      </c>
      <c r="AX110" s="48">
        <f t="shared" ref="AX110:AZ110" si="680">$D110*AX161</f>
        <v>1064.2</v>
      </c>
      <c r="AY110" s="48">
        <f t="shared" si="680"/>
        <v>638.52</v>
      </c>
      <c r="AZ110" s="48">
        <f t="shared" si="680"/>
        <v>425.68</v>
      </c>
      <c r="BA110" s="51">
        <f t="shared" ref="BA110:BA154" si="681">SUM(AU110:AZ110)</f>
        <v>2405.0920000000001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[2]KZN!J314</f>
        <v>419293</v>
      </c>
      <c r="E111" s="47">
        <f t="shared" si="671"/>
        <v>176941.64600000001</v>
      </c>
      <c r="F111" s="48">
        <f>$D111*F162</f>
        <v>0</v>
      </c>
      <c r="G111" s="48">
        <f t="shared" ref="G111:N111" si="683">$D111*G162</f>
        <v>419.29300000000001</v>
      </c>
      <c r="H111" s="48">
        <f t="shared" si="683"/>
        <v>419.29300000000001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838.58600000000001</v>
      </c>
      <c r="P111" s="48">
        <f t="shared" ref="P111:W111" si="684">$D111*P162</f>
        <v>2096.4650000000001</v>
      </c>
      <c r="Q111" s="48">
        <f t="shared" si="684"/>
        <v>8385.86</v>
      </c>
      <c r="R111" s="48">
        <f t="shared" si="684"/>
        <v>2096.4650000000001</v>
      </c>
      <c r="S111" s="48">
        <f t="shared" si="684"/>
        <v>2096.4650000000001</v>
      </c>
      <c r="T111" s="48">
        <f t="shared" si="684"/>
        <v>0</v>
      </c>
      <c r="U111" s="48">
        <f t="shared" si="684"/>
        <v>20964.650000000001</v>
      </c>
      <c r="V111" s="48">
        <f t="shared" si="684"/>
        <v>20964.650000000001</v>
      </c>
      <c r="W111" s="48">
        <f t="shared" si="684"/>
        <v>419.29300000000001</v>
      </c>
      <c r="X111" s="49">
        <f>SUM(P111:W111)</f>
        <v>57023.847999999998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419.29300000000001</v>
      </c>
      <c r="AD111" s="48">
        <f t="shared" si="685"/>
        <v>419.29300000000001</v>
      </c>
      <c r="AE111" s="48">
        <f t="shared" si="685"/>
        <v>0</v>
      </c>
      <c r="AF111" s="48">
        <f t="shared" si="685"/>
        <v>419.29300000000001</v>
      </c>
      <c r="AG111" s="48">
        <f t="shared" si="685"/>
        <v>0</v>
      </c>
      <c r="AH111" s="49">
        <f>SUM(Y111:AG111)</f>
        <v>1257.8789999999999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83858.600000000006</v>
      </c>
      <c r="AP111" s="51">
        <f t="shared" si="676"/>
        <v>83858.600000000006</v>
      </c>
      <c r="AQ111" s="48">
        <f t="shared" ref="AQ111:AS111" si="687">$D111*AQ162</f>
        <v>419.29300000000001</v>
      </c>
      <c r="AR111" s="48">
        <f t="shared" si="687"/>
        <v>0</v>
      </c>
      <c r="AS111" s="48">
        <f t="shared" si="687"/>
        <v>0</v>
      </c>
      <c r="AT111" s="51">
        <f t="shared" si="678"/>
        <v>419.29300000000001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33543.440000000002</v>
      </c>
      <c r="AY111" s="48">
        <f t="shared" si="689"/>
        <v>0</v>
      </c>
      <c r="AZ111" s="48">
        <f t="shared" si="689"/>
        <v>0</v>
      </c>
      <c r="BA111" s="51">
        <f t="shared" si="681"/>
        <v>33543.440000000002</v>
      </c>
      <c r="BB111" s="45">
        <f t="shared" si="682"/>
        <v>0.42200000000000004</v>
      </c>
    </row>
    <row r="112" spans="2:54" s="44" customFormat="1" x14ac:dyDescent="0.25">
      <c r="B112" s="39" t="s">
        <v>34</v>
      </c>
      <c r="C112" s="40"/>
      <c r="D112" s="50">
        <f>SUM(D113:D121)</f>
        <v>14045437</v>
      </c>
      <c r="E112" s="42">
        <f t="shared" si="671"/>
        <v>3031544.21</v>
      </c>
      <c r="F112" s="41">
        <f t="shared" ref="F112:AI112" si="690">SUM(F113:F121)</f>
        <v>0</v>
      </c>
      <c r="G112" s="41">
        <f t="shared" ref="G112:N112" si="691">SUM(G113:G121)</f>
        <v>158166.84000000003</v>
      </c>
      <c r="H112" s="41">
        <f t="shared" si="691"/>
        <v>158166.84000000003</v>
      </c>
      <c r="I112" s="41">
        <f t="shared" si="691"/>
        <v>158426.74000000002</v>
      </c>
      <c r="J112" s="41">
        <f t="shared" si="691"/>
        <v>0</v>
      </c>
      <c r="K112" s="41">
        <f t="shared" si="691"/>
        <v>30735.360000000001</v>
      </c>
      <c r="L112" s="41">
        <f t="shared" si="691"/>
        <v>92206.080000000002</v>
      </c>
      <c r="M112" s="41">
        <f t="shared" si="691"/>
        <v>309598.62000000005</v>
      </c>
      <c r="N112" s="41">
        <f t="shared" si="691"/>
        <v>245882.88</v>
      </c>
      <c r="O112" s="43">
        <f t="shared" si="690"/>
        <v>1153183.3599999996</v>
      </c>
      <c r="P112" s="41">
        <f t="shared" si="690"/>
        <v>61470.720000000001</v>
      </c>
      <c r="Q112" s="41">
        <f t="shared" ref="Q112:W112" si="692">SUM(Q113:Q121)</f>
        <v>15367.68</v>
      </c>
      <c r="R112" s="41">
        <f t="shared" si="692"/>
        <v>15367.68</v>
      </c>
      <c r="S112" s="41">
        <f t="shared" si="692"/>
        <v>61470.720000000001</v>
      </c>
      <c r="T112" s="41">
        <f t="shared" si="692"/>
        <v>26592.78</v>
      </c>
      <c r="U112" s="41">
        <f t="shared" si="692"/>
        <v>15367.68</v>
      </c>
      <c r="V112" s="41">
        <f t="shared" si="692"/>
        <v>0</v>
      </c>
      <c r="W112" s="41">
        <f t="shared" si="692"/>
        <v>0</v>
      </c>
      <c r="X112" s="43">
        <f t="shared" si="690"/>
        <v>195637.25999999998</v>
      </c>
      <c r="Y112" s="41">
        <f t="shared" si="690"/>
        <v>4490.04</v>
      </c>
      <c r="Z112" s="41">
        <f t="shared" ref="Z112:AG112" si="693">SUM(Z113:Z121)</f>
        <v>4490.04</v>
      </c>
      <c r="AA112" s="41">
        <f t="shared" si="693"/>
        <v>37470.42</v>
      </c>
      <c r="AB112" s="41">
        <f t="shared" si="693"/>
        <v>31857.87</v>
      </c>
      <c r="AC112" s="41">
        <f t="shared" si="693"/>
        <v>31408.866000000002</v>
      </c>
      <c r="AD112" s="41">
        <f t="shared" si="693"/>
        <v>31408.866000000002</v>
      </c>
      <c r="AE112" s="41">
        <f t="shared" si="693"/>
        <v>673.50599999999997</v>
      </c>
      <c r="AF112" s="41">
        <f t="shared" si="693"/>
        <v>673.50599999999997</v>
      </c>
      <c r="AG112" s="41">
        <f t="shared" si="693"/>
        <v>2245.02</v>
      </c>
      <c r="AH112" s="43">
        <f t="shared" si="690"/>
        <v>144718.13400000002</v>
      </c>
      <c r="AI112" s="41">
        <f t="shared" si="690"/>
        <v>235463.28600000002</v>
      </c>
      <c r="AJ112" s="41">
        <f t="shared" ref="AJ112:AO112" si="694">SUM(AJ113:AJ121)</f>
        <v>153808.80000000002</v>
      </c>
      <c r="AK112" s="41">
        <f t="shared" si="694"/>
        <v>92430.581999999995</v>
      </c>
      <c r="AL112" s="41">
        <f t="shared" si="694"/>
        <v>92430.581999999995</v>
      </c>
      <c r="AM112" s="41">
        <f t="shared" si="694"/>
        <v>240690.58199999999</v>
      </c>
      <c r="AN112" s="41">
        <f t="shared" si="694"/>
        <v>302161.30200000003</v>
      </c>
      <c r="AO112" s="41">
        <f t="shared" si="694"/>
        <v>19992.502</v>
      </c>
      <c r="AP112" s="43">
        <f t="shared" si="676"/>
        <v>1136977.6360000002</v>
      </c>
      <c r="AQ112" s="41">
        <f t="shared" ref="AQ112:AS112" si="695">SUM(AQ113:AQ121)</f>
        <v>114219.1</v>
      </c>
      <c r="AR112" s="41">
        <f t="shared" si="695"/>
        <v>114219.1</v>
      </c>
      <c r="AS112" s="41">
        <f t="shared" si="695"/>
        <v>111974.08</v>
      </c>
      <c r="AT112" s="43">
        <f t="shared" si="678"/>
        <v>340412.28</v>
      </c>
      <c r="AU112" s="41">
        <f t="shared" ref="AU112:AW112" si="696">SUM(AU113:AU121)</f>
        <v>2245.02</v>
      </c>
      <c r="AV112" s="41">
        <f t="shared" si="696"/>
        <v>4490.04</v>
      </c>
      <c r="AW112" s="41">
        <f t="shared" si="696"/>
        <v>6735.0599999999995</v>
      </c>
      <c r="AX112" s="41">
        <f t="shared" ref="AX112:AZ112" si="697">SUM(AX113:AX121)</f>
        <v>33675.299999999996</v>
      </c>
      <c r="AY112" s="41">
        <f t="shared" si="697"/>
        <v>11225.1</v>
      </c>
      <c r="AZ112" s="41">
        <f t="shared" si="697"/>
        <v>2245.02</v>
      </c>
      <c r="BA112" s="43">
        <f t="shared" si="681"/>
        <v>60615.539999999994</v>
      </c>
      <c r="BB112" s="45">
        <f t="shared" si="682"/>
        <v>0.21583836871718551</v>
      </c>
    </row>
    <row r="113" spans="2:54" s="44" customFormat="1" ht="13.5" x14ac:dyDescent="0.25">
      <c r="B113" s="40"/>
      <c r="C113" s="40" t="s">
        <v>35</v>
      </c>
      <c r="D113" s="46">
        <f>[2]KZN!J513</f>
        <v>224502</v>
      </c>
      <c r="E113" s="47">
        <f t="shared" si="671"/>
        <v>126843.62999999999</v>
      </c>
      <c r="F113" s="48">
        <f t="shared" ref="F113:N121" si="698">$D113*F164</f>
        <v>0</v>
      </c>
      <c r="G113" s="48">
        <f t="shared" si="698"/>
        <v>4490.04</v>
      </c>
      <c r="H113" s="48">
        <f t="shared" si="698"/>
        <v>4490.04</v>
      </c>
      <c r="I113" s="48">
        <f t="shared" si="698"/>
        <v>4490.04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2245.02</v>
      </c>
      <c r="N113" s="48">
        <f t="shared" si="698"/>
        <v>0</v>
      </c>
      <c r="O113" s="51">
        <f t="shared" ref="O113:O121" si="699">SUM(F113:N113)</f>
        <v>15715.14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11225.1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11225.1</v>
      </c>
      <c r="Y113" s="48">
        <f t="shared" ref="Y113:AG113" si="702">$D113*Y164</f>
        <v>4490.04</v>
      </c>
      <c r="Z113" s="48">
        <f t="shared" si="702"/>
        <v>4490.04</v>
      </c>
      <c r="AA113" s="48">
        <f t="shared" si="702"/>
        <v>6735.0599999999995</v>
      </c>
      <c r="AB113" s="48">
        <f t="shared" si="702"/>
        <v>1122.51</v>
      </c>
      <c r="AC113" s="48">
        <f t="shared" si="702"/>
        <v>673.50599999999997</v>
      </c>
      <c r="AD113" s="48">
        <f t="shared" si="702"/>
        <v>673.50599999999997</v>
      </c>
      <c r="AE113" s="48">
        <f t="shared" si="702"/>
        <v>673.50599999999997</v>
      </c>
      <c r="AF113" s="48">
        <f t="shared" si="702"/>
        <v>673.50599999999997</v>
      </c>
      <c r="AG113" s="48">
        <f t="shared" si="702"/>
        <v>2245.02</v>
      </c>
      <c r="AH113" s="51">
        <f t="shared" ref="AH113:AH121" si="703">SUM(Y113:AG113)</f>
        <v>21776.694000000003</v>
      </c>
      <c r="AI113" s="48">
        <f t="shared" ref="AI113:AO113" si="704">$D113*AI164</f>
        <v>673.50599999999997</v>
      </c>
      <c r="AJ113" s="48">
        <f t="shared" si="704"/>
        <v>11225.1</v>
      </c>
      <c r="AK113" s="48">
        <f t="shared" si="704"/>
        <v>224.50200000000001</v>
      </c>
      <c r="AL113" s="48">
        <f t="shared" si="704"/>
        <v>224.50200000000001</v>
      </c>
      <c r="AM113" s="48">
        <f t="shared" si="704"/>
        <v>224.50200000000001</v>
      </c>
      <c r="AN113" s="48">
        <f t="shared" si="704"/>
        <v>224.50200000000001</v>
      </c>
      <c r="AO113" s="48">
        <f t="shared" si="704"/>
        <v>224.50200000000001</v>
      </c>
      <c r="AP113" s="51">
        <f t="shared" si="676"/>
        <v>13021.116000000002</v>
      </c>
      <c r="AQ113" s="48">
        <f t="shared" ref="AQ113:AS113" si="705">$D113*AQ164</f>
        <v>2245.02</v>
      </c>
      <c r="AR113" s="48">
        <f t="shared" si="705"/>
        <v>2245.02</v>
      </c>
      <c r="AS113" s="48">
        <f t="shared" si="705"/>
        <v>0</v>
      </c>
      <c r="AT113" s="51">
        <f t="shared" si="678"/>
        <v>4490.04</v>
      </c>
      <c r="AU113" s="48">
        <f t="shared" ref="AU113:AW113" si="706">$D113*AU164</f>
        <v>2245.02</v>
      </c>
      <c r="AV113" s="48">
        <f t="shared" si="706"/>
        <v>4490.04</v>
      </c>
      <c r="AW113" s="48">
        <f t="shared" si="706"/>
        <v>6735.0599999999995</v>
      </c>
      <c r="AX113" s="48">
        <f t="shared" ref="AX113:AZ113" si="707">$D113*AX164</f>
        <v>33675.299999999996</v>
      </c>
      <c r="AY113" s="48">
        <f t="shared" si="707"/>
        <v>11225.1</v>
      </c>
      <c r="AZ113" s="48">
        <f t="shared" si="707"/>
        <v>2245.02</v>
      </c>
      <c r="BA113" s="51">
        <f t="shared" si="681"/>
        <v>60615.539999999994</v>
      </c>
      <c r="BB113" s="45">
        <f t="shared" si="682"/>
        <v>0.56499999999999995</v>
      </c>
    </row>
    <row r="114" spans="2:54" s="44" customFormat="1" ht="13.5" x14ac:dyDescent="0.25">
      <c r="B114" s="40"/>
      <c r="C114" s="40" t="s">
        <v>36</v>
      </c>
      <c r="D114" s="46">
        <f>[2]KZN!J514</f>
        <v>2851674</v>
      </c>
      <c r="E114" s="47">
        <f t="shared" si="671"/>
        <v>285167.40000000002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142583.70000000001</v>
      </c>
      <c r="AJ114" s="48">
        <f t="shared" si="710"/>
        <v>142583.70000000001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285167.40000000002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</v>
      </c>
    </row>
    <row r="115" spans="2:54" s="44" customFormat="1" ht="13.5" x14ac:dyDescent="0.25">
      <c r="B115" s="40"/>
      <c r="C115" s="40" t="s">
        <v>37</v>
      </c>
      <c r="D115" s="46">
        <f>[2]KZN!J515</f>
        <v>988400</v>
      </c>
      <c r="E115" s="47">
        <f t="shared" si="671"/>
        <v>375592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148260</v>
      </c>
      <c r="AN115" s="48">
        <f t="shared" si="716"/>
        <v>148260</v>
      </c>
      <c r="AO115" s="48">
        <f t="shared" si="716"/>
        <v>19768</v>
      </c>
      <c r="AP115" s="51">
        <f t="shared" si="676"/>
        <v>316288</v>
      </c>
      <c r="AQ115" s="48">
        <f t="shared" ref="AQ115:AS115" si="717">$D115*AQ166</f>
        <v>19768</v>
      </c>
      <c r="AR115" s="48">
        <f t="shared" si="717"/>
        <v>19768</v>
      </c>
      <c r="AS115" s="48">
        <f t="shared" si="717"/>
        <v>19768</v>
      </c>
      <c r="AT115" s="51">
        <f t="shared" si="678"/>
        <v>59304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0.38</v>
      </c>
    </row>
    <row r="116" spans="2:54" s="44" customFormat="1" ht="13.5" x14ac:dyDescent="0.25">
      <c r="B116" s="40"/>
      <c r="C116" s="40" t="s">
        <v>38</v>
      </c>
      <c r="D116" s="46">
        <f>[2]KZN!J516</f>
        <v>0</v>
      </c>
      <c r="E116" s="47">
        <f t="shared" si="671"/>
        <v>0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0</v>
      </c>
      <c r="AR116" s="48">
        <f t="shared" si="723"/>
        <v>0</v>
      </c>
      <c r="AS116" s="48">
        <f t="shared" si="723"/>
        <v>0</v>
      </c>
      <c r="AT116" s="51">
        <f t="shared" si="678"/>
        <v>0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 t="e">
        <f t="shared" si="682"/>
        <v>#DIV/0!</v>
      </c>
    </row>
    <row r="117" spans="2:54" s="44" customFormat="1" ht="13.5" x14ac:dyDescent="0.25">
      <c r="B117" s="40"/>
      <c r="C117" s="40" t="s">
        <v>39</v>
      </c>
      <c r="D117" s="46">
        <f>[2]KZN!J517</f>
        <v>929261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>
        <f t="shared" si="682"/>
        <v>0</v>
      </c>
    </row>
    <row r="118" spans="2:54" s="44" customFormat="1" ht="13.5" x14ac:dyDescent="0.25">
      <c r="B118" s="40"/>
      <c r="C118" s="40" t="s">
        <v>40</v>
      </c>
      <c r="D118" s="46">
        <f>[2]KZN!J518</f>
        <v>3073536</v>
      </c>
      <c r="E118" s="47">
        <f t="shared" si="671"/>
        <v>2243681.2799999993</v>
      </c>
      <c r="F118" s="48">
        <f t="shared" si="698"/>
        <v>0</v>
      </c>
      <c r="G118" s="48">
        <f t="shared" si="698"/>
        <v>153676.80000000002</v>
      </c>
      <c r="H118" s="48">
        <f t="shared" si="698"/>
        <v>153676.80000000002</v>
      </c>
      <c r="I118" s="48">
        <f t="shared" si="698"/>
        <v>153676.80000000002</v>
      </c>
      <c r="J118" s="48">
        <f t="shared" si="698"/>
        <v>0</v>
      </c>
      <c r="K118" s="48">
        <f t="shared" si="698"/>
        <v>30735.360000000001</v>
      </c>
      <c r="L118" s="48">
        <f t="shared" si="698"/>
        <v>92206.080000000002</v>
      </c>
      <c r="M118" s="48">
        <f t="shared" si="698"/>
        <v>307353.60000000003</v>
      </c>
      <c r="N118" s="48">
        <f t="shared" si="698"/>
        <v>245882.88</v>
      </c>
      <c r="O118" s="51">
        <f t="shared" si="699"/>
        <v>1137208.3199999998</v>
      </c>
      <c r="P118" s="48">
        <f t="shared" ref="P118:W118" si="733">$D118*P169</f>
        <v>61470.720000000001</v>
      </c>
      <c r="Q118" s="48">
        <f t="shared" si="733"/>
        <v>15367.68</v>
      </c>
      <c r="R118" s="48">
        <f t="shared" si="733"/>
        <v>15367.68</v>
      </c>
      <c r="S118" s="48">
        <f t="shared" si="733"/>
        <v>61470.720000000001</v>
      </c>
      <c r="T118" s="48">
        <f t="shared" si="733"/>
        <v>15367.68</v>
      </c>
      <c r="U118" s="48">
        <f t="shared" si="733"/>
        <v>15367.68</v>
      </c>
      <c r="V118" s="48">
        <f t="shared" si="733"/>
        <v>0</v>
      </c>
      <c r="W118" s="48">
        <f t="shared" si="733"/>
        <v>0</v>
      </c>
      <c r="X118" s="51">
        <f t="shared" si="701"/>
        <v>184412.15999999997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30735.360000000001</v>
      </c>
      <c r="AB118" s="48">
        <f t="shared" si="734"/>
        <v>30735.360000000001</v>
      </c>
      <c r="AC118" s="48">
        <f t="shared" si="734"/>
        <v>30735.360000000001</v>
      </c>
      <c r="AD118" s="48">
        <f t="shared" si="734"/>
        <v>30735.360000000001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122941.44</v>
      </c>
      <c r="AI118" s="48">
        <f t="shared" ref="AI118:AO118" si="735">$D118*AI169</f>
        <v>92206.080000000002</v>
      </c>
      <c r="AJ118" s="48">
        <f t="shared" si="735"/>
        <v>0</v>
      </c>
      <c r="AK118" s="48">
        <f t="shared" si="735"/>
        <v>92206.080000000002</v>
      </c>
      <c r="AL118" s="48">
        <f t="shared" si="735"/>
        <v>92206.080000000002</v>
      </c>
      <c r="AM118" s="48">
        <f t="shared" si="735"/>
        <v>92206.080000000002</v>
      </c>
      <c r="AN118" s="48">
        <f t="shared" si="735"/>
        <v>153676.80000000002</v>
      </c>
      <c r="AO118" s="48">
        <f t="shared" si="735"/>
        <v>0</v>
      </c>
      <c r="AP118" s="51">
        <f t="shared" si="676"/>
        <v>522501.12</v>
      </c>
      <c r="AQ118" s="48">
        <f t="shared" ref="AQ118:AS118" si="736">$D118*AQ169</f>
        <v>92206.080000000002</v>
      </c>
      <c r="AR118" s="48">
        <f t="shared" si="736"/>
        <v>92206.080000000002</v>
      </c>
      <c r="AS118" s="48">
        <f t="shared" si="736"/>
        <v>92206.080000000002</v>
      </c>
      <c r="AT118" s="51">
        <f t="shared" si="678"/>
        <v>276618.23999999999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0.72999999999999976</v>
      </c>
    </row>
    <row r="119" spans="2:54" s="44" customFormat="1" ht="13.5" x14ac:dyDescent="0.25">
      <c r="B119" s="40"/>
      <c r="C119" s="40" t="s">
        <v>41</v>
      </c>
      <c r="D119" s="46">
        <f>[2]KZN!J519</f>
        <v>51980</v>
      </c>
      <c r="E119" s="47">
        <f t="shared" si="671"/>
        <v>259.89999999999998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259.89999999999998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259.89999999999998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4.9999999999999992E-3</v>
      </c>
    </row>
    <row r="120" spans="2:54" s="44" customFormat="1" ht="13.5" x14ac:dyDescent="0.25">
      <c r="B120" s="40"/>
      <c r="C120" s="40" t="s">
        <v>42</v>
      </c>
      <c r="D120" s="46">
        <f>[2]KZN!J520</f>
        <v>175130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>
        <f t="shared" si="682"/>
        <v>0</v>
      </c>
    </row>
    <row r="121" spans="2:54" s="44" customFormat="1" ht="13.5" x14ac:dyDescent="0.25">
      <c r="B121" s="40"/>
      <c r="C121" s="40" t="s">
        <v>43</v>
      </c>
      <c r="D121" s="46">
        <f>[2]KZN!J521</f>
        <v>5750954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1140298</v>
      </c>
      <c r="E122" s="42">
        <f t="shared" si="671"/>
        <v>861.94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861.94</v>
      </c>
      <c r="M122" s="41">
        <f t="shared" si="758"/>
        <v>0</v>
      </c>
      <c r="N122" s="41">
        <f t="shared" si="758"/>
        <v>0</v>
      </c>
      <c r="O122" s="43">
        <f t="shared" si="757"/>
        <v>861.94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7.5589012696681049E-4</v>
      </c>
    </row>
    <row r="123" spans="2:54" s="44" customFormat="1" ht="13.5" x14ac:dyDescent="0.25">
      <c r="B123" s="40"/>
      <c r="C123" s="52" t="s">
        <v>45</v>
      </c>
      <c r="D123" s="46">
        <f>[2]KZN!J713</f>
        <v>1097201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[2]KZN!J714</f>
        <v>43097</v>
      </c>
      <c r="E124" s="47">
        <f t="shared" si="671"/>
        <v>861.94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861.94</v>
      </c>
      <c r="M124" s="48">
        <f t="shared" si="765"/>
        <v>0</v>
      </c>
      <c r="N124" s="48">
        <f t="shared" si="765"/>
        <v>0</v>
      </c>
      <c r="O124" s="51">
        <f>SUM(F124:N124)</f>
        <v>861.94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>
        <f t="shared" si="682"/>
        <v>0.02</v>
      </c>
    </row>
    <row r="125" spans="2:54" s="44" customFormat="1" x14ac:dyDescent="0.25">
      <c r="B125" s="39" t="s">
        <v>47</v>
      </c>
      <c r="C125" s="40"/>
      <c r="D125" s="50">
        <f>SUM(D126:D131)</f>
        <v>8627686</v>
      </c>
      <c r="E125" s="47">
        <f t="shared" si="671"/>
        <v>1194718.8399999999</v>
      </c>
      <c r="F125" s="41">
        <f t="shared" ref="F125:AI125" si="778">SUM(F126:F131)</f>
        <v>136627.6</v>
      </c>
      <c r="G125" s="41">
        <f t="shared" ref="G125:N125" si="779">SUM(G126:G131)</f>
        <v>204941.4</v>
      </c>
      <c r="H125" s="41">
        <f t="shared" si="779"/>
        <v>0</v>
      </c>
      <c r="I125" s="41">
        <f t="shared" si="779"/>
        <v>17939.760000000002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359508.76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204941.4</v>
      </c>
      <c r="V125" s="41">
        <f t="shared" si="780"/>
        <v>17939.760000000002</v>
      </c>
      <c r="W125" s="41">
        <f t="shared" si="780"/>
        <v>17939.760000000002</v>
      </c>
      <c r="X125" s="41">
        <f t="shared" si="778"/>
        <v>240820.91999999998</v>
      </c>
      <c r="Y125" s="41">
        <f t="shared" si="778"/>
        <v>77283.680000000008</v>
      </c>
      <c r="Z125" s="41">
        <f t="shared" ref="Z125:AG125" si="781">SUM(Z126:Z131)</f>
        <v>8969.880000000001</v>
      </c>
      <c r="AA125" s="41">
        <f t="shared" si="781"/>
        <v>0</v>
      </c>
      <c r="AB125" s="41">
        <f t="shared" si="781"/>
        <v>34156.9</v>
      </c>
      <c r="AC125" s="41">
        <f t="shared" si="781"/>
        <v>52096.66</v>
      </c>
      <c r="AD125" s="41">
        <f t="shared" si="781"/>
        <v>52096.66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224603.78</v>
      </c>
      <c r="AI125" s="41">
        <f t="shared" si="778"/>
        <v>6831.38</v>
      </c>
      <c r="AJ125" s="41">
        <f t="shared" ref="AJ125:AO125" si="782">SUM(AJ126:AJ131)</f>
        <v>163537.24</v>
      </c>
      <c r="AK125" s="41">
        <f t="shared" si="782"/>
        <v>163537.24</v>
      </c>
      <c r="AL125" s="41">
        <f t="shared" si="782"/>
        <v>0</v>
      </c>
      <c r="AM125" s="41">
        <f t="shared" si="782"/>
        <v>4484.9400000000005</v>
      </c>
      <c r="AN125" s="41">
        <f t="shared" si="782"/>
        <v>4484.9400000000005</v>
      </c>
      <c r="AO125" s="41">
        <f t="shared" si="782"/>
        <v>0</v>
      </c>
      <c r="AP125" s="43">
        <f t="shared" si="676"/>
        <v>342875.74</v>
      </c>
      <c r="AQ125" s="41">
        <f t="shared" ref="AQ125:AS125" si="783">SUM(AQ126:AQ131)</f>
        <v>8969.880000000001</v>
      </c>
      <c r="AR125" s="41">
        <f t="shared" si="783"/>
        <v>8969.880000000001</v>
      </c>
      <c r="AS125" s="41">
        <f t="shared" si="783"/>
        <v>8969.880000000001</v>
      </c>
      <c r="AT125" s="43">
        <f t="shared" si="678"/>
        <v>26909.640000000003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0.13847500245141048</v>
      </c>
    </row>
    <row r="126" spans="2:54" s="44" customFormat="1" ht="13.5" x14ac:dyDescent="0.25">
      <c r="B126" s="40"/>
      <c r="C126" s="40" t="s">
        <v>48</v>
      </c>
      <c r="D126" s="46">
        <f>[2]KZN!J913</f>
        <v>6831380</v>
      </c>
      <c r="E126" s="47">
        <f t="shared" si="671"/>
        <v>997381.48</v>
      </c>
      <c r="F126" s="48">
        <f t="shared" ref="F126:N131" si="786">$D126*F177</f>
        <v>136627.6</v>
      </c>
      <c r="G126" s="48">
        <f t="shared" si="786"/>
        <v>204941.4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341569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204941.4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204941.4</v>
      </c>
      <c r="Y126" s="48">
        <f t="shared" ref="Y126:AG126" si="790">$D126*Y177</f>
        <v>68313.8</v>
      </c>
      <c r="Z126" s="48">
        <f t="shared" si="790"/>
        <v>0</v>
      </c>
      <c r="AA126" s="48">
        <f t="shared" si="790"/>
        <v>0</v>
      </c>
      <c r="AB126" s="48">
        <f t="shared" si="790"/>
        <v>34156.9</v>
      </c>
      <c r="AC126" s="48">
        <f t="shared" si="790"/>
        <v>34156.9</v>
      </c>
      <c r="AD126" s="48">
        <f t="shared" si="790"/>
        <v>34156.9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170784.5</v>
      </c>
      <c r="AI126" s="48">
        <f t="shared" ref="AI126:AO126" si="792">$D126*AI177</f>
        <v>6831.38</v>
      </c>
      <c r="AJ126" s="48">
        <f t="shared" si="792"/>
        <v>136627.6</v>
      </c>
      <c r="AK126" s="48">
        <f t="shared" si="792"/>
        <v>136627.6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280086.58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0.14599999999999999</v>
      </c>
    </row>
    <row r="127" spans="2:54" s="44" customFormat="1" ht="13.5" x14ac:dyDescent="0.25">
      <c r="B127" s="40"/>
      <c r="C127" s="40" t="s">
        <v>49</v>
      </c>
      <c r="D127" s="46">
        <f>[2]KZN!J914</f>
        <v>896988</v>
      </c>
      <c r="E127" s="47">
        <f t="shared" si="671"/>
        <v>197337.36000000004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17939.760000000002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17939.760000000002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17939.760000000002</v>
      </c>
      <c r="W127" s="48">
        <f t="shared" si="797"/>
        <v>17939.760000000002</v>
      </c>
      <c r="X127" s="51">
        <f t="shared" si="789"/>
        <v>35879.520000000004</v>
      </c>
      <c r="Y127" s="48">
        <f t="shared" ref="Y127:AG127" si="798">$D127*Y178</f>
        <v>8969.880000000001</v>
      </c>
      <c r="Z127" s="48">
        <f t="shared" si="798"/>
        <v>8969.880000000001</v>
      </c>
      <c r="AA127" s="48">
        <f t="shared" si="798"/>
        <v>0</v>
      </c>
      <c r="AB127" s="48">
        <f t="shared" si="798"/>
        <v>0</v>
      </c>
      <c r="AC127" s="48">
        <f t="shared" si="798"/>
        <v>17939.760000000002</v>
      </c>
      <c r="AD127" s="48">
        <f t="shared" si="798"/>
        <v>17939.760000000002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53819.280000000006</v>
      </c>
      <c r="AI127" s="48">
        <f t="shared" ref="AI127:AO127" si="799">$D127*AI178</f>
        <v>0</v>
      </c>
      <c r="AJ127" s="48">
        <f t="shared" si="799"/>
        <v>26909.64</v>
      </c>
      <c r="AK127" s="48">
        <f t="shared" si="799"/>
        <v>26909.64</v>
      </c>
      <c r="AL127" s="48">
        <f t="shared" si="799"/>
        <v>0</v>
      </c>
      <c r="AM127" s="48">
        <f t="shared" si="799"/>
        <v>4484.9400000000005</v>
      </c>
      <c r="AN127" s="48">
        <f t="shared" si="799"/>
        <v>4484.9400000000005</v>
      </c>
      <c r="AO127" s="48">
        <f t="shared" si="799"/>
        <v>0</v>
      </c>
      <c r="AP127" s="51">
        <f t="shared" si="676"/>
        <v>62789.16</v>
      </c>
      <c r="AQ127" s="48">
        <f t="shared" ref="AQ127:AS127" si="800">$D127*AQ178</f>
        <v>8969.880000000001</v>
      </c>
      <c r="AR127" s="48">
        <f t="shared" si="800"/>
        <v>8969.880000000001</v>
      </c>
      <c r="AS127" s="48">
        <f t="shared" si="800"/>
        <v>8969.880000000001</v>
      </c>
      <c r="AT127" s="51">
        <f t="shared" si="678"/>
        <v>26909.640000000003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>
        <f t="shared" si="682"/>
        <v>0.22000000000000006</v>
      </c>
    </row>
    <row r="128" spans="2:54" s="44" customFormat="1" ht="13.5" x14ac:dyDescent="0.25">
      <c r="B128" s="40"/>
      <c r="C128" s="40" t="s">
        <v>50</v>
      </c>
      <c r="D128" s="46">
        <f>[2]KZN!J915</f>
        <v>746171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>
        <f>[2]KZN!J916</f>
        <v>134682</v>
      </c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>
        <f t="shared" si="682"/>
        <v>0</v>
      </c>
    </row>
    <row r="130" spans="2:54" s="44" customFormat="1" ht="13.5" x14ac:dyDescent="0.25">
      <c r="B130" s="40"/>
      <c r="C130" s="40" t="s">
        <v>52</v>
      </c>
      <c r="D130" s="46">
        <f>[2]KZN!J917</f>
        <v>18465</v>
      </c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>
        <f t="shared" si="682"/>
        <v>0</v>
      </c>
    </row>
    <row r="131" spans="2:54" s="44" customFormat="1" ht="13.5" x14ac:dyDescent="0.25">
      <c r="B131" s="40"/>
      <c r="C131" s="40" t="s">
        <v>53</v>
      </c>
      <c r="D131" s="46"/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2953759</v>
      </c>
      <c r="E132" s="42">
        <f t="shared" si="671"/>
        <v>36623.840000000004</v>
      </c>
      <c r="F132" s="41">
        <f t="shared" ref="F132:AI132" si="827">SUM(F133:F134)</f>
        <v>9155.9600000000009</v>
      </c>
      <c r="G132" s="41">
        <f t="shared" ref="G132:N132" si="828">SUM(G133:G134)</f>
        <v>9155.9600000000009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18311.920000000002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18311.920000000002</v>
      </c>
      <c r="V132" s="41">
        <f t="shared" si="829"/>
        <v>0</v>
      </c>
      <c r="W132" s="41">
        <f t="shared" si="829"/>
        <v>0</v>
      </c>
      <c r="X132" s="41">
        <f t="shared" si="827"/>
        <v>18311.920000000002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1.2399061670231052E-2</v>
      </c>
    </row>
    <row r="133" spans="2:54" s="44" customFormat="1" ht="13.5" x14ac:dyDescent="0.25">
      <c r="B133" s="40"/>
      <c r="C133" s="40" t="s">
        <v>55</v>
      </c>
      <c r="D133" s="46">
        <f>[2]KZN!J1113</f>
        <v>915596</v>
      </c>
      <c r="E133" s="47">
        <f t="shared" si="671"/>
        <v>36623.840000000004</v>
      </c>
      <c r="F133" s="48">
        <f t="shared" ref="F133:N134" si="835">$D133*F184</f>
        <v>9155.9600000000009</v>
      </c>
      <c r="G133" s="48">
        <f t="shared" si="835"/>
        <v>9155.9600000000009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18311.920000000002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18311.920000000002</v>
      </c>
      <c r="V133" s="48">
        <f t="shared" si="836"/>
        <v>0</v>
      </c>
      <c r="W133" s="48">
        <f t="shared" si="836"/>
        <v>0</v>
      </c>
      <c r="X133" s="51">
        <f>SUM(P133:W133)</f>
        <v>18311.920000000002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>
        <f t="shared" si="682"/>
        <v>0.04</v>
      </c>
    </row>
    <row r="134" spans="2:54" s="44" customFormat="1" ht="13.5" x14ac:dyDescent="0.25">
      <c r="B134" s="40"/>
      <c r="C134" s="40" t="s">
        <v>56</v>
      </c>
      <c r="D134" s="46">
        <f>[2]KZN!J1114</f>
        <v>2038163</v>
      </c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>
        <f t="shared" si="682"/>
        <v>0</v>
      </c>
    </row>
    <row r="135" spans="2:54" s="44" customFormat="1" x14ac:dyDescent="0.25">
      <c r="B135" s="39" t="s">
        <v>57</v>
      </c>
      <c r="C135" s="40"/>
      <c r="D135" s="50">
        <f>SUM(D136:D140)</f>
        <v>1149358</v>
      </c>
      <c r="E135" s="42">
        <f t="shared" si="671"/>
        <v>85539.23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45501.16</v>
      </c>
      <c r="W135" s="41">
        <f t="shared" si="850"/>
        <v>40038.07</v>
      </c>
      <c r="X135" s="41">
        <f t="shared" si="848"/>
        <v>85539.23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7.4423486850920248E-2</v>
      </c>
    </row>
    <row r="136" spans="2:54" s="44" customFormat="1" ht="13.5" x14ac:dyDescent="0.25">
      <c r="B136" s="40"/>
      <c r="C136" s="40" t="s">
        <v>58</v>
      </c>
      <c r="D136" s="46">
        <f>[2]KZN!J1313</f>
        <v>470956</v>
      </c>
      <c r="E136" s="47">
        <f t="shared" si="671"/>
        <v>47095.600000000006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23547.800000000003</v>
      </c>
      <c r="W136" s="48">
        <f t="shared" si="857"/>
        <v>23547.800000000003</v>
      </c>
      <c r="X136" s="51">
        <f>SUM(P136:W136)</f>
        <v>47095.600000000006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[2]KZN!J1314</f>
        <v>17086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>
        <f>[2]KZN!J1315</f>
        <v>141572</v>
      </c>
      <c r="E138" s="47">
        <f t="shared" si="671"/>
        <v>28314.400000000001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14157.2</v>
      </c>
      <c r="W138" s="48">
        <f t="shared" si="869"/>
        <v>14157.2</v>
      </c>
      <c r="X138" s="51">
        <f>SUM(P138:W138)</f>
        <v>28314.400000000001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0.2</v>
      </c>
    </row>
    <row r="139" spans="2:54" s="44" customFormat="1" ht="13.5" x14ac:dyDescent="0.25">
      <c r="B139" s="40"/>
      <c r="C139" s="40" t="s">
        <v>61</v>
      </c>
      <c r="D139" s="46">
        <f>[2]KZN!J1316</f>
        <v>77769</v>
      </c>
      <c r="E139" s="47">
        <f t="shared" si="671"/>
        <v>3499.6049999999996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1166.5349999999999</v>
      </c>
      <c r="W139" s="48">
        <f t="shared" si="875"/>
        <v>2333.0699999999997</v>
      </c>
      <c r="X139" s="51">
        <f>SUM(P139:W139)</f>
        <v>3499.6049999999996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>
        <f t="shared" si="682"/>
        <v>4.4999999999999991E-2</v>
      </c>
    </row>
    <row r="140" spans="2:54" s="44" customFormat="1" ht="13.5" x14ac:dyDescent="0.25">
      <c r="B140" s="40"/>
      <c r="C140" s="40" t="s">
        <v>62</v>
      </c>
      <c r="D140" s="46">
        <f>[2]KZN!J1317</f>
        <v>441975</v>
      </c>
      <c r="E140" s="47">
        <f t="shared" si="671"/>
        <v>6629.625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6629.625</v>
      </c>
      <c r="W140" s="48">
        <f t="shared" si="881"/>
        <v>0</v>
      </c>
      <c r="X140" s="51">
        <f>SUM(P140:W140)</f>
        <v>6629.625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18000</v>
      </c>
      <c r="E141" s="42">
        <f t="shared" si="671"/>
        <v>6390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90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90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900</v>
      </c>
      <c r="AJ141" s="41">
        <f t="shared" ref="AJ141:AO141" si="891">SUM(AJ142:AJ146)</f>
        <v>900</v>
      </c>
      <c r="AK141" s="41">
        <f t="shared" si="891"/>
        <v>900</v>
      </c>
      <c r="AL141" s="41">
        <f t="shared" si="891"/>
        <v>2700</v>
      </c>
      <c r="AM141" s="41">
        <f t="shared" si="891"/>
        <v>0</v>
      </c>
      <c r="AN141" s="41">
        <f t="shared" si="891"/>
        <v>900</v>
      </c>
      <c r="AO141" s="41">
        <f t="shared" si="891"/>
        <v>0</v>
      </c>
      <c r="AP141" s="43">
        <f t="shared" si="676"/>
        <v>6300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0.35499999999999998</v>
      </c>
    </row>
    <row r="142" spans="2:54" s="44" customFormat="1" ht="13.5" x14ac:dyDescent="0.25">
      <c r="B142" s="40"/>
      <c r="C142" s="40" t="s">
        <v>64</v>
      </c>
      <c r="D142" s="46"/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 t="e">
        <f t="shared" si="682"/>
        <v>#DIV/0!</v>
      </c>
    </row>
    <row r="143" spans="2:54" s="44" customFormat="1" ht="13.5" x14ac:dyDescent="0.25">
      <c r="B143" s="40"/>
      <c r="C143" s="40" t="s">
        <v>65</v>
      </c>
      <c r="D143" s="46"/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 t="e">
        <f t="shared" si="682"/>
        <v>#DIV/0!</v>
      </c>
    </row>
    <row r="144" spans="2:54" s="44" customFormat="1" ht="13.5" x14ac:dyDescent="0.25">
      <c r="B144" s="40"/>
      <c r="C144" s="40" t="s">
        <v>66</v>
      </c>
      <c r="D144" s="46"/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 t="e">
        <f t="shared" si="682"/>
        <v>#DIV/0!</v>
      </c>
    </row>
    <row r="145" spans="2:54" s="44" customFormat="1" ht="13.5" x14ac:dyDescent="0.25">
      <c r="B145" s="40"/>
      <c r="C145" s="40" t="s">
        <v>67</v>
      </c>
      <c r="D145" s="46"/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 t="e">
        <f t="shared" si="682"/>
        <v>#DIV/0!</v>
      </c>
    </row>
    <row r="146" spans="2:54" s="44" customFormat="1" ht="13.5" x14ac:dyDescent="0.25">
      <c r="B146" s="40"/>
      <c r="C146" s="40" t="s">
        <v>68</v>
      </c>
      <c r="D146" s="46">
        <f>[2]KZN!J1513</f>
        <v>18000</v>
      </c>
      <c r="E146" s="47">
        <f t="shared" si="671"/>
        <v>6390</v>
      </c>
      <c r="F146" s="48">
        <f t="shared" si="895"/>
        <v>0</v>
      </c>
      <c r="G146" s="48">
        <f t="shared" si="895"/>
        <v>0</v>
      </c>
      <c r="H146" s="48">
        <f t="shared" si="895"/>
        <v>90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90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900</v>
      </c>
      <c r="AJ146" s="48">
        <f t="shared" si="922"/>
        <v>900</v>
      </c>
      <c r="AK146" s="48">
        <f t="shared" si="922"/>
        <v>900</v>
      </c>
      <c r="AL146" s="48">
        <f t="shared" si="922"/>
        <v>2700</v>
      </c>
      <c r="AM146" s="48">
        <f t="shared" si="922"/>
        <v>0</v>
      </c>
      <c r="AN146" s="48">
        <f t="shared" si="922"/>
        <v>900</v>
      </c>
      <c r="AO146" s="48">
        <f t="shared" si="922"/>
        <v>0</v>
      </c>
      <c r="AP146" s="51">
        <f t="shared" si="676"/>
        <v>6300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0.35499999999999998</v>
      </c>
    </row>
    <row r="147" spans="2:54" s="44" customFormat="1" x14ac:dyDescent="0.25">
      <c r="B147" s="39" t="s">
        <v>69</v>
      </c>
      <c r="C147" s="40"/>
      <c r="D147" s="50">
        <f>SUM(D148:D153)</f>
        <v>2169792</v>
      </c>
      <c r="E147" s="42">
        <f t="shared" si="671"/>
        <v>401716.83499999996</v>
      </c>
      <c r="F147" s="41">
        <f t="shared" ref="F147:AI147" si="926">SUM(F148:F153)</f>
        <v>74255.25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151107.4</v>
      </c>
      <c r="L147" s="41">
        <f t="shared" si="927"/>
        <v>151107.4</v>
      </c>
      <c r="M147" s="41">
        <f t="shared" si="927"/>
        <v>24751.75</v>
      </c>
      <c r="N147" s="41">
        <f t="shared" si="927"/>
        <v>0</v>
      </c>
      <c r="O147" s="43">
        <f t="shared" si="926"/>
        <v>401221.8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495.03500000000003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495.03500000000003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0.18514071164424975</v>
      </c>
    </row>
    <row r="148" spans="2:54" s="44" customFormat="1" ht="13.5" x14ac:dyDescent="0.25">
      <c r="B148" s="40"/>
      <c r="C148" s="40" t="s">
        <v>70</v>
      </c>
      <c r="D148" s="46">
        <f>[2]KZN!J1713</f>
        <v>495035</v>
      </c>
      <c r="E148" s="47">
        <f t="shared" si="671"/>
        <v>149005.535</v>
      </c>
      <c r="F148" s="48">
        <f t="shared" ref="F148:N153" si="934">$D148*F199</f>
        <v>74255.25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24751.75</v>
      </c>
      <c r="L148" s="48">
        <f t="shared" si="934"/>
        <v>24751.75</v>
      </c>
      <c r="M148" s="48">
        <f t="shared" si="934"/>
        <v>24751.75</v>
      </c>
      <c r="N148" s="48">
        <f t="shared" si="934"/>
        <v>0</v>
      </c>
      <c r="O148" s="51">
        <f t="shared" ref="O148:O153" si="935">SUM(F148:N148)</f>
        <v>148510.5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495.03500000000003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495.03500000000003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0.30099999999999999</v>
      </c>
    </row>
    <row r="149" spans="2:54" s="44" customFormat="1" ht="13.5" x14ac:dyDescent="0.25">
      <c r="B149" s="40"/>
      <c r="C149" s="40" t="s">
        <v>71</v>
      </c>
      <c r="D149" s="46">
        <f>[2]KZN!J1714</f>
        <v>666</v>
      </c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>
        <f t="shared" si="682"/>
        <v>0</v>
      </c>
    </row>
    <row r="150" spans="2:54" s="44" customFormat="1" ht="13.5" x14ac:dyDescent="0.25">
      <c r="B150" s="40"/>
      <c r="C150" s="40" t="s">
        <v>72</v>
      </c>
      <c r="D150" s="46">
        <f>[2]KZN!J1715</f>
        <v>842371</v>
      </c>
      <c r="E150" s="47">
        <f t="shared" si="671"/>
        <v>252711.3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126355.65</v>
      </c>
      <c r="L150" s="48">
        <f t="shared" si="934"/>
        <v>126355.65</v>
      </c>
      <c r="M150" s="48">
        <f t="shared" si="934"/>
        <v>0</v>
      </c>
      <c r="N150" s="48">
        <f t="shared" si="934"/>
        <v>0</v>
      </c>
      <c r="O150" s="51">
        <f t="shared" si="935"/>
        <v>252711.3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[2]KZN!J1716</f>
        <v>546774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>
        <f>[2]KZN!J1717</f>
        <v>44289</v>
      </c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>
        <f t="shared" si="682"/>
        <v>0</v>
      </c>
    </row>
    <row r="153" spans="2:54" s="44" customFormat="1" ht="13.5" x14ac:dyDescent="0.25">
      <c r="B153" s="40"/>
      <c r="C153" s="40" t="s">
        <v>75</v>
      </c>
      <c r="D153" s="46">
        <f>[2]KZN!J1718</f>
        <v>240657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>
        <f t="shared" si="682"/>
        <v>0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30544907</v>
      </c>
      <c r="E154" s="55">
        <f t="shared" si="671"/>
        <v>4936741.6329999994</v>
      </c>
      <c r="F154" s="56">
        <f>F109+F112+F122+F125+F132+F135+F141+F147</f>
        <v>220038.81</v>
      </c>
      <c r="G154" s="56">
        <f t="shared" ref="G154:N154" si="974">G109+G112+G122+G125+G132+G135+G141+G147</f>
        <v>372683.49300000007</v>
      </c>
      <c r="H154" s="56">
        <f t="shared" si="974"/>
        <v>158676.13300000003</v>
      </c>
      <c r="I154" s="56">
        <f t="shared" si="974"/>
        <v>176366.50000000003</v>
      </c>
      <c r="J154" s="56">
        <f t="shared" si="974"/>
        <v>0</v>
      </c>
      <c r="K154" s="56">
        <f t="shared" si="974"/>
        <v>181842.76</v>
      </c>
      <c r="L154" s="56">
        <f t="shared" si="974"/>
        <v>244175.41999999998</v>
      </c>
      <c r="M154" s="56">
        <f t="shared" si="974"/>
        <v>334350.37000000005</v>
      </c>
      <c r="N154" s="56">
        <f t="shared" si="974"/>
        <v>245882.88</v>
      </c>
      <c r="O154" s="57">
        <f t="shared" ref="O154:AI154" si="975">O109+O112+O122+O125+O132+O135+O141+O147</f>
        <v>1934016.3659999995</v>
      </c>
      <c r="P154" s="56">
        <f t="shared" si="975"/>
        <v>63567.184999999998</v>
      </c>
      <c r="Q154" s="56">
        <f t="shared" ref="Q154:W154" si="976">Q109+Q112+Q122+Q125+Q132+Q135+Q141+Q147</f>
        <v>23753.54</v>
      </c>
      <c r="R154" s="56">
        <f t="shared" si="976"/>
        <v>17464.145</v>
      </c>
      <c r="S154" s="56">
        <f t="shared" si="976"/>
        <v>63567.184999999998</v>
      </c>
      <c r="T154" s="56">
        <f t="shared" si="976"/>
        <v>26592.78</v>
      </c>
      <c r="U154" s="56">
        <f t="shared" si="976"/>
        <v>259585.65</v>
      </c>
      <c r="V154" s="56">
        <f t="shared" si="976"/>
        <v>84405.57</v>
      </c>
      <c r="W154" s="56">
        <f t="shared" si="976"/>
        <v>58397.123000000007</v>
      </c>
      <c r="X154" s="56">
        <f t="shared" si="975"/>
        <v>597333.17799999996</v>
      </c>
      <c r="Y154" s="56">
        <f t="shared" si="975"/>
        <v>82268.755000000005</v>
      </c>
      <c r="Z154" s="56">
        <f t="shared" ref="Z154:AG154" si="977">Z109+Z112+Z122+Z125+Z132+Z135+Z141+Z147</f>
        <v>13459.920000000002</v>
      </c>
      <c r="AA154" s="56">
        <f t="shared" si="977"/>
        <v>37470.42</v>
      </c>
      <c r="AB154" s="56">
        <f t="shared" si="977"/>
        <v>66014.77</v>
      </c>
      <c r="AC154" s="56">
        <f t="shared" si="977"/>
        <v>83924.819000000003</v>
      </c>
      <c r="AD154" s="56">
        <f t="shared" si="977"/>
        <v>83924.819000000003</v>
      </c>
      <c r="AE154" s="56">
        <f t="shared" si="977"/>
        <v>673.50599999999997</v>
      </c>
      <c r="AF154" s="56">
        <f t="shared" si="977"/>
        <v>1092.799</v>
      </c>
      <c r="AG154" s="56">
        <f t="shared" si="977"/>
        <v>2245.02</v>
      </c>
      <c r="AH154" s="57">
        <f t="shared" si="975"/>
        <v>371074.82799999998</v>
      </c>
      <c r="AI154" s="56">
        <f t="shared" si="975"/>
        <v>243194.66600000003</v>
      </c>
      <c r="AJ154" s="56">
        <f t="shared" ref="AJ154:AO154" si="978">AJ109+AJ112+AJ122+AJ125+AJ132+AJ135+AJ141+AJ147</f>
        <v>318246.04000000004</v>
      </c>
      <c r="AK154" s="56">
        <f t="shared" si="978"/>
        <v>256867.82199999999</v>
      </c>
      <c r="AL154" s="56">
        <f t="shared" si="978"/>
        <v>95130.581999999995</v>
      </c>
      <c r="AM154" s="56">
        <f t="shared" si="978"/>
        <v>245175.522</v>
      </c>
      <c r="AN154" s="56">
        <f t="shared" si="978"/>
        <v>307546.24200000003</v>
      </c>
      <c r="AO154" s="56">
        <f t="shared" si="978"/>
        <v>103851.10200000001</v>
      </c>
      <c r="AP154" s="43">
        <f t="shared" si="676"/>
        <v>1570011.9759999998</v>
      </c>
      <c r="AQ154" s="56">
        <f t="shared" ref="AQ154:AS154" si="979">AQ109+AQ112+AQ122+AQ125+AQ132+AQ135+AQ141+AQ147</f>
        <v>123608.27300000002</v>
      </c>
      <c r="AR154" s="56">
        <f t="shared" si="979"/>
        <v>123188.98000000001</v>
      </c>
      <c r="AS154" s="56">
        <f t="shared" si="979"/>
        <v>120943.96</v>
      </c>
      <c r="AT154" s="43">
        <f t="shared" si="678"/>
        <v>367741.21300000005</v>
      </c>
      <c r="AU154" s="56">
        <f t="shared" ref="AU154:AW154" si="980">AU109+AU112+AU122+AU125+AU132+AU135+AU141+AU147</f>
        <v>2266.3040000000001</v>
      </c>
      <c r="AV154" s="56">
        <f t="shared" si="980"/>
        <v>4532.6080000000002</v>
      </c>
      <c r="AW154" s="56">
        <f t="shared" si="980"/>
        <v>6947.9</v>
      </c>
      <c r="AX154" s="56">
        <f t="shared" ref="AX154:AZ154" si="981">AX109+AX112+AX122+AX125+AX132+AX135+AX141+AX147</f>
        <v>68282.94</v>
      </c>
      <c r="AY154" s="56">
        <f t="shared" si="981"/>
        <v>11863.62</v>
      </c>
      <c r="AZ154" s="56">
        <f t="shared" si="981"/>
        <v>2670.7</v>
      </c>
      <c r="BA154" s="43">
        <f t="shared" si="681"/>
        <v>96564.072</v>
      </c>
      <c r="BB154" s="45">
        <f t="shared" si="682"/>
        <v>0.16162241492501514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192" priority="48" stopIfTrue="1" operator="greaterThan">
      <formula>0</formula>
    </cfRule>
  </conditionalFormatting>
  <conditionalFormatting sqref="D160:D205">
    <cfRule type="cellIs" dxfId="191" priority="49" stopIfTrue="1" operator="greaterThan">
      <formula>100</formula>
    </cfRule>
  </conditionalFormatting>
  <conditionalFormatting sqref="F13:N14 F16:N24 F26:N27 F29:N34 F36:N37 F39:N43 F45:N49 F51:N56">
    <cfRule type="cellIs" dxfId="190" priority="47" stopIfTrue="1" operator="greaterThan">
      <formula>0</formula>
    </cfRule>
  </conditionalFormatting>
  <conditionalFormatting sqref="P13:W14 P16:W24 P26:W27 P29:W34 P36:W37 P39:W43 P45:W49 P51:W56">
    <cfRule type="cellIs" dxfId="189" priority="46" stopIfTrue="1" operator="greaterThan">
      <formula>0</formula>
    </cfRule>
  </conditionalFormatting>
  <conditionalFormatting sqref="Y13:AG14 Y16:AG24 Y26:AG27 Y29:AG34 Y36:AG37 Y39:AG43 Y45:AG49 Y51:AG56">
    <cfRule type="cellIs" dxfId="188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187" priority="44" stopIfTrue="1" operator="greaterThan">
      <formula>0</formula>
    </cfRule>
  </conditionalFormatting>
  <conditionalFormatting sqref="F61:N62 F64:N72 F74:N75 F77:N82 F84:N85 F87:N91 F93:N97 F99:N104">
    <cfRule type="cellIs" dxfId="186" priority="43" stopIfTrue="1" operator="greaterThan">
      <formula>0</formula>
    </cfRule>
  </conditionalFormatting>
  <conditionalFormatting sqref="AT159:AT205 AT155 AT106">
    <cfRule type="cellIs" dxfId="185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184" priority="40" stopIfTrue="1" operator="greaterThan">
      <formula>0</formula>
    </cfRule>
  </conditionalFormatting>
  <conditionalFormatting sqref="F110:N111 F113:N121 F123:N124 F126:N131 F133:N134 F136:N140 F142:N146 F148:N153">
    <cfRule type="cellIs" dxfId="183" priority="39" stopIfTrue="1" operator="greaterThan">
      <formula>0</formula>
    </cfRule>
  </conditionalFormatting>
  <conditionalFormatting sqref="AP159:AP205 AP155 AP106">
    <cfRule type="cellIs" dxfId="182" priority="36" stopIfTrue="1" operator="greaterThan">
      <formula>0</formula>
    </cfRule>
  </conditionalFormatting>
  <conditionalFormatting sqref="BA159:BA205 BA155 BA106">
    <cfRule type="cellIs" dxfId="181" priority="27" stopIfTrue="1" operator="greaterThan">
      <formula>0</formula>
    </cfRule>
  </conditionalFormatting>
  <conditionalFormatting sqref="P61:W62 P64:W72 P74:W75 P77:W82 P84:W85 P87:W91 P93:W97 P99:W104">
    <cfRule type="cellIs" dxfId="180" priority="21" stopIfTrue="1" operator="greaterThan">
      <formula>0</formula>
    </cfRule>
  </conditionalFormatting>
  <conditionalFormatting sqref="AI13:AO14 AI16:AO24 AI26:AO27 AI29:AO34 AI36:AO37 AI39:AO43 AI45:AO49 AI51:AO56">
    <cfRule type="cellIs" dxfId="179" priority="24" stopIfTrue="1" operator="greaterThan">
      <formula>0</formula>
    </cfRule>
  </conditionalFormatting>
  <conditionalFormatting sqref="AQ13:AS14 AQ16:AS24 AQ26:AS27 AQ29:AS34 AQ36:AS37 AQ39:AS43 AQ45:AS49 AQ51:AS56">
    <cfRule type="cellIs" dxfId="178" priority="23" stopIfTrue="1" operator="greaterThan">
      <formula>0</formula>
    </cfRule>
  </conditionalFormatting>
  <conditionalFormatting sqref="AU13:AZ14 AU16:AZ24 AU26:AZ27 AU29:AZ34 AU36:AZ37 AU39:AZ43 AU45:AZ49 AU51:AZ56">
    <cfRule type="cellIs" dxfId="177" priority="22" stopIfTrue="1" operator="greaterThan">
      <formula>0</formula>
    </cfRule>
  </conditionalFormatting>
  <conditionalFormatting sqref="Y61:AG62 Y64:AG72 Y74:AG75 Y77:AG82 Y84:AG85 Y87:AG91 Y93:AG97 Y99:AG104">
    <cfRule type="cellIs" dxfId="176" priority="20" stopIfTrue="1" operator="greaterThan">
      <formula>0</formula>
    </cfRule>
  </conditionalFormatting>
  <conditionalFormatting sqref="AI61:AO62 AI64:AO72 AI74:AO75 AI77:AO82 AI84:AO85 AI87:AO91 AI93:AO97 AI99:AO104">
    <cfRule type="cellIs" dxfId="175" priority="19" stopIfTrue="1" operator="greaterThan">
      <formula>0</formula>
    </cfRule>
  </conditionalFormatting>
  <conditionalFormatting sqref="AQ61:AS62 AQ64:AS72 AQ74:AS75 AQ77:AS82 AQ84:AS85 AQ87:AS91 AQ93:AS97 AQ99:AS104">
    <cfRule type="cellIs" dxfId="174" priority="18" stopIfTrue="1" operator="greaterThan">
      <formula>0</formula>
    </cfRule>
  </conditionalFormatting>
  <conditionalFormatting sqref="AU61:AZ62 AU64:AZ72 AU74:AZ75 AU77:AZ82 AU84:AZ85 AU87:AZ91 AU93:AZ97 AU99:AZ104">
    <cfRule type="cellIs" dxfId="173" priority="17" stopIfTrue="1" operator="greaterThan">
      <formula>0</formula>
    </cfRule>
  </conditionalFormatting>
  <conditionalFormatting sqref="P110:W111 P113:W121 P123:W124 P126:W131 P133:W134 P136:W140 P142:W146 P148:W153">
    <cfRule type="cellIs" dxfId="172" priority="16" stopIfTrue="1" operator="greaterThan">
      <formula>0</formula>
    </cfRule>
  </conditionalFormatting>
  <conditionalFormatting sqref="Y110:AG111 Y113:AG121 Y123:AG124 Y126:AG131 Y133:AG134 Y136:AG140 Y142:AG146 Y148:AG153">
    <cfRule type="cellIs" dxfId="171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170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169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168" priority="12" stopIfTrue="1" operator="greaterThan">
      <formula>0</formula>
    </cfRule>
  </conditionalFormatting>
  <conditionalFormatting sqref="AI164:AO171">
    <cfRule type="cellIs" dxfId="167" priority="10" stopIfTrue="1" operator="greaterThan">
      <formula>0</formula>
    </cfRule>
  </conditionalFormatting>
  <conditionalFormatting sqref="AQ164:AS171">
    <cfRule type="cellIs" dxfId="166" priority="9" stopIfTrue="1" operator="greaterThan">
      <formula>0</formula>
    </cfRule>
  </conditionalFormatting>
  <conditionalFormatting sqref="AQ162:AS162">
    <cfRule type="cellIs" dxfId="165" priority="8" stopIfTrue="1" operator="greaterThan">
      <formula>0</formula>
    </cfRule>
  </conditionalFormatting>
  <conditionalFormatting sqref="AI173:AO204">
    <cfRule type="cellIs" dxfId="164" priority="4" stopIfTrue="1" operator="greaterThan">
      <formula>100</formula>
    </cfRule>
  </conditionalFormatting>
  <conditionalFormatting sqref="AU161:AZ205">
    <cfRule type="cellIs" dxfId="163" priority="3" stopIfTrue="1" operator="greaterThan">
      <formula>0</formula>
    </cfRule>
  </conditionalFormatting>
  <conditionalFormatting sqref="AI162:AO162">
    <cfRule type="cellIs" dxfId="162" priority="2" stopIfTrue="1" operator="greaterThan">
      <formula>0</formula>
    </cfRule>
  </conditionalFormatting>
  <conditionalFormatting sqref="AQ177:AS182">
    <cfRule type="cellIs" dxfId="161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BB205"/>
  <sheetViews>
    <sheetView zoomScaleNormal="100" workbookViewId="0">
      <pane xSplit="4" ySplit="4" topLeftCell="E185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11947985</v>
      </c>
      <c r="E7" s="33">
        <f>O7+X7+AH7+AP7+AT7+BA7</f>
        <v>1736923.152</v>
      </c>
      <c r="F7" s="34">
        <f>F57</f>
        <v>86503.27</v>
      </c>
      <c r="G7" s="34">
        <f t="shared" ref="G7:AH7" si="0">G57</f>
        <v>93176.047999999995</v>
      </c>
      <c r="H7" s="34">
        <f t="shared" si="0"/>
        <v>49645.832999999999</v>
      </c>
      <c r="I7" s="34">
        <f t="shared" ref="I7:K7" si="1">I57</f>
        <v>46562.12</v>
      </c>
      <c r="J7" s="34">
        <f t="shared" si="1"/>
        <v>0</v>
      </c>
      <c r="K7" s="34">
        <f t="shared" si="1"/>
        <v>24477.43</v>
      </c>
      <c r="L7" s="34">
        <f t="shared" si="0"/>
        <v>38788.19</v>
      </c>
      <c r="M7" s="34">
        <f t="shared" si="0"/>
        <v>94241.73000000001</v>
      </c>
      <c r="N7" s="34">
        <f t="shared" si="0"/>
        <v>57243.040000000001</v>
      </c>
      <c r="O7" s="35">
        <f>O57</f>
        <v>490637.66100000002</v>
      </c>
      <c r="P7" s="34">
        <f t="shared" si="0"/>
        <v>15714.1</v>
      </c>
      <c r="Q7" s="34">
        <f t="shared" ref="Q7:W7" si="2">Q57</f>
        <v>9191.0499999999993</v>
      </c>
      <c r="R7" s="34">
        <f t="shared" si="2"/>
        <v>4981.03</v>
      </c>
      <c r="S7" s="34">
        <f t="shared" si="2"/>
        <v>15714.1</v>
      </c>
      <c r="T7" s="34">
        <f t="shared" si="2"/>
        <v>30407.09</v>
      </c>
      <c r="U7" s="34">
        <f t="shared" si="2"/>
        <v>74835.73</v>
      </c>
      <c r="V7" s="34">
        <f t="shared" si="2"/>
        <v>33019.210000000006</v>
      </c>
      <c r="W7" s="34">
        <f t="shared" si="2"/>
        <v>16641.478000000003</v>
      </c>
      <c r="X7" s="35">
        <f t="shared" si="0"/>
        <v>157571.508</v>
      </c>
      <c r="Y7" s="34">
        <f t="shared" si="0"/>
        <v>22927.800999999999</v>
      </c>
      <c r="Z7" s="34">
        <f t="shared" si="0"/>
        <v>10731.76</v>
      </c>
      <c r="AA7" s="34">
        <f t="shared" si="0"/>
        <v>23253.02</v>
      </c>
      <c r="AB7" s="34">
        <f t="shared" ref="AB7:AD7" si="3">AB57</f>
        <v>15763.119999999999</v>
      </c>
      <c r="AC7" s="34">
        <f t="shared" si="3"/>
        <v>14970.612000000001</v>
      </c>
      <c r="AD7" s="34">
        <f t="shared" si="3"/>
        <v>14970.612000000001</v>
      </c>
      <c r="AE7" s="34">
        <f t="shared" si="0"/>
        <v>1609.7640000000001</v>
      </c>
      <c r="AF7" s="34">
        <f t="shared" si="0"/>
        <v>1890.4320000000002</v>
      </c>
      <c r="AG7" s="34">
        <f t="shared" si="0"/>
        <v>5365.88</v>
      </c>
      <c r="AH7" s="35">
        <f t="shared" si="0"/>
        <v>111483.00100000002</v>
      </c>
      <c r="AI7" s="34">
        <f t="shared" ref="AI7:AP7" si="4">AI57</f>
        <v>128097.614</v>
      </c>
      <c r="AJ7" s="34">
        <f t="shared" si="4"/>
        <v>154365.35</v>
      </c>
      <c r="AK7" s="34">
        <f t="shared" si="4"/>
        <v>74266.978000000003</v>
      </c>
      <c r="AL7" s="34">
        <f t="shared" si="4"/>
        <v>107697.878</v>
      </c>
      <c r="AM7" s="34">
        <f t="shared" si="4"/>
        <v>68789.678</v>
      </c>
      <c r="AN7" s="34">
        <f t="shared" si="4"/>
        <v>111665.488</v>
      </c>
      <c r="AO7" s="34">
        <f t="shared" si="4"/>
        <v>62908.448000000004</v>
      </c>
      <c r="AP7" s="35">
        <f t="shared" si="4"/>
        <v>707791.43400000001</v>
      </c>
      <c r="AQ7" s="34">
        <f t="shared" ref="AQ7:AT7" si="5">AQ57</f>
        <v>35952.007999999994</v>
      </c>
      <c r="AR7" s="34">
        <f t="shared" si="5"/>
        <v>35671.339999999997</v>
      </c>
      <c r="AS7" s="34">
        <f t="shared" si="5"/>
        <v>30305.46</v>
      </c>
      <c r="AT7" s="35">
        <f t="shared" si="5"/>
        <v>101928.80799999999</v>
      </c>
      <c r="AU7" s="34">
        <f t="shared" ref="AU7:AW7" si="6">AU57</f>
        <v>5367.46</v>
      </c>
      <c r="AV7" s="34">
        <f t="shared" si="6"/>
        <v>10734.92</v>
      </c>
      <c r="AW7" s="34">
        <f t="shared" si="6"/>
        <v>16113.439999999999</v>
      </c>
      <c r="AX7" s="34">
        <f t="shared" ref="AX7:BA7" si="7">AX57</f>
        <v>103020.64</v>
      </c>
      <c r="AY7" s="34">
        <f t="shared" si="7"/>
        <v>26876.800000000003</v>
      </c>
      <c r="AZ7" s="34">
        <f t="shared" si="7"/>
        <v>5397.4800000000005</v>
      </c>
      <c r="BA7" s="35">
        <f t="shared" si="7"/>
        <v>167510.74000000002</v>
      </c>
      <c r="BB7" s="36">
        <f>E7/D7</f>
        <v>0.14537373054954456</v>
      </c>
    </row>
    <row r="8" spans="2:54" s="28" customFormat="1" ht="14.25" customHeight="1" x14ac:dyDescent="0.2">
      <c r="B8" s="24"/>
      <c r="C8" s="29" t="s">
        <v>8</v>
      </c>
      <c r="D8" s="32">
        <f>D105</f>
        <v>12636988</v>
      </c>
      <c r="E8" s="33">
        <f t="shared" ref="E8:E9" si="8">O8+X8+AH8+AP8+AT8+BA8</f>
        <v>1924854.8850000002</v>
      </c>
      <c r="F8" s="34">
        <f>F105</f>
        <v>88601.95</v>
      </c>
      <c r="G8" s="34">
        <f t="shared" ref="G8:P8" si="9">G105</f>
        <v>100794.75199999999</v>
      </c>
      <c r="H8" s="34">
        <f t="shared" si="9"/>
        <v>57081.716999999997</v>
      </c>
      <c r="I8" s="34">
        <f t="shared" ref="I8:K8" si="10">I105</f>
        <v>53861.695</v>
      </c>
      <c r="J8" s="34">
        <f t="shared" si="10"/>
        <v>0</v>
      </c>
      <c r="K8" s="34">
        <f t="shared" si="10"/>
        <v>26526.43</v>
      </c>
      <c r="L8" s="34">
        <f t="shared" si="9"/>
        <v>43749.289999999994</v>
      </c>
      <c r="M8" s="34">
        <f t="shared" si="9"/>
        <v>109389.67</v>
      </c>
      <c r="N8" s="34">
        <f t="shared" si="9"/>
        <v>68891.44</v>
      </c>
      <c r="O8" s="35">
        <f>O105</f>
        <v>548896.94400000013</v>
      </c>
      <c r="P8" s="34">
        <f t="shared" si="9"/>
        <v>18715.670000000002</v>
      </c>
      <c r="Q8" s="34">
        <f t="shared" ref="Q8:W8" si="11">Q105</f>
        <v>10276.955</v>
      </c>
      <c r="R8" s="34">
        <f t="shared" si="11"/>
        <v>5798.5249999999996</v>
      </c>
      <c r="S8" s="34">
        <f t="shared" si="11"/>
        <v>18715.670000000002</v>
      </c>
      <c r="T8" s="34">
        <f t="shared" si="11"/>
        <v>31107.565000000002</v>
      </c>
      <c r="U8" s="34">
        <f t="shared" si="11"/>
        <v>77086.364999999991</v>
      </c>
      <c r="V8" s="34">
        <f t="shared" si="11"/>
        <v>36158.375</v>
      </c>
      <c r="W8" s="34">
        <f t="shared" si="11"/>
        <v>18906.132000000001</v>
      </c>
      <c r="X8" s="35">
        <f>X105</f>
        <v>216765.25699999998</v>
      </c>
      <c r="Y8" s="34">
        <f t="shared" ref="Y8:AG8" si="12">Y105</f>
        <v>22940.39</v>
      </c>
      <c r="Z8" s="34">
        <f t="shared" si="12"/>
        <v>10720.74</v>
      </c>
      <c r="AA8" s="34">
        <f t="shared" si="12"/>
        <v>24692.54</v>
      </c>
      <c r="AB8" s="34">
        <f t="shared" ref="AB8:AD8" si="13">AB105</f>
        <v>17222.29</v>
      </c>
      <c r="AC8" s="34">
        <f t="shared" si="13"/>
        <v>16448.778000000002</v>
      </c>
      <c r="AD8" s="34">
        <f t="shared" si="13"/>
        <v>16448.778000000002</v>
      </c>
      <c r="AE8" s="34">
        <f t="shared" si="12"/>
        <v>1608.1110000000001</v>
      </c>
      <c r="AF8" s="34">
        <f t="shared" si="12"/>
        <v>1906.6730000000002</v>
      </c>
      <c r="AG8" s="34">
        <f t="shared" si="12"/>
        <v>5360.37</v>
      </c>
      <c r="AH8" s="35">
        <f>AH105</f>
        <v>117348.66999999998</v>
      </c>
      <c r="AI8" s="34">
        <f t="shared" ref="AI8:AO8" si="14">AI105</f>
        <v>134596.486</v>
      </c>
      <c r="AJ8" s="34">
        <f t="shared" si="14"/>
        <v>156492.5</v>
      </c>
      <c r="AK8" s="34">
        <f t="shared" si="14"/>
        <v>80145.676999999996</v>
      </c>
      <c r="AL8" s="34">
        <f t="shared" si="14"/>
        <v>116528.277</v>
      </c>
      <c r="AM8" s="34">
        <f t="shared" si="14"/>
        <v>76954.676999999996</v>
      </c>
      <c r="AN8" s="34">
        <f t="shared" si="14"/>
        <v>124230.18700000001</v>
      </c>
      <c r="AO8" s="34">
        <f t="shared" si="14"/>
        <v>66993.017000000007</v>
      </c>
      <c r="AP8" s="35">
        <f>AP105</f>
        <v>755940.82100000011</v>
      </c>
      <c r="AQ8" s="34">
        <f t="shared" ref="AQ8:AS8" si="15">AQ105</f>
        <v>41019.121999999996</v>
      </c>
      <c r="AR8" s="34">
        <f t="shared" si="15"/>
        <v>40720.559999999998</v>
      </c>
      <c r="AS8" s="34">
        <f t="shared" si="15"/>
        <v>35360.189999999995</v>
      </c>
      <c r="AT8" s="35">
        <f>AT105</f>
        <v>117099.872</v>
      </c>
      <c r="AU8" s="34">
        <f t="shared" ref="AU8:AW8" si="16">AU105</f>
        <v>5362.0370000000003</v>
      </c>
      <c r="AV8" s="34">
        <f t="shared" si="16"/>
        <v>10724.074000000001</v>
      </c>
      <c r="AW8" s="34">
        <f t="shared" si="16"/>
        <v>16097.779999999999</v>
      </c>
      <c r="AX8" s="34">
        <f t="shared" ref="AX8:AZ8" si="17">AX105</f>
        <v>104373.86</v>
      </c>
      <c r="AY8" s="34">
        <f t="shared" si="17"/>
        <v>26851.86</v>
      </c>
      <c r="AZ8" s="34">
        <f t="shared" si="17"/>
        <v>5393.71</v>
      </c>
      <c r="BA8" s="35">
        <f>BA105</f>
        <v>168803.32099999997</v>
      </c>
      <c r="BB8" s="36">
        <f>E8/D8</f>
        <v>0.15231911947688803</v>
      </c>
    </row>
    <row r="9" spans="2:54" s="28" customFormat="1" ht="14.25" customHeight="1" x14ac:dyDescent="0.2">
      <c r="B9" s="24"/>
      <c r="C9" s="29" t="s">
        <v>9</v>
      </c>
      <c r="D9" s="32">
        <f>D154</f>
        <v>13751769.780000001</v>
      </c>
      <c r="E9" s="33">
        <f t="shared" si="8"/>
        <v>2102222.4863</v>
      </c>
      <c r="F9" s="34">
        <f>F154</f>
        <v>92572.092000000004</v>
      </c>
      <c r="G9" s="34">
        <f t="shared" ref="G9:P9" si="18">G154</f>
        <v>111242.09700000001</v>
      </c>
      <c r="H9" s="34">
        <f t="shared" si="18"/>
        <v>65176.454900000004</v>
      </c>
      <c r="I9" s="34">
        <f t="shared" ref="I9:K9" si="19">I154</f>
        <v>61850.584999999999</v>
      </c>
      <c r="J9" s="34">
        <f t="shared" si="19"/>
        <v>0</v>
      </c>
      <c r="K9" s="34">
        <f t="shared" si="19"/>
        <v>28607.41</v>
      </c>
      <c r="L9" s="34">
        <f t="shared" si="18"/>
        <v>48623.63</v>
      </c>
      <c r="M9" s="34">
        <f>M154</f>
        <v>124541.70000000001</v>
      </c>
      <c r="N9" s="34">
        <f>N154</f>
        <v>80064.88</v>
      </c>
      <c r="O9" s="35">
        <f>O154</f>
        <v>612678.84889999998</v>
      </c>
      <c r="P9" s="34">
        <f t="shared" si="18"/>
        <v>21544.84</v>
      </c>
      <c r="Q9" s="34">
        <f t="shared" ref="Q9:W9" si="20">Q154</f>
        <v>11118.535</v>
      </c>
      <c r="R9" s="34">
        <f t="shared" si="20"/>
        <v>6532.6750000000002</v>
      </c>
      <c r="S9" s="34">
        <f t="shared" si="20"/>
        <v>21544.84</v>
      </c>
      <c r="T9" s="34">
        <f t="shared" si="20"/>
        <v>34310.555</v>
      </c>
      <c r="U9" s="34">
        <f t="shared" si="20"/>
        <v>81439.608000000007</v>
      </c>
      <c r="V9" s="34">
        <f t="shared" si="20"/>
        <v>38006.588600000003</v>
      </c>
      <c r="W9" s="34">
        <f t="shared" si="20"/>
        <v>20469.909199999998</v>
      </c>
      <c r="X9" s="35">
        <f>X154</f>
        <v>234967.55080000003</v>
      </c>
      <c r="Y9" s="34">
        <f t="shared" ref="Y9:AG9" si="21">Y154</f>
        <v>24493.617000000002</v>
      </c>
      <c r="Z9" s="34">
        <f t="shared" si="21"/>
        <v>11722.6</v>
      </c>
      <c r="AA9" s="34">
        <f t="shared" si="21"/>
        <v>27592.01</v>
      </c>
      <c r="AB9" s="34">
        <f t="shared" ref="AB9:AD9" si="22">AB154</f>
        <v>19138.2755</v>
      </c>
      <c r="AC9" s="34">
        <f t="shared" si="22"/>
        <v>18271.7395</v>
      </c>
      <c r="AD9" s="34">
        <f t="shared" si="22"/>
        <v>18271.7395</v>
      </c>
      <c r="AE9" s="34">
        <f t="shared" si="21"/>
        <v>1758.39</v>
      </c>
      <c r="AF9" s="34">
        <f t="shared" si="21"/>
        <v>2064.114</v>
      </c>
      <c r="AG9" s="34">
        <f t="shared" si="21"/>
        <v>5861.3</v>
      </c>
      <c r="AH9" s="35">
        <f>AH154</f>
        <v>129173.78550000001</v>
      </c>
      <c r="AI9" s="34">
        <f t="shared" ref="AI9:AO9" si="23">AI154</f>
        <v>147833.63210000002</v>
      </c>
      <c r="AJ9" s="34">
        <f t="shared" si="23"/>
        <v>168915.57100000003</v>
      </c>
      <c r="AK9" s="34">
        <f t="shared" si="23"/>
        <v>86484.331000000006</v>
      </c>
      <c r="AL9" s="34">
        <f t="shared" si="23"/>
        <v>123837.88700000002</v>
      </c>
      <c r="AM9" s="34">
        <f t="shared" si="23"/>
        <v>82095.709999999992</v>
      </c>
      <c r="AN9" s="34">
        <f t="shared" si="23"/>
        <v>133187.739</v>
      </c>
      <c r="AO9" s="34">
        <f t="shared" si="23"/>
        <v>68595.63</v>
      </c>
      <c r="AP9" s="35">
        <f>AP154</f>
        <v>810950.50009999995</v>
      </c>
      <c r="AQ9" s="34">
        <f t="shared" ref="AQ9:AS9" si="24">AQ154</f>
        <v>46004.254000000001</v>
      </c>
      <c r="AR9" s="34">
        <f t="shared" si="24"/>
        <v>45698.53</v>
      </c>
      <c r="AS9" s="34">
        <f t="shared" si="24"/>
        <v>39837.229999999996</v>
      </c>
      <c r="AT9" s="35">
        <f>AT154</f>
        <v>131540.014</v>
      </c>
      <c r="AU9" s="34">
        <f t="shared" ref="AU9:AW9" si="25">AU154</f>
        <v>5863.0590000000002</v>
      </c>
      <c r="AV9" s="34">
        <f t="shared" si="25"/>
        <v>11726.118</v>
      </c>
      <c r="AW9" s="34">
        <f t="shared" si="25"/>
        <v>17601.489999999998</v>
      </c>
      <c r="AX9" s="34">
        <f t="shared" ref="AX9:AZ9" si="26">AX154</f>
        <v>112465.37</v>
      </c>
      <c r="AY9" s="34">
        <f t="shared" si="26"/>
        <v>29359.27</v>
      </c>
      <c r="AZ9" s="34">
        <f t="shared" si="26"/>
        <v>5896.4800000000005</v>
      </c>
      <c r="BA9" s="35">
        <f>BA154</f>
        <v>182911.78700000001</v>
      </c>
      <c r="BB9" s="36">
        <f>E9/D9</f>
        <v>0.15286923210112086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282248</v>
      </c>
      <c r="E12" s="42">
        <f>O12+X12+AH12+AP12+AT12+BA12</f>
        <v>118620.436</v>
      </c>
      <c r="F12" s="41">
        <f t="shared" ref="F12:AI12" si="27">SUM(F13:F14)</f>
        <v>0</v>
      </c>
      <c r="G12" s="41">
        <f t="shared" si="27"/>
        <v>280.66800000000001</v>
      </c>
      <c r="H12" s="41">
        <f t="shared" si="27"/>
        <v>280.66800000000001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561.33600000000001</v>
      </c>
      <c r="P12" s="41">
        <f t="shared" si="27"/>
        <v>1403.34</v>
      </c>
      <c r="Q12" s="41">
        <f t="shared" ref="Q12:W12" si="28">SUM(Q13:Q14)</f>
        <v>5613.36</v>
      </c>
      <c r="R12" s="41">
        <f t="shared" si="28"/>
        <v>1403.34</v>
      </c>
      <c r="S12" s="41">
        <f t="shared" si="28"/>
        <v>1403.34</v>
      </c>
      <c r="T12" s="41">
        <f t="shared" si="28"/>
        <v>0</v>
      </c>
      <c r="U12" s="41">
        <f t="shared" si="28"/>
        <v>14033.400000000001</v>
      </c>
      <c r="V12" s="41">
        <f t="shared" si="28"/>
        <v>14033.400000000001</v>
      </c>
      <c r="W12" s="41">
        <f t="shared" si="28"/>
        <v>280.66800000000001</v>
      </c>
      <c r="X12" s="43">
        <f t="shared" si="27"/>
        <v>38170.847999999998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280.66800000000001</v>
      </c>
      <c r="AD12" s="41">
        <f t="shared" si="29"/>
        <v>280.66800000000001</v>
      </c>
      <c r="AE12" s="41">
        <f t="shared" si="29"/>
        <v>0</v>
      </c>
      <c r="AF12" s="41">
        <f t="shared" si="29"/>
        <v>280.66800000000001</v>
      </c>
      <c r="AG12" s="41">
        <f t="shared" si="29"/>
        <v>0</v>
      </c>
      <c r="AH12" s="43">
        <f t="shared" si="27"/>
        <v>842.00400000000002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56133.600000000006</v>
      </c>
      <c r="AP12" s="43">
        <f>SUM(AI12:AO12)</f>
        <v>56133.600000000006</v>
      </c>
      <c r="AQ12" s="41">
        <f t="shared" ref="AQ12:AS12" si="31">SUM(AQ13:AQ14)</f>
        <v>280.66800000000001</v>
      </c>
      <c r="AR12" s="41">
        <f t="shared" si="31"/>
        <v>0</v>
      </c>
      <c r="AS12" s="41">
        <f t="shared" si="31"/>
        <v>0</v>
      </c>
      <c r="AT12" s="43">
        <f>SUM(AQ12:AS12)</f>
        <v>280.66800000000001</v>
      </c>
      <c r="AU12" s="41">
        <f t="shared" ref="AU12:AW12" si="32">SUM(AU13:AU14)</f>
        <v>1.58</v>
      </c>
      <c r="AV12" s="41">
        <f t="shared" si="32"/>
        <v>3.16</v>
      </c>
      <c r="AW12" s="41">
        <f t="shared" si="32"/>
        <v>15.8</v>
      </c>
      <c r="AX12" s="41">
        <f t="shared" ref="AX12:AZ12" si="33">SUM(AX13:AX14)</f>
        <v>22532.44</v>
      </c>
      <c r="AY12" s="41">
        <f t="shared" si="33"/>
        <v>47.4</v>
      </c>
      <c r="AZ12" s="41">
        <f t="shared" si="33"/>
        <v>31.6</v>
      </c>
      <c r="BA12" s="43">
        <f>SUM(AU12:AZ12)</f>
        <v>22631.98</v>
      </c>
      <c r="BB12" s="45">
        <f>E12/D12</f>
        <v>0.42027024460757917</v>
      </c>
    </row>
    <row r="13" spans="2:54" s="44" customFormat="1" ht="13.5" x14ac:dyDescent="0.25">
      <c r="B13" s="40"/>
      <c r="C13" s="40" t="s">
        <v>32</v>
      </c>
      <c r="D13" s="46">
        <f>[2]LIM!H313</f>
        <v>1580</v>
      </c>
      <c r="E13" s="47">
        <f t="shared" ref="E13:E57" si="34">O13+X13+AH13+AP13+AT13+BA13</f>
        <v>178.54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1.58</v>
      </c>
      <c r="AV13" s="48">
        <f t="shared" si="46"/>
        <v>3.16</v>
      </c>
      <c r="AW13" s="48">
        <f t="shared" si="46"/>
        <v>15.8</v>
      </c>
      <c r="AX13" s="48">
        <f t="shared" ref="AX13:AZ13" si="47">$D13*AX161</f>
        <v>79</v>
      </c>
      <c r="AY13" s="48">
        <f t="shared" si="47"/>
        <v>47.4</v>
      </c>
      <c r="AZ13" s="48">
        <f t="shared" si="47"/>
        <v>31.6</v>
      </c>
      <c r="BA13" s="51">
        <f t="shared" ref="BA13:BA57" si="48">SUM(AU13:AZ13)</f>
        <v>178.54</v>
      </c>
      <c r="BB13" s="45">
        <f t="shared" ref="BB13:BB57" si="49">E13/D13</f>
        <v>0.11299999999999999</v>
      </c>
    </row>
    <row r="14" spans="2:54" s="44" customFormat="1" ht="13.5" x14ac:dyDescent="0.25">
      <c r="B14" s="40"/>
      <c r="C14" s="40" t="s">
        <v>33</v>
      </c>
      <c r="D14" s="46">
        <f>[2]LIM!H314</f>
        <v>280668</v>
      </c>
      <c r="E14" s="47">
        <f t="shared" si="34"/>
        <v>118441.89600000001</v>
      </c>
      <c r="F14" s="48">
        <f>$D14*F162</f>
        <v>0</v>
      </c>
      <c r="G14" s="48">
        <f t="shared" ref="G14:N14" si="50">$D14*G162</f>
        <v>280.66800000000001</v>
      </c>
      <c r="H14" s="48">
        <f t="shared" si="50"/>
        <v>280.66800000000001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561.33600000000001</v>
      </c>
      <c r="P14" s="48">
        <f t="shared" si="36"/>
        <v>1403.34</v>
      </c>
      <c r="Q14" s="48">
        <f t="shared" ref="Q14:W14" si="51">$D14*Q162</f>
        <v>5613.36</v>
      </c>
      <c r="R14" s="48">
        <f t="shared" si="51"/>
        <v>1403.34</v>
      </c>
      <c r="S14" s="48">
        <f t="shared" si="51"/>
        <v>1403.34</v>
      </c>
      <c r="T14" s="48">
        <f t="shared" si="51"/>
        <v>0</v>
      </c>
      <c r="U14" s="48">
        <f t="shared" si="51"/>
        <v>14033.400000000001</v>
      </c>
      <c r="V14" s="48">
        <f t="shared" si="51"/>
        <v>14033.400000000001</v>
      </c>
      <c r="W14" s="48">
        <f t="shared" si="51"/>
        <v>280.66800000000001</v>
      </c>
      <c r="X14" s="49">
        <f t="shared" si="38"/>
        <v>38170.847999999998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280.66800000000001</v>
      </c>
      <c r="AD14" s="48">
        <f t="shared" si="52"/>
        <v>280.66800000000001</v>
      </c>
      <c r="AE14" s="48">
        <f t="shared" si="52"/>
        <v>0</v>
      </c>
      <c r="AF14" s="48">
        <f t="shared" si="52"/>
        <v>280.66800000000001</v>
      </c>
      <c r="AG14" s="48">
        <f t="shared" si="52"/>
        <v>0</v>
      </c>
      <c r="AH14" s="49">
        <f t="shared" si="41"/>
        <v>842.00400000000002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56133.600000000006</v>
      </c>
      <c r="AP14" s="51">
        <f t="shared" si="43"/>
        <v>56133.600000000006</v>
      </c>
      <c r="AQ14" s="48">
        <f t="shared" ref="AQ14:AS14" si="54">$D14*AQ162</f>
        <v>280.66800000000001</v>
      </c>
      <c r="AR14" s="48">
        <f t="shared" si="54"/>
        <v>0</v>
      </c>
      <c r="AS14" s="48">
        <f t="shared" si="54"/>
        <v>0</v>
      </c>
      <c r="AT14" s="51">
        <f t="shared" si="45"/>
        <v>280.66800000000001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22453.439999999999</v>
      </c>
      <c r="AY14" s="48">
        <f t="shared" si="56"/>
        <v>0</v>
      </c>
      <c r="AZ14" s="48">
        <f t="shared" si="56"/>
        <v>0</v>
      </c>
      <c r="BA14" s="51">
        <f t="shared" si="48"/>
        <v>22453.439999999999</v>
      </c>
      <c r="BB14" s="45">
        <f t="shared" si="49"/>
        <v>0.42200000000000004</v>
      </c>
    </row>
    <row r="15" spans="2:54" s="44" customFormat="1" x14ac:dyDescent="0.25">
      <c r="B15" s="39" t="s">
        <v>34</v>
      </c>
      <c r="C15" s="40"/>
      <c r="D15" s="50">
        <f>SUM(D16:D24)</f>
        <v>6794782</v>
      </c>
      <c r="E15" s="42">
        <f t="shared" si="34"/>
        <v>1059509.6600000001</v>
      </c>
      <c r="F15" s="41">
        <f t="shared" ref="F15:AI15" si="57">SUM(F16:F24)</f>
        <v>0</v>
      </c>
      <c r="G15" s="41">
        <f t="shared" si="57"/>
        <v>46508.66</v>
      </c>
      <c r="H15" s="41">
        <f t="shared" si="57"/>
        <v>46508.66</v>
      </c>
      <c r="I15" s="41">
        <f t="shared" si="57"/>
        <v>46562.12</v>
      </c>
      <c r="J15" s="41">
        <f t="shared" si="57"/>
        <v>0</v>
      </c>
      <c r="K15" s="41">
        <f t="shared" si="57"/>
        <v>7155.38</v>
      </c>
      <c r="L15" s="41">
        <f t="shared" si="57"/>
        <v>21466.14</v>
      </c>
      <c r="M15" s="41">
        <f t="shared" si="57"/>
        <v>76919.680000000008</v>
      </c>
      <c r="N15" s="41">
        <f t="shared" si="57"/>
        <v>57243.040000000001</v>
      </c>
      <c r="O15" s="43">
        <f t="shared" si="57"/>
        <v>302363.68</v>
      </c>
      <c r="P15" s="41">
        <f t="shared" si="57"/>
        <v>14310.76</v>
      </c>
      <c r="Q15" s="41">
        <f t="shared" ref="Q15:W15" si="58">SUM(Q16:Q24)</f>
        <v>3577.69</v>
      </c>
      <c r="R15" s="41">
        <f t="shared" si="58"/>
        <v>3577.69</v>
      </c>
      <c r="S15" s="41">
        <f t="shared" si="58"/>
        <v>14310.76</v>
      </c>
      <c r="T15" s="41">
        <f t="shared" si="58"/>
        <v>30407.09</v>
      </c>
      <c r="U15" s="41">
        <f t="shared" si="58"/>
        <v>3577.69</v>
      </c>
      <c r="V15" s="41">
        <f t="shared" si="58"/>
        <v>0</v>
      </c>
      <c r="W15" s="41">
        <f t="shared" si="58"/>
        <v>0</v>
      </c>
      <c r="X15" s="43">
        <f t="shared" si="57"/>
        <v>26829.4</v>
      </c>
      <c r="Y15" s="41">
        <f t="shared" si="57"/>
        <v>10731.76</v>
      </c>
      <c r="Z15" s="41">
        <f t="shared" ref="Z15:AG15" si="59">SUM(Z16:Z24)</f>
        <v>10731.76</v>
      </c>
      <c r="AA15" s="41">
        <f t="shared" si="59"/>
        <v>23253.02</v>
      </c>
      <c r="AB15" s="41">
        <f t="shared" si="59"/>
        <v>9838.32</v>
      </c>
      <c r="AC15" s="41">
        <f t="shared" si="59"/>
        <v>8765.1440000000002</v>
      </c>
      <c r="AD15" s="41">
        <f t="shared" si="59"/>
        <v>8765.1440000000002</v>
      </c>
      <c r="AE15" s="41">
        <f t="shared" si="59"/>
        <v>1609.7640000000001</v>
      </c>
      <c r="AF15" s="41">
        <f t="shared" si="59"/>
        <v>1609.7640000000001</v>
      </c>
      <c r="AG15" s="41">
        <f t="shared" si="59"/>
        <v>5365.88</v>
      </c>
      <c r="AH15" s="43">
        <f t="shared" si="57"/>
        <v>80670.556000000011</v>
      </c>
      <c r="AI15" s="41">
        <f t="shared" si="57"/>
        <v>98347.603999999992</v>
      </c>
      <c r="AJ15" s="41">
        <f t="shared" ref="AJ15:AO15" si="60">SUM(AJ16:AJ24)</f>
        <v>102101.1</v>
      </c>
      <c r="AK15" s="41">
        <f t="shared" si="60"/>
        <v>22002.727999999999</v>
      </c>
      <c r="AL15" s="41">
        <f t="shared" si="60"/>
        <v>22002.727999999999</v>
      </c>
      <c r="AM15" s="41">
        <f t="shared" si="60"/>
        <v>68789.678</v>
      </c>
      <c r="AN15" s="41">
        <f t="shared" si="60"/>
        <v>83100.437999999995</v>
      </c>
      <c r="AO15" s="41">
        <f t="shared" si="60"/>
        <v>6774.848</v>
      </c>
      <c r="AP15" s="43">
        <f t="shared" si="43"/>
        <v>403119.12399999995</v>
      </c>
      <c r="AQ15" s="41">
        <f t="shared" ref="AQ15:AS15" si="61">SUM(AQ16:AQ24)</f>
        <v>35671.339999999997</v>
      </c>
      <c r="AR15" s="41">
        <f t="shared" si="61"/>
        <v>35671.339999999997</v>
      </c>
      <c r="AS15" s="41">
        <f t="shared" si="61"/>
        <v>30305.46</v>
      </c>
      <c r="AT15" s="43">
        <f t="shared" si="45"/>
        <v>101648.13999999998</v>
      </c>
      <c r="AU15" s="41">
        <f t="shared" ref="AU15:AW15" si="62">SUM(AU16:AU24)</f>
        <v>5365.88</v>
      </c>
      <c r="AV15" s="41">
        <f t="shared" si="62"/>
        <v>10731.76</v>
      </c>
      <c r="AW15" s="41">
        <f t="shared" si="62"/>
        <v>16097.64</v>
      </c>
      <c r="AX15" s="41">
        <f t="shared" ref="AX15:AZ15" si="63">SUM(AX16:AX24)</f>
        <v>80488.2</v>
      </c>
      <c r="AY15" s="41">
        <f t="shared" si="63"/>
        <v>26829.4</v>
      </c>
      <c r="AZ15" s="41">
        <f t="shared" si="63"/>
        <v>5365.88</v>
      </c>
      <c r="BA15" s="43">
        <f t="shared" si="48"/>
        <v>144878.76</v>
      </c>
      <c r="BB15" s="45">
        <f t="shared" si="49"/>
        <v>0.15592989738302129</v>
      </c>
    </row>
    <row r="16" spans="2:54" s="44" customFormat="1" ht="13.5" x14ac:dyDescent="0.25">
      <c r="B16" s="40"/>
      <c r="C16" s="40" t="s">
        <v>35</v>
      </c>
      <c r="D16" s="46">
        <f>[2]LIM!H513</f>
        <v>536588</v>
      </c>
      <c r="E16" s="47">
        <f t="shared" si="34"/>
        <v>303172.22000000003</v>
      </c>
      <c r="F16" s="48">
        <f t="shared" ref="F16:F24" si="64">$D16*F164</f>
        <v>0</v>
      </c>
      <c r="G16" s="48">
        <f t="shared" ref="G16:N16" si="65">$D16*G164</f>
        <v>10731.76</v>
      </c>
      <c r="H16" s="48">
        <f t="shared" si="65"/>
        <v>10731.76</v>
      </c>
      <c r="I16" s="48">
        <f t="shared" si="65"/>
        <v>10731.76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5365.88</v>
      </c>
      <c r="N16" s="48">
        <f t="shared" si="65"/>
        <v>0</v>
      </c>
      <c r="O16" s="51">
        <f t="shared" ref="O16:O24" si="66">SUM(F16:N16)</f>
        <v>37561.159999999996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26829.4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26829.4</v>
      </c>
      <c r="Y16" s="48">
        <f t="shared" ref="Y16:Y24" si="69">$D16*Y164</f>
        <v>10731.76</v>
      </c>
      <c r="Z16" s="48">
        <f t="shared" ref="Z16:AG16" si="70">$D16*Z164</f>
        <v>10731.76</v>
      </c>
      <c r="AA16" s="48">
        <f t="shared" si="70"/>
        <v>16097.64</v>
      </c>
      <c r="AB16" s="48">
        <f t="shared" si="70"/>
        <v>2682.94</v>
      </c>
      <c r="AC16" s="48">
        <f t="shared" si="70"/>
        <v>1609.7640000000001</v>
      </c>
      <c r="AD16" s="48">
        <f t="shared" si="70"/>
        <v>1609.7640000000001</v>
      </c>
      <c r="AE16" s="48">
        <f t="shared" si="70"/>
        <v>1609.7640000000001</v>
      </c>
      <c r="AF16" s="48">
        <f t="shared" si="70"/>
        <v>1609.7640000000001</v>
      </c>
      <c r="AG16" s="48">
        <f t="shared" si="70"/>
        <v>5365.88</v>
      </c>
      <c r="AH16" s="51">
        <f t="shared" si="41"/>
        <v>52049.036000000015</v>
      </c>
      <c r="AI16" s="48">
        <f t="shared" ref="AI16:AO16" si="71">$D16*AI164</f>
        <v>1609.7640000000001</v>
      </c>
      <c r="AJ16" s="48">
        <f t="shared" si="71"/>
        <v>26829.4</v>
      </c>
      <c r="AK16" s="48">
        <f t="shared" si="71"/>
        <v>536.58799999999997</v>
      </c>
      <c r="AL16" s="48">
        <f t="shared" si="71"/>
        <v>536.58799999999997</v>
      </c>
      <c r="AM16" s="48">
        <f t="shared" si="71"/>
        <v>536.58799999999997</v>
      </c>
      <c r="AN16" s="48">
        <f t="shared" si="71"/>
        <v>536.58799999999997</v>
      </c>
      <c r="AO16" s="48">
        <f t="shared" si="71"/>
        <v>536.58799999999997</v>
      </c>
      <c r="AP16" s="51">
        <f t="shared" si="43"/>
        <v>31122.103999999999</v>
      </c>
      <c r="AQ16" s="48">
        <f t="shared" ref="AQ16:AS16" si="72">$D16*AQ164</f>
        <v>5365.88</v>
      </c>
      <c r="AR16" s="48">
        <f t="shared" si="72"/>
        <v>5365.88</v>
      </c>
      <c r="AS16" s="48">
        <f t="shared" si="72"/>
        <v>0</v>
      </c>
      <c r="AT16" s="51">
        <f t="shared" si="45"/>
        <v>10731.76</v>
      </c>
      <c r="AU16" s="48">
        <f t="shared" ref="AU16:AW16" si="73">$D16*AU164</f>
        <v>5365.88</v>
      </c>
      <c r="AV16" s="48">
        <f t="shared" si="73"/>
        <v>10731.76</v>
      </c>
      <c r="AW16" s="48">
        <f t="shared" si="73"/>
        <v>16097.64</v>
      </c>
      <c r="AX16" s="48">
        <f t="shared" ref="AX16:AZ16" si="74">$D16*AX164</f>
        <v>80488.2</v>
      </c>
      <c r="AY16" s="48">
        <f t="shared" si="74"/>
        <v>26829.4</v>
      </c>
      <c r="AZ16" s="48">
        <f t="shared" si="74"/>
        <v>5365.88</v>
      </c>
      <c r="BA16" s="51">
        <f t="shared" si="48"/>
        <v>144878.76</v>
      </c>
      <c r="BB16" s="45">
        <f t="shared" si="49"/>
        <v>0.56500000000000006</v>
      </c>
    </row>
    <row r="17" spans="2:54" s="44" customFormat="1" ht="13.5" x14ac:dyDescent="0.25">
      <c r="B17" s="40"/>
      <c r="C17" s="40" t="s">
        <v>36</v>
      </c>
      <c r="D17" s="46">
        <f>[2]LIM!H514</f>
        <v>1505434</v>
      </c>
      <c r="E17" s="47">
        <f t="shared" si="34"/>
        <v>150543.4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75271.7</v>
      </c>
      <c r="AJ17" s="48">
        <f t="shared" si="78"/>
        <v>75271.7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150543.4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9.9999999999999992E-2</v>
      </c>
    </row>
    <row r="18" spans="2:54" s="44" customFormat="1" ht="13.5" x14ac:dyDescent="0.25">
      <c r="B18" s="40"/>
      <c r="C18" s="40" t="s">
        <v>37</v>
      </c>
      <c r="D18" s="46">
        <f>[2]LIM!H515</f>
        <v>311913</v>
      </c>
      <c r="E18" s="47">
        <f t="shared" si="34"/>
        <v>118526.93999999999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46786.95</v>
      </c>
      <c r="AN18" s="48">
        <f t="shared" si="85"/>
        <v>46786.95</v>
      </c>
      <c r="AO18" s="48">
        <f t="shared" si="85"/>
        <v>6238.26</v>
      </c>
      <c r="AP18" s="51">
        <f t="shared" si="43"/>
        <v>99812.159999999989</v>
      </c>
      <c r="AQ18" s="48">
        <f t="shared" ref="AQ18:AS18" si="86">$D18*AQ166</f>
        <v>6238.26</v>
      </c>
      <c r="AR18" s="48">
        <f t="shared" si="86"/>
        <v>6238.26</v>
      </c>
      <c r="AS18" s="48">
        <f t="shared" si="86"/>
        <v>6238.26</v>
      </c>
      <c r="AT18" s="51">
        <f t="shared" si="45"/>
        <v>18714.78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0.37999999999999995</v>
      </c>
    </row>
    <row r="19" spans="2:54" s="44" customFormat="1" ht="13.5" x14ac:dyDescent="0.25">
      <c r="B19" s="40"/>
      <c r="C19" s="40" t="s">
        <v>38</v>
      </c>
      <c r="D19" s="46">
        <f>[2]LIM!H516</f>
        <v>130053</v>
      </c>
      <c r="E19" s="47">
        <f t="shared" si="34"/>
        <v>7803.18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2601.06</v>
      </c>
      <c r="AR19" s="48">
        <f t="shared" si="93"/>
        <v>2601.06</v>
      </c>
      <c r="AS19" s="48">
        <f t="shared" si="93"/>
        <v>2601.06</v>
      </c>
      <c r="AT19" s="51">
        <f t="shared" si="45"/>
        <v>7803.18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6.0000000000000005E-2</v>
      </c>
    </row>
    <row r="20" spans="2:54" s="44" customFormat="1" ht="13.5" x14ac:dyDescent="0.25">
      <c r="B20" s="40"/>
      <c r="C20" s="40" t="s">
        <v>39</v>
      </c>
      <c r="D20" s="46">
        <f>[2]LIM!H517</f>
        <v>213375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>
        <f t="shared" si="49"/>
        <v>0</v>
      </c>
    </row>
    <row r="21" spans="2:54" s="44" customFormat="1" ht="13.5" x14ac:dyDescent="0.25">
      <c r="B21" s="40"/>
      <c r="C21" s="40" t="s">
        <v>40</v>
      </c>
      <c r="D21" s="46">
        <f>[2]LIM!H518</f>
        <v>715538</v>
      </c>
      <c r="E21" s="47">
        <f t="shared" si="34"/>
        <v>479410.46</v>
      </c>
      <c r="F21" s="48">
        <f t="shared" si="64"/>
        <v>0</v>
      </c>
      <c r="G21" s="48">
        <f t="shared" ref="G21:N21" si="103">$D21*G169</f>
        <v>35776.9</v>
      </c>
      <c r="H21" s="48">
        <f t="shared" si="103"/>
        <v>35776.9</v>
      </c>
      <c r="I21" s="48">
        <f t="shared" si="103"/>
        <v>35776.9</v>
      </c>
      <c r="J21" s="48">
        <f t="shared" si="103"/>
        <v>0</v>
      </c>
      <c r="K21" s="48">
        <f t="shared" si="103"/>
        <v>7155.38</v>
      </c>
      <c r="L21" s="48">
        <f t="shared" si="103"/>
        <v>21466.14</v>
      </c>
      <c r="M21" s="48">
        <f t="shared" si="103"/>
        <v>71553.8</v>
      </c>
      <c r="N21" s="48">
        <f t="shared" si="103"/>
        <v>57243.040000000001</v>
      </c>
      <c r="O21" s="51">
        <f t="shared" si="66"/>
        <v>264749.06</v>
      </c>
      <c r="P21" s="48">
        <f t="shared" si="67"/>
        <v>14310.76</v>
      </c>
      <c r="Q21" s="48">
        <f t="shared" ref="Q21:W21" si="104">$D21*Q169</f>
        <v>3577.69</v>
      </c>
      <c r="R21" s="48">
        <f t="shared" si="104"/>
        <v>3577.69</v>
      </c>
      <c r="S21" s="48">
        <f t="shared" si="104"/>
        <v>14310.76</v>
      </c>
      <c r="T21" s="48">
        <f t="shared" si="104"/>
        <v>3577.69</v>
      </c>
      <c r="U21" s="48">
        <f t="shared" si="104"/>
        <v>3577.69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7155.38</v>
      </c>
      <c r="AB21" s="48">
        <f t="shared" si="105"/>
        <v>7155.38</v>
      </c>
      <c r="AC21" s="48">
        <f t="shared" si="105"/>
        <v>7155.38</v>
      </c>
      <c r="AD21" s="48">
        <f t="shared" si="105"/>
        <v>7155.38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28621.52</v>
      </c>
      <c r="AI21" s="48">
        <f t="shared" ref="AI21:AO21" si="106">$D21*AI169</f>
        <v>21466.14</v>
      </c>
      <c r="AJ21" s="48">
        <f t="shared" si="106"/>
        <v>0</v>
      </c>
      <c r="AK21" s="48">
        <f t="shared" si="106"/>
        <v>21466.14</v>
      </c>
      <c r="AL21" s="48">
        <f t="shared" si="106"/>
        <v>21466.14</v>
      </c>
      <c r="AM21" s="48">
        <f t="shared" si="106"/>
        <v>21466.14</v>
      </c>
      <c r="AN21" s="48">
        <f t="shared" si="106"/>
        <v>35776.9</v>
      </c>
      <c r="AO21" s="48">
        <f t="shared" si="106"/>
        <v>0</v>
      </c>
      <c r="AP21" s="51">
        <f t="shared" si="43"/>
        <v>121641.45999999999</v>
      </c>
      <c r="AQ21" s="48">
        <f t="shared" ref="AQ21:AS21" si="107">$D21*AQ169</f>
        <v>21466.14</v>
      </c>
      <c r="AR21" s="48">
        <f t="shared" si="107"/>
        <v>21466.14</v>
      </c>
      <c r="AS21" s="48">
        <f t="shared" si="107"/>
        <v>21466.14</v>
      </c>
      <c r="AT21" s="51">
        <f t="shared" si="45"/>
        <v>64398.42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0.67</v>
      </c>
    </row>
    <row r="22" spans="2:54" s="44" customFormat="1" ht="13.5" x14ac:dyDescent="0.25">
      <c r="B22" s="40"/>
      <c r="C22" s="40" t="s">
        <v>41</v>
      </c>
      <c r="D22" s="46">
        <f>[2]LIM!H519</f>
        <v>10692</v>
      </c>
      <c r="E22" s="47">
        <f t="shared" si="34"/>
        <v>53.46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53.46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53.46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[2]LIM!H520</f>
        <v>0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 t="e">
        <f t="shared" si="49"/>
        <v>#DIV/0!</v>
      </c>
    </row>
    <row r="24" spans="2:54" s="44" customFormat="1" ht="13.5" x14ac:dyDescent="0.25">
      <c r="B24" s="40"/>
      <c r="C24" s="40" t="s">
        <v>43</v>
      </c>
      <c r="D24" s="46">
        <f>[2]LIM!H521</f>
        <v>3371189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520730</v>
      </c>
      <c r="E25" s="42">
        <f t="shared" si="34"/>
        <v>0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0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0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0</v>
      </c>
    </row>
    <row r="26" spans="2:54" s="44" customFormat="1" ht="13.5" x14ac:dyDescent="0.25">
      <c r="B26" s="40"/>
      <c r="C26" s="52" t="s">
        <v>45</v>
      </c>
      <c r="D26" s="46">
        <f>[2]LIM!H713</f>
        <v>520730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[2]LIM!H714</f>
        <v>0</v>
      </c>
      <c r="E27" s="47">
        <f t="shared" si="34"/>
        <v>0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0</v>
      </c>
      <c r="M27" s="48">
        <f t="shared" si="148"/>
        <v>0</v>
      </c>
      <c r="N27" s="48">
        <f t="shared" si="148"/>
        <v>0</v>
      </c>
      <c r="O27" s="51">
        <f>SUM(F27:N27)</f>
        <v>0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 t="e">
        <f t="shared" si="49"/>
        <v>#DIV/0!</v>
      </c>
    </row>
    <row r="28" spans="2:54" s="44" customFormat="1" x14ac:dyDescent="0.25">
      <c r="B28" s="39" t="s">
        <v>47</v>
      </c>
      <c r="C28" s="40"/>
      <c r="D28" s="50">
        <f>SUM(D29:D34)</f>
        <v>1512725</v>
      </c>
      <c r="E28" s="47">
        <f t="shared" si="34"/>
        <v>173004.15999999997</v>
      </c>
      <c r="F28" s="41">
        <f>SUM(F29:F34)</f>
        <v>23699.200000000001</v>
      </c>
      <c r="G28" s="41">
        <f t="shared" ref="G28:N28" si="155">SUM(G29:G34)</f>
        <v>35548.799999999996</v>
      </c>
      <c r="H28" s="41">
        <f t="shared" si="155"/>
        <v>0</v>
      </c>
      <c r="I28" s="41">
        <f t="shared" si="155"/>
        <v>0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59248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35548.799999999996</v>
      </c>
      <c r="V28" s="41">
        <f t="shared" si="157"/>
        <v>0</v>
      </c>
      <c r="W28" s="41">
        <f t="shared" si="157"/>
        <v>0</v>
      </c>
      <c r="X28" s="41">
        <f t="shared" si="156"/>
        <v>35548.799999999996</v>
      </c>
      <c r="Y28" s="41">
        <f t="shared" si="156"/>
        <v>11849.6</v>
      </c>
      <c r="Z28" s="41">
        <f t="shared" ref="Z28:AG28" si="158">SUM(Z29:Z34)</f>
        <v>0</v>
      </c>
      <c r="AA28" s="41">
        <f t="shared" si="158"/>
        <v>0</v>
      </c>
      <c r="AB28" s="41">
        <f t="shared" si="158"/>
        <v>5924.8</v>
      </c>
      <c r="AC28" s="41">
        <f t="shared" si="158"/>
        <v>5924.8</v>
      </c>
      <c r="AD28" s="41">
        <f t="shared" si="158"/>
        <v>5924.8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29624</v>
      </c>
      <c r="AI28" s="41">
        <f t="shared" si="156"/>
        <v>1184.96</v>
      </c>
      <c r="AJ28" s="41">
        <f t="shared" ref="AJ28:AO28" si="159">SUM(AJ29:AJ34)</f>
        <v>23699.200000000001</v>
      </c>
      <c r="AK28" s="41">
        <f t="shared" si="159"/>
        <v>23699.200000000001</v>
      </c>
      <c r="AL28" s="41">
        <f t="shared" si="159"/>
        <v>0</v>
      </c>
      <c r="AM28" s="41">
        <f t="shared" si="159"/>
        <v>0</v>
      </c>
      <c r="AN28" s="41">
        <f t="shared" si="159"/>
        <v>0</v>
      </c>
      <c r="AO28" s="41">
        <f t="shared" si="159"/>
        <v>0</v>
      </c>
      <c r="AP28" s="43">
        <f t="shared" si="43"/>
        <v>48583.360000000001</v>
      </c>
      <c r="AQ28" s="41">
        <f t="shared" ref="AQ28:AS28" si="160">SUM(AQ29:AQ34)</f>
        <v>0</v>
      </c>
      <c r="AR28" s="41">
        <f t="shared" si="160"/>
        <v>0</v>
      </c>
      <c r="AS28" s="41">
        <f t="shared" si="160"/>
        <v>0</v>
      </c>
      <c r="AT28" s="43">
        <f t="shared" si="45"/>
        <v>0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0.11436590259300268</v>
      </c>
    </row>
    <row r="29" spans="2:54" s="44" customFormat="1" ht="13.5" x14ac:dyDescent="0.25">
      <c r="B29" s="40"/>
      <c r="C29" s="40" t="s">
        <v>48</v>
      </c>
      <c r="D29" s="46">
        <f>[2]LIM!H914</f>
        <v>1184960</v>
      </c>
      <c r="E29" s="47">
        <f t="shared" si="34"/>
        <v>173004.15999999997</v>
      </c>
      <c r="F29" s="48">
        <f>$D29*F177</f>
        <v>23699.200000000001</v>
      </c>
      <c r="G29" s="48">
        <f t="shared" ref="G29:N29" si="163">$D29*G177</f>
        <v>35548.799999999996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59248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35548.799999999996</v>
      </c>
      <c r="V29" s="48">
        <f t="shared" si="166"/>
        <v>0</v>
      </c>
      <c r="W29" s="48">
        <f t="shared" si="166"/>
        <v>0</v>
      </c>
      <c r="X29" s="51">
        <f t="shared" si="38"/>
        <v>35548.799999999996</v>
      </c>
      <c r="Y29" s="48">
        <f t="shared" ref="Y29:Y34" si="167">$D29*Y177</f>
        <v>11849.6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5924.8</v>
      </c>
      <c r="AC29" s="48">
        <f t="shared" si="168"/>
        <v>5924.8</v>
      </c>
      <c r="AD29" s="48">
        <f t="shared" si="168"/>
        <v>5924.8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29624</v>
      </c>
      <c r="AI29" s="48">
        <f t="shared" ref="AI29:AO29" si="169">$D29*AI177</f>
        <v>1184.96</v>
      </c>
      <c r="AJ29" s="48">
        <f t="shared" si="169"/>
        <v>23699.200000000001</v>
      </c>
      <c r="AK29" s="48">
        <f t="shared" si="169"/>
        <v>23699.200000000001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48583.360000000001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>
        <f>[2]LIM!H915</f>
        <v>0</v>
      </c>
      <c r="E30" s="47">
        <f t="shared" si="34"/>
        <v>0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0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0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0</v>
      </c>
      <c r="W30" s="48">
        <f t="shared" si="175"/>
        <v>0</v>
      </c>
      <c r="X30" s="51">
        <f t="shared" si="38"/>
        <v>0</v>
      </c>
      <c r="Y30" s="48">
        <f t="shared" si="167"/>
        <v>0</v>
      </c>
      <c r="Z30" s="48">
        <f t="shared" ref="Z30:AG30" si="176">$D30*Z178</f>
        <v>0</v>
      </c>
      <c r="AA30" s="48">
        <f t="shared" si="176"/>
        <v>0</v>
      </c>
      <c r="AB30" s="48">
        <f t="shared" si="176"/>
        <v>0</v>
      </c>
      <c r="AC30" s="48">
        <f t="shared" si="176"/>
        <v>0</v>
      </c>
      <c r="AD30" s="48">
        <f t="shared" si="176"/>
        <v>0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0</v>
      </c>
      <c r="AI30" s="48">
        <f t="shared" ref="AI30:AO30" si="177">$D30*AI178</f>
        <v>0</v>
      </c>
      <c r="AJ30" s="48">
        <f t="shared" si="177"/>
        <v>0</v>
      </c>
      <c r="AK30" s="48">
        <f t="shared" si="177"/>
        <v>0</v>
      </c>
      <c r="AL30" s="48">
        <f t="shared" si="177"/>
        <v>0</v>
      </c>
      <c r="AM30" s="48">
        <f t="shared" si="177"/>
        <v>0</v>
      </c>
      <c r="AN30" s="48">
        <f t="shared" si="177"/>
        <v>0</v>
      </c>
      <c r="AO30" s="48">
        <f t="shared" si="177"/>
        <v>0</v>
      </c>
      <c r="AP30" s="51">
        <f t="shared" si="43"/>
        <v>0</v>
      </c>
      <c r="AQ30" s="48">
        <f t="shared" ref="AQ30:AS30" si="178">$D30*AQ178</f>
        <v>0</v>
      </c>
      <c r="AR30" s="48">
        <f t="shared" si="178"/>
        <v>0</v>
      </c>
      <c r="AS30" s="48">
        <f t="shared" si="178"/>
        <v>0</v>
      </c>
      <c r="AT30" s="51">
        <f t="shared" si="45"/>
        <v>0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 t="e">
        <f t="shared" si="49"/>
        <v>#DIV/0!</v>
      </c>
    </row>
    <row r="31" spans="2:54" s="44" customFormat="1" ht="13.5" x14ac:dyDescent="0.25">
      <c r="B31" s="40"/>
      <c r="C31" s="40" t="s">
        <v>50</v>
      </c>
      <c r="D31" s="46">
        <f>[2]LIM!H916</f>
        <v>327765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>
        <f>[2]LIM!H917</f>
        <v>0</v>
      </c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>
        <f>[2]LIM!H917</f>
        <v>0</v>
      </c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 t="e">
        <f t="shared" si="49"/>
        <v>#DIV/0!</v>
      </c>
    </row>
    <row r="34" spans="2:54" s="44" customFormat="1" ht="13.5" x14ac:dyDescent="0.25">
      <c r="B34" s="40"/>
      <c r="C34" s="40" t="s">
        <v>53</v>
      </c>
      <c r="D34" s="46">
        <f>[2]LIM!H918</f>
        <v>0</v>
      </c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1083792</v>
      </c>
      <c r="E35" s="42">
        <f t="shared" si="34"/>
        <v>43351.68</v>
      </c>
      <c r="F35" s="41">
        <f t="shared" ref="F35:AI35" si="209">SUM(F36:F37)</f>
        <v>10837.92</v>
      </c>
      <c r="G35" s="41">
        <f t="shared" ref="G35:N35" si="210">SUM(G36:G37)</f>
        <v>10837.92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21675.84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21675.84</v>
      </c>
      <c r="V35" s="41">
        <f t="shared" si="211"/>
        <v>0</v>
      </c>
      <c r="W35" s="41">
        <f t="shared" si="211"/>
        <v>0</v>
      </c>
      <c r="X35" s="41">
        <f t="shared" si="209"/>
        <v>21675.84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0.04</v>
      </c>
    </row>
    <row r="36" spans="2:54" s="44" customFormat="1" ht="13.5" x14ac:dyDescent="0.25">
      <c r="B36" s="40"/>
      <c r="C36" s="40" t="s">
        <v>55</v>
      </c>
      <c r="D36" s="46">
        <f>[2]LIM!H1113</f>
        <v>1083792</v>
      </c>
      <c r="E36" s="47">
        <f t="shared" si="34"/>
        <v>43351.68</v>
      </c>
      <c r="F36" s="48">
        <f t="shared" si="173"/>
        <v>10837.92</v>
      </c>
      <c r="G36" s="48">
        <f t="shared" ref="G36:N36" si="217">$D36*G184</f>
        <v>10837.92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21675.84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21675.84</v>
      </c>
      <c r="V36" s="48">
        <f t="shared" si="219"/>
        <v>0</v>
      </c>
      <c r="W36" s="48">
        <f t="shared" si="219"/>
        <v>0</v>
      </c>
      <c r="X36" s="51">
        <f t="shared" si="38"/>
        <v>21675.84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>
        <f t="shared" si="49"/>
        <v>0.04</v>
      </c>
    </row>
    <row r="37" spans="2:54" s="44" customFormat="1" ht="13.5" x14ac:dyDescent="0.25">
      <c r="B37" s="40"/>
      <c r="C37" s="40" t="s">
        <v>56</v>
      </c>
      <c r="D37" s="46">
        <f>[2]LIM!H1114</f>
        <v>0</v>
      </c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 t="e">
        <f t="shared" si="49"/>
        <v>#DIV/0!</v>
      </c>
    </row>
    <row r="38" spans="2:54" s="44" customFormat="1" x14ac:dyDescent="0.25">
      <c r="B38" s="39" t="s">
        <v>57</v>
      </c>
      <c r="C38" s="40"/>
      <c r="D38" s="50">
        <f>SUM(D39:D43)</f>
        <v>434713</v>
      </c>
      <c r="E38" s="42">
        <f t="shared" si="34"/>
        <v>35346.620000000003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18985.810000000001</v>
      </c>
      <c r="W38" s="41">
        <f t="shared" si="235"/>
        <v>16360.810000000001</v>
      </c>
      <c r="X38" s="41">
        <f t="shared" si="233"/>
        <v>35346.620000000003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8.1310243770027588E-2</v>
      </c>
    </row>
    <row r="39" spans="2:54" s="44" customFormat="1" ht="13.5" x14ac:dyDescent="0.25">
      <c r="B39" s="40"/>
      <c r="C39" s="40" t="s">
        <v>58</v>
      </c>
      <c r="D39" s="46">
        <f>[2]LIM!H1313</f>
        <v>163089</v>
      </c>
      <c r="E39" s="47">
        <f t="shared" si="34"/>
        <v>16308.900000000001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8154.4500000000007</v>
      </c>
      <c r="W39" s="48">
        <f t="shared" si="243"/>
        <v>8154.4500000000007</v>
      </c>
      <c r="X39" s="51">
        <f t="shared" si="38"/>
        <v>16308.900000000001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[2]LIM!H1314</f>
        <v>3269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[2]LIM!H1315</f>
        <v>80071</v>
      </c>
      <c r="E41" s="47">
        <f t="shared" si="34"/>
        <v>16014.2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8007.1</v>
      </c>
      <c r="W41" s="48">
        <f t="shared" si="258"/>
        <v>8007.1</v>
      </c>
      <c r="X41" s="51">
        <f t="shared" si="38"/>
        <v>16014.2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>
        <f>[2]LIM!H1316</f>
        <v>6642</v>
      </c>
      <c r="E42" s="47">
        <f t="shared" si="34"/>
        <v>298.89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99.63</v>
      </c>
      <c r="W42" s="48">
        <f t="shared" si="265"/>
        <v>199.26</v>
      </c>
      <c r="X42" s="51">
        <f>SUM(P42:W42)</f>
        <v>298.89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[2]LIM!H1317</f>
        <v>181642</v>
      </c>
      <c r="E43" s="47">
        <f t="shared" si="34"/>
        <v>2724.63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2724.63</v>
      </c>
      <c r="W43" s="48">
        <f t="shared" si="272"/>
        <v>0</v>
      </c>
      <c r="X43" s="51">
        <f t="shared" si="38"/>
        <v>2724.63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1.5000000000000001E-2</v>
      </c>
    </row>
    <row r="44" spans="2:54" s="44" customFormat="1" x14ac:dyDescent="0.25">
      <c r="B44" s="39" t="s">
        <v>63</v>
      </c>
      <c r="C44" s="40"/>
      <c r="D44" s="50">
        <f>SUM(D45:D49)</f>
        <v>611634</v>
      </c>
      <c r="E44" s="42">
        <f t="shared" si="34"/>
        <v>202811.85499999998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2856.5050000000001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2856.5050000000001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28565.050000000003</v>
      </c>
      <c r="AJ44" s="41">
        <f t="shared" ref="AJ44:AO44" si="282">SUM(AJ45:AJ49)</f>
        <v>28565.050000000003</v>
      </c>
      <c r="AK44" s="41">
        <f t="shared" si="282"/>
        <v>28565.050000000003</v>
      </c>
      <c r="AL44" s="41">
        <f t="shared" si="282"/>
        <v>85695.15</v>
      </c>
      <c r="AM44" s="41">
        <f t="shared" si="282"/>
        <v>0</v>
      </c>
      <c r="AN44" s="41">
        <f t="shared" si="282"/>
        <v>28565.050000000003</v>
      </c>
      <c r="AO44" s="41">
        <f t="shared" si="282"/>
        <v>0</v>
      </c>
      <c r="AP44" s="43">
        <f t="shared" si="43"/>
        <v>199955.34999999998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0.33159022389206616</v>
      </c>
    </row>
    <row r="45" spans="2:54" s="44" customFormat="1" ht="13.5" x14ac:dyDescent="0.25">
      <c r="B45" s="40"/>
      <c r="C45" s="40" t="s">
        <v>64</v>
      </c>
      <c r="D45" s="46">
        <f>[2]LIM!H1513</f>
        <v>0</v>
      </c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 t="e">
        <f t="shared" si="49"/>
        <v>#DIV/0!</v>
      </c>
    </row>
    <row r="46" spans="2:54" s="44" customFormat="1" ht="13.5" x14ac:dyDescent="0.25">
      <c r="B46" s="40"/>
      <c r="C46" s="40" t="s">
        <v>65</v>
      </c>
      <c r="D46" s="46">
        <f>[2]LIM!H1514</f>
        <v>0</v>
      </c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 t="e">
        <f t="shared" si="49"/>
        <v>#DIV/0!</v>
      </c>
    </row>
    <row r="47" spans="2:54" s="44" customFormat="1" ht="13.5" x14ac:dyDescent="0.25">
      <c r="B47" s="40"/>
      <c r="C47" s="40" t="s">
        <v>66</v>
      </c>
      <c r="D47" s="46">
        <f>[2]LIM!H1515</f>
        <v>30333</v>
      </c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>
        <f t="shared" si="49"/>
        <v>0</v>
      </c>
    </row>
    <row r="48" spans="2:54" s="44" customFormat="1" ht="13.5" x14ac:dyDescent="0.25">
      <c r="B48" s="40"/>
      <c r="C48" s="40" t="s">
        <v>67</v>
      </c>
      <c r="D48" s="46">
        <f>[2]LIM!H1516</f>
        <v>10000</v>
      </c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[2]LIM!H1517</f>
        <v>571301</v>
      </c>
      <c r="E49" s="47">
        <f t="shared" si="34"/>
        <v>202811.85499999998</v>
      </c>
      <c r="F49" s="48">
        <f>$D49*F197</f>
        <v>0</v>
      </c>
      <c r="G49" s="48">
        <f t="shared" ref="G49:N49" si="317">$D49*G197</f>
        <v>0</v>
      </c>
      <c r="H49" s="48">
        <f t="shared" si="317"/>
        <v>2856.5050000000001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2856.5050000000001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28565.050000000003</v>
      </c>
      <c r="AJ49" s="48">
        <f t="shared" si="320"/>
        <v>28565.050000000003</v>
      </c>
      <c r="AK49" s="48">
        <f t="shared" si="320"/>
        <v>28565.050000000003</v>
      </c>
      <c r="AL49" s="48">
        <f t="shared" si="320"/>
        <v>85695.15</v>
      </c>
      <c r="AM49" s="48">
        <f t="shared" si="320"/>
        <v>0</v>
      </c>
      <c r="AN49" s="48">
        <f t="shared" si="320"/>
        <v>28565.050000000003</v>
      </c>
      <c r="AO49" s="48">
        <f t="shared" si="320"/>
        <v>0</v>
      </c>
      <c r="AP49" s="51">
        <f t="shared" si="43"/>
        <v>199955.34999999998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0.35499999999999998</v>
      </c>
    </row>
    <row r="50" spans="2:54" s="44" customFormat="1" x14ac:dyDescent="0.25">
      <c r="B50" s="39" t="s">
        <v>69</v>
      </c>
      <c r="C50" s="40"/>
      <c r="D50" s="50">
        <f>SUM(D51:D56)</f>
        <v>707361</v>
      </c>
      <c r="E50" s="42">
        <f t="shared" si="34"/>
        <v>104278.74100000001</v>
      </c>
      <c r="F50" s="41">
        <f>SUM(F51:F56)</f>
        <v>51966.15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17322.05</v>
      </c>
      <c r="L50" s="41">
        <f t="shared" si="324"/>
        <v>17322.05</v>
      </c>
      <c r="M50" s="41">
        <f t="shared" si="324"/>
        <v>17322.05</v>
      </c>
      <c r="N50" s="41">
        <f t="shared" si="324"/>
        <v>0</v>
      </c>
      <c r="O50" s="43">
        <f>SUM(O51:O56)</f>
        <v>103932.3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346.44100000000003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346.44100000000003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0.14741940960838951</v>
      </c>
    </row>
    <row r="51" spans="2:54" s="44" customFormat="1" ht="13.5" x14ac:dyDescent="0.25">
      <c r="B51" s="40"/>
      <c r="C51" s="40" t="s">
        <v>70</v>
      </c>
      <c r="D51" s="46">
        <f>[2]LIM!H1714</f>
        <v>346441</v>
      </c>
      <c r="E51" s="47">
        <f t="shared" si="34"/>
        <v>104278.74100000001</v>
      </c>
      <c r="F51" s="48">
        <f t="shared" ref="F51:F56" si="332">$D51*F199</f>
        <v>51966.15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17322.05</v>
      </c>
      <c r="L51" s="48">
        <f t="shared" si="333"/>
        <v>17322.05</v>
      </c>
      <c r="M51" s="48">
        <f t="shared" si="333"/>
        <v>17322.05</v>
      </c>
      <c r="N51" s="48">
        <f t="shared" si="333"/>
        <v>0</v>
      </c>
      <c r="O51" s="51">
        <f t="shared" ref="O51:O56" si="334">SUM(F51:N51)</f>
        <v>103932.3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346.44100000000003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346.44100000000003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0.30100000000000005</v>
      </c>
    </row>
    <row r="52" spans="2:54" s="44" customFormat="1" ht="13.5" x14ac:dyDescent="0.25">
      <c r="B52" s="40"/>
      <c r="C52" s="40" t="s">
        <v>71</v>
      </c>
      <c r="D52" s="46">
        <f>[2]LIM!H1716</f>
        <v>36101</v>
      </c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>
        <f t="shared" si="49"/>
        <v>0</v>
      </c>
    </row>
    <row r="53" spans="2:54" s="44" customFormat="1" ht="13.5" x14ac:dyDescent="0.25">
      <c r="B53" s="40"/>
      <c r="C53" s="40" t="s">
        <v>72</v>
      </c>
      <c r="D53" s="46">
        <f>[2]LIM!H1715</f>
        <v>0</v>
      </c>
      <c r="E53" s="47">
        <f t="shared" si="34"/>
        <v>0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0</v>
      </c>
      <c r="L53" s="48">
        <f t="shared" si="350"/>
        <v>0</v>
      </c>
      <c r="M53" s="48">
        <f t="shared" si="350"/>
        <v>0</v>
      </c>
      <c r="N53" s="48">
        <f t="shared" si="350"/>
        <v>0</v>
      </c>
      <c r="O53" s="51">
        <f t="shared" si="334"/>
        <v>0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 t="e">
        <f t="shared" si="49"/>
        <v>#DIV/0!</v>
      </c>
    </row>
    <row r="54" spans="2:54" s="44" customFormat="1" ht="13.5" x14ac:dyDescent="0.25">
      <c r="B54" s="40"/>
      <c r="C54" s="40" t="s">
        <v>73</v>
      </c>
      <c r="D54" s="46">
        <f>[2]LIM!H1717</f>
        <v>12961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>
        <f>[2]LIM!H1719</f>
        <v>9665</v>
      </c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>
        <f t="shared" si="49"/>
        <v>0</v>
      </c>
    </row>
    <row r="56" spans="2:54" s="44" customFormat="1" ht="13.5" x14ac:dyDescent="0.25">
      <c r="B56" s="40"/>
      <c r="C56" s="40" t="s">
        <v>75</v>
      </c>
      <c r="D56" s="46">
        <f>[2]LIM!H1720</f>
        <v>302193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>
        <f t="shared" si="49"/>
        <v>0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11947985</v>
      </c>
      <c r="E57" s="55">
        <f t="shared" si="34"/>
        <v>1736923.152</v>
      </c>
      <c r="F57" s="56">
        <f>F12+F15+F25+F28+F35+F38+F44+F50</f>
        <v>86503.27</v>
      </c>
      <c r="G57" s="56">
        <f t="shared" ref="G57:N57" si="378">G12+G15+G25+G28+G35+G38+G44+G50</f>
        <v>93176.047999999995</v>
      </c>
      <c r="H57" s="56">
        <f t="shared" si="378"/>
        <v>49645.832999999999</v>
      </c>
      <c r="I57" s="56">
        <f t="shared" si="378"/>
        <v>46562.12</v>
      </c>
      <c r="J57" s="56">
        <f t="shared" si="378"/>
        <v>0</v>
      </c>
      <c r="K57" s="56">
        <f t="shared" si="378"/>
        <v>24477.43</v>
      </c>
      <c r="L57" s="56">
        <f t="shared" si="378"/>
        <v>38788.19</v>
      </c>
      <c r="M57" s="56">
        <f t="shared" si="378"/>
        <v>94241.73000000001</v>
      </c>
      <c r="N57" s="56">
        <f t="shared" si="378"/>
        <v>57243.040000000001</v>
      </c>
      <c r="O57" s="57">
        <f t="shared" ref="O57:AI57" si="379">O12+O15+O25+O28+O35+O38+O44+O50</f>
        <v>490637.66100000002</v>
      </c>
      <c r="P57" s="56">
        <f t="shared" si="379"/>
        <v>15714.1</v>
      </c>
      <c r="Q57" s="56">
        <f t="shared" ref="Q57:W57" si="380">Q12+Q15+Q25+Q28+Q35+Q38+Q44+Q50</f>
        <v>9191.0499999999993</v>
      </c>
      <c r="R57" s="56">
        <f t="shared" si="380"/>
        <v>4981.03</v>
      </c>
      <c r="S57" s="56">
        <f t="shared" si="380"/>
        <v>15714.1</v>
      </c>
      <c r="T57" s="56">
        <f t="shared" si="380"/>
        <v>30407.09</v>
      </c>
      <c r="U57" s="56">
        <f t="shared" si="380"/>
        <v>74835.73</v>
      </c>
      <c r="V57" s="56">
        <f t="shared" si="380"/>
        <v>33019.210000000006</v>
      </c>
      <c r="W57" s="56">
        <f t="shared" si="380"/>
        <v>16641.478000000003</v>
      </c>
      <c r="X57" s="56">
        <f t="shared" si="379"/>
        <v>157571.508</v>
      </c>
      <c r="Y57" s="56">
        <f t="shared" si="379"/>
        <v>22927.800999999999</v>
      </c>
      <c r="Z57" s="56">
        <f t="shared" ref="Z57:AG57" si="381">Z12+Z15+Z25+Z28+Z35+Z38+Z44+Z50</f>
        <v>10731.76</v>
      </c>
      <c r="AA57" s="56">
        <f t="shared" si="381"/>
        <v>23253.02</v>
      </c>
      <c r="AB57" s="56">
        <f t="shared" si="381"/>
        <v>15763.119999999999</v>
      </c>
      <c r="AC57" s="56">
        <f t="shared" si="381"/>
        <v>14970.612000000001</v>
      </c>
      <c r="AD57" s="56">
        <f t="shared" si="381"/>
        <v>14970.612000000001</v>
      </c>
      <c r="AE57" s="56">
        <f t="shared" si="381"/>
        <v>1609.7640000000001</v>
      </c>
      <c r="AF57" s="56">
        <f t="shared" si="381"/>
        <v>1890.4320000000002</v>
      </c>
      <c r="AG57" s="56">
        <f t="shared" si="381"/>
        <v>5365.88</v>
      </c>
      <c r="AH57" s="57">
        <f t="shared" si="379"/>
        <v>111483.00100000002</v>
      </c>
      <c r="AI57" s="56">
        <f t="shared" si="379"/>
        <v>128097.614</v>
      </c>
      <c r="AJ57" s="56">
        <f t="shared" ref="AJ57:AO57" si="382">AJ12+AJ15+AJ25+AJ28+AJ35+AJ38+AJ44+AJ50</f>
        <v>154365.35</v>
      </c>
      <c r="AK57" s="56">
        <f t="shared" si="382"/>
        <v>74266.978000000003</v>
      </c>
      <c r="AL57" s="56">
        <f t="shared" si="382"/>
        <v>107697.878</v>
      </c>
      <c r="AM57" s="56">
        <f t="shared" si="382"/>
        <v>68789.678</v>
      </c>
      <c r="AN57" s="56">
        <f t="shared" si="382"/>
        <v>111665.488</v>
      </c>
      <c r="AO57" s="56">
        <f t="shared" si="382"/>
        <v>62908.448000000004</v>
      </c>
      <c r="AP57" s="43">
        <f t="shared" si="43"/>
        <v>707791.43400000001</v>
      </c>
      <c r="AQ57" s="56">
        <f t="shared" ref="AQ57:AS57" si="383">AQ12+AQ15+AQ25+AQ28+AQ35+AQ38+AQ44+AQ50</f>
        <v>35952.007999999994</v>
      </c>
      <c r="AR57" s="56">
        <f t="shared" si="383"/>
        <v>35671.339999999997</v>
      </c>
      <c r="AS57" s="56">
        <f t="shared" si="383"/>
        <v>30305.46</v>
      </c>
      <c r="AT57" s="43">
        <f t="shared" si="45"/>
        <v>101928.80799999999</v>
      </c>
      <c r="AU57" s="56">
        <f t="shared" ref="AU57:AW57" si="384">AU12+AU15+AU25+AU28+AU35+AU38+AU44+AU50</f>
        <v>5367.46</v>
      </c>
      <c r="AV57" s="56">
        <f t="shared" si="384"/>
        <v>10734.92</v>
      </c>
      <c r="AW57" s="56">
        <f t="shared" si="384"/>
        <v>16113.439999999999</v>
      </c>
      <c r="AX57" s="56">
        <f t="shared" ref="AX57:AZ57" si="385">AX12+AX15+AX25+AX28+AX35+AX38+AX44+AX50</f>
        <v>103020.64</v>
      </c>
      <c r="AY57" s="56">
        <f t="shared" si="385"/>
        <v>26876.800000000003</v>
      </c>
      <c r="AZ57" s="56">
        <f t="shared" si="385"/>
        <v>5397.4800000000005</v>
      </c>
      <c r="BA57" s="43">
        <f t="shared" si="48"/>
        <v>167510.74000000002</v>
      </c>
      <c r="BB57" s="45">
        <f t="shared" si="49"/>
        <v>0.14537373054954456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300229</v>
      </c>
      <c r="E60" s="42">
        <f>O60+X60+AH60+AP60+AT60+BA60</f>
        <v>126181.53499999999</v>
      </c>
      <c r="F60" s="41">
        <f t="shared" ref="F60:AI60" si="386">SUM(F61:F62)</f>
        <v>0</v>
      </c>
      <c r="G60" s="41">
        <f t="shared" ref="G60:M60" si="387">SUM(G61:G62)</f>
        <v>298.56200000000001</v>
      </c>
      <c r="H60" s="41">
        <f t="shared" si="387"/>
        <v>298.56200000000001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597.12400000000002</v>
      </c>
      <c r="P60" s="41">
        <f t="shared" si="386"/>
        <v>1492.81</v>
      </c>
      <c r="Q60" s="41">
        <f t="shared" ref="Q60:W60" si="388">SUM(Q61:Q62)</f>
        <v>5971.24</v>
      </c>
      <c r="R60" s="41">
        <f t="shared" si="388"/>
        <v>1492.81</v>
      </c>
      <c r="S60" s="41">
        <f t="shared" si="388"/>
        <v>1492.81</v>
      </c>
      <c r="T60" s="41">
        <f t="shared" si="388"/>
        <v>0</v>
      </c>
      <c r="U60" s="41">
        <f t="shared" si="388"/>
        <v>14928.1</v>
      </c>
      <c r="V60" s="41">
        <f t="shared" si="388"/>
        <v>14928.1</v>
      </c>
      <c r="W60" s="41">
        <f t="shared" si="388"/>
        <v>298.56200000000001</v>
      </c>
      <c r="X60" s="43">
        <f>SUM(X61:X62)</f>
        <v>40604.431999999993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298.56200000000001</v>
      </c>
      <c r="AD60" s="41">
        <f t="shared" si="389"/>
        <v>298.56200000000001</v>
      </c>
      <c r="AE60" s="41">
        <f t="shared" si="389"/>
        <v>0</v>
      </c>
      <c r="AF60" s="41">
        <f t="shared" si="389"/>
        <v>298.56200000000001</v>
      </c>
      <c r="AG60" s="41">
        <f t="shared" si="389"/>
        <v>0</v>
      </c>
      <c r="AH60" s="43">
        <f t="shared" si="386"/>
        <v>895.68600000000004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59712.4</v>
      </c>
      <c r="AP60" s="43">
        <f>SUM(AI60:AO60)</f>
        <v>59712.4</v>
      </c>
      <c r="AQ60" s="41">
        <f t="shared" ref="AQ60:AS60" si="391">SUM(AQ61:AQ62)</f>
        <v>298.56200000000001</v>
      </c>
      <c r="AR60" s="41">
        <f t="shared" si="391"/>
        <v>0</v>
      </c>
      <c r="AS60" s="41">
        <f t="shared" si="391"/>
        <v>0</v>
      </c>
      <c r="AT60" s="43">
        <f>SUM(AQ60:AS60)</f>
        <v>298.56200000000001</v>
      </c>
      <c r="AU60" s="41">
        <f t="shared" ref="AU60:AZ60" si="392">SUM(AU61:AU62)</f>
        <v>1.667</v>
      </c>
      <c r="AV60" s="41">
        <f t="shared" si="392"/>
        <v>3.3340000000000001</v>
      </c>
      <c r="AW60" s="41">
        <f t="shared" si="392"/>
        <v>16.670000000000002</v>
      </c>
      <c r="AX60" s="41">
        <f t="shared" si="392"/>
        <v>23968.309999999998</v>
      </c>
      <c r="AY60" s="41">
        <f t="shared" si="392"/>
        <v>50.01</v>
      </c>
      <c r="AZ60" s="41">
        <f t="shared" si="392"/>
        <v>33.340000000000003</v>
      </c>
      <c r="BA60" s="43">
        <f>SUM(AU60:AZ60)</f>
        <v>24073.330999999995</v>
      </c>
      <c r="BB60" s="45">
        <f t="shared" ref="BB60:BB68" si="393">E60/D60</f>
        <v>0.42028429965126618</v>
      </c>
    </row>
    <row r="61" spans="2:54" s="44" customFormat="1" ht="13.5" x14ac:dyDescent="0.25">
      <c r="B61" s="40"/>
      <c r="C61" s="40" t="s">
        <v>32</v>
      </c>
      <c r="D61" s="46">
        <f>[2]LIM!I313</f>
        <v>1667</v>
      </c>
      <c r="E61" s="47">
        <f t="shared" ref="E61:E105" si="394">O61+X61+AH61+AP61+AT61+BA61</f>
        <v>188.37100000000001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1.667</v>
      </c>
      <c r="AV61" s="48">
        <f t="shared" si="402"/>
        <v>3.3340000000000001</v>
      </c>
      <c r="AW61" s="48">
        <f t="shared" si="402"/>
        <v>16.670000000000002</v>
      </c>
      <c r="AX61" s="48">
        <f t="shared" si="402"/>
        <v>83.350000000000009</v>
      </c>
      <c r="AY61" s="48">
        <f t="shared" si="402"/>
        <v>50.01</v>
      </c>
      <c r="AZ61" s="48">
        <f t="shared" si="402"/>
        <v>33.340000000000003</v>
      </c>
      <c r="BA61" s="51">
        <f t="shared" ref="BA61:BA104" si="403">SUM(AU61:AZ61)</f>
        <v>188.37100000000001</v>
      </c>
      <c r="BB61" s="45">
        <f t="shared" si="393"/>
        <v>0.113</v>
      </c>
    </row>
    <row r="62" spans="2:54" s="44" customFormat="1" ht="13.5" x14ac:dyDescent="0.25">
      <c r="B62" s="40"/>
      <c r="C62" s="40" t="s">
        <v>33</v>
      </c>
      <c r="D62" s="46">
        <f>[2]LIM!I314</f>
        <v>298562</v>
      </c>
      <c r="E62" s="47">
        <f t="shared" si="394"/>
        <v>125993.16399999999</v>
      </c>
      <c r="F62" s="48">
        <f>$D62*F162</f>
        <v>0</v>
      </c>
      <c r="G62" s="48">
        <f t="shared" ref="G62:N62" si="404">$D62*G162</f>
        <v>298.56200000000001</v>
      </c>
      <c r="H62" s="48">
        <f t="shared" si="404"/>
        <v>298.56200000000001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597.12400000000002</v>
      </c>
      <c r="P62" s="48">
        <f t="shared" ref="P62:W62" si="405">$D62*P162</f>
        <v>1492.81</v>
      </c>
      <c r="Q62" s="48">
        <f t="shared" si="405"/>
        <v>5971.24</v>
      </c>
      <c r="R62" s="48">
        <f t="shared" si="405"/>
        <v>1492.81</v>
      </c>
      <c r="S62" s="48">
        <f t="shared" si="405"/>
        <v>1492.81</v>
      </c>
      <c r="T62" s="48">
        <f t="shared" si="405"/>
        <v>0</v>
      </c>
      <c r="U62" s="48">
        <f t="shared" si="405"/>
        <v>14928.1</v>
      </c>
      <c r="V62" s="48">
        <f t="shared" si="405"/>
        <v>14928.1</v>
      </c>
      <c r="W62" s="48">
        <f t="shared" si="405"/>
        <v>298.56200000000001</v>
      </c>
      <c r="X62" s="49">
        <f>SUM(P62:W62)</f>
        <v>40604.431999999993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298.56200000000001</v>
      </c>
      <c r="AD62" s="48">
        <f t="shared" si="406"/>
        <v>298.56200000000001</v>
      </c>
      <c r="AE62" s="48">
        <f t="shared" si="406"/>
        <v>0</v>
      </c>
      <c r="AF62" s="48">
        <f t="shared" si="406"/>
        <v>298.56200000000001</v>
      </c>
      <c r="AG62" s="48">
        <f t="shared" si="406"/>
        <v>0</v>
      </c>
      <c r="AH62" s="49">
        <f>SUM(Y62:AG62)</f>
        <v>895.68600000000004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59712.4</v>
      </c>
      <c r="AP62" s="51">
        <f t="shared" si="399"/>
        <v>59712.4</v>
      </c>
      <c r="AQ62" s="48">
        <f t="shared" ref="AQ62:AS62" si="408">$D62*AQ162</f>
        <v>298.56200000000001</v>
      </c>
      <c r="AR62" s="48">
        <f t="shared" si="408"/>
        <v>0</v>
      </c>
      <c r="AS62" s="48">
        <f t="shared" si="408"/>
        <v>0</v>
      </c>
      <c r="AT62" s="51">
        <f t="shared" si="401"/>
        <v>298.56200000000001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23884.959999999999</v>
      </c>
      <c r="AY62" s="48">
        <f t="shared" si="409"/>
        <v>0</v>
      </c>
      <c r="AZ62" s="48">
        <f t="shared" si="409"/>
        <v>0</v>
      </c>
      <c r="BA62" s="51">
        <f t="shared" si="403"/>
        <v>23884.959999999999</v>
      </c>
      <c r="BB62" s="45">
        <f t="shared" si="393"/>
        <v>0.42199999999999999</v>
      </c>
    </row>
    <row r="63" spans="2:54" s="44" customFormat="1" x14ac:dyDescent="0.25">
      <c r="B63" s="39" t="s">
        <v>34</v>
      </c>
      <c r="C63" s="40"/>
      <c r="D63" s="50">
        <f>SUM(D64:D72)</f>
        <v>6949536</v>
      </c>
      <c r="E63" s="42">
        <f t="shared" si="394"/>
        <v>1219900.6800000002</v>
      </c>
      <c r="F63" s="41">
        <f t="shared" ref="F63:AI63" si="410">SUM(F64:F72)</f>
        <v>0</v>
      </c>
      <c r="G63" s="41">
        <f t="shared" ref="G63:N63" si="411">SUM(G64:G72)</f>
        <v>53777.89</v>
      </c>
      <c r="H63" s="41">
        <f t="shared" si="411"/>
        <v>53777.89</v>
      </c>
      <c r="I63" s="41">
        <f t="shared" si="411"/>
        <v>53861.695</v>
      </c>
      <c r="J63" s="41">
        <f t="shared" si="411"/>
        <v>0</v>
      </c>
      <c r="K63" s="41">
        <f t="shared" si="411"/>
        <v>8611.43</v>
      </c>
      <c r="L63" s="41">
        <f t="shared" si="411"/>
        <v>25834.289999999997</v>
      </c>
      <c r="M63" s="41">
        <f t="shared" si="411"/>
        <v>91474.67</v>
      </c>
      <c r="N63" s="41">
        <f t="shared" si="411"/>
        <v>68891.44</v>
      </c>
      <c r="O63" s="43">
        <f t="shared" si="410"/>
        <v>356229.30500000005</v>
      </c>
      <c r="P63" s="41">
        <f t="shared" si="410"/>
        <v>17222.86</v>
      </c>
      <c r="Q63" s="41">
        <f t="shared" ref="Q63:W63" si="412">SUM(Q64:Q72)</f>
        <v>4305.7150000000001</v>
      </c>
      <c r="R63" s="41">
        <f t="shared" si="412"/>
        <v>4305.7150000000001</v>
      </c>
      <c r="S63" s="41">
        <f t="shared" si="412"/>
        <v>17222.86</v>
      </c>
      <c r="T63" s="41">
        <f t="shared" si="412"/>
        <v>31107.565000000002</v>
      </c>
      <c r="U63" s="41">
        <f t="shared" si="412"/>
        <v>4305.7150000000001</v>
      </c>
      <c r="V63" s="41">
        <f t="shared" si="412"/>
        <v>0</v>
      </c>
      <c r="W63" s="41">
        <f t="shared" si="412"/>
        <v>0</v>
      </c>
      <c r="X63" s="43">
        <f t="shared" si="410"/>
        <v>78470.430000000008</v>
      </c>
      <c r="Y63" s="41">
        <f t="shared" si="410"/>
        <v>10720.74</v>
      </c>
      <c r="Z63" s="41">
        <f t="shared" ref="Z63:AG63" si="413">SUM(Z64:Z72)</f>
        <v>10720.74</v>
      </c>
      <c r="AA63" s="41">
        <f t="shared" si="413"/>
        <v>24692.54</v>
      </c>
      <c r="AB63" s="41">
        <f t="shared" si="413"/>
        <v>11291.615</v>
      </c>
      <c r="AC63" s="41">
        <f t="shared" si="413"/>
        <v>10219.541000000001</v>
      </c>
      <c r="AD63" s="41">
        <f t="shared" si="413"/>
        <v>10219.541000000001</v>
      </c>
      <c r="AE63" s="41">
        <f t="shared" si="413"/>
        <v>1608.1110000000001</v>
      </c>
      <c r="AF63" s="41">
        <f t="shared" si="413"/>
        <v>1608.1110000000001</v>
      </c>
      <c r="AG63" s="41">
        <f t="shared" si="413"/>
        <v>5360.37</v>
      </c>
      <c r="AH63" s="43">
        <f t="shared" si="410"/>
        <v>86441.308999999979</v>
      </c>
      <c r="AI63" s="41">
        <f t="shared" si="410"/>
        <v>103357.701</v>
      </c>
      <c r="AJ63" s="41">
        <f t="shared" ref="AJ63:AO63" si="414">SUM(AJ64:AJ72)</f>
        <v>102717.15000000001</v>
      </c>
      <c r="AK63" s="41">
        <f t="shared" si="414"/>
        <v>26370.326999999997</v>
      </c>
      <c r="AL63" s="41">
        <f t="shared" si="414"/>
        <v>26370.326999999997</v>
      </c>
      <c r="AM63" s="41">
        <f t="shared" si="414"/>
        <v>76954.676999999996</v>
      </c>
      <c r="AN63" s="41">
        <f t="shared" si="414"/>
        <v>94177.536999999997</v>
      </c>
      <c r="AO63" s="41">
        <f t="shared" si="414"/>
        <v>7280.6170000000002</v>
      </c>
      <c r="AP63" s="43">
        <f t="shared" si="399"/>
        <v>437228.33600000007</v>
      </c>
      <c r="AQ63" s="41">
        <f t="shared" ref="AQ63:AS63" si="415">SUM(AQ64:AQ72)</f>
        <v>40720.559999999998</v>
      </c>
      <c r="AR63" s="41">
        <f t="shared" si="415"/>
        <v>40720.559999999998</v>
      </c>
      <c r="AS63" s="41">
        <f t="shared" si="415"/>
        <v>35360.189999999995</v>
      </c>
      <c r="AT63" s="43">
        <f t="shared" si="401"/>
        <v>116801.31</v>
      </c>
      <c r="AU63" s="41">
        <f t="shared" ref="AU63:AZ63" si="416">SUM(AU64:AU72)</f>
        <v>5360.37</v>
      </c>
      <c r="AV63" s="41">
        <f t="shared" si="416"/>
        <v>10720.74</v>
      </c>
      <c r="AW63" s="41">
        <f t="shared" si="416"/>
        <v>16081.109999999999</v>
      </c>
      <c r="AX63" s="41">
        <f t="shared" si="416"/>
        <v>80405.55</v>
      </c>
      <c r="AY63" s="41">
        <f t="shared" si="416"/>
        <v>26801.850000000002</v>
      </c>
      <c r="AZ63" s="41">
        <f t="shared" si="416"/>
        <v>5360.37</v>
      </c>
      <c r="BA63" s="43">
        <f t="shared" si="403"/>
        <v>144729.99</v>
      </c>
      <c r="BB63" s="45">
        <f t="shared" si="393"/>
        <v>0.17553699700238981</v>
      </c>
    </row>
    <row r="64" spans="2:54" s="44" customFormat="1" ht="13.5" x14ac:dyDescent="0.25">
      <c r="B64" s="40"/>
      <c r="C64" s="40" t="s">
        <v>35</v>
      </c>
      <c r="D64" s="46">
        <f>[2]LIM!I513</f>
        <v>536037</v>
      </c>
      <c r="E64" s="47">
        <f t="shared" si="394"/>
        <v>302860.90499999997</v>
      </c>
      <c r="F64" s="48">
        <f t="shared" ref="F64:N72" si="417">$D64*F164</f>
        <v>0</v>
      </c>
      <c r="G64" s="48">
        <f t="shared" si="417"/>
        <v>10720.74</v>
      </c>
      <c r="H64" s="48">
        <f t="shared" si="417"/>
        <v>10720.74</v>
      </c>
      <c r="I64" s="48">
        <f t="shared" si="417"/>
        <v>10720.74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5360.37</v>
      </c>
      <c r="N64" s="48">
        <f t="shared" si="417"/>
        <v>0</v>
      </c>
      <c r="O64" s="51">
        <f t="shared" ref="O64:O72" si="418">SUM(F64:N64)</f>
        <v>37522.590000000004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26801.850000000002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26801.850000000002</v>
      </c>
      <c r="Y64" s="48">
        <f t="shared" ref="Y64:AG64" si="421">$D64*Y164</f>
        <v>10720.74</v>
      </c>
      <c r="Z64" s="48">
        <f t="shared" si="421"/>
        <v>10720.74</v>
      </c>
      <c r="AA64" s="48">
        <f t="shared" si="421"/>
        <v>16081.109999999999</v>
      </c>
      <c r="AB64" s="48">
        <f t="shared" si="421"/>
        <v>2680.1849999999999</v>
      </c>
      <c r="AC64" s="48">
        <f t="shared" si="421"/>
        <v>1608.1110000000001</v>
      </c>
      <c r="AD64" s="48">
        <f t="shared" si="421"/>
        <v>1608.1110000000001</v>
      </c>
      <c r="AE64" s="48">
        <f t="shared" si="421"/>
        <v>1608.1110000000001</v>
      </c>
      <c r="AF64" s="48">
        <f t="shared" si="421"/>
        <v>1608.1110000000001</v>
      </c>
      <c r="AG64" s="48">
        <f t="shared" si="421"/>
        <v>5360.37</v>
      </c>
      <c r="AH64" s="51">
        <f t="shared" ref="AH64:AH72" si="422">SUM(Y64:AG64)</f>
        <v>51995.588999999985</v>
      </c>
      <c r="AI64" s="48">
        <f t="shared" ref="AI64:AO64" si="423">$D64*AI164</f>
        <v>1608.1110000000001</v>
      </c>
      <c r="AJ64" s="48">
        <f t="shared" si="423"/>
        <v>26801.850000000002</v>
      </c>
      <c r="AK64" s="48">
        <f t="shared" si="423"/>
        <v>536.03700000000003</v>
      </c>
      <c r="AL64" s="48">
        <f t="shared" si="423"/>
        <v>536.03700000000003</v>
      </c>
      <c r="AM64" s="48">
        <f t="shared" si="423"/>
        <v>536.03700000000003</v>
      </c>
      <c r="AN64" s="48">
        <f t="shared" si="423"/>
        <v>536.03700000000003</v>
      </c>
      <c r="AO64" s="48">
        <f t="shared" si="423"/>
        <v>536.03700000000003</v>
      </c>
      <c r="AP64" s="51">
        <f t="shared" si="399"/>
        <v>31090.146000000004</v>
      </c>
      <c r="AQ64" s="48">
        <f t="shared" ref="AQ64:AS64" si="424">$D64*AQ164</f>
        <v>5360.37</v>
      </c>
      <c r="AR64" s="48">
        <f t="shared" si="424"/>
        <v>5360.37</v>
      </c>
      <c r="AS64" s="48">
        <f t="shared" si="424"/>
        <v>0</v>
      </c>
      <c r="AT64" s="51">
        <f t="shared" si="401"/>
        <v>10720.74</v>
      </c>
      <c r="AU64" s="48">
        <f t="shared" ref="AU64:AZ64" si="425">$D64*AU164</f>
        <v>5360.37</v>
      </c>
      <c r="AV64" s="48">
        <f t="shared" si="425"/>
        <v>10720.74</v>
      </c>
      <c r="AW64" s="48">
        <f t="shared" si="425"/>
        <v>16081.109999999999</v>
      </c>
      <c r="AX64" s="48">
        <f t="shared" si="425"/>
        <v>80405.55</v>
      </c>
      <c r="AY64" s="48">
        <f t="shared" si="425"/>
        <v>26801.850000000002</v>
      </c>
      <c r="AZ64" s="48">
        <f t="shared" si="425"/>
        <v>5360.37</v>
      </c>
      <c r="BA64" s="51">
        <f t="shared" si="403"/>
        <v>144729.99</v>
      </c>
      <c r="BB64" s="45">
        <f t="shared" si="393"/>
        <v>0.56499999999999995</v>
      </c>
    </row>
    <row r="65" spans="2:54" s="44" customFormat="1" ht="13.5" x14ac:dyDescent="0.25">
      <c r="B65" s="40"/>
      <c r="C65" s="40" t="s">
        <v>36</v>
      </c>
      <c r="D65" s="46">
        <f>[2]LIM!I514</f>
        <v>1518306</v>
      </c>
      <c r="E65" s="47">
        <f t="shared" si="394"/>
        <v>151830.6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75915.3</v>
      </c>
      <c r="AJ65" s="48">
        <f t="shared" si="428"/>
        <v>75915.3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151830.6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[2]LIM!I515</f>
        <v>337229</v>
      </c>
      <c r="E66" s="47">
        <f t="shared" si="394"/>
        <v>128147.01999999999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50584.35</v>
      </c>
      <c r="AN66" s="48">
        <f t="shared" si="433"/>
        <v>50584.35</v>
      </c>
      <c r="AO66" s="48">
        <f t="shared" si="433"/>
        <v>6744.58</v>
      </c>
      <c r="AP66" s="51">
        <f t="shared" si="399"/>
        <v>107913.28</v>
      </c>
      <c r="AQ66" s="48">
        <f t="shared" ref="AQ66:AS66" si="434">$D66*AQ166</f>
        <v>6744.58</v>
      </c>
      <c r="AR66" s="48">
        <f t="shared" si="434"/>
        <v>6744.58</v>
      </c>
      <c r="AS66" s="48">
        <f t="shared" si="434"/>
        <v>6744.58</v>
      </c>
      <c r="AT66" s="51">
        <f t="shared" si="401"/>
        <v>20233.739999999998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0.37999999999999995</v>
      </c>
    </row>
    <row r="67" spans="2:54" s="44" customFormat="1" ht="13.5" x14ac:dyDescent="0.25">
      <c r="B67" s="40"/>
      <c r="C67" s="40" t="s">
        <v>38</v>
      </c>
      <c r="D67" s="46">
        <f>[2]LIM!I516</f>
        <v>139066</v>
      </c>
      <c r="E67" s="47">
        <f t="shared" si="394"/>
        <v>8343.9600000000009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2781.32</v>
      </c>
      <c r="AR67" s="48">
        <f t="shared" si="439"/>
        <v>2781.32</v>
      </c>
      <c r="AS67" s="48">
        <f t="shared" si="439"/>
        <v>2781.32</v>
      </c>
      <c r="AT67" s="51">
        <f t="shared" si="401"/>
        <v>8343.9600000000009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>
        <f t="shared" si="393"/>
        <v>6.0000000000000005E-2</v>
      </c>
    </row>
    <row r="68" spans="2:54" s="44" customFormat="1" ht="13.5" x14ac:dyDescent="0.25">
      <c r="B68" s="40"/>
      <c r="C68" s="40" t="s">
        <v>39</v>
      </c>
      <c r="D68" s="46">
        <f>[2]LIM!I517</f>
        <v>220843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>
        <f t="shared" si="393"/>
        <v>0</v>
      </c>
    </row>
    <row r="69" spans="2:54" s="44" customFormat="1" ht="13.5" x14ac:dyDescent="0.25">
      <c r="B69" s="40"/>
      <c r="C69" s="40" t="s">
        <v>40</v>
      </c>
      <c r="D69" s="46">
        <f>[2]LIM!I518</f>
        <v>861143</v>
      </c>
      <c r="E69" s="47">
        <f t="shared" si="394"/>
        <v>628634.39</v>
      </c>
      <c r="F69" s="48">
        <f t="shared" si="417"/>
        <v>0</v>
      </c>
      <c r="G69" s="48">
        <f t="shared" si="417"/>
        <v>43057.15</v>
      </c>
      <c r="H69" s="48">
        <f t="shared" si="417"/>
        <v>43057.15</v>
      </c>
      <c r="I69" s="48">
        <f t="shared" si="417"/>
        <v>43057.15</v>
      </c>
      <c r="J69" s="48">
        <f t="shared" si="417"/>
        <v>0</v>
      </c>
      <c r="K69" s="48">
        <f t="shared" si="417"/>
        <v>8611.43</v>
      </c>
      <c r="L69" s="48">
        <f t="shared" si="417"/>
        <v>25834.289999999997</v>
      </c>
      <c r="M69" s="48">
        <f t="shared" si="417"/>
        <v>86114.3</v>
      </c>
      <c r="N69" s="48">
        <f t="shared" si="417"/>
        <v>68891.44</v>
      </c>
      <c r="O69" s="51">
        <f t="shared" si="418"/>
        <v>318622.91000000003</v>
      </c>
      <c r="P69" s="48">
        <f t="shared" ref="P69:W69" si="446">$D69*P169</f>
        <v>17222.86</v>
      </c>
      <c r="Q69" s="48">
        <f t="shared" si="446"/>
        <v>4305.7150000000001</v>
      </c>
      <c r="R69" s="48">
        <f t="shared" si="446"/>
        <v>4305.7150000000001</v>
      </c>
      <c r="S69" s="48">
        <f t="shared" si="446"/>
        <v>17222.86</v>
      </c>
      <c r="T69" s="48">
        <f t="shared" si="446"/>
        <v>4305.7150000000001</v>
      </c>
      <c r="U69" s="48">
        <f t="shared" si="446"/>
        <v>4305.7150000000001</v>
      </c>
      <c r="V69" s="48">
        <f t="shared" si="446"/>
        <v>0</v>
      </c>
      <c r="W69" s="48">
        <f t="shared" si="446"/>
        <v>0</v>
      </c>
      <c r="X69" s="51">
        <f t="shared" si="420"/>
        <v>51668.58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8611.43</v>
      </c>
      <c r="AB69" s="48">
        <f t="shared" si="447"/>
        <v>8611.43</v>
      </c>
      <c r="AC69" s="48">
        <f t="shared" si="447"/>
        <v>8611.43</v>
      </c>
      <c r="AD69" s="48">
        <f t="shared" si="447"/>
        <v>8611.43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34445.72</v>
      </c>
      <c r="AI69" s="48">
        <f t="shared" ref="AI69:AO69" si="448">$D69*AI169</f>
        <v>25834.289999999997</v>
      </c>
      <c r="AJ69" s="48">
        <f t="shared" si="448"/>
        <v>0</v>
      </c>
      <c r="AK69" s="48">
        <f t="shared" si="448"/>
        <v>25834.289999999997</v>
      </c>
      <c r="AL69" s="48">
        <f t="shared" si="448"/>
        <v>25834.289999999997</v>
      </c>
      <c r="AM69" s="48">
        <f t="shared" si="448"/>
        <v>25834.289999999997</v>
      </c>
      <c r="AN69" s="48">
        <f t="shared" si="448"/>
        <v>43057.15</v>
      </c>
      <c r="AO69" s="48">
        <f t="shared" si="448"/>
        <v>0</v>
      </c>
      <c r="AP69" s="51">
        <f t="shared" si="399"/>
        <v>146394.31</v>
      </c>
      <c r="AQ69" s="48">
        <f t="shared" ref="AQ69:AS69" si="449">$D69*AQ169</f>
        <v>25834.289999999997</v>
      </c>
      <c r="AR69" s="48">
        <f t="shared" si="449"/>
        <v>25834.289999999997</v>
      </c>
      <c r="AS69" s="48">
        <f t="shared" si="449"/>
        <v>25834.289999999997</v>
      </c>
      <c r="AT69" s="51">
        <f t="shared" si="401"/>
        <v>77502.87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[2]LIM!I519</f>
        <v>16761</v>
      </c>
      <c r="E70" s="47">
        <f t="shared" si="394"/>
        <v>83.805000000000007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83.805000000000007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83.805000000000007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[2]LIM!I520</f>
        <v>0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[2]LIM!I521</f>
        <v>3320151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562501</v>
      </c>
      <c r="E73" s="42">
        <f t="shared" si="394"/>
        <v>0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0</v>
      </c>
      <c r="M73" s="41">
        <f t="shared" si="468"/>
        <v>0</v>
      </c>
      <c r="N73" s="41">
        <f t="shared" si="468"/>
        <v>0</v>
      </c>
      <c r="O73" s="43">
        <f t="shared" si="467"/>
        <v>0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0</v>
      </c>
    </row>
    <row r="74" spans="2:54" s="44" customFormat="1" ht="13.5" x14ac:dyDescent="0.25">
      <c r="B74" s="40"/>
      <c r="C74" s="52" t="s">
        <v>45</v>
      </c>
      <c r="D74" s="46">
        <f>[2]LIM!I713</f>
        <v>562501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[2]LIM!I714</f>
        <v>0</v>
      </c>
      <c r="E75" s="47">
        <f t="shared" si="394"/>
        <v>0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0</v>
      </c>
      <c r="M75" s="48">
        <f t="shared" si="480"/>
        <v>0</v>
      </c>
      <c r="N75" s="48">
        <f t="shared" si="480"/>
        <v>0</v>
      </c>
      <c r="O75" s="51">
        <f>SUM(F75:N75)</f>
        <v>0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 t="e">
        <f t="shared" si="466"/>
        <v>#DIV/0!</v>
      </c>
    </row>
    <row r="76" spans="2:54" s="44" customFormat="1" x14ac:dyDescent="0.25">
      <c r="B76" s="39" t="s">
        <v>47</v>
      </c>
      <c r="C76" s="40"/>
      <c r="D76" s="50">
        <f>SUM(D77:D82)</f>
        <v>1514008</v>
      </c>
      <c r="E76" s="47">
        <f t="shared" si="394"/>
        <v>173175.71</v>
      </c>
      <c r="F76" s="41">
        <f t="shared" ref="F76:AI76" si="486">SUM(F77:F82)</f>
        <v>23722.7</v>
      </c>
      <c r="G76" s="41">
        <f t="shared" ref="G76:N76" si="487">SUM(G77:G82)</f>
        <v>35584.049999999996</v>
      </c>
      <c r="H76" s="41">
        <f t="shared" si="487"/>
        <v>0</v>
      </c>
      <c r="I76" s="41">
        <f t="shared" si="487"/>
        <v>0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59306.75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35584.049999999996</v>
      </c>
      <c r="V76" s="41">
        <f t="shared" si="488"/>
        <v>0</v>
      </c>
      <c r="W76" s="41">
        <f t="shared" si="488"/>
        <v>0</v>
      </c>
      <c r="X76" s="41">
        <f t="shared" si="486"/>
        <v>35584.049999999996</v>
      </c>
      <c r="Y76" s="41">
        <f t="shared" si="486"/>
        <v>11861.35</v>
      </c>
      <c r="Z76" s="41">
        <f t="shared" ref="Z76:AG76" si="489">SUM(Z77:Z82)</f>
        <v>0</v>
      </c>
      <c r="AA76" s="41">
        <f t="shared" si="489"/>
        <v>0</v>
      </c>
      <c r="AB76" s="41">
        <f t="shared" si="489"/>
        <v>5930.6750000000002</v>
      </c>
      <c r="AC76" s="41">
        <f t="shared" si="489"/>
        <v>5930.6750000000002</v>
      </c>
      <c r="AD76" s="41">
        <f t="shared" si="489"/>
        <v>5930.6750000000002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29653.375</v>
      </c>
      <c r="AI76" s="41">
        <f t="shared" si="486"/>
        <v>1186.135</v>
      </c>
      <c r="AJ76" s="41">
        <f t="shared" ref="AJ76:AO76" si="490">SUM(AJ77:AJ82)</f>
        <v>23722.7</v>
      </c>
      <c r="AK76" s="41">
        <f t="shared" si="490"/>
        <v>23722.7</v>
      </c>
      <c r="AL76" s="41">
        <f t="shared" si="490"/>
        <v>0</v>
      </c>
      <c r="AM76" s="41">
        <f t="shared" si="490"/>
        <v>0</v>
      </c>
      <c r="AN76" s="41">
        <f t="shared" si="490"/>
        <v>0</v>
      </c>
      <c r="AO76" s="41">
        <f t="shared" si="490"/>
        <v>0</v>
      </c>
      <c r="AP76" s="43">
        <f t="shared" si="399"/>
        <v>48631.535000000003</v>
      </c>
      <c r="AQ76" s="41">
        <f t="shared" ref="AQ76:AS76" si="491">SUM(AQ77:AQ82)</f>
        <v>0</v>
      </c>
      <c r="AR76" s="41">
        <f t="shared" si="491"/>
        <v>0</v>
      </c>
      <c r="AS76" s="41">
        <f t="shared" si="491"/>
        <v>0</v>
      </c>
      <c r="AT76" s="43">
        <f t="shared" si="401"/>
        <v>0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0.11438229520583774</v>
      </c>
    </row>
    <row r="77" spans="2:54" s="44" customFormat="1" ht="13.5" x14ac:dyDescent="0.25">
      <c r="B77" s="40"/>
      <c r="C77" s="40" t="s">
        <v>48</v>
      </c>
      <c r="D77" s="46">
        <f>[2]LIM!I914</f>
        <v>1186135</v>
      </c>
      <c r="E77" s="47">
        <f t="shared" si="394"/>
        <v>173175.71</v>
      </c>
      <c r="F77" s="48">
        <f t="shared" ref="F77:N82" si="493">$D77*F177</f>
        <v>23722.7</v>
      </c>
      <c r="G77" s="48">
        <f t="shared" si="493"/>
        <v>35584.049999999996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59306.75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35584.049999999996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35584.049999999996</v>
      </c>
      <c r="Y77" s="48">
        <f t="shared" ref="Y77:AG77" si="497">$D77*Y177</f>
        <v>11861.35</v>
      </c>
      <c r="Z77" s="48">
        <f t="shared" si="497"/>
        <v>0</v>
      </c>
      <c r="AA77" s="48">
        <f t="shared" si="497"/>
        <v>0</v>
      </c>
      <c r="AB77" s="48">
        <f t="shared" si="497"/>
        <v>5930.6750000000002</v>
      </c>
      <c r="AC77" s="48">
        <f t="shared" si="497"/>
        <v>5930.6750000000002</v>
      </c>
      <c r="AD77" s="48">
        <f t="shared" si="497"/>
        <v>5930.6750000000002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29653.375</v>
      </c>
      <c r="AI77" s="48">
        <f t="shared" ref="AI77:AO77" si="499">$D77*AI177</f>
        <v>1186.135</v>
      </c>
      <c r="AJ77" s="48">
        <f t="shared" si="499"/>
        <v>23722.7</v>
      </c>
      <c r="AK77" s="48">
        <f t="shared" si="499"/>
        <v>23722.7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48631.535000000003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0.14599999999999999</v>
      </c>
    </row>
    <row r="78" spans="2:54" s="44" customFormat="1" ht="13.5" x14ac:dyDescent="0.25">
      <c r="B78" s="40"/>
      <c r="C78" s="40" t="s">
        <v>49</v>
      </c>
      <c r="D78" s="46">
        <f>[2]LIM!I915</f>
        <v>0</v>
      </c>
      <c r="E78" s="47">
        <f t="shared" si="394"/>
        <v>0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0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0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0</v>
      </c>
      <c r="W78" s="48">
        <f t="shared" si="502"/>
        <v>0</v>
      </c>
      <c r="X78" s="51">
        <f t="shared" si="496"/>
        <v>0</v>
      </c>
      <c r="Y78" s="48">
        <f t="shared" ref="Y78:AG78" si="503">$D78*Y178</f>
        <v>0</v>
      </c>
      <c r="Z78" s="48">
        <f t="shared" si="503"/>
        <v>0</v>
      </c>
      <c r="AA78" s="48">
        <f t="shared" si="503"/>
        <v>0</v>
      </c>
      <c r="AB78" s="48">
        <f t="shared" si="503"/>
        <v>0</v>
      </c>
      <c r="AC78" s="48">
        <f t="shared" si="503"/>
        <v>0</v>
      </c>
      <c r="AD78" s="48">
        <f t="shared" si="503"/>
        <v>0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0</v>
      </c>
      <c r="AI78" s="48">
        <f t="shared" ref="AI78:AO78" si="504">$D78*AI178</f>
        <v>0</v>
      </c>
      <c r="AJ78" s="48">
        <f t="shared" si="504"/>
        <v>0</v>
      </c>
      <c r="AK78" s="48">
        <f t="shared" si="504"/>
        <v>0</v>
      </c>
      <c r="AL78" s="48">
        <f t="shared" si="504"/>
        <v>0</v>
      </c>
      <c r="AM78" s="48">
        <f t="shared" si="504"/>
        <v>0</v>
      </c>
      <c r="AN78" s="48">
        <f t="shared" si="504"/>
        <v>0</v>
      </c>
      <c r="AO78" s="48">
        <f t="shared" si="504"/>
        <v>0</v>
      </c>
      <c r="AP78" s="51">
        <f t="shared" si="399"/>
        <v>0</v>
      </c>
      <c r="AQ78" s="48">
        <f t="shared" ref="AQ78:AS78" si="505">$D78*AQ178</f>
        <v>0</v>
      </c>
      <c r="AR78" s="48">
        <f t="shared" si="505"/>
        <v>0</v>
      </c>
      <c r="AS78" s="48">
        <f t="shared" si="505"/>
        <v>0</v>
      </c>
      <c r="AT78" s="51">
        <f t="shared" si="401"/>
        <v>0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 t="e">
        <f t="shared" si="466"/>
        <v>#DIV/0!</v>
      </c>
    </row>
    <row r="79" spans="2:54" s="44" customFormat="1" ht="13.5" x14ac:dyDescent="0.25">
      <c r="B79" s="40"/>
      <c r="C79" s="40" t="s">
        <v>50</v>
      </c>
      <c r="D79" s="46">
        <f>[2]LIM!I916</f>
        <v>327873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>
        <f>[2]LIM!I917</f>
        <v>0</v>
      </c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 t="e">
        <f t="shared" si="466"/>
        <v>#DIV/0!</v>
      </c>
    </row>
    <row r="81" spans="2:54" s="44" customFormat="1" ht="13.5" x14ac:dyDescent="0.25">
      <c r="B81" s="40"/>
      <c r="C81" s="40" t="s">
        <v>52</v>
      </c>
      <c r="D81" s="46">
        <f>[2]LIM!I917</f>
        <v>0</v>
      </c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>
        <f>[2]LIM!I918</f>
        <v>0</v>
      </c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1113425</v>
      </c>
      <c r="E83" s="42">
        <f t="shared" si="394"/>
        <v>44537</v>
      </c>
      <c r="F83" s="41">
        <f t="shared" ref="F83:AI83" si="528">SUM(F84:F85)</f>
        <v>11134.25</v>
      </c>
      <c r="G83" s="41">
        <f t="shared" ref="G83:N83" si="529">SUM(G84:G85)</f>
        <v>11134.25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22268.5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22268.5</v>
      </c>
      <c r="V83" s="41">
        <f t="shared" si="530"/>
        <v>0</v>
      </c>
      <c r="W83" s="41">
        <f t="shared" si="530"/>
        <v>0</v>
      </c>
      <c r="X83" s="41">
        <f t="shared" si="528"/>
        <v>22268.5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0.04</v>
      </c>
    </row>
    <row r="84" spans="2:54" s="44" customFormat="1" ht="13.5" x14ac:dyDescent="0.25">
      <c r="B84" s="40"/>
      <c r="C84" s="40" t="s">
        <v>55</v>
      </c>
      <c r="D84" s="46">
        <f>[2]LIM!I1113</f>
        <v>1113425</v>
      </c>
      <c r="E84" s="47">
        <f t="shared" si="394"/>
        <v>44537</v>
      </c>
      <c r="F84" s="48">
        <f t="shared" ref="F84:N85" si="535">$D84*F184</f>
        <v>11134.25</v>
      </c>
      <c r="G84" s="48">
        <f t="shared" si="535"/>
        <v>11134.25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22268.5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22268.5</v>
      </c>
      <c r="V84" s="48">
        <f t="shared" si="536"/>
        <v>0</v>
      </c>
      <c r="W84" s="48">
        <f t="shared" si="536"/>
        <v>0</v>
      </c>
      <c r="X84" s="51">
        <f>SUM(P84:W84)</f>
        <v>22268.5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>
        <f t="shared" si="527"/>
        <v>0.04</v>
      </c>
    </row>
    <row r="85" spans="2:54" s="44" customFormat="1" ht="13.5" x14ac:dyDescent="0.25">
      <c r="B85" s="40"/>
      <c r="C85" s="40" t="s">
        <v>56</v>
      </c>
      <c r="D85" s="46">
        <f>[2]LIM!I1114</f>
        <v>0</v>
      </c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 t="e">
        <f t="shared" si="527"/>
        <v>#DIV/0!</v>
      </c>
    </row>
    <row r="86" spans="2:54" s="44" customFormat="1" x14ac:dyDescent="0.25">
      <c r="B86" s="39" t="s">
        <v>57</v>
      </c>
      <c r="C86" s="40"/>
      <c r="D86" s="50">
        <f>SUM(D87:D91)</f>
        <v>469331</v>
      </c>
      <c r="E86" s="42">
        <f t="shared" si="394"/>
        <v>39837.845000000001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21230.274999999998</v>
      </c>
      <c r="W86" s="41">
        <f t="shared" si="548"/>
        <v>18607.57</v>
      </c>
      <c r="X86" s="41">
        <f t="shared" si="546"/>
        <v>39837.845000000001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8.4882194016589571E-2</v>
      </c>
    </row>
    <row r="87" spans="2:54" s="44" customFormat="1" ht="13.5" x14ac:dyDescent="0.25">
      <c r="B87" s="40"/>
      <c r="C87" s="40" t="s">
        <v>58</v>
      </c>
      <c r="D87" s="46">
        <f>[2]LIM!I1313</f>
        <v>184767</v>
      </c>
      <c r="E87" s="47">
        <f t="shared" si="394"/>
        <v>18476.7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9238.35</v>
      </c>
      <c r="W87" s="48">
        <f t="shared" si="554"/>
        <v>9238.35</v>
      </c>
      <c r="X87" s="51">
        <f>SUM(P87:W87)</f>
        <v>18476.7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[2]LIM!I1314</f>
        <v>4084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>
        <f>[2]LIM!I1315</f>
        <v>91585</v>
      </c>
      <c r="E89" s="47">
        <f t="shared" si="394"/>
        <v>18317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9158.5</v>
      </c>
      <c r="W89" s="48">
        <f t="shared" si="565"/>
        <v>9158.5</v>
      </c>
      <c r="X89" s="51">
        <f>SUM(P89:W89)</f>
        <v>18317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>
        <f>[2]LIM!I1316</f>
        <v>7024</v>
      </c>
      <c r="E90" s="47">
        <f t="shared" si="394"/>
        <v>316.08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105.36</v>
      </c>
      <c r="W90" s="48">
        <f t="shared" si="570"/>
        <v>210.72</v>
      </c>
      <c r="X90" s="51">
        <f>SUM(P90:W90)</f>
        <v>316.08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[2]LIM!I1317</f>
        <v>181871</v>
      </c>
      <c r="E91" s="47">
        <f t="shared" si="394"/>
        <v>2728.0650000000001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2728.0650000000001</v>
      </c>
      <c r="W91" s="48">
        <f t="shared" si="575"/>
        <v>0</v>
      </c>
      <c r="X91" s="51">
        <f>SUM(P91:W91)</f>
        <v>2728.0650000000001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662908</v>
      </c>
      <c r="E92" s="42">
        <f t="shared" si="394"/>
        <v>213373.81500000003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3005.2649999999999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3005.2649999999999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30052.65</v>
      </c>
      <c r="AJ92" s="41">
        <f t="shared" ref="AJ92:AO92" si="585">SUM(AJ93:AJ97)</f>
        <v>30052.65</v>
      </c>
      <c r="AK92" s="41">
        <f t="shared" si="585"/>
        <v>30052.65</v>
      </c>
      <c r="AL92" s="41">
        <f t="shared" si="585"/>
        <v>90157.95</v>
      </c>
      <c r="AM92" s="41">
        <f t="shared" si="585"/>
        <v>0</v>
      </c>
      <c r="AN92" s="41">
        <f t="shared" si="585"/>
        <v>30052.65</v>
      </c>
      <c r="AO92" s="41">
        <f t="shared" si="585"/>
        <v>0</v>
      </c>
      <c r="AP92" s="43">
        <f t="shared" si="399"/>
        <v>210368.55000000002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0.32187545632274772</v>
      </c>
    </row>
    <row r="93" spans="2:54" s="44" customFormat="1" ht="13.5" x14ac:dyDescent="0.25">
      <c r="B93" s="40"/>
      <c r="C93" s="40" t="s">
        <v>64</v>
      </c>
      <c r="D93" s="46">
        <f>[2]LIM!I1513</f>
        <v>0</v>
      </c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 t="e">
        <f t="shared" si="580"/>
        <v>#DIV/0!</v>
      </c>
    </row>
    <row r="94" spans="2:54" s="44" customFormat="1" ht="13.5" x14ac:dyDescent="0.25">
      <c r="B94" s="40"/>
      <c r="C94" s="40" t="s">
        <v>65</v>
      </c>
      <c r="D94" s="46">
        <f>[2]LIM!I1514</f>
        <v>0</v>
      </c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 t="e">
        <f t="shared" si="580"/>
        <v>#DIV/0!</v>
      </c>
    </row>
    <row r="95" spans="2:54" s="44" customFormat="1" ht="13.5" x14ac:dyDescent="0.25">
      <c r="B95" s="40"/>
      <c r="C95" s="40" t="s">
        <v>66</v>
      </c>
      <c r="D95" s="46">
        <f>[2]LIM!I1515</f>
        <v>46645</v>
      </c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>
        <f t="shared" si="580"/>
        <v>0</v>
      </c>
    </row>
    <row r="96" spans="2:54" s="44" customFormat="1" ht="13.5" x14ac:dyDescent="0.25">
      <c r="B96" s="40"/>
      <c r="C96" s="40" t="s">
        <v>67</v>
      </c>
      <c r="D96" s="46">
        <f>[2]LIM!I1516</f>
        <v>15210</v>
      </c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>
        <f t="shared" si="580"/>
        <v>0</v>
      </c>
    </row>
    <row r="97" spans="2:54" s="44" customFormat="1" ht="13.5" x14ac:dyDescent="0.25">
      <c r="B97" s="40"/>
      <c r="C97" s="40" t="s">
        <v>68</v>
      </c>
      <c r="D97" s="46">
        <f>[2]LIM!I1517</f>
        <v>601053</v>
      </c>
      <c r="E97" s="47">
        <f t="shared" si="394"/>
        <v>213373.81500000003</v>
      </c>
      <c r="F97" s="48">
        <f t="shared" si="588"/>
        <v>0</v>
      </c>
      <c r="G97" s="48">
        <f t="shared" si="588"/>
        <v>0</v>
      </c>
      <c r="H97" s="48">
        <f t="shared" si="588"/>
        <v>3005.2649999999999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3005.2649999999999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30052.65</v>
      </c>
      <c r="AJ97" s="48">
        <f t="shared" si="611"/>
        <v>30052.65</v>
      </c>
      <c r="AK97" s="48">
        <f t="shared" si="611"/>
        <v>30052.65</v>
      </c>
      <c r="AL97" s="48">
        <f t="shared" si="611"/>
        <v>90157.95</v>
      </c>
      <c r="AM97" s="48">
        <f t="shared" si="611"/>
        <v>0</v>
      </c>
      <c r="AN97" s="48">
        <f t="shared" si="611"/>
        <v>30052.65</v>
      </c>
      <c r="AO97" s="48">
        <f t="shared" si="611"/>
        <v>0</v>
      </c>
      <c r="AP97" s="51">
        <f t="shared" si="399"/>
        <v>210368.55000000002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0.35500000000000004</v>
      </c>
    </row>
    <row r="98" spans="2:54" s="44" customFormat="1" x14ac:dyDescent="0.25">
      <c r="B98" s="39" t="s">
        <v>69</v>
      </c>
      <c r="C98" s="40"/>
      <c r="D98" s="50">
        <f>SUM(D99:D104)</f>
        <v>1065050</v>
      </c>
      <c r="E98" s="42">
        <f t="shared" si="394"/>
        <v>107848.3</v>
      </c>
      <c r="F98" s="41">
        <f t="shared" ref="F98:AI98" si="614">SUM(F99:F104)</f>
        <v>53745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17915</v>
      </c>
      <c r="L98" s="41">
        <f t="shared" si="615"/>
        <v>17915</v>
      </c>
      <c r="M98" s="41">
        <f t="shared" si="615"/>
        <v>17915</v>
      </c>
      <c r="N98" s="41">
        <f t="shared" si="615"/>
        <v>0</v>
      </c>
      <c r="O98" s="43">
        <f t="shared" si="614"/>
        <v>107490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358.3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358.3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0.10126125534012488</v>
      </c>
    </row>
    <row r="99" spans="2:54" s="44" customFormat="1" ht="13.5" x14ac:dyDescent="0.25">
      <c r="B99" s="40"/>
      <c r="C99" s="40" t="s">
        <v>70</v>
      </c>
      <c r="D99" s="46">
        <f>[2]LIM!I1714</f>
        <v>358300</v>
      </c>
      <c r="E99" s="47">
        <f t="shared" si="394"/>
        <v>107848.3</v>
      </c>
      <c r="F99" s="48">
        <f t="shared" ref="F99:N104" si="621">$D99*F199</f>
        <v>53745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17915</v>
      </c>
      <c r="L99" s="48">
        <f t="shared" si="621"/>
        <v>17915</v>
      </c>
      <c r="M99" s="48">
        <f t="shared" si="621"/>
        <v>17915</v>
      </c>
      <c r="N99" s="48">
        <f t="shared" si="621"/>
        <v>0</v>
      </c>
      <c r="O99" s="51">
        <f t="shared" ref="O99:O104" si="622">SUM(F99:N99)</f>
        <v>107490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358.3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358.3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0.30099999999999999</v>
      </c>
    </row>
    <row r="100" spans="2:54" s="44" customFormat="1" ht="13.5" x14ac:dyDescent="0.25">
      <c r="B100" s="40"/>
      <c r="C100" s="40" t="s">
        <v>71</v>
      </c>
      <c r="D100" s="46">
        <f>[2]LIM!I1716</f>
        <v>239007</v>
      </c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>
        <f t="shared" si="580"/>
        <v>0</v>
      </c>
    </row>
    <row r="101" spans="2:54" s="44" customFormat="1" ht="13.5" x14ac:dyDescent="0.25">
      <c r="B101" s="40"/>
      <c r="C101" s="40" t="s">
        <v>72</v>
      </c>
      <c r="D101" s="46">
        <f>[2]LIM!I1715</f>
        <v>0</v>
      </c>
      <c r="E101" s="47">
        <f t="shared" si="394"/>
        <v>0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0</v>
      </c>
      <c r="L101" s="48">
        <f t="shared" si="621"/>
        <v>0</v>
      </c>
      <c r="M101" s="48">
        <f t="shared" si="621"/>
        <v>0</v>
      </c>
      <c r="N101" s="48">
        <f t="shared" si="621"/>
        <v>0</v>
      </c>
      <c r="O101" s="51">
        <f t="shared" si="622"/>
        <v>0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 t="e">
        <f t="shared" si="580"/>
        <v>#DIV/0!</v>
      </c>
    </row>
    <row r="102" spans="2:54" s="44" customFormat="1" ht="13.5" x14ac:dyDescent="0.25">
      <c r="B102" s="40"/>
      <c r="C102" s="40" t="s">
        <v>73</v>
      </c>
      <c r="D102" s="46">
        <f>[2]LIM!I1717</f>
        <v>87734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>
        <f>[2]LIM!I1719</f>
        <v>64798</v>
      </c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[2]LIM!I1720</f>
        <v>315211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12636988</v>
      </c>
      <c r="E105" s="55">
        <f t="shared" si="394"/>
        <v>1924854.8850000002</v>
      </c>
      <c r="F105" s="56">
        <f t="shared" ref="F105:AI105" si="656">F60+F63+F73+F76+F83+F86+F92+F98</f>
        <v>88601.95</v>
      </c>
      <c r="G105" s="56">
        <f t="shared" ref="G105:N105" si="657">G60+G63+G73+G76+G83+G86+G92+G98</f>
        <v>100794.75199999999</v>
      </c>
      <c r="H105" s="56">
        <f t="shared" si="657"/>
        <v>57081.716999999997</v>
      </c>
      <c r="I105" s="56">
        <f t="shared" si="657"/>
        <v>53861.695</v>
      </c>
      <c r="J105" s="56">
        <f t="shared" si="657"/>
        <v>0</v>
      </c>
      <c r="K105" s="56">
        <f t="shared" si="657"/>
        <v>26526.43</v>
      </c>
      <c r="L105" s="56">
        <f t="shared" si="657"/>
        <v>43749.289999999994</v>
      </c>
      <c r="M105" s="56">
        <f t="shared" si="657"/>
        <v>109389.67</v>
      </c>
      <c r="N105" s="56">
        <f t="shared" si="657"/>
        <v>68891.44</v>
      </c>
      <c r="O105" s="57">
        <f t="shared" si="656"/>
        <v>548896.94400000013</v>
      </c>
      <c r="P105" s="56">
        <f t="shared" si="656"/>
        <v>18715.670000000002</v>
      </c>
      <c r="Q105" s="56">
        <f t="shared" ref="Q105:W105" si="658">Q60+Q63+Q73+Q76+Q83+Q86+Q92+Q98</f>
        <v>10276.955</v>
      </c>
      <c r="R105" s="56">
        <f t="shared" si="658"/>
        <v>5798.5249999999996</v>
      </c>
      <c r="S105" s="56">
        <f t="shared" si="658"/>
        <v>18715.670000000002</v>
      </c>
      <c r="T105" s="56">
        <f t="shared" si="658"/>
        <v>31107.565000000002</v>
      </c>
      <c r="U105" s="56">
        <f t="shared" si="658"/>
        <v>77086.364999999991</v>
      </c>
      <c r="V105" s="56">
        <f t="shared" si="658"/>
        <v>36158.375</v>
      </c>
      <c r="W105" s="56">
        <f t="shared" si="658"/>
        <v>18906.132000000001</v>
      </c>
      <c r="X105" s="56">
        <f t="shared" si="656"/>
        <v>216765.25699999998</v>
      </c>
      <c r="Y105" s="56">
        <f t="shared" si="656"/>
        <v>22940.39</v>
      </c>
      <c r="Z105" s="56">
        <f t="shared" ref="Z105:AG105" si="659">Z60+Z63+Z73+Z76+Z83+Z86+Z92+Z98</f>
        <v>10720.74</v>
      </c>
      <c r="AA105" s="56">
        <f t="shared" si="659"/>
        <v>24692.54</v>
      </c>
      <c r="AB105" s="56">
        <f t="shared" si="659"/>
        <v>17222.29</v>
      </c>
      <c r="AC105" s="56">
        <f t="shared" si="659"/>
        <v>16448.778000000002</v>
      </c>
      <c r="AD105" s="56">
        <f t="shared" si="659"/>
        <v>16448.778000000002</v>
      </c>
      <c r="AE105" s="56">
        <f t="shared" si="659"/>
        <v>1608.1110000000001</v>
      </c>
      <c r="AF105" s="56">
        <f t="shared" si="659"/>
        <v>1906.6730000000002</v>
      </c>
      <c r="AG105" s="56">
        <f t="shared" si="659"/>
        <v>5360.37</v>
      </c>
      <c r="AH105" s="57">
        <f t="shared" si="656"/>
        <v>117348.66999999998</v>
      </c>
      <c r="AI105" s="56">
        <f t="shared" si="656"/>
        <v>134596.486</v>
      </c>
      <c r="AJ105" s="56">
        <f t="shared" ref="AJ105:AO105" si="660">AJ60+AJ63+AJ73+AJ76+AJ83+AJ86+AJ92+AJ98</f>
        <v>156492.5</v>
      </c>
      <c r="AK105" s="56">
        <f t="shared" si="660"/>
        <v>80145.676999999996</v>
      </c>
      <c r="AL105" s="56">
        <f t="shared" si="660"/>
        <v>116528.277</v>
      </c>
      <c r="AM105" s="56">
        <f t="shared" si="660"/>
        <v>76954.676999999996</v>
      </c>
      <c r="AN105" s="56">
        <f t="shared" si="660"/>
        <v>124230.18700000001</v>
      </c>
      <c r="AO105" s="56">
        <f t="shared" si="660"/>
        <v>66993.017000000007</v>
      </c>
      <c r="AP105" s="43">
        <f t="shared" si="399"/>
        <v>755940.82100000011</v>
      </c>
      <c r="AQ105" s="56">
        <f t="shared" ref="AQ105:AS105" si="661">AQ60+AQ63+AQ73+AQ76+AQ83+AQ86+AQ92+AQ98</f>
        <v>41019.121999999996</v>
      </c>
      <c r="AR105" s="56">
        <f t="shared" si="661"/>
        <v>40720.559999999998</v>
      </c>
      <c r="AS105" s="56">
        <f t="shared" si="661"/>
        <v>35360.189999999995</v>
      </c>
      <c r="AT105" s="43">
        <f t="shared" si="401"/>
        <v>117099.872</v>
      </c>
      <c r="AU105" s="56">
        <f t="shared" ref="AU105:AZ105" si="662">AU60+AU63+AU73+AU76+AU83+AU86+AU92+AU98</f>
        <v>5362.0370000000003</v>
      </c>
      <c r="AV105" s="56">
        <f t="shared" si="662"/>
        <v>10724.074000000001</v>
      </c>
      <c r="AW105" s="56">
        <f t="shared" si="662"/>
        <v>16097.779999999999</v>
      </c>
      <c r="AX105" s="56">
        <f t="shared" si="662"/>
        <v>104373.86</v>
      </c>
      <c r="AY105" s="56">
        <f t="shared" si="662"/>
        <v>26851.86</v>
      </c>
      <c r="AZ105" s="56">
        <f t="shared" si="662"/>
        <v>5393.71</v>
      </c>
      <c r="BA105" s="43">
        <f>SUM(AU105:AZ105)</f>
        <v>168803.32099999997</v>
      </c>
      <c r="BB105" s="58">
        <f>E105/D105</f>
        <v>0.15231911947688803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307483</v>
      </c>
      <c r="E109" s="42">
        <f>O109+X109+AH109+AP109+AT109+BA109</f>
        <v>129214.29500000001</v>
      </c>
      <c r="F109" s="41">
        <f t="shared" ref="F109:AI109" si="663">SUM(F110:F111)</f>
        <v>0</v>
      </c>
      <c r="G109" s="41">
        <f t="shared" ref="G109:N109" si="664">SUM(G110:G111)</f>
        <v>305.72399999999999</v>
      </c>
      <c r="H109" s="41">
        <f t="shared" si="664"/>
        <v>305.72399999999999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611.44799999999998</v>
      </c>
      <c r="P109" s="41">
        <f t="shared" si="663"/>
        <v>1528.6200000000001</v>
      </c>
      <c r="Q109" s="41">
        <f t="shared" ref="Q109:W109" si="665">SUM(Q110:Q111)</f>
        <v>6114.4800000000005</v>
      </c>
      <c r="R109" s="41">
        <f t="shared" si="665"/>
        <v>1528.6200000000001</v>
      </c>
      <c r="S109" s="41">
        <f t="shared" si="665"/>
        <v>1528.6200000000001</v>
      </c>
      <c r="T109" s="41">
        <f t="shared" si="665"/>
        <v>0</v>
      </c>
      <c r="U109" s="41">
        <f t="shared" si="665"/>
        <v>15286.2</v>
      </c>
      <c r="V109" s="41">
        <f t="shared" si="665"/>
        <v>15286.2</v>
      </c>
      <c r="W109" s="41">
        <f t="shared" si="665"/>
        <v>305.72399999999999</v>
      </c>
      <c r="X109" s="43">
        <f t="shared" si="663"/>
        <v>41578.464000000007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305.72399999999999</v>
      </c>
      <c r="AD109" s="41">
        <f t="shared" si="666"/>
        <v>305.72399999999999</v>
      </c>
      <c r="AE109" s="41">
        <f t="shared" si="666"/>
        <v>0</v>
      </c>
      <c r="AF109" s="41">
        <f t="shared" si="666"/>
        <v>305.72399999999999</v>
      </c>
      <c r="AG109" s="41">
        <f t="shared" si="666"/>
        <v>0</v>
      </c>
      <c r="AH109" s="43">
        <f>SUM(AH110:AH111)</f>
        <v>917.17200000000003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61144.800000000003</v>
      </c>
      <c r="AP109" s="43">
        <f>SUM(AI109:AO109)</f>
        <v>61144.800000000003</v>
      </c>
      <c r="AQ109" s="41">
        <f t="shared" ref="AQ109:AS109" si="668">SUM(AQ110:AQ111)</f>
        <v>305.72399999999999</v>
      </c>
      <c r="AR109" s="41">
        <f t="shared" si="668"/>
        <v>0</v>
      </c>
      <c r="AS109" s="41">
        <f t="shared" si="668"/>
        <v>0</v>
      </c>
      <c r="AT109" s="43">
        <f>SUM(AQ109:AS109)</f>
        <v>305.72399999999999</v>
      </c>
      <c r="AU109" s="41">
        <f t="shared" ref="AU109:AW109" si="669">SUM(AU110:AU111)</f>
        <v>1.7590000000000001</v>
      </c>
      <c r="AV109" s="41">
        <f t="shared" si="669"/>
        <v>3.5180000000000002</v>
      </c>
      <c r="AW109" s="41">
        <f t="shared" si="669"/>
        <v>17.59</v>
      </c>
      <c r="AX109" s="41">
        <f t="shared" ref="AX109:AZ109" si="670">SUM(AX110:AX111)</f>
        <v>24545.870000000003</v>
      </c>
      <c r="AY109" s="41">
        <f t="shared" si="670"/>
        <v>52.769999999999996</v>
      </c>
      <c r="AZ109" s="41">
        <f t="shared" si="670"/>
        <v>35.18</v>
      </c>
      <c r="BA109" s="43">
        <f>SUM(AU109:AZ109)</f>
        <v>24656.687000000002</v>
      </c>
      <c r="BB109" s="45">
        <f>E109/D109</f>
        <v>0.42023232178689557</v>
      </c>
    </row>
    <row r="110" spans="2:54" s="44" customFormat="1" ht="13.5" x14ac:dyDescent="0.25">
      <c r="B110" s="40"/>
      <c r="C110" s="40" t="s">
        <v>32</v>
      </c>
      <c r="D110" s="46">
        <f>[2]LIM!J313</f>
        <v>1759</v>
      </c>
      <c r="E110" s="47">
        <f t="shared" ref="E110:E154" si="671">O110+X110+AH110+AP110+AT110+BA110</f>
        <v>198.767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1.7590000000000001</v>
      </c>
      <c r="AV110" s="48">
        <f t="shared" si="679"/>
        <v>3.5180000000000002</v>
      </c>
      <c r="AW110" s="48">
        <f t="shared" si="679"/>
        <v>17.59</v>
      </c>
      <c r="AX110" s="48">
        <f t="shared" ref="AX110:AZ110" si="680">$D110*AX161</f>
        <v>87.95</v>
      </c>
      <c r="AY110" s="48">
        <f t="shared" si="680"/>
        <v>52.769999999999996</v>
      </c>
      <c r="AZ110" s="48">
        <f t="shared" si="680"/>
        <v>35.18</v>
      </c>
      <c r="BA110" s="51">
        <f t="shared" ref="BA110:BA154" si="681">SUM(AU110:AZ110)</f>
        <v>198.767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[2]LIM!J314</f>
        <v>305724</v>
      </c>
      <c r="E111" s="47">
        <f t="shared" si="671"/>
        <v>129015.52800000001</v>
      </c>
      <c r="F111" s="48">
        <f>$D111*F162</f>
        <v>0</v>
      </c>
      <c r="G111" s="48">
        <f t="shared" ref="G111:N111" si="683">$D111*G162</f>
        <v>305.72399999999999</v>
      </c>
      <c r="H111" s="48">
        <f t="shared" si="683"/>
        <v>305.72399999999999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611.44799999999998</v>
      </c>
      <c r="P111" s="48">
        <f t="shared" ref="P111:W111" si="684">$D111*P162</f>
        <v>1528.6200000000001</v>
      </c>
      <c r="Q111" s="48">
        <f t="shared" si="684"/>
        <v>6114.4800000000005</v>
      </c>
      <c r="R111" s="48">
        <f t="shared" si="684"/>
        <v>1528.6200000000001</v>
      </c>
      <c r="S111" s="48">
        <f t="shared" si="684"/>
        <v>1528.6200000000001</v>
      </c>
      <c r="T111" s="48">
        <f t="shared" si="684"/>
        <v>0</v>
      </c>
      <c r="U111" s="48">
        <f t="shared" si="684"/>
        <v>15286.2</v>
      </c>
      <c r="V111" s="48">
        <f t="shared" si="684"/>
        <v>15286.2</v>
      </c>
      <c r="W111" s="48">
        <f t="shared" si="684"/>
        <v>305.72399999999999</v>
      </c>
      <c r="X111" s="49">
        <f>SUM(P111:W111)</f>
        <v>41578.464000000007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305.72399999999999</v>
      </c>
      <c r="AD111" s="48">
        <f t="shared" si="685"/>
        <v>305.72399999999999</v>
      </c>
      <c r="AE111" s="48">
        <f t="shared" si="685"/>
        <v>0</v>
      </c>
      <c r="AF111" s="48">
        <f t="shared" si="685"/>
        <v>305.72399999999999</v>
      </c>
      <c r="AG111" s="48">
        <f t="shared" si="685"/>
        <v>0</v>
      </c>
      <c r="AH111" s="49">
        <f>SUM(Y111:AG111)</f>
        <v>917.17200000000003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61144.800000000003</v>
      </c>
      <c r="AP111" s="51">
        <f t="shared" si="676"/>
        <v>61144.800000000003</v>
      </c>
      <c r="AQ111" s="48">
        <f t="shared" ref="AQ111:AS111" si="687">$D111*AQ162</f>
        <v>305.72399999999999</v>
      </c>
      <c r="AR111" s="48">
        <f t="shared" si="687"/>
        <v>0</v>
      </c>
      <c r="AS111" s="48">
        <f t="shared" si="687"/>
        <v>0</v>
      </c>
      <c r="AT111" s="51">
        <f t="shared" si="678"/>
        <v>305.72399999999999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24457.920000000002</v>
      </c>
      <c r="AY111" s="48">
        <f t="shared" si="689"/>
        <v>0</v>
      </c>
      <c r="AZ111" s="48">
        <f t="shared" si="689"/>
        <v>0</v>
      </c>
      <c r="BA111" s="51">
        <f t="shared" si="681"/>
        <v>24457.920000000002</v>
      </c>
      <c r="BB111" s="45">
        <f t="shared" si="682"/>
        <v>0.42200000000000004</v>
      </c>
    </row>
    <row r="112" spans="2:54" s="44" customFormat="1" x14ac:dyDescent="0.25">
      <c r="B112" s="39" t="s">
        <v>34</v>
      </c>
      <c r="C112" s="40"/>
      <c r="D112" s="50">
        <f>SUM(D113:D121)</f>
        <v>7619151</v>
      </c>
      <c r="E112" s="42">
        <f t="shared" si="671"/>
        <v>1368587.2150000003</v>
      </c>
      <c r="F112" s="41">
        <f t="shared" ref="F112:AI112" si="690">SUM(F113:F121)</f>
        <v>0</v>
      </c>
      <c r="G112" s="41">
        <f t="shared" ref="G112:N112" si="691">SUM(G113:G121)</f>
        <v>61763.15</v>
      </c>
      <c r="H112" s="41">
        <f t="shared" si="691"/>
        <v>61763.15</v>
      </c>
      <c r="I112" s="41">
        <f t="shared" si="691"/>
        <v>61850.584999999999</v>
      </c>
      <c r="J112" s="41">
        <f t="shared" si="691"/>
        <v>0</v>
      </c>
      <c r="K112" s="41">
        <f t="shared" si="691"/>
        <v>10008.11</v>
      </c>
      <c r="L112" s="41">
        <f t="shared" si="691"/>
        <v>30024.329999999998</v>
      </c>
      <c r="M112" s="41">
        <f t="shared" si="691"/>
        <v>105942.40000000001</v>
      </c>
      <c r="N112" s="41">
        <f t="shared" si="691"/>
        <v>80064.88</v>
      </c>
      <c r="O112" s="43">
        <f t="shared" si="690"/>
        <v>411416.60500000004</v>
      </c>
      <c r="P112" s="41">
        <f t="shared" si="690"/>
        <v>20016.22</v>
      </c>
      <c r="Q112" s="41">
        <f t="shared" ref="Q112:W112" si="692">SUM(Q113:Q121)</f>
        <v>5004.0550000000003</v>
      </c>
      <c r="R112" s="41">
        <f t="shared" si="692"/>
        <v>5004.0550000000003</v>
      </c>
      <c r="S112" s="41">
        <f t="shared" si="692"/>
        <v>20016.22</v>
      </c>
      <c r="T112" s="41">
        <f t="shared" si="692"/>
        <v>34310.555</v>
      </c>
      <c r="U112" s="41">
        <f t="shared" si="692"/>
        <v>5004.0550000000003</v>
      </c>
      <c r="V112" s="41">
        <f t="shared" si="692"/>
        <v>0</v>
      </c>
      <c r="W112" s="41">
        <f t="shared" si="692"/>
        <v>0</v>
      </c>
      <c r="X112" s="43">
        <f t="shared" si="690"/>
        <v>89355.16</v>
      </c>
      <c r="Y112" s="41">
        <f t="shared" si="690"/>
        <v>11722.6</v>
      </c>
      <c r="Z112" s="41">
        <f t="shared" ref="Z112:AG112" si="693">SUM(Z113:Z121)</f>
        <v>11722.6</v>
      </c>
      <c r="AA112" s="41">
        <f t="shared" si="693"/>
        <v>27592.01</v>
      </c>
      <c r="AB112" s="41">
        <f t="shared" si="693"/>
        <v>12938.76</v>
      </c>
      <c r="AC112" s="41">
        <f t="shared" si="693"/>
        <v>11766.5</v>
      </c>
      <c r="AD112" s="41">
        <f t="shared" si="693"/>
        <v>11766.5</v>
      </c>
      <c r="AE112" s="41">
        <f t="shared" si="693"/>
        <v>1758.39</v>
      </c>
      <c r="AF112" s="41">
        <f t="shared" si="693"/>
        <v>1758.39</v>
      </c>
      <c r="AG112" s="41">
        <f t="shared" si="693"/>
        <v>5861.3</v>
      </c>
      <c r="AH112" s="43">
        <f t="shared" si="690"/>
        <v>96887.05</v>
      </c>
      <c r="AI112" s="41">
        <f t="shared" si="690"/>
        <v>115517.92000000001</v>
      </c>
      <c r="AJ112" s="41">
        <f t="shared" ref="AJ112:AO112" si="694">SUM(AJ113:AJ121)</f>
        <v>113041.70000000001</v>
      </c>
      <c r="AK112" s="41">
        <f t="shared" si="694"/>
        <v>30610.46</v>
      </c>
      <c r="AL112" s="41">
        <f t="shared" si="694"/>
        <v>30610.46</v>
      </c>
      <c r="AM112" s="41">
        <f t="shared" si="694"/>
        <v>82095.709999999992</v>
      </c>
      <c r="AN112" s="41">
        <f t="shared" si="694"/>
        <v>102111.93</v>
      </c>
      <c r="AO112" s="41">
        <f t="shared" si="694"/>
        <v>7450.83</v>
      </c>
      <c r="AP112" s="43">
        <f t="shared" si="676"/>
        <v>481439.01</v>
      </c>
      <c r="AQ112" s="41">
        <f t="shared" ref="AQ112:AS112" si="695">SUM(AQ113:AQ121)</f>
        <v>45698.53</v>
      </c>
      <c r="AR112" s="41">
        <f t="shared" si="695"/>
        <v>45698.53</v>
      </c>
      <c r="AS112" s="41">
        <f t="shared" si="695"/>
        <v>39837.229999999996</v>
      </c>
      <c r="AT112" s="43">
        <f t="shared" si="678"/>
        <v>131234.28999999998</v>
      </c>
      <c r="AU112" s="41">
        <f t="shared" ref="AU112:AW112" si="696">SUM(AU113:AU121)</f>
        <v>5861.3</v>
      </c>
      <c r="AV112" s="41">
        <f t="shared" si="696"/>
        <v>11722.6</v>
      </c>
      <c r="AW112" s="41">
        <f t="shared" si="696"/>
        <v>17583.899999999998</v>
      </c>
      <c r="AX112" s="41">
        <f t="shared" ref="AX112:AZ112" si="697">SUM(AX113:AX121)</f>
        <v>87919.5</v>
      </c>
      <c r="AY112" s="41">
        <f t="shared" si="697"/>
        <v>29306.5</v>
      </c>
      <c r="AZ112" s="41">
        <f t="shared" si="697"/>
        <v>5861.3</v>
      </c>
      <c r="BA112" s="43">
        <f t="shared" si="681"/>
        <v>158255.09999999998</v>
      </c>
      <c r="BB112" s="45">
        <f t="shared" si="682"/>
        <v>0.17962463468698814</v>
      </c>
    </row>
    <row r="113" spans="2:54" s="44" customFormat="1" ht="13.5" x14ac:dyDescent="0.25">
      <c r="B113" s="40"/>
      <c r="C113" s="40" t="s">
        <v>35</v>
      </c>
      <c r="D113" s="46">
        <f>[2]LIM!J513</f>
        <v>586130</v>
      </c>
      <c r="E113" s="47">
        <f t="shared" si="671"/>
        <v>331163.44999999995</v>
      </c>
      <c r="F113" s="48">
        <f t="shared" ref="F113:N121" si="698">$D113*F164</f>
        <v>0</v>
      </c>
      <c r="G113" s="48">
        <f t="shared" si="698"/>
        <v>11722.6</v>
      </c>
      <c r="H113" s="48">
        <f t="shared" si="698"/>
        <v>11722.6</v>
      </c>
      <c r="I113" s="48">
        <f t="shared" si="698"/>
        <v>11722.6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5861.3</v>
      </c>
      <c r="N113" s="48">
        <f t="shared" si="698"/>
        <v>0</v>
      </c>
      <c r="O113" s="51">
        <f t="shared" ref="O113:O121" si="699">SUM(F113:N113)</f>
        <v>41029.100000000006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29306.5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29306.5</v>
      </c>
      <c r="Y113" s="48">
        <f t="shared" ref="Y113:AG113" si="702">$D113*Y164</f>
        <v>11722.6</v>
      </c>
      <c r="Z113" s="48">
        <f t="shared" si="702"/>
        <v>11722.6</v>
      </c>
      <c r="AA113" s="48">
        <f t="shared" si="702"/>
        <v>17583.899999999998</v>
      </c>
      <c r="AB113" s="48">
        <f t="shared" si="702"/>
        <v>2930.65</v>
      </c>
      <c r="AC113" s="48">
        <f t="shared" si="702"/>
        <v>1758.39</v>
      </c>
      <c r="AD113" s="48">
        <f t="shared" si="702"/>
        <v>1758.39</v>
      </c>
      <c r="AE113" s="48">
        <f t="shared" si="702"/>
        <v>1758.39</v>
      </c>
      <c r="AF113" s="48">
        <f t="shared" si="702"/>
        <v>1758.39</v>
      </c>
      <c r="AG113" s="48">
        <f t="shared" si="702"/>
        <v>5861.3</v>
      </c>
      <c r="AH113" s="51">
        <f t="shared" ref="AH113:AH121" si="703">SUM(Y113:AG113)</f>
        <v>56854.61</v>
      </c>
      <c r="AI113" s="48">
        <f t="shared" ref="AI113:AO113" si="704">$D113*AI164</f>
        <v>1758.39</v>
      </c>
      <c r="AJ113" s="48">
        <f t="shared" si="704"/>
        <v>29306.5</v>
      </c>
      <c r="AK113" s="48">
        <f t="shared" si="704"/>
        <v>586.13</v>
      </c>
      <c r="AL113" s="48">
        <f t="shared" si="704"/>
        <v>586.13</v>
      </c>
      <c r="AM113" s="48">
        <f t="shared" si="704"/>
        <v>586.13</v>
      </c>
      <c r="AN113" s="48">
        <f t="shared" si="704"/>
        <v>586.13</v>
      </c>
      <c r="AO113" s="48">
        <f t="shared" si="704"/>
        <v>586.13</v>
      </c>
      <c r="AP113" s="51">
        <f t="shared" si="676"/>
        <v>33995.539999999994</v>
      </c>
      <c r="AQ113" s="48">
        <f t="shared" ref="AQ113:AS113" si="705">$D113*AQ164</f>
        <v>5861.3</v>
      </c>
      <c r="AR113" s="48">
        <f t="shared" si="705"/>
        <v>5861.3</v>
      </c>
      <c r="AS113" s="48">
        <f t="shared" si="705"/>
        <v>0</v>
      </c>
      <c r="AT113" s="51">
        <f t="shared" si="678"/>
        <v>11722.6</v>
      </c>
      <c r="AU113" s="48">
        <f t="shared" ref="AU113:AW113" si="706">$D113*AU164</f>
        <v>5861.3</v>
      </c>
      <c r="AV113" s="48">
        <f t="shared" si="706"/>
        <v>11722.6</v>
      </c>
      <c r="AW113" s="48">
        <f t="shared" si="706"/>
        <v>17583.899999999998</v>
      </c>
      <c r="AX113" s="48">
        <f t="shared" ref="AX113:AZ113" si="707">$D113*AX164</f>
        <v>87919.5</v>
      </c>
      <c r="AY113" s="48">
        <f t="shared" si="707"/>
        <v>29306.5</v>
      </c>
      <c r="AZ113" s="48">
        <f t="shared" si="707"/>
        <v>5861.3</v>
      </c>
      <c r="BA113" s="51">
        <f t="shared" si="681"/>
        <v>158255.09999999998</v>
      </c>
      <c r="BB113" s="45">
        <f t="shared" si="682"/>
        <v>0.56499999999999995</v>
      </c>
    </row>
    <row r="114" spans="2:54" s="44" customFormat="1" ht="13.5" x14ac:dyDescent="0.25">
      <c r="B114" s="40"/>
      <c r="C114" s="40" t="s">
        <v>36</v>
      </c>
      <c r="D114" s="46">
        <f>[2]LIM!J514</f>
        <v>1674704</v>
      </c>
      <c r="E114" s="47">
        <f t="shared" si="671"/>
        <v>167470.40000000002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83735.200000000012</v>
      </c>
      <c r="AJ114" s="48">
        <f t="shared" si="710"/>
        <v>83735.200000000012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167470.40000000002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0.10000000000000002</v>
      </c>
    </row>
    <row r="115" spans="2:54" s="44" customFormat="1" ht="13.5" x14ac:dyDescent="0.25">
      <c r="B115" s="40"/>
      <c r="C115" s="40" t="s">
        <v>37</v>
      </c>
      <c r="D115" s="46">
        <f>[2]LIM!J515</f>
        <v>343235</v>
      </c>
      <c r="E115" s="47">
        <f t="shared" si="671"/>
        <v>130429.29999999999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51485.25</v>
      </c>
      <c r="AN115" s="48">
        <f t="shared" si="716"/>
        <v>51485.25</v>
      </c>
      <c r="AO115" s="48">
        <f t="shared" si="716"/>
        <v>6864.7</v>
      </c>
      <c r="AP115" s="51">
        <f t="shared" si="676"/>
        <v>109835.2</v>
      </c>
      <c r="AQ115" s="48">
        <f t="shared" ref="AQ115:AS115" si="717">$D115*AQ166</f>
        <v>6864.7</v>
      </c>
      <c r="AR115" s="48">
        <f t="shared" si="717"/>
        <v>6864.7</v>
      </c>
      <c r="AS115" s="48">
        <f t="shared" si="717"/>
        <v>6864.7</v>
      </c>
      <c r="AT115" s="51">
        <f t="shared" si="678"/>
        <v>20594.099999999999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0.37999999999999995</v>
      </c>
    </row>
    <row r="116" spans="2:54" s="44" customFormat="1" ht="13.5" x14ac:dyDescent="0.25">
      <c r="B116" s="40"/>
      <c r="C116" s="40" t="s">
        <v>38</v>
      </c>
      <c r="D116" s="46">
        <f>[2]LIM!J516</f>
        <v>147410</v>
      </c>
      <c r="E116" s="47">
        <f t="shared" si="671"/>
        <v>8844.6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2948.2000000000003</v>
      </c>
      <c r="AR116" s="48">
        <f t="shared" si="723"/>
        <v>2948.2000000000003</v>
      </c>
      <c r="AS116" s="48">
        <f t="shared" si="723"/>
        <v>2948.2000000000003</v>
      </c>
      <c r="AT116" s="51">
        <f t="shared" si="678"/>
        <v>8844.6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>
        <f t="shared" si="682"/>
        <v>6.0000000000000005E-2</v>
      </c>
    </row>
    <row r="117" spans="2:54" s="44" customFormat="1" ht="13.5" x14ac:dyDescent="0.25">
      <c r="B117" s="40"/>
      <c r="C117" s="40" t="s">
        <v>39</v>
      </c>
      <c r="D117" s="46">
        <f>[2]LIM!J517</f>
        <v>246898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>
        <f t="shared" si="682"/>
        <v>0</v>
      </c>
    </row>
    <row r="118" spans="2:54" s="44" customFormat="1" ht="13.5" x14ac:dyDescent="0.25">
      <c r="B118" s="40"/>
      <c r="C118" s="40" t="s">
        <v>40</v>
      </c>
      <c r="D118" s="46">
        <f>[2]LIM!J518</f>
        <v>1000811</v>
      </c>
      <c r="E118" s="47">
        <f t="shared" si="671"/>
        <v>730592.03</v>
      </c>
      <c r="F118" s="48">
        <f t="shared" si="698"/>
        <v>0</v>
      </c>
      <c r="G118" s="48">
        <f t="shared" si="698"/>
        <v>50040.55</v>
      </c>
      <c r="H118" s="48">
        <f t="shared" si="698"/>
        <v>50040.55</v>
      </c>
      <c r="I118" s="48">
        <f t="shared" si="698"/>
        <v>50040.55</v>
      </c>
      <c r="J118" s="48">
        <f t="shared" si="698"/>
        <v>0</v>
      </c>
      <c r="K118" s="48">
        <f t="shared" si="698"/>
        <v>10008.11</v>
      </c>
      <c r="L118" s="48">
        <f t="shared" si="698"/>
        <v>30024.329999999998</v>
      </c>
      <c r="M118" s="48">
        <f t="shared" si="698"/>
        <v>100081.1</v>
      </c>
      <c r="N118" s="48">
        <f t="shared" si="698"/>
        <v>80064.88</v>
      </c>
      <c r="O118" s="51">
        <f t="shared" si="699"/>
        <v>370300.07</v>
      </c>
      <c r="P118" s="48">
        <f t="shared" ref="P118:W118" si="733">$D118*P169</f>
        <v>20016.22</v>
      </c>
      <c r="Q118" s="48">
        <f t="shared" si="733"/>
        <v>5004.0550000000003</v>
      </c>
      <c r="R118" s="48">
        <f t="shared" si="733"/>
        <v>5004.0550000000003</v>
      </c>
      <c r="S118" s="48">
        <f t="shared" si="733"/>
        <v>20016.22</v>
      </c>
      <c r="T118" s="48">
        <f t="shared" si="733"/>
        <v>5004.0550000000003</v>
      </c>
      <c r="U118" s="48">
        <f t="shared" si="733"/>
        <v>5004.0550000000003</v>
      </c>
      <c r="V118" s="48">
        <f t="shared" si="733"/>
        <v>0</v>
      </c>
      <c r="W118" s="48">
        <f t="shared" si="733"/>
        <v>0</v>
      </c>
      <c r="X118" s="51">
        <f t="shared" si="701"/>
        <v>60048.66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10008.11</v>
      </c>
      <c r="AB118" s="48">
        <f t="shared" si="734"/>
        <v>10008.11</v>
      </c>
      <c r="AC118" s="48">
        <f t="shared" si="734"/>
        <v>10008.11</v>
      </c>
      <c r="AD118" s="48">
        <f t="shared" si="734"/>
        <v>10008.11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40032.44</v>
      </c>
      <c r="AI118" s="48">
        <f t="shared" ref="AI118:AO118" si="735">$D118*AI169</f>
        <v>30024.329999999998</v>
      </c>
      <c r="AJ118" s="48">
        <f t="shared" si="735"/>
        <v>0</v>
      </c>
      <c r="AK118" s="48">
        <f t="shared" si="735"/>
        <v>30024.329999999998</v>
      </c>
      <c r="AL118" s="48">
        <f t="shared" si="735"/>
        <v>30024.329999999998</v>
      </c>
      <c r="AM118" s="48">
        <f t="shared" si="735"/>
        <v>30024.329999999998</v>
      </c>
      <c r="AN118" s="48">
        <f t="shared" si="735"/>
        <v>50040.55</v>
      </c>
      <c r="AO118" s="48">
        <f t="shared" si="735"/>
        <v>0</v>
      </c>
      <c r="AP118" s="51">
        <f t="shared" si="676"/>
        <v>170137.87</v>
      </c>
      <c r="AQ118" s="48">
        <f t="shared" ref="AQ118:AS118" si="736">$D118*AQ169</f>
        <v>30024.329999999998</v>
      </c>
      <c r="AR118" s="48">
        <f t="shared" si="736"/>
        <v>30024.329999999998</v>
      </c>
      <c r="AS118" s="48">
        <f t="shared" si="736"/>
        <v>30024.329999999998</v>
      </c>
      <c r="AT118" s="51">
        <f t="shared" si="678"/>
        <v>90072.989999999991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0.73</v>
      </c>
    </row>
    <row r="119" spans="2:54" s="44" customFormat="1" ht="13.5" x14ac:dyDescent="0.25">
      <c r="B119" s="40"/>
      <c r="C119" s="40" t="s">
        <v>41</v>
      </c>
      <c r="D119" s="46">
        <f>[2]LIM!J519</f>
        <v>17487</v>
      </c>
      <c r="E119" s="47">
        <f t="shared" si="671"/>
        <v>87.435000000000002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87.435000000000002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87.435000000000002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[2]LIM!J520</f>
        <v>0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 t="e">
        <f t="shared" si="682"/>
        <v>#DIV/0!</v>
      </c>
    </row>
    <row r="121" spans="2:54" s="44" customFormat="1" ht="13.5" x14ac:dyDescent="0.25">
      <c r="B121" s="40"/>
      <c r="C121" s="40" t="s">
        <v>43</v>
      </c>
      <c r="D121" s="46">
        <f>[2]LIM!J521</f>
        <v>3602476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657666</v>
      </c>
      <c r="E122" s="42">
        <f t="shared" si="671"/>
        <v>0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0</v>
      </c>
      <c r="M122" s="41">
        <f t="shared" si="758"/>
        <v>0</v>
      </c>
      <c r="N122" s="41">
        <f t="shared" si="758"/>
        <v>0</v>
      </c>
      <c r="O122" s="43">
        <f t="shared" si="757"/>
        <v>0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0</v>
      </c>
    </row>
    <row r="123" spans="2:54" s="44" customFormat="1" ht="13.5" x14ac:dyDescent="0.25">
      <c r="B123" s="40"/>
      <c r="C123" s="52" t="s">
        <v>45</v>
      </c>
      <c r="D123" s="46">
        <f>[2]LIM!J713</f>
        <v>657666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[2]LIM!J714</f>
        <v>0</v>
      </c>
      <c r="E124" s="47">
        <f t="shared" si="671"/>
        <v>0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0</v>
      </c>
      <c r="M124" s="48">
        <f t="shared" si="765"/>
        <v>0</v>
      </c>
      <c r="N124" s="48">
        <f t="shared" si="765"/>
        <v>0</v>
      </c>
      <c r="O124" s="51">
        <f>SUM(F124:N124)</f>
        <v>0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 t="e">
        <f t="shared" si="682"/>
        <v>#DIV/0!</v>
      </c>
    </row>
    <row r="125" spans="2:54" s="44" customFormat="1" x14ac:dyDescent="0.25">
      <c r="B125" s="39" t="s">
        <v>47</v>
      </c>
      <c r="C125" s="40"/>
      <c r="D125" s="50">
        <f>SUM(D126:D131)</f>
        <v>1611548.48</v>
      </c>
      <c r="E125" s="47">
        <f t="shared" si="671"/>
        <v>181025.85259999998</v>
      </c>
      <c r="F125" s="41">
        <f t="shared" ref="F125:AI125" si="778">SUM(F126:F131)</f>
        <v>24798.062000000002</v>
      </c>
      <c r="G125" s="41">
        <f t="shared" ref="G125:N125" si="779">SUM(G126:G131)</f>
        <v>37197.093000000001</v>
      </c>
      <c r="H125" s="41">
        <f t="shared" si="779"/>
        <v>0</v>
      </c>
      <c r="I125" s="41">
        <f t="shared" si="779"/>
        <v>0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61995.154999999999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37197.093000000001</v>
      </c>
      <c r="V125" s="41">
        <f t="shared" si="780"/>
        <v>0</v>
      </c>
      <c r="W125" s="41">
        <f t="shared" si="780"/>
        <v>0</v>
      </c>
      <c r="X125" s="41">
        <f t="shared" si="778"/>
        <v>37197.093000000001</v>
      </c>
      <c r="Y125" s="41">
        <f t="shared" si="778"/>
        <v>12399.031000000001</v>
      </c>
      <c r="Z125" s="41">
        <f t="shared" ref="Z125:AG125" si="781">SUM(Z126:Z131)</f>
        <v>0</v>
      </c>
      <c r="AA125" s="41">
        <f t="shared" si="781"/>
        <v>0</v>
      </c>
      <c r="AB125" s="41">
        <f t="shared" si="781"/>
        <v>6199.5155000000004</v>
      </c>
      <c r="AC125" s="41">
        <f t="shared" si="781"/>
        <v>6199.5155000000004</v>
      </c>
      <c r="AD125" s="41">
        <f t="shared" si="781"/>
        <v>6199.5155000000004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30997.577500000003</v>
      </c>
      <c r="AI125" s="41">
        <f t="shared" si="778"/>
        <v>1239.9031000000002</v>
      </c>
      <c r="AJ125" s="41">
        <f t="shared" ref="AJ125:AO125" si="782">SUM(AJ126:AJ131)</f>
        <v>24798.062000000002</v>
      </c>
      <c r="AK125" s="41">
        <f t="shared" si="782"/>
        <v>24798.062000000002</v>
      </c>
      <c r="AL125" s="41">
        <f t="shared" si="782"/>
        <v>0</v>
      </c>
      <c r="AM125" s="41">
        <f t="shared" si="782"/>
        <v>0</v>
      </c>
      <c r="AN125" s="41">
        <f t="shared" si="782"/>
        <v>0</v>
      </c>
      <c r="AO125" s="41">
        <f t="shared" si="782"/>
        <v>0</v>
      </c>
      <c r="AP125" s="43">
        <f t="shared" si="676"/>
        <v>50836.027100000007</v>
      </c>
      <c r="AQ125" s="41">
        <f t="shared" ref="AQ125:AS125" si="783">SUM(AQ126:AQ131)</f>
        <v>0</v>
      </c>
      <c r="AR125" s="41">
        <f t="shared" si="783"/>
        <v>0</v>
      </c>
      <c r="AS125" s="41">
        <f t="shared" si="783"/>
        <v>0</v>
      </c>
      <c r="AT125" s="43">
        <f t="shared" si="678"/>
        <v>0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0.1123303796606851</v>
      </c>
    </row>
    <row r="126" spans="2:54" s="44" customFormat="1" ht="13.5" x14ac:dyDescent="0.25">
      <c r="B126" s="40"/>
      <c r="C126" s="40" t="s">
        <v>48</v>
      </c>
      <c r="D126" s="46">
        <f>[2]LIM!J914</f>
        <v>1239903.1000000001</v>
      </c>
      <c r="E126" s="47">
        <f t="shared" si="671"/>
        <v>181025.85259999998</v>
      </c>
      <c r="F126" s="48">
        <f t="shared" ref="F126:N131" si="786">$D126*F177</f>
        <v>24798.062000000002</v>
      </c>
      <c r="G126" s="48">
        <f t="shared" si="786"/>
        <v>37197.093000000001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61995.154999999999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37197.093000000001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37197.093000000001</v>
      </c>
      <c r="Y126" s="48">
        <f t="shared" ref="Y126:AG126" si="790">$D126*Y177</f>
        <v>12399.031000000001</v>
      </c>
      <c r="Z126" s="48">
        <f t="shared" si="790"/>
        <v>0</v>
      </c>
      <c r="AA126" s="48">
        <f t="shared" si="790"/>
        <v>0</v>
      </c>
      <c r="AB126" s="48">
        <f t="shared" si="790"/>
        <v>6199.5155000000004</v>
      </c>
      <c r="AC126" s="48">
        <f t="shared" si="790"/>
        <v>6199.5155000000004</v>
      </c>
      <c r="AD126" s="48">
        <f t="shared" si="790"/>
        <v>6199.5155000000004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30997.577500000003</v>
      </c>
      <c r="AI126" s="48">
        <f t="shared" ref="AI126:AO126" si="792">$D126*AI177</f>
        <v>1239.9031000000002</v>
      </c>
      <c r="AJ126" s="48">
        <f t="shared" si="792"/>
        <v>24798.062000000002</v>
      </c>
      <c r="AK126" s="48">
        <f t="shared" si="792"/>
        <v>24798.062000000002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50836.027100000007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0.14599999999999996</v>
      </c>
    </row>
    <row r="127" spans="2:54" s="44" customFormat="1" ht="13.5" x14ac:dyDescent="0.25">
      <c r="B127" s="40"/>
      <c r="C127" s="40" t="s">
        <v>49</v>
      </c>
      <c r="D127" s="46">
        <f>[2]LIM!J915</f>
        <v>0</v>
      </c>
      <c r="E127" s="47">
        <f t="shared" si="671"/>
        <v>0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0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0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0</v>
      </c>
      <c r="W127" s="48">
        <f t="shared" si="797"/>
        <v>0</v>
      </c>
      <c r="X127" s="51">
        <f t="shared" si="789"/>
        <v>0</v>
      </c>
      <c r="Y127" s="48">
        <f t="shared" ref="Y127:AG127" si="798">$D127*Y178</f>
        <v>0</v>
      </c>
      <c r="Z127" s="48">
        <f t="shared" si="798"/>
        <v>0</v>
      </c>
      <c r="AA127" s="48">
        <f t="shared" si="798"/>
        <v>0</v>
      </c>
      <c r="AB127" s="48">
        <f t="shared" si="798"/>
        <v>0</v>
      </c>
      <c r="AC127" s="48">
        <f t="shared" si="798"/>
        <v>0</v>
      </c>
      <c r="AD127" s="48">
        <f t="shared" si="798"/>
        <v>0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0</v>
      </c>
      <c r="AI127" s="48">
        <f t="shared" ref="AI127:AO127" si="799">$D127*AI178</f>
        <v>0</v>
      </c>
      <c r="AJ127" s="48">
        <f t="shared" si="799"/>
        <v>0</v>
      </c>
      <c r="AK127" s="48">
        <f t="shared" si="799"/>
        <v>0</v>
      </c>
      <c r="AL127" s="48">
        <f t="shared" si="799"/>
        <v>0</v>
      </c>
      <c r="AM127" s="48">
        <f t="shared" si="799"/>
        <v>0</v>
      </c>
      <c r="AN127" s="48">
        <f t="shared" si="799"/>
        <v>0</v>
      </c>
      <c r="AO127" s="48">
        <f t="shared" si="799"/>
        <v>0</v>
      </c>
      <c r="AP127" s="51">
        <f t="shared" si="676"/>
        <v>0</v>
      </c>
      <c r="AQ127" s="48">
        <f t="shared" ref="AQ127:AS127" si="800">$D127*AQ178</f>
        <v>0</v>
      </c>
      <c r="AR127" s="48">
        <f t="shared" si="800"/>
        <v>0</v>
      </c>
      <c r="AS127" s="48">
        <f t="shared" si="800"/>
        <v>0</v>
      </c>
      <c r="AT127" s="51">
        <f t="shared" si="678"/>
        <v>0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 t="e">
        <f t="shared" si="682"/>
        <v>#DIV/0!</v>
      </c>
    </row>
    <row r="128" spans="2:54" s="44" customFormat="1" ht="13.5" x14ac:dyDescent="0.25">
      <c r="B128" s="40"/>
      <c r="C128" s="40" t="s">
        <v>50</v>
      </c>
      <c r="D128" s="46">
        <f>[2]LIM!J916</f>
        <v>371645.38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>
        <f>[2]LIM!J917</f>
        <v>0</v>
      </c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 t="e">
        <f t="shared" si="682"/>
        <v>#DIV/0!</v>
      </c>
    </row>
    <row r="130" spans="2:54" s="44" customFormat="1" ht="13.5" x14ac:dyDescent="0.25">
      <c r="B130" s="40"/>
      <c r="C130" s="40" t="s">
        <v>52</v>
      </c>
      <c r="D130" s="46">
        <f>[2]LIM!J917</f>
        <v>0</v>
      </c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 t="e">
        <f t="shared" si="682"/>
        <v>#DIV/0!</v>
      </c>
    </row>
    <row r="131" spans="2:54" s="44" customFormat="1" ht="13.5" x14ac:dyDescent="0.25">
      <c r="B131" s="40"/>
      <c r="C131" s="40" t="s">
        <v>53</v>
      </c>
      <c r="D131" s="46">
        <f>[2]LIM!J918</f>
        <v>0</v>
      </c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1197613</v>
      </c>
      <c r="E132" s="42">
        <f t="shared" si="671"/>
        <v>47904.520000000004</v>
      </c>
      <c r="F132" s="41">
        <f t="shared" ref="F132:AI132" si="827">SUM(F133:F134)</f>
        <v>11976.130000000001</v>
      </c>
      <c r="G132" s="41">
        <f t="shared" ref="G132:N132" si="828">SUM(G133:G134)</f>
        <v>11976.130000000001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23952.260000000002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23952.260000000002</v>
      </c>
      <c r="V132" s="41">
        <f t="shared" si="829"/>
        <v>0</v>
      </c>
      <c r="W132" s="41">
        <f t="shared" si="829"/>
        <v>0</v>
      </c>
      <c r="X132" s="41">
        <f t="shared" si="827"/>
        <v>23952.260000000002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0.04</v>
      </c>
    </row>
    <row r="133" spans="2:54" s="44" customFormat="1" ht="13.5" x14ac:dyDescent="0.25">
      <c r="B133" s="40"/>
      <c r="C133" s="40" t="s">
        <v>55</v>
      </c>
      <c r="D133" s="46">
        <f>[2]LIM!J1113</f>
        <v>1197613</v>
      </c>
      <c r="E133" s="47">
        <f t="shared" si="671"/>
        <v>47904.520000000004</v>
      </c>
      <c r="F133" s="48">
        <f t="shared" ref="F133:N134" si="835">$D133*F184</f>
        <v>11976.130000000001</v>
      </c>
      <c r="G133" s="48">
        <f t="shared" si="835"/>
        <v>11976.130000000001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23952.260000000002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23952.260000000002</v>
      </c>
      <c r="V133" s="48">
        <f t="shared" si="836"/>
        <v>0</v>
      </c>
      <c r="W133" s="48">
        <f t="shared" si="836"/>
        <v>0</v>
      </c>
      <c r="X133" s="51">
        <f>SUM(P133:W133)</f>
        <v>23952.260000000002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>
        <f t="shared" si="682"/>
        <v>0.04</v>
      </c>
    </row>
    <row r="134" spans="2:54" s="44" customFormat="1" ht="13.5" x14ac:dyDescent="0.25">
      <c r="B134" s="40"/>
      <c r="C134" s="40" t="s">
        <v>56</v>
      </c>
      <c r="D134" s="46">
        <f>[2]LIM!J1114</f>
        <v>0</v>
      </c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 t="e">
        <f t="shared" si="682"/>
        <v>#DIV/0!</v>
      </c>
    </row>
    <row r="135" spans="2:54" s="44" customFormat="1" x14ac:dyDescent="0.25">
      <c r="B135" s="39" t="s">
        <v>57</v>
      </c>
      <c r="C135" s="40"/>
      <c r="D135" s="50">
        <f>SUM(D136:D140)</f>
        <v>490169.82</v>
      </c>
      <c r="E135" s="42">
        <f t="shared" si="671"/>
        <v>42884.573800000006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22720.388599999998</v>
      </c>
      <c r="W135" s="41">
        <f t="shared" si="850"/>
        <v>20164.1852</v>
      </c>
      <c r="X135" s="41">
        <f t="shared" si="848"/>
        <v>42884.573800000006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8.748921710439049E-2</v>
      </c>
    </row>
    <row r="136" spans="2:54" s="44" customFormat="1" ht="13.5" x14ac:dyDescent="0.25">
      <c r="B136" s="40"/>
      <c r="C136" s="40" t="s">
        <v>58</v>
      </c>
      <c r="D136" s="46">
        <f>[2]LIM!J1313</f>
        <v>202256.24</v>
      </c>
      <c r="E136" s="47">
        <f t="shared" si="671"/>
        <v>20225.624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10112.812</v>
      </c>
      <c r="W136" s="48">
        <f t="shared" si="857"/>
        <v>10112.812</v>
      </c>
      <c r="X136" s="51">
        <f>SUM(P136:W136)</f>
        <v>20225.624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[2]LIM!J1314</f>
        <v>4329.04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>
        <f>[2]LIM!J1315</f>
        <v>98280.1</v>
      </c>
      <c r="E138" s="47">
        <f t="shared" si="671"/>
        <v>19656.020000000004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9828.010000000002</v>
      </c>
      <c r="W138" s="48">
        <f t="shared" si="869"/>
        <v>9828.010000000002</v>
      </c>
      <c r="X138" s="51">
        <f>SUM(P138:W138)</f>
        <v>19656.020000000004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0.20000000000000004</v>
      </c>
    </row>
    <row r="139" spans="2:54" s="44" customFormat="1" ht="13.5" x14ac:dyDescent="0.25">
      <c r="B139" s="40"/>
      <c r="C139" s="40" t="s">
        <v>61</v>
      </c>
      <c r="D139" s="46">
        <f>[2]LIM!J1316</f>
        <v>7445.44</v>
      </c>
      <c r="E139" s="47">
        <f t="shared" si="671"/>
        <v>335.04479999999995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111.68159999999999</v>
      </c>
      <c r="W139" s="48">
        <f t="shared" si="875"/>
        <v>223.36319999999998</v>
      </c>
      <c r="X139" s="51">
        <f>SUM(P139:W139)</f>
        <v>335.04479999999995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>
        <f t="shared" si="682"/>
        <v>4.4999999999999998E-2</v>
      </c>
    </row>
    <row r="140" spans="2:54" s="44" customFormat="1" ht="13.5" x14ac:dyDescent="0.25">
      <c r="B140" s="40"/>
      <c r="C140" s="40" t="s">
        <v>62</v>
      </c>
      <c r="D140" s="46">
        <f>[2]LIM!J1317</f>
        <v>177859</v>
      </c>
      <c r="E140" s="47">
        <f t="shared" si="671"/>
        <v>2667.8849999999998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2667.8849999999998</v>
      </c>
      <c r="W140" s="48">
        <f t="shared" si="881"/>
        <v>0</v>
      </c>
      <c r="X140" s="51">
        <f>SUM(P140:W140)</f>
        <v>2667.8849999999998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687082.4800000001</v>
      </c>
      <c r="E141" s="42">
        <f t="shared" si="671"/>
        <v>220638.24390000003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3107.5809000000004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3107.5809000000004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31075.809000000005</v>
      </c>
      <c r="AJ141" s="41">
        <f t="shared" ref="AJ141:AO141" si="891">SUM(AJ142:AJ146)</f>
        <v>31075.809000000005</v>
      </c>
      <c r="AK141" s="41">
        <f t="shared" si="891"/>
        <v>31075.809000000005</v>
      </c>
      <c r="AL141" s="41">
        <f t="shared" si="891"/>
        <v>93227.427000000011</v>
      </c>
      <c r="AM141" s="41">
        <f t="shared" si="891"/>
        <v>0</v>
      </c>
      <c r="AN141" s="41">
        <f t="shared" si="891"/>
        <v>31075.809000000005</v>
      </c>
      <c r="AO141" s="41">
        <f t="shared" si="891"/>
        <v>0</v>
      </c>
      <c r="AP141" s="43">
        <f t="shared" si="676"/>
        <v>217530.66300000003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0.3211233735722675</v>
      </c>
    </row>
    <row r="142" spans="2:54" s="44" customFormat="1" ht="13.5" x14ac:dyDescent="0.25">
      <c r="B142" s="40"/>
      <c r="C142" s="40" t="s">
        <v>64</v>
      </c>
      <c r="D142" s="46">
        <f>[2]LIM!J1513</f>
        <v>0</v>
      </c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 t="e">
        <f t="shared" si="682"/>
        <v>#DIV/0!</v>
      </c>
    </row>
    <row r="143" spans="2:54" s="44" customFormat="1" ht="13.5" x14ac:dyDescent="0.25">
      <c r="B143" s="40"/>
      <c r="C143" s="40" t="s">
        <v>65</v>
      </c>
      <c r="D143" s="46">
        <f>[2]LIM!J1514</f>
        <v>0</v>
      </c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 t="e">
        <f t="shared" si="682"/>
        <v>#DIV/0!</v>
      </c>
    </row>
    <row r="144" spans="2:54" s="44" customFormat="1" ht="13.5" x14ac:dyDescent="0.25">
      <c r="B144" s="40"/>
      <c r="C144" s="40" t="s">
        <v>66</v>
      </c>
      <c r="D144" s="46">
        <f>[2]LIM!J1515</f>
        <v>49443.7</v>
      </c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>
        <f t="shared" si="682"/>
        <v>0</v>
      </c>
    </row>
    <row r="145" spans="2:54" s="44" customFormat="1" ht="13.5" x14ac:dyDescent="0.25">
      <c r="B145" s="40"/>
      <c r="C145" s="40" t="s">
        <v>67</v>
      </c>
      <c r="D145" s="46">
        <f>[2]LIM!J1516</f>
        <v>16122.6</v>
      </c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>
        <f t="shared" si="682"/>
        <v>0</v>
      </c>
    </row>
    <row r="146" spans="2:54" s="44" customFormat="1" ht="13.5" x14ac:dyDescent="0.25">
      <c r="B146" s="40"/>
      <c r="C146" s="40" t="s">
        <v>68</v>
      </c>
      <c r="D146" s="46">
        <f>[2]LIM!J1517</f>
        <v>621516.18000000005</v>
      </c>
      <c r="E146" s="47">
        <f t="shared" si="671"/>
        <v>220638.24390000003</v>
      </c>
      <c r="F146" s="48">
        <f t="shared" si="895"/>
        <v>0</v>
      </c>
      <c r="G146" s="48">
        <f t="shared" si="895"/>
        <v>0</v>
      </c>
      <c r="H146" s="48">
        <f t="shared" si="895"/>
        <v>3107.5809000000004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3107.5809000000004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31075.809000000005</v>
      </c>
      <c r="AJ146" s="48">
        <f t="shared" si="922"/>
        <v>31075.809000000005</v>
      </c>
      <c r="AK146" s="48">
        <f t="shared" si="922"/>
        <v>31075.809000000005</v>
      </c>
      <c r="AL146" s="48">
        <f t="shared" si="922"/>
        <v>93227.427000000011</v>
      </c>
      <c r="AM146" s="48">
        <f t="shared" si="922"/>
        <v>0</v>
      </c>
      <c r="AN146" s="48">
        <f t="shared" si="922"/>
        <v>31075.809000000005</v>
      </c>
      <c r="AO146" s="48">
        <f t="shared" si="922"/>
        <v>0</v>
      </c>
      <c r="AP146" s="51">
        <f t="shared" si="676"/>
        <v>217530.66300000003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0.35500000000000004</v>
      </c>
    </row>
    <row r="147" spans="2:54" s="44" customFormat="1" x14ac:dyDescent="0.25">
      <c r="B147" s="39" t="s">
        <v>69</v>
      </c>
      <c r="C147" s="40"/>
      <c r="D147" s="50">
        <f>SUM(D148:D153)</f>
        <v>1181056</v>
      </c>
      <c r="E147" s="42">
        <f t="shared" si="671"/>
        <v>111967.78600000001</v>
      </c>
      <c r="F147" s="41">
        <f t="shared" ref="F147:AI147" si="926">SUM(F148:F153)</f>
        <v>55797.9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18599.3</v>
      </c>
      <c r="L147" s="41">
        <f t="shared" si="927"/>
        <v>18599.3</v>
      </c>
      <c r="M147" s="41">
        <f t="shared" si="927"/>
        <v>18599.3</v>
      </c>
      <c r="N147" s="41">
        <f t="shared" si="927"/>
        <v>0</v>
      </c>
      <c r="O147" s="43">
        <f t="shared" si="926"/>
        <v>111595.8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371.98599999999999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371.98599999999999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9.4803113484881338E-2</v>
      </c>
    </row>
    <row r="148" spans="2:54" s="44" customFormat="1" ht="13.5" x14ac:dyDescent="0.25">
      <c r="B148" s="40"/>
      <c r="C148" s="40" t="s">
        <v>70</v>
      </c>
      <c r="D148" s="46">
        <f>[2]LIM!J1714</f>
        <v>371986</v>
      </c>
      <c r="E148" s="47">
        <f t="shared" si="671"/>
        <v>111967.78600000001</v>
      </c>
      <c r="F148" s="48">
        <f t="shared" ref="F148:N153" si="934">$D148*F199</f>
        <v>55797.9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18599.3</v>
      </c>
      <c r="L148" s="48">
        <f t="shared" si="934"/>
        <v>18599.3</v>
      </c>
      <c r="M148" s="48">
        <f t="shared" si="934"/>
        <v>18599.3</v>
      </c>
      <c r="N148" s="48">
        <f t="shared" si="934"/>
        <v>0</v>
      </c>
      <c r="O148" s="51">
        <f t="shared" ref="O148:O153" si="935">SUM(F148:N148)</f>
        <v>111595.8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371.98599999999999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371.98599999999999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0.30100000000000005</v>
      </c>
    </row>
    <row r="149" spans="2:54" s="44" customFormat="1" ht="13.5" x14ac:dyDescent="0.25">
      <c r="B149" s="40"/>
      <c r="C149" s="40" t="s">
        <v>71</v>
      </c>
      <c r="D149" s="46">
        <f>[2]LIM!J1716</f>
        <v>266520</v>
      </c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>
        <f t="shared" si="682"/>
        <v>0</v>
      </c>
    </row>
    <row r="150" spans="2:54" s="44" customFormat="1" ht="13.5" x14ac:dyDescent="0.25">
      <c r="B150" s="40"/>
      <c r="C150" s="40" t="s">
        <v>72</v>
      </c>
      <c r="D150" s="46">
        <f>[2]LIM!J1715</f>
        <v>0</v>
      </c>
      <c r="E150" s="47">
        <f t="shared" si="671"/>
        <v>0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0</v>
      </c>
      <c r="L150" s="48">
        <f t="shared" si="934"/>
        <v>0</v>
      </c>
      <c r="M150" s="48">
        <f t="shared" si="934"/>
        <v>0</v>
      </c>
      <c r="N150" s="48">
        <f t="shared" si="934"/>
        <v>0</v>
      </c>
      <c r="O150" s="51">
        <f t="shared" si="935"/>
        <v>0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 t="e">
        <f>E150/D150</f>
        <v>#DIV/0!</v>
      </c>
    </row>
    <row r="151" spans="2:54" s="44" customFormat="1" ht="13.5" x14ac:dyDescent="0.25">
      <c r="B151" s="40"/>
      <c r="C151" s="40" t="s">
        <v>73</v>
      </c>
      <c r="D151" s="46">
        <f>[2]LIM!J1717</f>
        <v>79998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>
        <f>[2]LIM!J1719</f>
        <v>58286</v>
      </c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>
        <f t="shared" si="682"/>
        <v>0</v>
      </c>
    </row>
    <row r="153" spans="2:54" s="44" customFormat="1" ht="13.5" x14ac:dyDescent="0.25">
      <c r="B153" s="40"/>
      <c r="C153" s="40" t="s">
        <v>75</v>
      </c>
      <c r="D153" s="46">
        <f>[2]LIM!J1720</f>
        <v>404266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>
        <f t="shared" si="682"/>
        <v>0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13751769.780000001</v>
      </c>
      <c r="E154" s="55">
        <f t="shared" si="671"/>
        <v>2102222.4863</v>
      </c>
      <c r="F154" s="56">
        <f>F109+F112+F122+F125+F132+F135+F141+F147</f>
        <v>92572.092000000004</v>
      </c>
      <c r="G154" s="56">
        <f t="shared" ref="G154:N154" si="974">G109+G112+G122+G125+G132+G135+G141+G147</f>
        <v>111242.09700000001</v>
      </c>
      <c r="H154" s="56">
        <f t="shared" si="974"/>
        <v>65176.454900000004</v>
      </c>
      <c r="I154" s="56">
        <f t="shared" si="974"/>
        <v>61850.584999999999</v>
      </c>
      <c r="J154" s="56">
        <f t="shared" si="974"/>
        <v>0</v>
      </c>
      <c r="K154" s="56">
        <f t="shared" si="974"/>
        <v>28607.41</v>
      </c>
      <c r="L154" s="56">
        <f t="shared" si="974"/>
        <v>48623.63</v>
      </c>
      <c r="M154" s="56">
        <f t="shared" si="974"/>
        <v>124541.70000000001</v>
      </c>
      <c r="N154" s="56">
        <f t="shared" si="974"/>
        <v>80064.88</v>
      </c>
      <c r="O154" s="57">
        <f t="shared" ref="O154:AI154" si="975">O109+O112+O122+O125+O132+O135+O141+O147</f>
        <v>612678.84889999998</v>
      </c>
      <c r="P154" s="56">
        <f t="shared" si="975"/>
        <v>21544.84</v>
      </c>
      <c r="Q154" s="56">
        <f t="shared" ref="Q154:W154" si="976">Q109+Q112+Q122+Q125+Q132+Q135+Q141+Q147</f>
        <v>11118.535</v>
      </c>
      <c r="R154" s="56">
        <f t="shared" si="976"/>
        <v>6532.6750000000002</v>
      </c>
      <c r="S154" s="56">
        <f t="shared" si="976"/>
        <v>21544.84</v>
      </c>
      <c r="T154" s="56">
        <f t="shared" si="976"/>
        <v>34310.555</v>
      </c>
      <c r="U154" s="56">
        <f t="shared" si="976"/>
        <v>81439.608000000007</v>
      </c>
      <c r="V154" s="56">
        <f t="shared" si="976"/>
        <v>38006.588600000003</v>
      </c>
      <c r="W154" s="56">
        <f t="shared" si="976"/>
        <v>20469.909199999998</v>
      </c>
      <c r="X154" s="56">
        <f t="shared" si="975"/>
        <v>234967.55080000003</v>
      </c>
      <c r="Y154" s="56">
        <f t="shared" si="975"/>
        <v>24493.617000000002</v>
      </c>
      <c r="Z154" s="56">
        <f t="shared" ref="Z154:AG154" si="977">Z109+Z112+Z122+Z125+Z132+Z135+Z141+Z147</f>
        <v>11722.6</v>
      </c>
      <c r="AA154" s="56">
        <f t="shared" si="977"/>
        <v>27592.01</v>
      </c>
      <c r="AB154" s="56">
        <f t="shared" si="977"/>
        <v>19138.2755</v>
      </c>
      <c r="AC154" s="56">
        <f t="shared" si="977"/>
        <v>18271.7395</v>
      </c>
      <c r="AD154" s="56">
        <f t="shared" si="977"/>
        <v>18271.7395</v>
      </c>
      <c r="AE154" s="56">
        <f t="shared" si="977"/>
        <v>1758.39</v>
      </c>
      <c r="AF154" s="56">
        <f t="shared" si="977"/>
        <v>2064.114</v>
      </c>
      <c r="AG154" s="56">
        <f t="shared" si="977"/>
        <v>5861.3</v>
      </c>
      <c r="AH154" s="57">
        <f t="shared" si="975"/>
        <v>129173.78550000001</v>
      </c>
      <c r="AI154" s="56">
        <f t="shared" si="975"/>
        <v>147833.63210000002</v>
      </c>
      <c r="AJ154" s="56">
        <f t="shared" ref="AJ154:AO154" si="978">AJ109+AJ112+AJ122+AJ125+AJ132+AJ135+AJ141+AJ147</f>
        <v>168915.57100000003</v>
      </c>
      <c r="AK154" s="56">
        <f t="shared" si="978"/>
        <v>86484.331000000006</v>
      </c>
      <c r="AL154" s="56">
        <f t="shared" si="978"/>
        <v>123837.88700000002</v>
      </c>
      <c r="AM154" s="56">
        <f t="shared" si="978"/>
        <v>82095.709999999992</v>
      </c>
      <c r="AN154" s="56">
        <f t="shared" si="978"/>
        <v>133187.739</v>
      </c>
      <c r="AO154" s="56">
        <f t="shared" si="978"/>
        <v>68595.63</v>
      </c>
      <c r="AP154" s="43">
        <f t="shared" si="676"/>
        <v>810950.50009999995</v>
      </c>
      <c r="AQ154" s="56">
        <f t="shared" ref="AQ154:AS154" si="979">AQ109+AQ112+AQ122+AQ125+AQ132+AQ135+AQ141+AQ147</f>
        <v>46004.254000000001</v>
      </c>
      <c r="AR154" s="56">
        <f t="shared" si="979"/>
        <v>45698.53</v>
      </c>
      <c r="AS154" s="56">
        <f t="shared" si="979"/>
        <v>39837.229999999996</v>
      </c>
      <c r="AT154" s="43">
        <f t="shared" si="678"/>
        <v>131540.014</v>
      </c>
      <c r="AU154" s="56">
        <f t="shared" ref="AU154:AW154" si="980">AU109+AU112+AU122+AU125+AU132+AU135+AU141+AU147</f>
        <v>5863.0590000000002</v>
      </c>
      <c r="AV154" s="56">
        <f t="shared" si="980"/>
        <v>11726.118</v>
      </c>
      <c r="AW154" s="56">
        <f t="shared" si="980"/>
        <v>17601.489999999998</v>
      </c>
      <c r="AX154" s="56">
        <f t="shared" ref="AX154:AZ154" si="981">AX109+AX112+AX122+AX125+AX132+AX135+AX141+AX147</f>
        <v>112465.37</v>
      </c>
      <c r="AY154" s="56">
        <f t="shared" si="981"/>
        <v>29359.27</v>
      </c>
      <c r="AZ154" s="56">
        <f t="shared" si="981"/>
        <v>5896.4800000000005</v>
      </c>
      <c r="BA154" s="43">
        <f t="shared" si="681"/>
        <v>182911.78700000001</v>
      </c>
      <c r="BB154" s="45">
        <f t="shared" si="682"/>
        <v>0.15286923210112086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160" priority="48" stopIfTrue="1" operator="greaterThan">
      <formula>0</formula>
    </cfRule>
  </conditionalFormatting>
  <conditionalFormatting sqref="D160:D205">
    <cfRule type="cellIs" dxfId="159" priority="49" stopIfTrue="1" operator="greaterThan">
      <formula>100</formula>
    </cfRule>
  </conditionalFormatting>
  <conditionalFormatting sqref="F13:N14 F16:N24 F26:N27 F29:N34 F36:N37 F39:N43 F45:N49 F51:N56">
    <cfRule type="cellIs" dxfId="158" priority="47" stopIfTrue="1" operator="greaterThan">
      <formula>0</formula>
    </cfRule>
  </conditionalFormatting>
  <conditionalFormatting sqref="P13:W14 P16:W24 P26:W27 P29:W34 P36:W37 P39:W43 P45:W49 P51:W56">
    <cfRule type="cellIs" dxfId="157" priority="46" stopIfTrue="1" operator="greaterThan">
      <formula>0</formula>
    </cfRule>
  </conditionalFormatting>
  <conditionalFormatting sqref="Y13:AG14 Y16:AG24 Y26:AG27 Y29:AG34 Y36:AG37 Y39:AG43 Y45:AG49 Y51:AG56">
    <cfRule type="cellIs" dxfId="156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155" priority="44" stopIfTrue="1" operator="greaterThan">
      <formula>0</formula>
    </cfRule>
  </conditionalFormatting>
  <conditionalFormatting sqref="F61:N62 F64:N72 F74:N75 F77:N82 F84:N85 F87:N91 F93:N97 F99:N104">
    <cfRule type="cellIs" dxfId="154" priority="43" stopIfTrue="1" operator="greaterThan">
      <formula>0</formula>
    </cfRule>
  </conditionalFormatting>
  <conditionalFormatting sqref="AT159:AT205 AT155 AT106">
    <cfRule type="cellIs" dxfId="153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152" priority="40" stopIfTrue="1" operator="greaterThan">
      <formula>0</formula>
    </cfRule>
  </conditionalFormatting>
  <conditionalFormatting sqref="F110:N111 F113:N121 F123:N124 F126:N131 F133:N134 F136:N140 F142:N146 F148:N153">
    <cfRule type="cellIs" dxfId="151" priority="39" stopIfTrue="1" operator="greaterThan">
      <formula>0</formula>
    </cfRule>
  </conditionalFormatting>
  <conditionalFormatting sqref="AP159:AP205 AP155 AP106">
    <cfRule type="cellIs" dxfId="150" priority="36" stopIfTrue="1" operator="greaterThan">
      <formula>0</formula>
    </cfRule>
  </conditionalFormatting>
  <conditionalFormatting sqref="BA159:BA205 BA155 BA106">
    <cfRule type="cellIs" dxfId="149" priority="27" stopIfTrue="1" operator="greaterThan">
      <formula>0</formula>
    </cfRule>
  </conditionalFormatting>
  <conditionalFormatting sqref="P61:W62 P64:W72 P74:W75 P77:W82 P84:W85 P87:W91 P93:W97 P99:W104">
    <cfRule type="cellIs" dxfId="148" priority="21" stopIfTrue="1" operator="greaterThan">
      <formula>0</formula>
    </cfRule>
  </conditionalFormatting>
  <conditionalFormatting sqref="AI13:AO14 AI16:AO24 AI26:AO27 AI29:AO34 AI36:AO37 AI39:AO43 AI45:AO49 AI51:AO56">
    <cfRule type="cellIs" dxfId="147" priority="24" stopIfTrue="1" operator="greaterThan">
      <formula>0</formula>
    </cfRule>
  </conditionalFormatting>
  <conditionalFormatting sqref="AQ13:AS14 AQ16:AS24 AQ26:AS27 AQ29:AS34 AQ36:AS37 AQ39:AS43 AQ45:AS49 AQ51:AS56">
    <cfRule type="cellIs" dxfId="146" priority="23" stopIfTrue="1" operator="greaterThan">
      <formula>0</formula>
    </cfRule>
  </conditionalFormatting>
  <conditionalFormatting sqref="AU13:AZ14 AU16:AZ24 AU26:AZ27 AU29:AZ34 AU36:AZ37 AU39:AZ43 AU45:AZ49 AU51:AZ56">
    <cfRule type="cellIs" dxfId="145" priority="22" stopIfTrue="1" operator="greaterThan">
      <formula>0</formula>
    </cfRule>
  </conditionalFormatting>
  <conditionalFormatting sqref="Y61:AG62 Y64:AG72 Y74:AG75 Y77:AG82 Y84:AG85 Y87:AG91 Y93:AG97 Y99:AG104">
    <cfRule type="cellIs" dxfId="144" priority="20" stopIfTrue="1" operator="greaterThan">
      <formula>0</formula>
    </cfRule>
  </conditionalFormatting>
  <conditionalFormatting sqref="AI61:AO62 AI64:AO72 AI74:AO75 AI77:AO82 AI84:AO85 AI87:AO91 AI93:AO97 AI99:AO104">
    <cfRule type="cellIs" dxfId="143" priority="19" stopIfTrue="1" operator="greaterThan">
      <formula>0</formula>
    </cfRule>
  </conditionalFormatting>
  <conditionalFormatting sqref="AQ61:AS62 AQ64:AS72 AQ74:AS75 AQ77:AS82 AQ84:AS85 AQ87:AS91 AQ93:AS97 AQ99:AS104">
    <cfRule type="cellIs" dxfId="142" priority="18" stopIfTrue="1" operator="greaterThan">
      <formula>0</formula>
    </cfRule>
  </conditionalFormatting>
  <conditionalFormatting sqref="AU61:AZ62 AU64:AZ72 AU74:AZ75 AU77:AZ82 AU84:AZ85 AU87:AZ91 AU93:AZ97 AU99:AZ104">
    <cfRule type="cellIs" dxfId="141" priority="17" stopIfTrue="1" operator="greaterThan">
      <formula>0</formula>
    </cfRule>
  </conditionalFormatting>
  <conditionalFormatting sqref="P110:W111 P113:W121 P123:W124 P126:W131 P133:W134 P136:W140 P142:W146 P148:W153">
    <cfRule type="cellIs" dxfId="140" priority="16" stopIfTrue="1" operator="greaterThan">
      <formula>0</formula>
    </cfRule>
  </conditionalFormatting>
  <conditionalFormatting sqref="Y110:AG111 Y113:AG121 Y123:AG124 Y126:AG131 Y133:AG134 Y136:AG140 Y142:AG146 Y148:AG153">
    <cfRule type="cellIs" dxfId="139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138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137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136" priority="12" stopIfTrue="1" operator="greaterThan">
      <formula>0</formula>
    </cfRule>
  </conditionalFormatting>
  <conditionalFormatting sqref="AI164:AO171">
    <cfRule type="cellIs" dxfId="135" priority="10" stopIfTrue="1" operator="greaterThan">
      <formula>0</formula>
    </cfRule>
  </conditionalFormatting>
  <conditionalFormatting sqref="AQ164:AS171">
    <cfRule type="cellIs" dxfId="134" priority="9" stopIfTrue="1" operator="greaterThan">
      <formula>0</formula>
    </cfRule>
  </conditionalFormatting>
  <conditionalFormatting sqref="AQ162:AS162">
    <cfRule type="cellIs" dxfId="133" priority="8" stopIfTrue="1" operator="greaterThan">
      <formula>0</formula>
    </cfRule>
  </conditionalFormatting>
  <conditionalFormatting sqref="AI173:AO204">
    <cfRule type="cellIs" dxfId="132" priority="4" stopIfTrue="1" operator="greaterThan">
      <formula>100</formula>
    </cfRule>
  </conditionalFormatting>
  <conditionalFormatting sqref="AU161:AZ205">
    <cfRule type="cellIs" dxfId="131" priority="3" stopIfTrue="1" operator="greaterThan">
      <formula>0</formula>
    </cfRule>
  </conditionalFormatting>
  <conditionalFormatting sqref="AI162:AO162">
    <cfRule type="cellIs" dxfId="130" priority="2" stopIfTrue="1" operator="greaterThan">
      <formula>0</formula>
    </cfRule>
  </conditionalFormatting>
  <conditionalFormatting sqref="AQ177:AS182">
    <cfRule type="cellIs" dxfId="129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BB205"/>
  <sheetViews>
    <sheetView zoomScaleNormal="100" workbookViewId="0">
      <pane xSplit="4" ySplit="4" topLeftCell="M198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7544189</v>
      </c>
      <c r="E7" s="33">
        <f>O7+X7+AH7+AP7+AT7+BA7</f>
        <v>1237661.9679999999</v>
      </c>
      <c r="F7" s="34">
        <f>F57</f>
        <v>46548.46</v>
      </c>
      <c r="G7" s="34">
        <f t="shared" ref="G7:AH7" si="0">G57</f>
        <v>60132.335999999996</v>
      </c>
      <c r="H7" s="34">
        <f t="shared" si="0"/>
        <v>37548.186000000002</v>
      </c>
      <c r="I7" s="34">
        <f t="shared" ref="I7:K7" si="1">I57</f>
        <v>40166.92</v>
      </c>
      <c r="J7" s="34">
        <f t="shared" si="1"/>
        <v>0</v>
      </c>
      <c r="K7" s="34">
        <f t="shared" si="1"/>
        <v>32950.25</v>
      </c>
      <c r="L7" s="34">
        <f t="shared" si="0"/>
        <v>45524.45</v>
      </c>
      <c r="M7" s="34">
        <f t="shared" si="0"/>
        <v>75022.05</v>
      </c>
      <c r="N7" s="34">
        <f t="shared" si="0"/>
        <v>48936.800000000003</v>
      </c>
      <c r="O7" s="35">
        <f>O57</f>
        <v>386829.45199999999</v>
      </c>
      <c r="P7" s="34">
        <f t="shared" si="0"/>
        <v>13188.18</v>
      </c>
      <c r="Q7" s="34">
        <f t="shared" ref="Q7:W7" si="2">Q57</f>
        <v>6874.47</v>
      </c>
      <c r="R7" s="34">
        <f t="shared" si="2"/>
        <v>4012.53</v>
      </c>
      <c r="S7" s="34">
        <f t="shared" si="2"/>
        <v>13188.18</v>
      </c>
      <c r="T7" s="34">
        <f t="shared" si="2"/>
        <v>19876.3</v>
      </c>
      <c r="U7" s="34">
        <f t="shared" si="2"/>
        <v>35227.29</v>
      </c>
      <c r="V7" s="34">
        <f t="shared" si="2"/>
        <v>20055.900000000001</v>
      </c>
      <c r="W7" s="34">
        <f t="shared" si="2"/>
        <v>9123.5560000000005</v>
      </c>
      <c r="X7" s="35">
        <f t="shared" si="0"/>
        <v>84843.805999999997</v>
      </c>
      <c r="Y7" s="34">
        <f t="shared" si="0"/>
        <v>15847.94</v>
      </c>
      <c r="Z7" s="34">
        <f t="shared" si="0"/>
        <v>8095.2100000000009</v>
      </c>
      <c r="AA7" s="34">
        <f t="shared" si="0"/>
        <v>16207.75</v>
      </c>
      <c r="AB7" s="34">
        <f t="shared" ref="AB7:AD7" si="3">AB57</f>
        <v>11570.365</v>
      </c>
      <c r="AC7" s="34">
        <f t="shared" si="3"/>
        <v>13824.671000000002</v>
      </c>
      <c r="AD7" s="34">
        <f t="shared" si="3"/>
        <v>13824.671000000002</v>
      </c>
      <c r="AE7" s="34">
        <f t="shared" si="0"/>
        <v>1009.0650000000001</v>
      </c>
      <c r="AF7" s="34">
        <f t="shared" si="0"/>
        <v>1199.8610000000001</v>
      </c>
      <c r="AG7" s="34">
        <f t="shared" si="0"/>
        <v>3363.55</v>
      </c>
      <c r="AH7" s="35">
        <f t="shared" si="0"/>
        <v>84943.082999999984</v>
      </c>
      <c r="AI7" s="34">
        <f t="shared" ref="AI7:AP7" si="4">AI57</f>
        <v>58023.063000000009</v>
      </c>
      <c r="AJ7" s="34">
        <f t="shared" si="4"/>
        <v>73916.44</v>
      </c>
      <c r="AK7" s="34">
        <f t="shared" si="4"/>
        <v>38325.845000000001</v>
      </c>
      <c r="AL7" s="34">
        <f t="shared" si="4"/>
        <v>20031.355</v>
      </c>
      <c r="AM7" s="34">
        <f t="shared" si="4"/>
        <v>106763.65999999999</v>
      </c>
      <c r="AN7" s="34">
        <f t="shared" si="4"/>
        <v>119445.75999999998</v>
      </c>
      <c r="AO7" s="34">
        <f t="shared" si="4"/>
        <v>50147.815000000002</v>
      </c>
      <c r="AP7" s="35">
        <f t="shared" si="4"/>
        <v>466653.93800000002</v>
      </c>
      <c r="AQ7" s="34">
        <f t="shared" ref="AQ7:AT7" si="5">AQ57</f>
        <v>36997.576000000001</v>
      </c>
      <c r="AR7" s="34">
        <f t="shared" si="5"/>
        <v>36806.78</v>
      </c>
      <c r="AS7" s="34">
        <f t="shared" si="5"/>
        <v>33443.229999999996</v>
      </c>
      <c r="AT7" s="35">
        <f t="shared" si="5"/>
        <v>107247.586</v>
      </c>
      <c r="AU7" s="34">
        <f t="shared" ref="AU7:AW7" si="6">AU57</f>
        <v>3372.971</v>
      </c>
      <c r="AV7" s="34">
        <f t="shared" si="6"/>
        <v>6745.942</v>
      </c>
      <c r="AW7" s="34">
        <f t="shared" si="6"/>
        <v>10184.859999999999</v>
      </c>
      <c r="AX7" s="34">
        <f t="shared" ref="AX7:BA7" si="7">AX57</f>
        <v>66187.98</v>
      </c>
      <c r="AY7" s="34">
        <f t="shared" si="7"/>
        <v>17100.38</v>
      </c>
      <c r="AZ7" s="34">
        <f t="shared" si="7"/>
        <v>3551.9700000000003</v>
      </c>
      <c r="BA7" s="35">
        <f t="shared" si="7"/>
        <v>107144.103</v>
      </c>
      <c r="BB7" s="36">
        <f>E7/D7</f>
        <v>0.16405500551484062</v>
      </c>
    </row>
    <row r="8" spans="2:54" s="28" customFormat="1" ht="14.25" customHeight="1" x14ac:dyDescent="0.2">
      <c r="B8" s="24"/>
      <c r="C8" s="29" t="s">
        <v>8</v>
      </c>
      <c r="D8" s="32">
        <f>D105</f>
        <v>8134910</v>
      </c>
      <c r="E8" s="33">
        <f t="shared" ref="E8:E9" si="8">O8+X8+AH8+AP8+AT8+BA8</f>
        <v>1418457.8179999997</v>
      </c>
      <c r="F8" s="34">
        <f>F105</f>
        <v>54695.519999999997</v>
      </c>
      <c r="G8" s="34">
        <f t="shared" ref="G8:P8" si="9">G105</f>
        <v>68879.854000000007</v>
      </c>
      <c r="H8" s="34">
        <f t="shared" si="9"/>
        <v>44018.334000000003</v>
      </c>
      <c r="I8" s="34">
        <f t="shared" ref="I8:K8" si="10">I105</f>
        <v>46837.915000000001</v>
      </c>
      <c r="J8" s="34">
        <f t="shared" si="10"/>
        <v>0</v>
      </c>
      <c r="K8" s="34">
        <f t="shared" si="10"/>
        <v>37470.97</v>
      </c>
      <c r="L8" s="34">
        <f t="shared" si="9"/>
        <v>52752.009999999995</v>
      </c>
      <c r="M8" s="34">
        <f t="shared" si="9"/>
        <v>90444.2</v>
      </c>
      <c r="N8" s="34">
        <f t="shared" si="9"/>
        <v>59588.160000000003</v>
      </c>
      <c r="O8" s="35">
        <f>O105</f>
        <v>454686.96299999999</v>
      </c>
      <c r="P8" s="34">
        <f t="shared" si="9"/>
        <v>15900.160000000002</v>
      </c>
      <c r="Q8" s="34">
        <f t="shared" ref="Q8:W8" si="11">Q105</f>
        <v>7736.74</v>
      </c>
      <c r="R8" s="34">
        <f t="shared" si="11"/>
        <v>4727.38</v>
      </c>
      <c r="S8" s="34">
        <f t="shared" si="11"/>
        <v>15900.160000000002</v>
      </c>
      <c r="T8" s="34">
        <f t="shared" si="11"/>
        <v>20038.760000000002</v>
      </c>
      <c r="U8" s="34">
        <f t="shared" si="11"/>
        <v>38666.29</v>
      </c>
      <c r="V8" s="34">
        <f t="shared" si="11"/>
        <v>21289.43</v>
      </c>
      <c r="W8" s="34">
        <f t="shared" si="11"/>
        <v>9800.3940000000002</v>
      </c>
      <c r="X8" s="35">
        <f>X105</f>
        <v>134059.31400000001</v>
      </c>
      <c r="Y8" s="34">
        <f t="shared" ref="Y8:AG8" si="12">Y105</f>
        <v>16558.671999999999</v>
      </c>
      <c r="Z8" s="34">
        <f t="shared" si="12"/>
        <v>8001.14</v>
      </c>
      <c r="AA8" s="34">
        <f t="shared" si="12"/>
        <v>17237.22</v>
      </c>
      <c r="AB8" s="34">
        <f t="shared" ref="AB8:AD8" si="13">AB105</f>
        <v>13231.775000000001</v>
      </c>
      <c r="AC8" s="34">
        <f t="shared" si="13"/>
        <v>15730.499000000002</v>
      </c>
      <c r="AD8" s="34">
        <f t="shared" si="13"/>
        <v>15730.499000000002</v>
      </c>
      <c r="AE8" s="34">
        <f t="shared" si="12"/>
        <v>978.87</v>
      </c>
      <c r="AF8" s="34">
        <f t="shared" si="12"/>
        <v>1179.4939999999999</v>
      </c>
      <c r="AG8" s="34">
        <f t="shared" si="12"/>
        <v>3262.9</v>
      </c>
      <c r="AH8" s="35">
        <f>AH105</f>
        <v>91911.069000000003</v>
      </c>
      <c r="AI8" s="34">
        <f t="shared" ref="AI8:AO8" si="14">AI105</f>
        <v>64300.491000000002</v>
      </c>
      <c r="AJ8" s="34">
        <f t="shared" si="14"/>
        <v>77493.440000000017</v>
      </c>
      <c r="AK8" s="34">
        <f t="shared" si="14"/>
        <v>44198.189999999995</v>
      </c>
      <c r="AL8" s="34">
        <f t="shared" si="14"/>
        <v>24151.149999999998</v>
      </c>
      <c r="AM8" s="34">
        <f t="shared" si="14"/>
        <v>116129.76999999999</v>
      </c>
      <c r="AN8" s="34">
        <f t="shared" si="14"/>
        <v>131519.90999999997</v>
      </c>
      <c r="AO8" s="34">
        <f t="shared" si="14"/>
        <v>52813.790000000008</v>
      </c>
      <c r="AP8" s="35">
        <f>AP105</f>
        <v>510606.74099999992</v>
      </c>
      <c r="AQ8" s="34">
        <f t="shared" ref="AQ8:AS8" si="15">AQ105</f>
        <v>41864.443999999996</v>
      </c>
      <c r="AR8" s="34">
        <f t="shared" si="15"/>
        <v>41663.819999999992</v>
      </c>
      <c r="AS8" s="34">
        <f t="shared" si="15"/>
        <v>38400.92</v>
      </c>
      <c r="AT8" s="35">
        <f>AT105</f>
        <v>121929.18399999999</v>
      </c>
      <c r="AU8" s="34">
        <f t="shared" ref="AU8:AW8" si="16">AU105</f>
        <v>3272.779</v>
      </c>
      <c r="AV8" s="34">
        <f t="shared" si="16"/>
        <v>6545.558</v>
      </c>
      <c r="AW8" s="34">
        <f t="shared" si="16"/>
        <v>9887.49</v>
      </c>
      <c r="AX8" s="34">
        <f t="shared" ref="AX8:AZ8" si="17">AX105</f>
        <v>65487.369999999995</v>
      </c>
      <c r="AY8" s="34">
        <f t="shared" si="17"/>
        <v>16610.87</v>
      </c>
      <c r="AZ8" s="34">
        <f t="shared" si="17"/>
        <v>3460.48</v>
      </c>
      <c r="BA8" s="35">
        <f>BA105</f>
        <v>105264.54699999998</v>
      </c>
      <c r="BB8" s="36">
        <f>E8/D8</f>
        <v>0.17436674997019017</v>
      </c>
    </row>
    <row r="9" spans="2:54" s="28" customFormat="1" ht="14.25" customHeight="1" x14ac:dyDescent="0.2">
      <c r="B9" s="24"/>
      <c r="C9" s="29" t="s">
        <v>9</v>
      </c>
      <c r="D9" s="32">
        <f>D154</f>
        <v>8620121</v>
      </c>
      <c r="E9" s="33">
        <f t="shared" si="8"/>
        <v>1505791.5019999999</v>
      </c>
      <c r="F9" s="34">
        <f>F154</f>
        <v>55155.78</v>
      </c>
      <c r="G9" s="34">
        <f t="shared" ref="G9:P9" si="18">G154</f>
        <v>73147.982999999993</v>
      </c>
      <c r="H9" s="34">
        <f t="shared" si="18"/>
        <v>46881.777999999991</v>
      </c>
      <c r="I9" s="34">
        <f t="shared" ref="I9:K9" si="19">I154</f>
        <v>49829.344999999994</v>
      </c>
      <c r="J9" s="34">
        <f t="shared" si="19"/>
        <v>0</v>
      </c>
      <c r="K9" s="34">
        <f t="shared" si="19"/>
        <v>39338.720000000001</v>
      </c>
      <c r="L9" s="34">
        <f t="shared" si="18"/>
        <v>55417.06</v>
      </c>
      <c r="M9" s="34">
        <f>M154</f>
        <v>94678.35</v>
      </c>
      <c r="N9" s="34">
        <f>N154</f>
        <v>62753.36</v>
      </c>
      <c r="O9" s="35">
        <f>O154</f>
        <v>477202.37599999999</v>
      </c>
      <c r="P9" s="34">
        <f t="shared" si="18"/>
        <v>16735.154999999999</v>
      </c>
      <c r="Q9" s="34">
        <f t="shared" ref="Q9:W9" si="20">Q154</f>
        <v>8109.3450000000003</v>
      </c>
      <c r="R9" s="34">
        <f t="shared" si="20"/>
        <v>4968.8999999999996</v>
      </c>
      <c r="S9" s="34">
        <f t="shared" si="20"/>
        <v>16735.154999999999</v>
      </c>
      <c r="T9" s="34">
        <f t="shared" si="20"/>
        <v>22421.334999999999</v>
      </c>
      <c r="U9" s="34">
        <f t="shared" si="20"/>
        <v>40708.305</v>
      </c>
      <c r="V9" s="34">
        <f t="shared" si="20"/>
        <v>22330.275000000001</v>
      </c>
      <c r="W9" s="34">
        <f t="shared" si="20"/>
        <v>10340.383</v>
      </c>
      <c r="X9" s="35">
        <f>X154</f>
        <v>142348.85299999997</v>
      </c>
      <c r="Y9" s="34">
        <f t="shared" ref="Y9:AG9" si="21">Y154</f>
        <v>17967.736000000001</v>
      </c>
      <c r="Z9" s="34">
        <f t="shared" si="21"/>
        <v>8944.31</v>
      </c>
      <c r="AA9" s="34">
        <f t="shared" si="21"/>
        <v>18943.72</v>
      </c>
      <c r="AB9" s="34">
        <f t="shared" ref="AB9:AD9" si="22">AB154</f>
        <v>14080.439999999999</v>
      </c>
      <c r="AC9" s="34">
        <f t="shared" si="22"/>
        <v>16639.053</v>
      </c>
      <c r="AD9" s="34">
        <f t="shared" si="22"/>
        <v>16639.053</v>
      </c>
      <c r="AE9" s="34">
        <f t="shared" si="21"/>
        <v>1109.9549999999999</v>
      </c>
      <c r="AF9" s="34">
        <f t="shared" si="21"/>
        <v>1319.318</v>
      </c>
      <c r="AG9" s="34">
        <f t="shared" si="21"/>
        <v>3699.85</v>
      </c>
      <c r="AH9" s="35">
        <f>AH154</f>
        <v>99343.435000000027</v>
      </c>
      <c r="AI9" s="34">
        <f t="shared" ref="AI9:AO9" si="23">AI154</f>
        <v>67845.883999999991</v>
      </c>
      <c r="AJ9" s="34">
        <f t="shared" si="23"/>
        <v>83004.609999999986</v>
      </c>
      <c r="AK9" s="34">
        <f t="shared" si="23"/>
        <v>46600.355000000003</v>
      </c>
      <c r="AL9" s="34">
        <f t="shared" si="23"/>
        <v>25458.445</v>
      </c>
      <c r="AM9" s="34">
        <f t="shared" si="23"/>
        <v>122753.79999999999</v>
      </c>
      <c r="AN9" s="34">
        <f t="shared" si="23"/>
        <v>138960.78999999998</v>
      </c>
      <c r="AO9" s="34">
        <f t="shared" si="23"/>
        <v>55319.785000000003</v>
      </c>
      <c r="AP9" s="35">
        <f>AP154</f>
        <v>539943.66899999999</v>
      </c>
      <c r="AQ9" s="34">
        <f t="shared" ref="AQ9:AS9" si="24">AQ154</f>
        <v>44414.472999999998</v>
      </c>
      <c r="AR9" s="34">
        <f t="shared" si="24"/>
        <v>44205.11</v>
      </c>
      <c r="AS9" s="34">
        <f t="shared" si="24"/>
        <v>40505.26</v>
      </c>
      <c r="AT9" s="35">
        <f>AT154</f>
        <v>129124.84299999999</v>
      </c>
      <c r="AU9" s="34">
        <f t="shared" ref="AU9:AW9" si="25">AU154</f>
        <v>3710.3220000000001</v>
      </c>
      <c r="AV9" s="34">
        <f t="shared" si="25"/>
        <v>7420.6440000000002</v>
      </c>
      <c r="AW9" s="34">
        <f t="shared" si="25"/>
        <v>11204.269999999999</v>
      </c>
      <c r="AX9" s="34">
        <f t="shared" ref="AX9:AZ9" si="26">AX154</f>
        <v>72770.39</v>
      </c>
      <c r="AY9" s="34">
        <f t="shared" si="26"/>
        <v>18813.41</v>
      </c>
      <c r="AZ9" s="34">
        <f t="shared" si="26"/>
        <v>3909.29</v>
      </c>
      <c r="BA9" s="35">
        <f>BA154</f>
        <v>117828.32599999999</v>
      </c>
      <c r="BB9" s="36">
        <f>E9/D9</f>
        <v>0.17468333704364472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200217</v>
      </c>
      <c r="E12" s="42">
        <f>O12+X12+AH12+AP12+AT12+BA12</f>
        <v>81580.485000000001</v>
      </c>
      <c r="F12" s="41">
        <f t="shared" ref="F12:AI12" si="27">SUM(F13:F14)</f>
        <v>0</v>
      </c>
      <c r="G12" s="41">
        <f t="shared" si="27"/>
        <v>190.79599999999999</v>
      </c>
      <c r="H12" s="41">
        <f t="shared" si="27"/>
        <v>190.79599999999999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381.59199999999998</v>
      </c>
      <c r="P12" s="41">
        <f t="shared" si="27"/>
        <v>953.98</v>
      </c>
      <c r="Q12" s="41">
        <f t="shared" ref="Q12:W12" si="28">SUM(Q13:Q14)</f>
        <v>3815.92</v>
      </c>
      <c r="R12" s="41">
        <f t="shared" si="28"/>
        <v>953.98</v>
      </c>
      <c r="S12" s="41">
        <f t="shared" si="28"/>
        <v>953.98</v>
      </c>
      <c r="T12" s="41">
        <f t="shared" si="28"/>
        <v>0</v>
      </c>
      <c r="U12" s="41">
        <f t="shared" si="28"/>
        <v>9539.8000000000011</v>
      </c>
      <c r="V12" s="41">
        <f t="shared" si="28"/>
        <v>9539.8000000000011</v>
      </c>
      <c r="W12" s="41">
        <f t="shared" si="28"/>
        <v>190.79599999999999</v>
      </c>
      <c r="X12" s="43">
        <f t="shared" si="27"/>
        <v>25948.255999999998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190.79599999999999</v>
      </c>
      <c r="AD12" s="41">
        <f t="shared" si="29"/>
        <v>190.79599999999999</v>
      </c>
      <c r="AE12" s="41">
        <f t="shared" si="29"/>
        <v>0</v>
      </c>
      <c r="AF12" s="41">
        <f t="shared" si="29"/>
        <v>190.79599999999999</v>
      </c>
      <c r="AG12" s="41">
        <f t="shared" si="29"/>
        <v>0</v>
      </c>
      <c r="AH12" s="43">
        <f t="shared" si="27"/>
        <v>572.38799999999992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38159.200000000004</v>
      </c>
      <c r="AP12" s="43">
        <f>SUM(AI12:AO12)</f>
        <v>38159.200000000004</v>
      </c>
      <c r="AQ12" s="41">
        <f t="shared" ref="AQ12:AS12" si="31">SUM(AQ13:AQ14)</f>
        <v>190.79599999999999</v>
      </c>
      <c r="AR12" s="41">
        <f t="shared" si="31"/>
        <v>0</v>
      </c>
      <c r="AS12" s="41">
        <f t="shared" si="31"/>
        <v>0</v>
      </c>
      <c r="AT12" s="43">
        <f>SUM(AQ12:AS12)</f>
        <v>190.79599999999999</v>
      </c>
      <c r="AU12" s="41">
        <f t="shared" ref="AU12:AW12" si="32">SUM(AU13:AU14)</f>
        <v>9.4209999999999994</v>
      </c>
      <c r="AV12" s="41">
        <f t="shared" si="32"/>
        <v>18.841999999999999</v>
      </c>
      <c r="AW12" s="41">
        <f t="shared" si="32"/>
        <v>94.210000000000008</v>
      </c>
      <c r="AX12" s="41">
        <f t="shared" ref="AX12:AZ12" si="33">SUM(AX13:AX14)</f>
        <v>15734.73</v>
      </c>
      <c r="AY12" s="41">
        <f t="shared" si="33"/>
        <v>282.63</v>
      </c>
      <c r="AZ12" s="41">
        <f t="shared" si="33"/>
        <v>188.42000000000002</v>
      </c>
      <c r="BA12" s="43">
        <f>SUM(AU12:AZ12)</f>
        <v>16328.252999999999</v>
      </c>
      <c r="BB12" s="45">
        <f>E12/D12</f>
        <v>0.4074603305413626</v>
      </c>
    </row>
    <row r="13" spans="2:54" s="44" customFormat="1" ht="13.5" x14ac:dyDescent="0.25">
      <c r="B13" s="40"/>
      <c r="C13" s="40" t="s">
        <v>32</v>
      </c>
      <c r="D13" s="46">
        <f>[2]MPU!H313</f>
        <v>9421</v>
      </c>
      <c r="E13" s="47">
        <f t="shared" ref="E13:E57" si="34">O13+X13+AH13+AP13+AT13+BA13</f>
        <v>1064.5730000000001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9.4209999999999994</v>
      </c>
      <c r="AV13" s="48">
        <f t="shared" si="46"/>
        <v>18.841999999999999</v>
      </c>
      <c r="AW13" s="48">
        <f t="shared" si="46"/>
        <v>94.210000000000008</v>
      </c>
      <c r="AX13" s="48">
        <f t="shared" ref="AX13:AZ13" si="47">$D13*AX161</f>
        <v>471.05</v>
      </c>
      <c r="AY13" s="48">
        <f t="shared" si="47"/>
        <v>282.63</v>
      </c>
      <c r="AZ13" s="48">
        <f t="shared" si="47"/>
        <v>188.42000000000002</v>
      </c>
      <c r="BA13" s="51">
        <f t="shared" ref="BA13:BA57" si="48">SUM(AU13:AZ13)</f>
        <v>1064.5730000000001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[2]MPU!H314</f>
        <v>190796</v>
      </c>
      <c r="E14" s="47">
        <f t="shared" si="34"/>
        <v>80515.912000000011</v>
      </c>
      <c r="F14" s="48">
        <f>$D14*F162</f>
        <v>0</v>
      </c>
      <c r="G14" s="48">
        <f t="shared" ref="G14:N14" si="50">$D14*G162</f>
        <v>190.79599999999999</v>
      </c>
      <c r="H14" s="48">
        <f t="shared" si="50"/>
        <v>190.79599999999999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381.59199999999998</v>
      </c>
      <c r="P14" s="48">
        <f t="shared" si="36"/>
        <v>953.98</v>
      </c>
      <c r="Q14" s="48">
        <f t="shared" ref="Q14:W14" si="51">$D14*Q162</f>
        <v>3815.92</v>
      </c>
      <c r="R14" s="48">
        <f t="shared" si="51"/>
        <v>953.98</v>
      </c>
      <c r="S14" s="48">
        <f t="shared" si="51"/>
        <v>953.98</v>
      </c>
      <c r="T14" s="48">
        <f t="shared" si="51"/>
        <v>0</v>
      </c>
      <c r="U14" s="48">
        <f t="shared" si="51"/>
        <v>9539.8000000000011</v>
      </c>
      <c r="V14" s="48">
        <f t="shared" si="51"/>
        <v>9539.8000000000011</v>
      </c>
      <c r="W14" s="48">
        <f t="shared" si="51"/>
        <v>190.79599999999999</v>
      </c>
      <c r="X14" s="49">
        <f t="shared" si="38"/>
        <v>25948.255999999998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190.79599999999999</v>
      </c>
      <c r="AD14" s="48">
        <f t="shared" si="52"/>
        <v>190.79599999999999</v>
      </c>
      <c r="AE14" s="48">
        <f t="shared" si="52"/>
        <v>0</v>
      </c>
      <c r="AF14" s="48">
        <f t="shared" si="52"/>
        <v>190.79599999999999</v>
      </c>
      <c r="AG14" s="48">
        <f t="shared" si="52"/>
        <v>0</v>
      </c>
      <c r="AH14" s="49">
        <f t="shared" si="41"/>
        <v>572.38799999999992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38159.200000000004</v>
      </c>
      <c r="AP14" s="51">
        <f t="shared" si="43"/>
        <v>38159.200000000004</v>
      </c>
      <c r="AQ14" s="48">
        <f t="shared" ref="AQ14:AS14" si="54">$D14*AQ162</f>
        <v>190.79599999999999</v>
      </c>
      <c r="AR14" s="48">
        <f t="shared" si="54"/>
        <v>0</v>
      </c>
      <c r="AS14" s="48">
        <f t="shared" si="54"/>
        <v>0</v>
      </c>
      <c r="AT14" s="51">
        <f t="shared" si="45"/>
        <v>190.79599999999999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15263.68</v>
      </c>
      <c r="AY14" s="48">
        <f t="shared" si="56"/>
        <v>0</v>
      </c>
      <c r="AZ14" s="48">
        <f t="shared" si="56"/>
        <v>0</v>
      </c>
      <c r="BA14" s="51">
        <f t="shared" si="48"/>
        <v>15263.68</v>
      </c>
      <c r="BB14" s="45">
        <f t="shared" si="49"/>
        <v>0.42200000000000004</v>
      </c>
    </row>
    <row r="15" spans="2:54" s="44" customFormat="1" x14ac:dyDescent="0.25">
      <c r="B15" s="39" t="s">
        <v>34</v>
      </c>
      <c r="C15" s="40"/>
      <c r="D15" s="50">
        <f>SUM(D16:D24)</f>
        <v>4427144</v>
      </c>
      <c r="E15" s="42">
        <f t="shared" si="34"/>
        <v>902532.99499999988</v>
      </c>
      <c r="F15" s="41">
        <f t="shared" ref="F15:AI15" si="57">SUM(F16:F24)</f>
        <v>0</v>
      </c>
      <c r="G15" s="41">
        <f t="shared" si="57"/>
        <v>37312.6</v>
      </c>
      <c r="H15" s="41">
        <f t="shared" si="57"/>
        <v>37312.6</v>
      </c>
      <c r="I15" s="41">
        <f t="shared" si="57"/>
        <v>37430.699999999997</v>
      </c>
      <c r="J15" s="41">
        <f t="shared" si="57"/>
        <v>0</v>
      </c>
      <c r="K15" s="41">
        <f t="shared" si="57"/>
        <v>6117.1</v>
      </c>
      <c r="L15" s="41">
        <f t="shared" si="57"/>
        <v>18351.3</v>
      </c>
      <c r="M15" s="41">
        <f t="shared" si="57"/>
        <v>64534.55</v>
      </c>
      <c r="N15" s="41">
        <f t="shared" si="57"/>
        <v>48936.800000000003</v>
      </c>
      <c r="O15" s="43">
        <f t="shared" si="57"/>
        <v>249995.65000000002</v>
      </c>
      <c r="P15" s="41">
        <f t="shared" si="57"/>
        <v>12234.2</v>
      </c>
      <c r="Q15" s="41">
        <f t="shared" ref="Q15:W15" si="58">SUM(Q16:Q24)</f>
        <v>3058.55</v>
      </c>
      <c r="R15" s="41">
        <f t="shared" si="58"/>
        <v>3058.55</v>
      </c>
      <c r="S15" s="41">
        <f t="shared" si="58"/>
        <v>12234.2</v>
      </c>
      <c r="T15" s="41">
        <f t="shared" si="58"/>
        <v>19876.3</v>
      </c>
      <c r="U15" s="41">
        <f t="shared" si="58"/>
        <v>3058.55</v>
      </c>
      <c r="V15" s="41">
        <f t="shared" si="58"/>
        <v>0</v>
      </c>
      <c r="W15" s="41">
        <f t="shared" si="58"/>
        <v>0</v>
      </c>
      <c r="X15" s="43">
        <f t="shared" si="57"/>
        <v>16817.75</v>
      </c>
      <c r="Y15" s="41">
        <f t="shared" si="57"/>
        <v>6727.1</v>
      </c>
      <c r="Z15" s="41">
        <f t="shared" ref="Z15:AG15" si="59">SUM(Z16:Z24)</f>
        <v>6727.1</v>
      </c>
      <c r="AA15" s="41">
        <f t="shared" si="59"/>
        <v>16207.75</v>
      </c>
      <c r="AB15" s="41">
        <f t="shared" si="59"/>
        <v>7798.875</v>
      </c>
      <c r="AC15" s="41">
        <f t="shared" si="59"/>
        <v>7126.1650000000009</v>
      </c>
      <c r="AD15" s="41">
        <f t="shared" si="59"/>
        <v>7126.1650000000009</v>
      </c>
      <c r="AE15" s="41">
        <f t="shared" si="59"/>
        <v>1009.0650000000001</v>
      </c>
      <c r="AF15" s="41">
        <f t="shared" si="59"/>
        <v>1009.0650000000001</v>
      </c>
      <c r="AG15" s="41">
        <f t="shared" si="59"/>
        <v>3363.55</v>
      </c>
      <c r="AH15" s="43">
        <f t="shared" si="57"/>
        <v>57094.834999999992</v>
      </c>
      <c r="AI15" s="41">
        <f t="shared" si="57"/>
        <v>56820.865000000005</v>
      </c>
      <c r="AJ15" s="41">
        <f t="shared" ref="AJ15:AO15" si="60">SUM(AJ16:AJ24)</f>
        <v>54278.25</v>
      </c>
      <c r="AK15" s="41">
        <f t="shared" si="60"/>
        <v>18687.654999999999</v>
      </c>
      <c r="AL15" s="41">
        <f t="shared" si="60"/>
        <v>18687.654999999999</v>
      </c>
      <c r="AM15" s="41">
        <f t="shared" si="60"/>
        <v>106079.605</v>
      </c>
      <c r="AN15" s="41">
        <f t="shared" si="60"/>
        <v>118313.80499999999</v>
      </c>
      <c r="AO15" s="41">
        <f t="shared" si="60"/>
        <v>11988.615</v>
      </c>
      <c r="AP15" s="43">
        <f t="shared" si="43"/>
        <v>384856.44999999995</v>
      </c>
      <c r="AQ15" s="41">
        <f t="shared" ref="AQ15:AS15" si="61">SUM(AQ16:AQ24)</f>
        <v>35438.67</v>
      </c>
      <c r="AR15" s="41">
        <f t="shared" si="61"/>
        <v>35438.67</v>
      </c>
      <c r="AS15" s="41">
        <f t="shared" si="61"/>
        <v>32075.119999999999</v>
      </c>
      <c r="AT15" s="43">
        <f t="shared" si="45"/>
        <v>102952.45999999999</v>
      </c>
      <c r="AU15" s="41">
        <f t="shared" ref="AU15:AW15" si="62">SUM(AU16:AU24)</f>
        <v>3363.55</v>
      </c>
      <c r="AV15" s="41">
        <f t="shared" si="62"/>
        <v>6727.1</v>
      </c>
      <c r="AW15" s="41">
        <f t="shared" si="62"/>
        <v>10090.65</v>
      </c>
      <c r="AX15" s="41">
        <f t="shared" ref="AX15:AZ15" si="63">SUM(AX16:AX24)</f>
        <v>50453.25</v>
      </c>
      <c r="AY15" s="41">
        <f t="shared" si="63"/>
        <v>16817.75</v>
      </c>
      <c r="AZ15" s="41">
        <f t="shared" si="63"/>
        <v>3363.55</v>
      </c>
      <c r="BA15" s="43">
        <f t="shared" si="48"/>
        <v>90815.85</v>
      </c>
      <c r="BB15" s="45">
        <f t="shared" si="49"/>
        <v>0.20386348286841355</v>
      </c>
    </row>
    <row r="16" spans="2:54" s="44" customFormat="1" ht="13.5" x14ac:dyDescent="0.25">
      <c r="B16" s="40"/>
      <c r="C16" s="40" t="s">
        <v>35</v>
      </c>
      <c r="D16" s="46">
        <f>[2]MPU!H513</f>
        <v>336355</v>
      </c>
      <c r="E16" s="47">
        <f t="shared" si="34"/>
        <v>190040.57500000001</v>
      </c>
      <c r="F16" s="48">
        <f t="shared" ref="F16:F24" si="64">$D16*F164</f>
        <v>0</v>
      </c>
      <c r="G16" s="48">
        <f t="shared" ref="G16:N16" si="65">$D16*G164</f>
        <v>6727.1</v>
      </c>
      <c r="H16" s="48">
        <f t="shared" si="65"/>
        <v>6727.1</v>
      </c>
      <c r="I16" s="48">
        <f t="shared" si="65"/>
        <v>6727.1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3363.55</v>
      </c>
      <c r="N16" s="48">
        <f t="shared" si="65"/>
        <v>0</v>
      </c>
      <c r="O16" s="51">
        <f t="shared" ref="O16:O24" si="66">SUM(F16:N16)</f>
        <v>23544.850000000002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16817.75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16817.75</v>
      </c>
      <c r="Y16" s="48">
        <f t="shared" ref="Y16:Y24" si="69">$D16*Y164</f>
        <v>6727.1</v>
      </c>
      <c r="Z16" s="48">
        <f t="shared" ref="Z16:AG16" si="70">$D16*Z164</f>
        <v>6727.1</v>
      </c>
      <c r="AA16" s="48">
        <f t="shared" si="70"/>
        <v>10090.65</v>
      </c>
      <c r="AB16" s="48">
        <f t="shared" si="70"/>
        <v>1681.7750000000001</v>
      </c>
      <c r="AC16" s="48">
        <f t="shared" si="70"/>
        <v>1009.0650000000001</v>
      </c>
      <c r="AD16" s="48">
        <f t="shared" si="70"/>
        <v>1009.0650000000001</v>
      </c>
      <c r="AE16" s="48">
        <f t="shared" si="70"/>
        <v>1009.0650000000001</v>
      </c>
      <c r="AF16" s="48">
        <f t="shared" si="70"/>
        <v>1009.0650000000001</v>
      </c>
      <c r="AG16" s="48">
        <f t="shared" si="70"/>
        <v>3363.55</v>
      </c>
      <c r="AH16" s="51">
        <f t="shared" si="41"/>
        <v>32626.434999999994</v>
      </c>
      <c r="AI16" s="48">
        <f t="shared" ref="AI16:AO16" si="71">$D16*AI164</f>
        <v>1009.0650000000001</v>
      </c>
      <c r="AJ16" s="48">
        <f t="shared" si="71"/>
        <v>16817.75</v>
      </c>
      <c r="AK16" s="48">
        <f t="shared" si="71"/>
        <v>336.35500000000002</v>
      </c>
      <c r="AL16" s="48">
        <f t="shared" si="71"/>
        <v>336.35500000000002</v>
      </c>
      <c r="AM16" s="48">
        <f t="shared" si="71"/>
        <v>336.35500000000002</v>
      </c>
      <c r="AN16" s="48">
        <f t="shared" si="71"/>
        <v>336.35500000000002</v>
      </c>
      <c r="AO16" s="48">
        <f t="shared" si="71"/>
        <v>336.35500000000002</v>
      </c>
      <c r="AP16" s="51">
        <f t="shared" si="43"/>
        <v>19508.589999999997</v>
      </c>
      <c r="AQ16" s="48">
        <f t="shared" ref="AQ16:AS16" si="72">$D16*AQ164</f>
        <v>3363.55</v>
      </c>
      <c r="AR16" s="48">
        <f t="shared" si="72"/>
        <v>3363.55</v>
      </c>
      <c r="AS16" s="48">
        <f t="shared" si="72"/>
        <v>0</v>
      </c>
      <c r="AT16" s="51">
        <f t="shared" si="45"/>
        <v>6727.1</v>
      </c>
      <c r="AU16" s="48">
        <f t="shared" ref="AU16:AW16" si="73">$D16*AU164</f>
        <v>3363.55</v>
      </c>
      <c r="AV16" s="48">
        <f t="shared" si="73"/>
        <v>6727.1</v>
      </c>
      <c r="AW16" s="48">
        <f t="shared" si="73"/>
        <v>10090.65</v>
      </c>
      <c r="AX16" s="48">
        <f t="shared" ref="AX16:AZ16" si="74">$D16*AX164</f>
        <v>50453.25</v>
      </c>
      <c r="AY16" s="48">
        <f t="shared" si="74"/>
        <v>16817.75</v>
      </c>
      <c r="AZ16" s="48">
        <f t="shared" si="74"/>
        <v>3363.55</v>
      </c>
      <c r="BA16" s="51">
        <f t="shared" si="48"/>
        <v>90815.85</v>
      </c>
      <c r="BB16" s="45">
        <f t="shared" si="49"/>
        <v>0.56500000000000006</v>
      </c>
    </row>
    <row r="17" spans="2:54" s="44" customFormat="1" ht="13.5" x14ac:dyDescent="0.25">
      <c r="B17" s="40"/>
      <c r="C17" s="40" t="s">
        <v>36</v>
      </c>
      <c r="D17" s="46">
        <f>[2]MPU!H514</f>
        <v>749210</v>
      </c>
      <c r="E17" s="47">
        <f t="shared" si="34"/>
        <v>74921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37460.5</v>
      </c>
      <c r="AJ17" s="48">
        <f t="shared" si="78"/>
        <v>37460.5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74921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</v>
      </c>
    </row>
    <row r="18" spans="2:54" s="44" customFormat="1" ht="13.5" x14ac:dyDescent="0.25">
      <c r="B18" s="40"/>
      <c r="C18" s="40" t="s">
        <v>37</v>
      </c>
      <c r="D18" s="46">
        <f>[2]MPU!H515</f>
        <v>582613</v>
      </c>
      <c r="E18" s="47">
        <f t="shared" si="34"/>
        <v>221392.94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87391.95</v>
      </c>
      <c r="AN18" s="48">
        <f t="shared" si="85"/>
        <v>87391.95</v>
      </c>
      <c r="AO18" s="48">
        <f t="shared" si="85"/>
        <v>11652.26</v>
      </c>
      <c r="AP18" s="51">
        <f t="shared" si="43"/>
        <v>186436.16</v>
      </c>
      <c r="AQ18" s="48">
        <f t="shared" ref="AQ18:AS18" si="86">$D18*AQ166</f>
        <v>11652.26</v>
      </c>
      <c r="AR18" s="48">
        <f t="shared" si="86"/>
        <v>11652.26</v>
      </c>
      <c r="AS18" s="48">
        <f t="shared" si="86"/>
        <v>11652.26</v>
      </c>
      <c r="AT18" s="51">
        <f t="shared" si="45"/>
        <v>34956.78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[2]MPU!H516</f>
        <v>103578</v>
      </c>
      <c r="E19" s="47">
        <f t="shared" si="34"/>
        <v>6214.68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2071.56</v>
      </c>
      <c r="AR19" s="48">
        <f t="shared" si="93"/>
        <v>2071.56</v>
      </c>
      <c r="AS19" s="48">
        <f t="shared" si="93"/>
        <v>2071.56</v>
      </c>
      <c r="AT19" s="51">
        <f t="shared" si="45"/>
        <v>6214.68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6.0000000000000005E-2</v>
      </c>
    </row>
    <row r="20" spans="2:54" s="44" customFormat="1" ht="13.5" x14ac:dyDescent="0.25">
      <c r="B20" s="40"/>
      <c r="C20" s="40" t="s">
        <v>39</v>
      </c>
      <c r="D20" s="46">
        <f>[2]MPU!H517</f>
        <v>0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 t="e">
        <f t="shared" si="49"/>
        <v>#DIV/0!</v>
      </c>
    </row>
    <row r="21" spans="2:54" s="44" customFormat="1" ht="13.5" x14ac:dyDescent="0.25">
      <c r="B21" s="40"/>
      <c r="C21" s="40" t="s">
        <v>40</v>
      </c>
      <c r="D21" s="46">
        <f>[2]MPU!H518</f>
        <v>611710</v>
      </c>
      <c r="E21" s="47">
        <f t="shared" si="34"/>
        <v>409845.69999999995</v>
      </c>
      <c r="F21" s="48">
        <f t="shared" si="64"/>
        <v>0</v>
      </c>
      <c r="G21" s="48">
        <f t="shared" ref="G21:N21" si="103">$D21*G169</f>
        <v>30585.5</v>
      </c>
      <c r="H21" s="48">
        <f t="shared" si="103"/>
        <v>30585.5</v>
      </c>
      <c r="I21" s="48">
        <f t="shared" si="103"/>
        <v>30585.5</v>
      </c>
      <c r="J21" s="48">
        <f t="shared" si="103"/>
        <v>0</v>
      </c>
      <c r="K21" s="48">
        <f t="shared" si="103"/>
        <v>6117.1</v>
      </c>
      <c r="L21" s="48">
        <f t="shared" si="103"/>
        <v>18351.3</v>
      </c>
      <c r="M21" s="48">
        <f t="shared" si="103"/>
        <v>61171</v>
      </c>
      <c r="N21" s="48">
        <f t="shared" si="103"/>
        <v>48936.800000000003</v>
      </c>
      <c r="O21" s="51">
        <f t="shared" si="66"/>
        <v>226332.7</v>
      </c>
      <c r="P21" s="48">
        <f t="shared" si="67"/>
        <v>12234.2</v>
      </c>
      <c r="Q21" s="48">
        <f t="shared" ref="Q21:W21" si="104">$D21*Q169</f>
        <v>3058.55</v>
      </c>
      <c r="R21" s="48">
        <f t="shared" si="104"/>
        <v>3058.55</v>
      </c>
      <c r="S21" s="48">
        <f t="shared" si="104"/>
        <v>12234.2</v>
      </c>
      <c r="T21" s="48">
        <f t="shared" si="104"/>
        <v>3058.55</v>
      </c>
      <c r="U21" s="48">
        <f t="shared" si="104"/>
        <v>3058.55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6117.1</v>
      </c>
      <c r="AB21" s="48">
        <f t="shared" si="105"/>
        <v>6117.1</v>
      </c>
      <c r="AC21" s="48">
        <f t="shared" si="105"/>
        <v>6117.1</v>
      </c>
      <c r="AD21" s="48">
        <f t="shared" si="105"/>
        <v>6117.1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24468.400000000001</v>
      </c>
      <c r="AI21" s="48">
        <f t="shared" ref="AI21:AO21" si="106">$D21*AI169</f>
        <v>18351.3</v>
      </c>
      <c r="AJ21" s="48">
        <f t="shared" si="106"/>
        <v>0</v>
      </c>
      <c r="AK21" s="48">
        <f t="shared" si="106"/>
        <v>18351.3</v>
      </c>
      <c r="AL21" s="48">
        <f t="shared" si="106"/>
        <v>18351.3</v>
      </c>
      <c r="AM21" s="48">
        <f t="shared" si="106"/>
        <v>18351.3</v>
      </c>
      <c r="AN21" s="48">
        <f t="shared" si="106"/>
        <v>30585.5</v>
      </c>
      <c r="AO21" s="48">
        <f t="shared" si="106"/>
        <v>0</v>
      </c>
      <c r="AP21" s="51">
        <f t="shared" si="43"/>
        <v>103990.7</v>
      </c>
      <c r="AQ21" s="48">
        <f t="shared" ref="AQ21:AS21" si="107">$D21*AQ169</f>
        <v>18351.3</v>
      </c>
      <c r="AR21" s="48">
        <f t="shared" si="107"/>
        <v>18351.3</v>
      </c>
      <c r="AS21" s="48">
        <f t="shared" si="107"/>
        <v>18351.3</v>
      </c>
      <c r="AT21" s="51">
        <f t="shared" si="45"/>
        <v>55053.899999999994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0.66999999999999993</v>
      </c>
    </row>
    <row r="22" spans="2:54" s="44" customFormat="1" ht="13.5" x14ac:dyDescent="0.25">
      <c r="B22" s="40"/>
      <c r="C22" s="40" t="s">
        <v>41</v>
      </c>
      <c r="D22" s="46">
        <f>[2]MPU!H519</f>
        <v>23620</v>
      </c>
      <c r="E22" s="47">
        <f t="shared" si="34"/>
        <v>118.10000000000001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118.10000000000001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118.10000000000001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[2]MPU!H520</f>
        <v>0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 t="e">
        <f t="shared" si="49"/>
        <v>#DIV/0!</v>
      </c>
    </row>
    <row r="24" spans="2:54" s="44" customFormat="1" ht="13.5" x14ac:dyDescent="0.25">
      <c r="B24" s="40"/>
      <c r="C24" s="40" t="s">
        <v>43</v>
      </c>
      <c r="D24" s="46">
        <f>[2]MPU!H521</f>
        <v>2020058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255149</v>
      </c>
      <c r="E25" s="42">
        <f t="shared" si="34"/>
        <v>340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340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340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1.332554703330211E-3</v>
      </c>
    </row>
    <row r="26" spans="2:54" s="44" customFormat="1" ht="13.5" x14ac:dyDescent="0.25">
      <c r="B26" s="40"/>
      <c r="C26" s="52" t="s">
        <v>45</v>
      </c>
      <c r="D26" s="46">
        <f>[2]MPU!H713</f>
        <v>238149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[2]MPU!H714</f>
        <v>17000</v>
      </c>
      <c r="E27" s="47">
        <f t="shared" si="34"/>
        <v>340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340</v>
      </c>
      <c r="M27" s="48">
        <f t="shared" si="148"/>
        <v>0</v>
      </c>
      <c r="N27" s="48">
        <f t="shared" si="148"/>
        <v>0</v>
      </c>
      <c r="O27" s="51">
        <f>SUM(F27:N27)</f>
        <v>340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918947</v>
      </c>
      <c r="E28" s="47">
        <f t="shared" si="34"/>
        <v>140225.92799999999</v>
      </c>
      <c r="F28" s="41">
        <f>SUM(F29:F34)</f>
        <v>15085.960000000001</v>
      </c>
      <c r="G28" s="41">
        <f t="shared" ref="G28:N28" si="155">SUM(G29:G34)</f>
        <v>22628.94</v>
      </c>
      <c r="H28" s="41">
        <f t="shared" si="155"/>
        <v>0</v>
      </c>
      <c r="I28" s="41">
        <f t="shared" si="155"/>
        <v>2736.2200000000003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40451.120000000003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22628.94</v>
      </c>
      <c r="V28" s="41">
        <f t="shared" si="157"/>
        <v>2736.2200000000003</v>
      </c>
      <c r="W28" s="41">
        <f t="shared" si="157"/>
        <v>2736.2200000000003</v>
      </c>
      <c r="X28" s="41">
        <f t="shared" si="156"/>
        <v>28101.379999999997</v>
      </c>
      <c r="Y28" s="41">
        <f t="shared" si="156"/>
        <v>8911.09</v>
      </c>
      <c r="Z28" s="41">
        <f t="shared" ref="Z28:AG28" si="158">SUM(Z29:Z34)</f>
        <v>1368.1100000000001</v>
      </c>
      <c r="AA28" s="41">
        <f t="shared" si="158"/>
        <v>0</v>
      </c>
      <c r="AB28" s="41">
        <f t="shared" si="158"/>
        <v>3771.4900000000002</v>
      </c>
      <c r="AC28" s="41">
        <f t="shared" si="158"/>
        <v>6507.7100000000009</v>
      </c>
      <c r="AD28" s="41">
        <f t="shared" si="158"/>
        <v>6507.7100000000009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27066.11</v>
      </c>
      <c r="AI28" s="41">
        <f t="shared" si="156"/>
        <v>754.298</v>
      </c>
      <c r="AJ28" s="41">
        <f t="shared" ref="AJ28:AO28" si="159">SUM(AJ29:AJ34)</f>
        <v>19190.29</v>
      </c>
      <c r="AK28" s="41">
        <f t="shared" si="159"/>
        <v>19190.29</v>
      </c>
      <c r="AL28" s="41">
        <f t="shared" si="159"/>
        <v>0</v>
      </c>
      <c r="AM28" s="41">
        <f t="shared" si="159"/>
        <v>684.05500000000006</v>
      </c>
      <c r="AN28" s="41">
        <f t="shared" si="159"/>
        <v>684.05500000000006</v>
      </c>
      <c r="AO28" s="41">
        <f t="shared" si="159"/>
        <v>0</v>
      </c>
      <c r="AP28" s="43">
        <f t="shared" si="43"/>
        <v>40502.987999999998</v>
      </c>
      <c r="AQ28" s="41">
        <f t="shared" ref="AQ28:AS28" si="160">SUM(AQ29:AQ34)</f>
        <v>1368.1100000000001</v>
      </c>
      <c r="AR28" s="41">
        <f t="shared" si="160"/>
        <v>1368.1100000000001</v>
      </c>
      <c r="AS28" s="41">
        <f t="shared" si="160"/>
        <v>1368.1100000000001</v>
      </c>
      <c r="AT28" s="43">
        <f t="shared" si="45"/>
        <v>4104.33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0.15259414090257653</v>
      </c>
    </row>
    <row r="29" spans="2:54" s="44" customFormat="1" ht="13.5" x14ac:dyDescent="0.25">
      <c r="B29" s="40"/>
      <c r="C29" s="40" t="s">
        <v>48</v>
      </c>
      <c r="D29" s="46">
        <f>[2]MPU!H913</f>
        <v>754298</v>
      </c>
      <c r="E29" s="47">
        <f t="shared" si="34"/>
        <v>110127.508</v>
      </c>
      <c r="F29" s="48">
        <f>$D29*F177</f>
        <v>15085.960000000001</v>
      </c>
      <c r="G29" s="48">
        <f t="shared" ref="G29:N29" si="163">$D29*G177</f>
        <v>22628.94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37714.9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22628.94</v>
      </c>
      <c r="V29" s="48">
        <f t="shared" si="166"/>
        <v>0</v>
      </c>
      <c r="W29" s="48">
        <f t="shared" si="166"/>
        <v>0</v>
      </c>
      <c r="X29" s="51">
        <f t="shared" si="38"/>
        <v>22628.94</v>
      </c>
      <c r="Y29" s="48">
        <f t="shared" ref="Y29:Y34" si="167">$D29*Y177</f>
        <v>7542.9800000000005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3771.4900000000002</v>
      </c>
      <c r="AC29" s="48">
        <f t="shared" si="168"/>
        <v>3771.4900000000002</v>
      </c>
      <c r="AD29" s="48">
        <f t="shared" si="168"/>
        <v>3771.4900000000002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18857.45</v>
      </c>
      <c r="AI29" s="48">
        <f t="shared" ref="AI29:AO29" si="169">$D29*AI177</f>
        <v>754.298</v>
      </c>
      <c r="AJ29" s="48">
        <f t="shared" si="169"/>
        <v>15085.960000000001</v>
      </c>
      <c r="AK29" s="48">
        <f t="shared" si="169"/>
        <v>15085.960000000001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30926.218000000001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>
        <f>[2]MPU!H914</f>
        <v>136811</v>
      </c>
      <c r="E30" s="47">
        <f t="shared" si="34"/>
        <v>30098.42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2736.2200000000003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2736.2200000000003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2736.2200000000003</v>
      </c>
      <c r="W30" s="48">
        <f t="shared" si="175"/>
        <v>2736.2200000000003</v>
      </c>
      <c r="X30" s="51">
        <f t="shared" si="38"/>
        <v>5472.4400000000005</v>
      </c>
      <c r="Y30" s="48">
        <f t="shared" si="167"/>
        <v>1368.1100000000001</v>
      </c>
      <c r="Z30" s="48">
        <f t="shared" ref="Z30:AG30" si="176">$D30*Z178</f>
        <v>1368.1100000000001</v>
      </c>
      <c r="AA30" s="48">
        <f t="shared" si="176"/>
        <v>0</v>
      </c>
      <c r="AB30" s="48">
        <f t="shared" si="176"/>
        <v>0</v>
      </c>
      <c r="AC30" s="48">
        <f t="shared" si="176"/>
        <v>2736.2200000000003</v>
      </c>
      <c r="AD30" s="48">
        <f t="shared" si="176"/>
        <v>2736.2200000000003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8208.66</v>
      </c>
      <c r="AI30" s="48">
        <f t="shared" ref="AI30:AO30" si="177">$D30*AI178</f>
        <v>0</v>
      </c>
      <c r="AJ30" s="48">
        <f t="shared" si="177"/>
        <v>4104.33</v>
      </c>
      <c r="AK30" s="48">
        <f t="shared" si="177"/>
        <v>4104.33</v>
      </c>
      <c r="AL30" s="48">
        <f t="shared" si="177"/>
        <v>0</v>
      </c>
      <c r="AM30" s="48">
        <f t="shared" si="177"/>
        <v>684.05500000000006</v>
      </c>
      <c r="AN30" s="48">
        <f t="shared" si="177"/>
        <v>684.05500000000006</v>
      </c>
      <c r="AO30" s="48">
        <f t="shared" si="177"/>
        <v>0</v>
      </c>
      <c r="AP30" s="51">
        <f t="shared" si="43"/>
        <v>9576.77</v>
      </c>
      <c r="AQ30" s="48">
        <f t="shared" ref="AQ30:AS30" si="178">$D30*AQ178</f>
        <v>1368.1100000000001</v>
      </c>
      <c r="AR30" s="48">
        <f t="shared" si="178"/>
        <v>1368.1100000000001</v>
      </c>
      <c r="AS30" s="48">
        <f t="shared" si="178"/>
        <v>1368.1100000000001</v>
      </c>
      <c r="AT30" s="51">
        <f t="shared" si="45"/>
        <v>4104.33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>
        <f t="shared" si="49"/>
        <v>0.22</v>
      </c>
    </row>
    <row r="31" spans="2:54" s="44" customFormat="1" ht="13.5" x14ac:dyDescent="0.25">
      <c r="B31" s="40"/>
      <c r="C31" s="40" t="s">
        <v>50</v>
      </c>
      <c r="D31" s="46">
        <f>[2]MPU!H915</f>
        <v>27838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>
        <f>[2]MPU!H916</f>
        <v>0</v>
      </c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>
        <f>[2]MPU!H917</f>
        <v>0</v>
      </c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 t="e">
        <f t="shared" si="49"/>
        <v>#DIV/0!</v>
      </c>
    </row>
    <row r="34" spans="2:54" s="44" customFormat="1" ht="13.5" x14ac:dyDescent="0.25">
      <c r="B34" s="40"/>
      <c r="C34" s="40" t="s">
        <v>53</v>
      </c>
      <c r="D34" s="46">
        <f>[2]MPU!H918</f>
        <v>0</v>
      </c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781668</v>
      </c>
      <c r="E35" s="42">
        <f t="shared" si="34"/>
        <v>0</v>
      </c>
      <c r="F35" s="41">
        <f t="shared" ref="F35:AI35" si="209">SUM(F36:F37)</f>
        <v>0</v>
      </c>
      <c r="G35" s="41">
        <f t="shared" ref="G35:N35" si="210">SUM(G36:G37)</f>
        <v>0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0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0</v>
      </c>
      <c r="V35" s="41">
        <f t="shared" si="211"/>
        <v>0</v>
      </c>
      <c r="W35" s="41">
        <f t="shared" si="211"/>
        <v>0</v>
      </c>
      <c r="X35" s="41">
        <f t="shared" si="209"/>
        <v>0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0</v>
      </c>
    </row>
    <row r="36" spans="2:54" s="44" customFormat="1" ht="13.5" x14ac:dyDescent="0.25">
      <c r="B36" s="40"/>
      <c r="C36" s="40" t="s">
        <v>55</v>
      </c>
      <c r="D36" s="46">
        <f>[2]MPU!H1113</f>
        <v>0</v>
      </c>
      <c r="E36" s="47">
        <f t="shared" si="34"/>
        <v>0</v>
      </c>
      <c r="F36" s="48">
        <f t="shared" si="173"/>
        <v>0</v>
      </c>
      <c r="G36" s="48">
        <f t="shared" ref="G36:N36" si="217">$D36*G184</f>
        <v>0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0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0</v>
      </c>
      <c r="V36" s="48">
        <f t="shared" si="219"/>
        <v>0</v>
      </c>
      <c r="W36" s="48">
        <f t="shared" si="219"/>
        <v>0</v>
      </c>
      <c r="X36" s="51">
        <f t="shared" si="38"/>
        <v>0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 t="e">
        <f t="shared" si="49"/>
        <v>#DIV/0!</v>
      </c>
    </row>
    <row r="37" spans="2:54" s="44" customFormat="1" ht="13.5" x14ac:dyDescent="0.25">
      <c r="B37" s="40"/>
      <c r="C37" s="40" t="s">
        <v>56</v>
      </c>
      <c r="D37" s="46">
        <f>[2]MPU!H1114</f>
        <v>781668</v>
      </c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>
        <f t="shared" si="49"/>
        <v>0</v>
      </c>
    </row>
    <row r="38" spans="2:54" s="44" customFormat="1" x14ac:dyDescent="0.25">
      <c r="B38" s="39" t="s">
        <v>57</v>
      </c>
      <c r="C38" s="40"/>
      <c r="D38" s="50">
        <f>SUM(D39:D43)</f>
        <v>234105</v>
      </c>
      <c r="E38" s="42">
        <f t="shared" si="34"/>
        <v>13976.42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7779.880000000001</v>
      </c>
      <c r="W38" s="41">
        <f t="shared" si="235"/>
        <v>6196.54</v>
      </c>
      <c r="X38" s="41">
        <f t="shared" si="233"/>
        <v>13976.42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5.9701501463018732E-2</v>
      </c>
    </row>
    <row r="39" spans="2:54" s="44" customFormat="1" ht="13.5" x14ac:dyDescent="0.25">
      <c r="B39" s="40"/>
      <c r="C39" s="40" t="s">
        <v>58</v>
      </c>
      <c r="D39" s="46">
        <f>[2]MPU!H1313</f>
        <v>117027</v>
      </c>
      <c r="E39" s="47">
        <f t="shared" si="34"/>
        <v>11702.7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5851.35</v>
      </c>
      <c r="W39" s="48">
        <f t="shared" si="243"/>
        <v>5851.35</v>
      </c>
      <c r="X39" s="51">
        <f t="shared" si="38"/>
        <v>11702.7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[2]MPU!H1314</f>
        <v>3696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>
        <f>[2]MPU!H1315</f>
        <v>2680</v>
      </c>
      <c r="E41" s="47">
        <f t="shared" si="34"/>
        <v>536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268</v>
      </c>
      <c r="W41" s="48">
        <f t="shared" si="258"/>
        <v>268</v>
      </c>
      <c r="X41" s="51">
        <f t="shared" si="38"/>
        <v>536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>
        <f>[2]MPU!H1316</f>
        <v>2573</v>
      </c>
      <c r="E42" s="47">
        <f t="shared" si="34"/>
        <v>115.785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38.594999999999999</v>
      </c>
      <c r="W42" s="48">
        <f t="shared" si="265"/>
        <v>77.19</v>
      </c>
      <c r="X42" s="51">
        <f>SUM(P42:W42)</f>
        <v>115.785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[2]MPU!H1317</f>
        <v>108129</v>
      </c>
      <c r="E43" s="47">
        <f t="shared" si="34"/>
        <v>1621.9349999999999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1621.9349999999999</v>
      </c>
      <c r="W43" s="48">
        <f t="shared" si="272"/>
        <v>0</v>
      </c>
      <c r="X43" s="51">
        <f t="shared" si="38"/>
        <v>1621.9349999999999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108238</v>
      </c>
      <c r="E44" s="42">
        <f t="shared" si="34"/>
        <v>3180.09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44.79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44.79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447.90000000000003</v>
      </c>
      <c r="AJ44" s="41">
        <f t="shared" ref="AJ44:AO44" si="282">SUM(AJ45:AJ49)</f>
        <v>447.90000000000003</v>
      </c>
      <c r="AK44" s="41">
        <f t="shared" si="282"/>
        <v>447.90000000000003</v>
      </c>
      <c r="AL44" s="41">
        <f t="shared" si="282"/>
        <v>1343.7</v>
      </c>
      <c r="AM44" s="41">
        <f t="shared" si="282"/>
        <v>0</v>
      </c>
      <c r="AN44" s="41">
        <f t="shared" si="282"/>
        <v>447.90000000000003</v>
      </c>
      <c r="AO44" s="41">
        <f t="shared" si="282"/>
        <v>0</v>
      </c>
      <c r="AP44" s="43">
        <f t="shared" si="43"/>
        <v>3135.3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2.9380531791053051E-2</v>
      </c>
    </row>
    <row r="45" spans="2:54" s="44" customFormat="1" ht="13.5" x14ac:dyDescent="0.25">
      <c r="B45" s="40"/>
      <c r="C45" s="40" t="s">
        <v>64</v>
      </c>
      <c r="D45" s="46">
        <f>[2]MPU!H1513</f>
        <v>24964</v>
      </c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>
        <f t="shared" si="49"/>
        <v>0</v>
      </c>
    </row>
    <row r="46" spans="2:54" s="44" customFormat="1" ht="13.5" x14ac:dyDescent="0.25">
      <c r="B46" s="40"/>
      <c r="C46" s="40" t="s">
        <v>65</v>
      </c>
      <c r="D46" s="46">
        <f>[2]MPU!H1514</f>
        <v>18397</v>
      </c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>
        <f t="shared" si="49"/>
        <v>0</v>
      </c>
    </row>
    <row r="47" spans="2:54" s="44" customFormat="1" ht="13.5" x14ac:dyDescent="0.25">
      <c r="B47" s="40"/>
      <c r="C47" s="40" t="s">
        <v>66</v>
      </c>
      <c r="D47" s="46">
        <f>[2]MPU!H1515</f>
        <v>50358</v>
      </c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>
        <f t="shared" si="49"/>
        <v>0</v>
      </c>
    </row>
    <row r="48" spans="2:54" s="44" customFormat="1" ht="13.5" x14ac:dyDescent="0.25">
      <c r="B48" s="40"/>
      <c r="C48" s="40" t="s">
        <v>67</v>
      </c>
      <c r="D48" s="46">
        <f>[2]MPU!H1516</f>
        <v>5561</v>
      </c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[2]MPU!H1517</f>
        <v>8958</v>
      </c>
      <c r="E49" s="47">
        <f t="shared" si="34"/>
        <v>3180.09</v>
      </c>
      <c r="F49" s="48">
        <f>$D49*F197</f>
        <v>0</v>
      </c>
      <c r="G49" s="48">
        <f t="shared" ref="G49:N49" si="317">$D49*G197</f>
        <v>0</v>
      </c>
      <c r="H49" s="48">
        <f t="shared" si="317"/>
        <v>44.79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44.79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447.90000000000003</v>
      </c>
      <c r="AJ49" s="48">
        <f t="shared" si="320"/>
        <v>447.90000000000003</v>
      </c>
      <c r="AK49" s="48">
        <f t="shared" si="320"/>
        <v>447.90000000000003</v>
      </c>
      <c r="AL49" s="48">
        <f t="shared" si="320"/>
        <v>1343.7</v>
      </c>
      <c r="AM49" s="48">
        <f t="shared" si="320"/>
        <v>0</v>
      </c>
      <c r="AN49" s="48">
        <f t="shared" si="320"/>
        <v>447.90000000000003</v>
      </c>
      <c r="AO49" s="48">
        <f t="shared" si="320"/>
        <v>0</v>
      </c>
      <c r="AP49" s="51">
        <f t="shared" si="43"/>
        <v>3135.3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0.35500000000000004</v>
      </c>
    </row>
    <row r="50" spans="2:54" s="44" customFormat="1" x14ac:dyDescent="0.25">
      <c r="B50" s="39" t="s">
        <v>69</v>
      </c>
      <c r="C50" s="40"/>
      <c r="D50" s="50">
        <f>SUM(D51:D56)</f>
        <v>618721</v>
      </c>
      <c r="E50" s="42">
        <f t="shared" si="34"/>
        <v>95826.05</v>
      </c>
      <c r="F50" s="41">
        <f>SUM(F51:F56)</f>
        <v>31462.5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26833.15</v>
      </c>
      <c r="L50" s="41">
        <f t="shared" si="324"/>
        <v>26833.15</v>
      </c>
      <c r="M50" s="41">
        <f t="shared" si="324"/>
        <v>10487.5</v>
      </c>
      <c r="N50" s="41">
        <f t="shared" si="324"/>
        <v>0</v>
      </c>
      <c r="O50" s="43">
        <f>SUM(O51:O56)</f>
        <v>95616.3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209.75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209.75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0.15487764275012486</v>
      </c>
    </row>
    <row r="51" spans="2:54" s="44" customFormat="1" ht="13.5" x14ac:dyDescent="0.25">
      <c r="B51" s="40"/>
      <c r="C51" s="40" t="s">
        <v>70</v>
      </c>
      <c r="D51" s="46">
        <f>[2]MPU!H1713</f>
        <v>209750</v>
      </c>
      <c r="E51" s="47">
        <f t="shared" si="34"/>
        <v>63134.75</v>
      </c>
      <c r="F51" s="48">
        <f t="shared" ref="F51:F56" si="332">$D51*F199</f>
        <v>31462.5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10487.5</v>
      </c>
      <c r="L51" s="48">
        <f t="shared" si="333"/>
        <v>10487.5</v>
      </c>
      <c r="M51" s="48">
        <f t="shared" si="333"/>
        <v>10487.5</v>
      </c>
      <c r="N51" s="48">
        <f t="shared" si="333"/>
        <v>0</v>
      </c>
      <c r="O51" s="51">
        <f t="shared" ref="O51:O56" si="334">SUM(F51:N51)</f>
        <v>62925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209.75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209.75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>
        <f>[2]MPU!H1714</f>
        <v>0</v>
      </c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 t="e">
        <f t="shared" si="49"/>
        <v>#DIV/0!</v>
      </c>
    </row>
    <row r="53" spans="2:54" s="44" customFormat="1" ht="13.5" x14ac:dyDescent="0.25">
      <c r="B53" s="40"/>
      <c r="C53" s="40" t="s">
        <v>72</v>
      </c>
      <c r="D53" s="46">
        <f>[2]MPU!H1715</f>
        <v>108971</v>
      </c>
      <c r="E53" s="47">
        <f t="shared" si="34"/>
        <v>32691.3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16345.65</v>
      </c>
      <c r="L53" s="48">
        <f t="shared" si="350"/>
        <v>16345.65</v>
      </c>
      <c r="M53" s="48">
        <f t="shared" si="350"/>
        <v>0</v>
      </c>
      <c r="N53" s="48">
        <f t="shared" si="350"/>
        <v>0</v>
      </c>
      <c r="O53" s="51">
        <f t="shared" si="334"/>
        <v>32691.3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[2]MPU!H1716</f>
        <v>300000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>
        <f>[2]MPU!H1717</f>
        <v>0</v>
      </c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 t="e">
        <f t="shared" si="49"/>
        <v>#DIV/0!</v>
      </c>
    </row>
    <row r="56" spans="2:54" s="44" customFormat="1" ht="13.5" x14ac:dyDescent="0.25">
      <c r="B56" s="40"/>
      <c r="C56" s="40" t="s">
        <v>75</v>
      </c>
      <c r="D56" s="46">
        <f>[2]MPU!H1718</f>
        <v>0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 t="e">
        <f t="shared" si="49"/>
        <v>#DIV/0!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7544189</v>
      </c>
      <c r="E57" s="55">
        <f t="shared" si="34"/>
        <v>1237661.9679999999</v>
      </c>
      <c r="F57" s="56">
        <f>F12+F15+F25+F28+F35+F38+F44+F50</f>
        <v>46548.46</v>
      </c>
      <c r="G57" s="56">
        <f t="shared" ref="G57:N57" si="378">G12+G15+G25+G28+G35+G38+G44+G50</f>
        <v>60132.335999999996</v>
      </c>
      <c r="H57" s="56">
        <f t="shared" si="378"/>
        <v>37548.186000000002</v>
      </c>
      <c r="I57" s="56">
        <f t="shared" si="378"/>
        <v>40166.92</v>
      </c>
      <c r="J57" s="56">
        <f t="shared" si="378"/>
        <v>0</v>
      </c>
      <c r="K57" s="56">
        <f t="shared" si="378"/>
        <v>32950.25</v>
      </c>
      <c r="L57" s="56">
        <f t="shared" si="378"/>
        <v>45524.45</v>
      </c>
      <c r="M57" s="56">
        <f t="shared" si="378"/>
        <v>75022.05</v>
      </c>
      <c r="N57" s="56">
        <f t="shared" si="378"/>
        <v>48936.800000000003</v>
      </c>
      <c r="O57" s="57">
        <f t="shared" ref="O57:AI57" si="379">O12+O15+O25+O28+O35+O38+O44+O50</f>
        <v>386829.45199999999</v>
      </c>
      <c r="P57" s="56">
        <f t="shared" si="379"/>
        <v>13188.18</v>
      </c>
      <c r="Q57" s="56">
        <f t="shared" ref="Q57:W57" si="380">Q12+Q15+Q25+Q28+Q35+Q38+Q44+Q50</f>
        <v>6874.47</v>
      </c>
      <c r="R57" s="56">
        <f t="shared" si="380"/>
        <v>4012.53</v>
      </c>
      <c r="S57" s="56">
        <f t="shared" si="380"/>
        <v>13188.18</v>
      </c>
      <c r="T57" s="56">
        <f t="shared" si="380"/>
        <v>19876.3</v>
      </c>
      <c r="U57" s="56">
        <f t="shared" si="380"/>
        <v>35227.29</v>
      </c>
      <c r="V57" s="56">
        <f t="shared" si="380"/>
        <v>20055.900000000001</v>
      </c>
      <c r="W57" s="56">
        <f t="shared" si="380"/>
        <v>9123.5560000000005</v>
      </c>
      <c r="X57" s="56">
        <f t="shared" si="379"/>
        <v>84843.805999999997</v>
      </c>
      <c r="Y57" s="56">
        <f t="shared" si="379"/>
        <v>15847.94</v>
      </c>
      <c r="Z57" s="56">
        <f t="shared" ref="Z57:AG57" si="381">Z12+Z15+Z25+Z28+Z35+Z38+Z44+Z50</f>
        <v>8095.2100000000009</v>
      </c>
      <c r="AA57" s="56">
        <f t="shared" si="381"/>
        <v>16207.75</v>
      </c>
      <c r="AB57" s="56">
        <f t="shared" si="381"/>
        <v>11570.365</v>
      </c>
      <c r="AC57" s="56">
        <f t="shared" si="381"/>
        <v>13824.671000000002</v>
      </c>
      <c r="AD57" s="56">
        <f t="shared" si="381"/>
        <v>13824.671000000002</v>
      </c>
      <c r="AE57" s="56">
        <f t="shared" si="381"/>
        <v>1009.0650000000001</v>
      </c>
      <c r="AF57" s="56">
        <f t="shared" si="381"/>
        <v>1199.8610000000001</v>
      </c>
      <c r="AG57" s="56">
        <f t="shared" si="381"/>
        <v>3363.55</v>
      </c>
      <c r="AH57" s="57">
        <f t="shared" si="379"/>
        <v>84943.082999999984</v>
      </c>
      <c r="AI57" s="56">
        <f t="shared" si="379"/>
        <v>58023.063000000009</v>
      </c>
      <c r="AJ57" s="56">
        <f t="shared" ref="AJ57:AO57" si="382">AJ12+AJ15+AJ25+AJ28+AJ35+AJ38+AJ44+AJ50</f>
        <v>73916.44</v>
      </c>
      <c r="AK57" s="56">
        <f t="shared" si="382"/>
        <v>38325.845000000001</v>
      </c>
      <c r="AL57" s="56">
        <f t="shared" si="382"/>
        <v>20031.355</v>
      </c>
      <c r="AM57" s="56">
        <f t="shared" si="382"/>
        <v>106763.65999999999</v>
      </c>
      <c r="AN57" s="56">
        <f t="shared" si="382"/>
        <v>119445.75999999998</v>
      </c>
      <c r="AO57" s="56">
        <f t="shared" si="382"/>
        <v>50147.815000000002</v>
      </c>
      <c r="AP57" s="43">
        <f t="shared" si="43"/>
        <v>466653.93800000002</v>
      </c>
      <c r="AQ57" s="56">
        <f t="shared" ref="AQ57:AS57" si="383">AQ12+AQ15+AQ25+AQ28+AQ35+AQ38+AQ44+AQ50</f>
        <v>36997.576000000001</v>
      </c>
      <c r="AR57" s="56">
        <f t="shared" si="383"/>
        <v>36806.78</v>
      </c>
      <c r="AS57" s="56">
        <f t="shared" si="383"/>
        <v>33443.229999999996</v>
      </c>
      <c r="AT57" s="43">
        <f t="shared" si="45"/>
        <v>107247.586</v>
      </c>
      <c r="AU57" s="56">
        <f t="shared" ref="AU57:AW57" si="384">AU12+AU15+AU25+AU28+AU35+AU38+AU44+AU50</f>
        <v>3372.971</v>
      </c>
      <c r="AV57" s="56">
        <f t="shared" si="384"/>
        <v>6745.942</v>
      </c>
      <c r="AW57" s="56">
        <f t="shared" si="384"/>
        <v>10184.859999999999</v>
      </c>
      <c r="AX57" s="56">
        <f t="shared" ref="AX57:AZ57" si="385">AX12+AX15+AX25+AX28+AX35+AX38+AX44+AX50</f>
        <v>66187.98</v>
      </c>
      <c r="AY57" s="56">
        <f t="shared" si="385"/>
        <v>17100.38</v>
      </c>
      <c r="AZ57" s="56">
        <f t="shared" si="385"/>
        <v>3551.9700000000003</v>
      </c>
      <c r="BA57" s="43">
        <f t="shared" si="48"/>
        <v>107144.103</v>
      </c>
      <c r="BB57" s="45">
        <f t="shared" si="49"/>
        <v>0.16405500551484062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210503</v>
      </c>
      <c r="E60" s="42">
        <f>O60+X60+AH60+AP60+AT60+BA60</f>
        <v>85779.654999999999</v>
      </c>
      <c r="F60" s="41">
        <f t="shared" ref="F60:AI60" si="386">SUM(F61:F62)</f>
        <v>0</v>
      </c>
      <c r="G60" s="41">
        <f t="shared" ref="G60:M60" si="387">SUM(G61:G62)</f>
        <v>200.624</v>
      </c>
      <c r="H60" s="41">
        <f t="shared" si="387"/>
        <v>200.624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401.24799999999999</v>
      </c>
      <c r="P60" s="41">
        <f t="shared" si="386"/>
        <v>1003.12</v>
      </c>
      <c r="Q60" s="41">
        <f t="shared" ref="Q60:W60" si="388">SUM(Q61:Q62)</f>
        <v>4012.48</v>
      </c>
      <c r="R60" s="41">
        <f t="shared" si="388"/>
        <v>1003.12</v>
      </c>
      <c r="S60" s="41">
        <f t="shared" si="388"/>
        <v>1003.12</v>
      </c>
      <c r="T60" s="41">
        <f t="shared" si="388"/>
        <v>0</v>
      </c>
      <c r="U60" s="41">
        <f t="shared" si="388"/>
        <v>10031.200000000001</v>
      </c>
      <c r="V60" s="41">
        <f t="shared" si="388"/>
        <v>10031.200000000001</v>
      </c>
      <c r="W60" s="41">
        <f t="shared" si="388"/>
        <v>200.624</v>
      </c>
      <c r="X60" s="43">
        <f>SUM(X61:X62)</f>
        <v>27284.864000000001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200.624</v>
      </c>
      <c r="AD60" s="41">
        <f t="shared" si="389"/>
        <v>200.624</v>
      </c>
      <c r="AE60" s="41">
        <f t="shared" si="389"/>
        <v>0</v>
      </c>
      <c r="AF60" s="41">
        <f t="shared" si="389"/>
        <v>200.624</v>
      </c>
      <c r="AG60" s="41">
        <f t="shared" si="389"/>
        <v>0</v>
      </c>
      <c r="AH60" s="43">
        <f t="shared" si="386"/>
        <v>601.87199999999996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40124.800000000003</v>
      </c>
      <c r="AP60" s="43">
        <f>SUM(AI60:AO60)</f>
        <v>40124.800000000003</v>
      </c>
      <c r="AQ60" s="41">
        <f t="shared" ref="AQ60:AS60" si="391">SUM(AQ61:AQ62)</f>
        <v>200.624</v>
      </c>
      <c r="AR60" s="41">
        <f t="shared" si="391"/>
        <v>0</v>
      </c>
      <c r="AS60" s="41">
        <f t="shared" si="391"/>
        <v>0</v>
      </c>
      <c r="AT60" s="43">
        <f>SUM(AQ60:AS60)</f>
        <v>200.624</v>
      </c>
      <c r="AU60" s="41">
        <f t="shared" ref="AU60:AZ60" si="392">SUM(AU61:AU62)</f>
        <v>9.8789999999999996</v>
      </c>
      <c r="AV60" s="41">
        <f t="shared" si="392"/>
        <v>19.757999999999999</v>
      </c>
      <c r="AW60" s="41">
        <f t="shared" si="392"/>
        <v>98.79</v>
      </c>
      <c r="AX60" s="41">
        <f t="shared" si="392"/>
        <v>16543.87</v>
      </c>
      <c r="AY60" s="41">
        <f t="shared" si="392"/>
        <v>296.37</v>
      </c>
      <c r="AZ60" s="41">
        <f t="shared" si="392"/>
        <v>197.58</v>
      </c>
      <c r="BA60" s="43">
        <f>SUM(AU60:AZ60)</f>
        <v>17166.246999999999</v>
      </c>
      <c r="BB60" s="45">
        <f t="shared" ref="BB60:BB68" si="393">E60/D60</f>
        <v>0.40749849170795666</v>
      </c>
    </row>
    <row r="61" spans="2:54" s="44" customFormat="1" ht="13.5" x14ac:dyDescent="0.25">
      <c r="B61" s="40"/>
      <c r="C61" s="40" t="s">
        <v>32</v>
      </c>
      <c r="D61" s="46">
        <f>[2]MPU!I313</f>
        <v>9879</v>
      </c>
      <c r="E61" s="47">
        <f t="shared" ref="E61:E105" si="394">O61+X61+AH61+AP61+AT61+BA61</f>
        <v>1116.327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9.8789999999999996</v>
      </c>
      <c r="AV61" s="48">
        <f t="shared" si="402"/>
        <v>19.757999999999999</v>
      </c>
      <c r="AW61" s="48">
        <f t="shared" si="402"/>
        <v>98.79</v>
      </c>
      <c r="AX61" s="48">
        <f t="shared" si="402"/>
        <v>493.95000000000005</v>
      </c>
      <c r="AY61" s="48">
        <f t="shared" si="402"/>
        <v>296.37</v>
      </c>
      <c r="AZ61" s="48">
        <f t="shared" si="402"/>
        <v>197.58</v>
      </c>
      <c r="BA61" s="51">
        <f t="shared" ref="BA61:BA104" si="403">SUM(AU61:AZ61)</f>
        <v>1116.327</v>
      </c>
      <c r="BB61" s="45">
        <f t="shared" si="393"/>
        <v>0.113</v>
      </c>
    </row>
    <row r="62" spans="2:54" s="44" customFormat="1" ht="13.5" x14ac:dyDescent="0.25">
      <c r="B62" s="40"/>
      <c r="C62" s="40" t="s">
        <v>33</v>
      </c>
      <c r="D62" s="46">
        <f>[2]MPU!I314</f>
        <v>200624</v>
      </c>
      <c r="E62" s="47">
        <f t="shared" si="394"/>
        <v>84663.327999999994</v>
      </c>
      <c r="F62" s="48">
        <f>$D62*F162</f>
        <v>0</v>
      </c>
      <c r="G62" s="48">
        <f t="shared" ref="G62:N62" si="404">$D62*G162</f>
        <v>200.624</v>
      </c>
      <c r="H62" s="48">
        <f t="shared" si="404"/>
        <v>200.624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401.24799999999999</v>
      </c>
      <c r="P62" s="48">
        <f t="shared" ref="P62:W62" si="405">$D62*P162</f>
        <v>1003.12</v>
      </c>
      <c r="Q62" s="48">
        <f t="shared" si="405"/>
        <v>4012.48</v>
      </c>
      <c r="R62" s="48">
        <f t="shared" si="405"/>
        <v>1003.12</v>
      </c>
      <c r="S62" s="48">
        <f t="shared" si="405"/>
        <v>1003.12</v>
      </c>
      <c r="T62" s="48">
        <f t="shared" si="405"/>
        <v>0</v>
      </c>
      <c r="U62" s="48">
        <f t="shared" si="405"/>
        <v>10031.200000000001</v>
      </c>
      <c r="V62" s="48">
        <f t="shared" si="405"/>
        <v>10031.200000000001</v>
      </c>
      <c r="W62" s="48">
        <f t="shared" si="405"/>
        <v>200.624</v>
      </c>
      <c r="X62" s="49">
        <f>SUM(P62:W62)</f>
        <v>27284.864000000001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200.624</v>
      </c>
      <c r="AD62" s="48">
        <f t="shared" si="406"/>
        <v>200.624</v>
      </c>
      <c r="AE62" s="48">
        <f t="shared" si="406"/>
        <v>0</v>
      </c>
      <c r="AF62" s="48">
        <f t="shared" si="406"/>
        <v>200.624</v>
      </c>
      <c r="AG62" s="48">
        <f t="shared" si="406"/>
        <v>0</v>
      </c>
      <c r="AH62" s="49">
        <f>SUM(Y62:AG62)</f>
        <v>601.87199999999996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40124.800000000003</v>
      </c>
      <c r="AP62" s="51">
        <f t="shared" si="399"/>
        <v>40124.800000000003</v>
      </c>
      <c r="AQ62" s="48">
        <f t="shared" ref="AQ62:AS62" si="408">$D62*AQ162</f>
        <v>200.624</v>
      </c>
      <c r="AR62" s="48">
        <f t="shared" si="408"/>
        <v>0</v>
      </c>
      <c r="AS62" s="48">
        <f t="shared" si="408"/>
        <v>0</v>
      </c>
      <c r="AT62" s="51">
        <f t="shared" si="401"/>
        <v>200.624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16049.92</v>
      </c>
      <c r="AY62" s="48">
        <f t="shared" si="409"/>
        <v>0</v>
      </c>
      <c r="AZ62" s="48">
        <f t="shared" si="409"/>
        <v>0</v>
      </c>
      <c r="BA62" s="51">
        <f t="shared" si="403"/>
        <v>16049.92</v>
      </c>
      <c r="BB62" s="45">
        <f t="shared" si="393"/>
        <v>0.42199999999999999</v>
      </c>
    </row>
    <row r="63" spans="2:54" s="44" customFormat="1" x14ac:dyDescent="0.25">
      <c r="B63" s="39" t="s">
        <v>34</v>
      </c>
      <c r="C63" s="40"/>
      <c r="D63" s="50">
        <f>SUM(D64:D72)</f>
        <v>4752235</v>
      </c>
      <c r="E63" s="42">
        <f t="shared" si="394"/>
        <v>1049063.105</v>
      </c>
      <c r="F63" s="41">
        <f t="shared" ref="F63:AI63" si="410">SUM(F64:F72)</f>
        <v>0</v>
      </c>
      <c r="G63" s="41">
        <f t="shared" ref="G63:N63" si="411">SUM(G64:G72)</f>
        <v>43768.4</v>
      </c>
      <c r="H63" s="41">
        <f t="shared" si="411"/>
        <v>43768.4</v>
      </c>
      <c r="I63" s="41">
        <f t="shared" si="411"/>
        <v>43887.235000000001</v>
      </c>
      <c r="J63" s="41">
        <f t="shared" si="411"/>
        <v>0</v>
      </c>
      <c r="K63" s="41">
        <f t="shared" si="411"/>
        <v>7448.52</v>
      </c>
      <c r="L63" s="41">
        <f t="shared" si="411"/>
        <v>22345.559999999998</v>
      </c>
      <c r="M63" s="41">
        <f t="shared" si="411"/>
        <v>77748.099999999991</v>
      </c>
      <c r="N63" s="41">
        <f t="shared" si="411"/>
        <v>59588.160000000003</v>
      </c>
      <c r="O63" s="43">
        <f t="shared" si="410"/>
        <v>298554.375</v>
      </c>
      <c r="P63" s="41">
        <f t="shared" si="410"/>
        <v>14897.04</v>
      </c>
      <c r="Q63" s="41">
        <f t="shared" ref="Q63:W63" si="412">SUM(Q64:Q72)</f>
        <v>3724.26</v>
      </c>
      <c r="R63" s="41">
        <f t="shared" si="412"/>
        <v>3724.26</v>
      </c>
      <c r="S63" s="41">
        <f t="shared" si="412"/>
        <v>14897.04</v>
      </c>
      <c r="T63" s="41">
        <f t="shared" si="412"/>
        <v>20038.760000000002</v>
      </c>
      <c r="U63" s="41">
        <f t="shared" si="412"/>
        <v>3724.26</v>
      </c>
      <c r="V63" s="41">
        <f t="shared" si="412"/>
        <v>0</v>
      </c>
      <c r="W63" s="41">
        <f t="shared" si="412"/>
        <v>0</v>
      </c>
      <c r="X63" s="43">
        <f t="shared" si="410"/>
        <v>61005.62000000001</v>
      </c>
      <c r="Y63" s="41">
        <f t="shared" si="410"/>
        <v>6525.8</v>
      </c>
      <c r="Z63" s="41">
        <f t="shared" ref="Z63:AG63" si="413">SUM(Z64:Z72)</f>
        <v>6525.8</v>
      </c>
      <c r="AA63" s="41">
        <f t="shared" si="413"/>
        <v>17237.22</v>
      </c>
      <c r="AB63" s="41">
        <f t="shared" si="413"/>
        <v>9079.9700000000012</v>
      </c>
      <c r="AC63" s="41">
        <f t="shared" si="413"/>
        <v>8427.3900000000012</v>
      </c>
      <c r="AD63" s="41">
        <f t="shared" si="413"/>
        <v>8427.3900000000012</v>
      </c>
      <c r="AE63" s="41">
        <f t="shared" si="413"/>
        <v>978.87</v>
      </c>
      <c r="AF63" s="41">
        <f t="shared" si="413"/>
        <v>978.87</v>
      </c>
      <c r="AG63" s="41">
        <f t="shared" si="413"/>
        <v>3262.9</v>
      </c>
      <c r="AH63" s="43">
        <f t="shared" si="410"/>
        <v>61444.21</v>
      </c>
      <c r="AI63" s="41">
        <f t="shared" si="410"/>
        <v>62977.030000000006</v>
      </c>
      <c r="AJ63" s="41">
        <f t="shared" ref="AJ63:AO63" si="414">SUM(AJ64:AJ72)</f>
        <v>55967.100000000006</v>
      </c>
      <c r="AK63" s="41">
        <f t="shared" si="414"/>
        <v>22671.85</v>
      </c>
      <c r="AL63" s="41">
        <f t="shared" si="414"/>
        <v>22671.85</v>
      </c>
      <c r="AM63" s="41">
        <f t="shared" si="414"/>
        <v>115392.09999999999</v>
      </c>
      <c r="AN63" s="41">
        <f t="shared" si="414"/>
        <v>130289.13999999998</v>
      </c>
      <c r="AO63" s="41">
        <f t="shared" si="414"/>
        <v>12688.990000000002</v>
      </c>
      <c r="AP63" s="43">
        <f t="shared" si="399"/>
        <v>422658.05999999994</v>
      </c>
      <c r="AQ63" s="41">
        <f t="shared" ref="AQ63:AS63" si="415">SUM(AQ64:AQ72)</f>
        <v>40188.479999999996</v>
      </c>
      <c r="AR63" s="41">
        <f t="shared" si="415"/>
        <v>40188.479999999996</v>
      </c>
      <c r="AS63" s="41">
        <f t="shared" si="415"/>
        <v>36925.58</v>
      </c>
      <c r="AT63" s="43">
        <f t="shared" si="401"/>
        <v>117302.54</v>
      </c>
      <c r="AU63" s="41">
        <f t="shared" ref="AU63:AZ63" si="416">SUM(AU64:AU72)</f>
        <v>3262.9</v>
      </c>
      <c r="AV63" s="41">
        <f t="shared" si="416"/>
        <v>6525.8</v>
      </c>
      <c r="AW63" s="41">
        <f t="shared" si="416"/>
        <v>9788.6999999999989</v>
      </c>
      <c r="AX63" s="41">
        <f t="shared" si="416"/>
        <v>48943.5</v>
      </c>
      <c r="AY63" s="41">
        <f t="shared" si="416"/>
        <v>16314.5</v>
      </c>
      <c r="AZ63" s="41">
        <f t="shared" si="416"/>
        <v>3262.9</v>
      </c>
      <c r="BA63" s="43">
        <f t="shared" si="403"/>
        <v>88098.299999999988</v>
      </c>
      <c r="BB63" s="45">
        <f t="shared" si="393"/>
        <v>0.22075152112637528</v>
      </c>
    </row>
    <row r="64" spans="2:54" s="44" customFormat="1" ht="13.5" x14ac:dyDescent="0.25">
      <c r="B64" s="40"/>
      <c r="C64" s="40" t="s">
        <v>35</v>
      </c>
      <c r="D64" s="46">
        <f>[2]MPU!I513</f>
        <v>326290</v>
      </c>
      <c r="E64" s="47">
        <f t="shared" si="394"/>
        <v>184353.84999999998</v>
      </c>
      <c r="F64" s="48">
        <f t="shared" ref="F64:N72" si="417">$D64*F164</f>
        <v>0</v>
      </c>
      <c r="G64" s="48">
        <f t="shared" si="417"/>
        <v>6525.8</v>
      </c>
      <c r="H64" s="48">
        <f t="shared" si="417"/>
        <v>6525.8</v>
      </c>
      <c r="I64" s="48">
        <f t="shared" si="417"/>
        <v>6525.8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3262.9</v>
      </c>
      <c r="N64" s="48">
        <f t="shared" si="417"/>
        <v>0</v>
      </c>
      <c r="O64" s="51">
        <f t="shared" ref="O64:O72" si="418">SUM(F64:N64)</f>
        <v>22840.300000000003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16314.5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16314.5</v>
      </c>
      <c r="Y64" s="48">
        <f t="shared" ref="Y64:AG64" si="421">$D64*Y164</f>
        <v>6525.8</v>
      </c>
      <c r="Z64" s="48">
        <f t="shared" si="421"/>
        <v>6525.8</v>
      </c>
      <c r="AA64" s="48">
        <f t="shared" si="421"/>
        <v>9788.6999999999989</v>
      </c>
      <c r="AB64" s="48">
        <f t="shared" si="421"/>
        <v>1631.45</v>
      </c>
      <c r="AC64" s="48">
        <f t="shared" si="421"/>
        <v>978.87</v>
      </c>
      <c r="AD64" s="48">
        <f t="shared" si="421"/>
        <v>978.87</v>
      </c>
      <c r="AE64" s="48">
        <f t="shared" si="421"/>
        <v>978.87</v>
      </c>
      <c r="AF64" s="48">
        <f t="shared" si="421"/>
        <v>978.87</v>
      </c>
      <c r="AG64" s="48">
        <f t="shared" si="421"/>
        <v>3262.9</v>
      </c>
      <c r="AH64" s="51">
        <f t="shared" ref="AH64:AH72" si="422">SUM(Y64:AG64)</f>
        <v>31650.129999999997</v>
      </c>
      <c r="AI64" s="48">
        <f t="shared" ref="AI64:AO64" si="423">$D64*AI164</f>
        <v>978.87</v>
      </c>
      <c r="AJ64" s="48">
        <f t="shared" si="423"/>
        <v>16314.5</v>
      </c>
      <c r="AK64" s="48">
        <f t="shared" si="423"/>
        <v>326.29000000000002</v>
      </c>
      <c r="AL64" s="48">
        <f t="shared" si="423"/>
        <v>326.29000000000002</v>
      </c>
      <c r="AM64" s="48">
        <f t="shared" si="423"/>
        <v>326.29000000000002</v>
      </c>
      <c r="AN64" s="48">
        <f t="shared" si="423"/>
        <v>326.29000000000002</v>
      </c>
      <c r="AO64" s="48">
        <f t="shared" si="423"/>
        <v>326.29000000000002</v>
      </c>
      <c r="AP64" s="51">
        <f t="shared" si="399"/>
        <v>18924.820000000003</v>
      </c>
      <c r="AQ64" s="48">
        <f t="shared" ref="AQ64:AS64" si="424">$D64*AQ164</f>
        <v>3262.9</v>
      </c>
      <c r="AR64" s="48">
        <f t="shared" si="424"/>
        <v>3262.9</v>
      </c>
      <c r="AS64" s="48">
        <f t="shared" si="424"/>
        <v>0</v>
      </c>
      <c r="AT64" s="51">
        <f t="shared" si="401"/>
        <v>6525.8</v>
      </c>
      <c r="AU64" s="48">
        <f t="shared" ref="AU64:AZ64" si="425">$D64*AU164</f>
        <v>3262.9</v>
      </c>
      <c r="AV64" s="48">
        <f t="shared" si="425"/>
        <v>6525.8</v>
      </c>
      <c r="AW64" s="48">
        <f t="shared" si="425"/>
        <v>9788.6999999999989</v>
      </c>
      <c r="AX64" s="48">
        <f t="shared" si="425"/>
        <v>48943.5</v>
      </c>
      <c r="AY64" s="48">
        <f t="shared" si="425"/>
        <v>16314.5</v>
      </c>
      <c r="AZ64" s="48">
        <f t="shared" si="425"/>
        <v>3262.9</v>
      </c>
      <c r="BA64" s="51">
        <f t="shared" si="403"/>
        <v>88098.299999999988</v>
      </c>
      <c r="BB64" s="45">
        <f t="shared" si="393"/>
        <v>0.56499999999999995</v>
      </c>
    </row>
    <row r="65" spans="2:54" s="44" customFormat="1" ht="13.5" x14ac:dyDescent="0.25">
      <c r="B65" s="40"/>
      <c r="C65" s="40" t="s">
        <v>36</v>
      </c>
      <c r="D65" s="46">
        <f>[2]MPU!I514</f>
        <v>793052</v>
      </c>
      <c r="E65" s="47">
        <f t="shared" si="394"/>
        <v>79305.200000000012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39652.600000000006</v>
      </c>
      <c r="AJ65" s="48">
        <f t="shared" si="428"/>
        <v>39652.600000000006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79305.200000000012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0.10000000000000002</v>
      </c>
    </row>
    <row r="66" spans="2:54" s="44" customFormat="1" ht="13.5" x14ac:dyDescent="0.25">
      <c r="B66" s="40"/>
      <c r="C66" s="40" t="s">
        <v>37</v>
      </c>
      <c r="D66" s="46">
        <f>[2]MPU!I515</f>
        <v>618135</v>
      </c>
      <c r="E66" s="47">
        <f t="shared" si="394"/>
        <v>234891.30000000002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92720.25</v>
      </c>
      <c r="AN66" s="48">
        <f t="shared" si="433"/>
        <v>92720.25</v>
      </c>
      <c r="AO66" s="48">
        <f t="shared" si="433"/>
        <v>12362.7</v>
      </c>
      <c r="AP66" s="51">
        <f t="shared" si="399"/>
        <v>197803.2</v>
      </c>
      <c r="AQ66" s="48">
        <f t="shared" ref="AQ66:AS66" si="434">$D66*AQ166</f>
        <v>12362.7</v>
      </c>
      <c r="AR66" s="48">
        <f t="shared" si="434"/>
        <v>12362.7</v>
      </c>
      <c r="AS66" s="48">
        <f t="shared" si="434"/>
        <v>12362.7</v>
      </c>
      <c r="AT66" s="51">
        <f t="shared" si="401"/>
        <v>37088.100000000006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0.38</v>
      </c>
    </row>
    <row r="67" spans="2:54" s="44" customFormat="1" ht="13.5" x14ac:dyDescent="0.25">
      <c r="B67" s="40"/>
      <c r="C67" s="40" t="s">
        <v>38</v>
      </c>
      <c r="D67" s="46">
        <f>[2]MPU!I516</f>
        <v>110866</v>
      </c>
      <c r="E67" s="47">
        <f t="shared" si="394"/>
        <v>6651.9600000000009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2217.3200000000002</v>
      </c>
      <c r="AR67" s="48">
        <f t="shared" si="439"/>
        <v>2217.3200000000002</v>
      </c>
      <c r="AS67" s="48">
        <f t="shared" si="439"/>
        <v>2217.3200000000002</v>
      </c>
      <c r="AT67" s="51">
        <f t="shared" si="401"/>
        <v>6651.9600000000009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>
        <f t="shared" si="393"/>
        <v>6.0000000000000012E-2</v>
      </c>
    </row>
    <row r="68" spans="2:54" s="44" customFormat="1" ht="13.5" x14ac:dyDescent="0.25">
      <c r="B68" s="40"/>
      <c r="C68" s="40" t="s">
        <v>39</v>
      </c>
      <c r="D68" s="46">
        <f>[2]MPU!I517</f>
        <v>0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 t="e">
        <f t="shared" si="393"/>
        <v>#DIV/0!</v>
      </c>
    </row>
    <row r="69" spans="2:54" s="44" customFormat="1" ht="13.5" x14ac:dyDescent="0.25">
      <c r="B69" s="40"/>
      <c r="C69" s="40" t="s">
        <v>40</v>
      </c>
      <c r="D69" s="46">
        <f>[2]MPU!I518</f>
        <v>744852</v>
      </c>
      <c r="E69" s="47">
        <f t="shared" si="394"/>
        <v>543741.96</v>
      </c>
      <c r="F69" s="48">
        <f t="shared" si="417"/>
        <v>0</v>
      </c>
      <c r="G69" s="48">
        <f t="shared" si="417"/>
        <v>37242.6</v>
      </c>
      <c r="H69" s="48">
        <f t="shared" si="417"/>
        <v>37242.6</v>
      </c>
      <c r="I69" s="48">
        <f t="shared" si="417"/>
        <v>37242.6</v>
      </c>
      <c r="J69" s="48">
        <f t="shared" si="417"/>
        <v>0</v>
      </c>
      <c r="K69" s="48">
        <f t="shared" si="417"/>
        <v>7448.52</v>
      </c>
      <c r="L69" s="48">
        <f t="shared" si="417"/>
        <v>22345.559999999998</v>
      </c>
      <c r="M69" s="48">
        <f t="shared" si="417"/>
        <v>74485.2</v>
      </c>
      <c r="N69" s="48">
        <f t="shared" si="417"/>
        <v>59588.160000000003</v>
      </c>
      <c r="O69" s="51">
        <f t="shared" si="418"/>
        <v>275595.24</v>
      </c>
      <c r="P69" s="48">
        <f t="shared" ref="P69:W69" si="446">$D69*P169</f>
        <v>14897.04</v>
      </c>
      <c r="Q69" s="48">
        <f t="shared" si="446"/>
        <v>3724.26</v>
      </c>
      <c r="R69" s="48">
        <f t="shared" si="446"/>
        <v>3724.26</v>
      </c>
      <c r="S69" s="48">
        <f t="shared" si="446"/>
        <v>14897.04</v>
      </c>
      <c r="T69" s="48">
        <f t="shared" si="446"/>
        <v>3724.26</v>
      </c>
      <c r="U69" s="48">
        <f t="shared" si="446"/>
        <v>3724.26</v>
      </c>
      <c r="V69" s="48">
        <f t="shared" si="446"/>
        <v>0</v>
      </c>
      <c r="W69" s="48">
        <f t="shared" si="446"/>
        <v>0</v>
      </c>
      <c r="X69" s="51">
        <f t="shared" si="420"/>
        <v>44691.12000000001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7448.52</v>
      </c>
      <c r="AB69" s="48">
        <f t="shared" si="447"/>
        <v>7448.52</v>
      </c>
      <c r="AC69" s="48">
        <f t="shared" si="447"/>
        <v>7448.52</v>
      </c>
      <c r="AD69" s="48">
        <f t="shared" si="447"/>
        <v>7448.52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29794.080000000002</v>
      </c>
      <c r="AI69" s="48">
        <f t="shared" ref="AI69:AO69" si="448">$D69*AI169</f>
        <v>22345.559999999998</v>
      </c>
      <c r="AJ69" s="48">
        <f t="shared" si="448"/>
        <v>0</v>
      </c>
      <c r="AK69" s="48">
        <f t="shared" si="448"/>
        <v>22345.559999999998</v>
      </c>
      <c r="AL69" s="48">
        <f t="shared" si="448"/>
        <v>22345.559999999998</v>
      </c>
      <c r="AM69" s="48">
        <f t="shared" si="448"/>
        <v>22345.559999999998</v>
      </c>
      <c r="AN69" s="48">
        <f t="shared" si="448"/>
        <v>37242.6</v>
      </c>
      <c r="AO69" s="48">
        <f t="shared" si="448"/>
        <v>0</v>
      </c>
      <c r="AP69" s="51">
        <f t="shared" si="399"/>
        <v>126624.84</v>
      </c>
      <c r="AQ69" s="48">
        <f t="shared" ref="AQ69:AS69" si="449">$D69*AQ169</f>
        <v>22345.559999999998</v>
      </c>
      <c r="AR69" s="48">
        <f t="shared" si="449"/>
        <v>22345.559999999998</v>
      </c>
      <c r="AS69" s="48">
        <f t="shared" si="449"/>
        <v>22345.559999999998</v>
      </c>
      <c r="AT69" s="51">
        <f t="shared" si="401"/>
        <v>67036.679999999993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[2]MPU!I519</f>
        <v>23767</v>
      </c>
      <c r="E70" s="47">
        <f t="shared" si="394"/>
        <v>118.83500000000001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118.83500000000001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118.83500000000001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[2]MPU!I520</f>
        <v>0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[2]MPU!I521</f>
        <v>2135273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264588</v>
      </c>
      <c r="E73" s="42">
        <f t="shared" si="394"/>
        <v>384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384</v>
      </c>
      <c r="M73" s="41">
        <f t="shared" si="468"/>
        <v>0</v>
      </c>
      <c r="N73" s="41">
        <f t="shared" si="468"/>
        <v>0</v>
      </c>
      <c r="O73" s="43">
        <f t="shared" si="467"/>
        <v>384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1.45131298471586E-3</v>
      </c>
    </row>
    <row r="74" spans="2:54" s="44" customFormat="1" ht="13.5" x14ac:dyDescent="0.25">
      <c r="B74" s="40"/>
      <c r="C74" s="52" t="s">
        <v>45</v>
      </c>
      <c r="D74" s="46">
        <f>[2]MPU!I713</f>
        <v>245388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[2]MPU!I714</f>
        <v>19200</v>
      </c>
      <c r="E75" s="47">
        <f t="shared" si="394"/>
        <v>384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384</v>
      </c>
      <c r="M75" s="48">
        <f t="shared" si="480"/>
        <v>0</v>
      </c>
      <c r="N75" s="48">
        <f t="shared" si="480"/>
        <v>0</v>
      </c>
      <c r="O75" s="51">
        <f>SUM(F75:N75)</f>
        <v>384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>
        <f t="shared" si="466"/>
        <v>0.02</v>
      </c>
    </row>
    <row r="76" spans="2:54" s="44" customFormat="1" x14ac:dyDescent="0.25">
      <c r="B76" s="39" t="s">
        <v>47</v>
      </c>
      <c r="C76" s="40"/>
      <c r="D76" s="50">
        <f>SUM(D77:D82)</f>
        <v>1007264</v>
      </c>
      <c r="E76" s="47">
        <f t="shared" si="394"/>
        <v>153690.18599999999</v>
      </c>
      <c r="F76" s="41">
        <f t="shared" ref="F76:AI76" si="486">SUM(F77:F82)</f>
        <v>16607.22</v>
      </c>
      <c r="G76" s="41">
        <f t="shared" ref="G76:N76" si="487">SUM(G77:G82)</f>
        <v>24910.829999999998</v>
      </c>
      <c r="H76" s="41">
        <f t="shared" si="487"/>
        <v>0</v>
      </c>
      <c r="I76" s="41">
        <f t="shared" si="487"/>
        <v>2950.68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44468.73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24910.829999999998</v>
      </c>
      <c r="V76" s="41">
        <f t="shared" si="488"/>
        <v>2950.68</v>
      </c>
      <c r="W76" s="41">
        <f t="shared" si="488"/>
        <v>2950.68</v>
      </c>
      <c r="X76" s="41">
        <f t="shared" si="486"/>
        <v>30812.19</v>
      </c>
      <c r="Y76" s="41">
        <f t="shared" si="486"/>
        <v>9778.9500000000007</v>
      </c>
      <c r="Z76" s="41">
        <f t="shared" ref="Z76:AG76" si="489">SUM(Z77:Z82)</f>
        <v>1475.34</v>
      </c>
      <c r="AA76" s="41">
        <f t="shared" si="489"/>
        <v>0</v>
      </c>
      <c r="AB76" s="41">
        <f t="shared" si="489"/>
        <v>4151.8050000000003</v>
      </c>
      <c r="AC76" s="41">
        <f t="shared" si="489"/>
        <v>7102.4850000000006</v>
      </c>
      <c r="AD76" s="41">
        <f t="shared" si="489"/>
        <v>7102.4850000000006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29611.065000000002</v>
      </c>
      <c r="AI76" s="41">
        <f t="shared" si="486"/>
        <v>830.36099999999999</v>
      </c>
      <c r="AJ76" s="41">
        <f t="shared" ref="AJ76:AO76" si="490">SUM(AJ77:AJ82)</f>
        <v>21033.24</v>
      </c>
      <c r="AK76" s="41">
        <f t="shared" si="490"/>
        <v>21033.24</v>
      </c>
      <c r="AL76" s="41">
        <f t="shared" si="490"/>
        <v>0</v>
      </c>
      <c r="AM76" s="41">
        <f t="shared" si="490"/>
        <v>737.67</v>
      </c>
      <c r="AN76" s="41">
        <f t="shared" si="490"/>
        <v>737.67</v>
      </c>
      <c r="AO76" s="41">
        <f t="shared" si="490"/>
        <v>0</v>
      </c>
      <c r="AP76" s="43">
        <f t="shared" si="399"/>
        <v>44372.180999999997</v>
      </c>
      <c r="AQ76" s="41">
        <f t="shared" ref="AQ76:AS76" si="491">SUM(AQ77:AQ82)</f>
        <v>1475.34</v>
      </c>
      <c r="AR76" s="41">
        <f t="shared" si="491"/>
        <v>1475.34</v>
      </c>
      <c r="AS76" s="41">
        <f t="shared" si="491"/>
        <v>1475.34</v>
      </c>
      <c r="AT76" s="43">
        <f t="shared" si="401"/>
        <v>4426.0199999999995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0.15258183157543603</v>
      </c>
    </row>
    <row r="77" spans="2:54" s="44" customFormat="1" ht="13.5" x14ac:dyDescent="0.25">
      <c r="B77" s="40"/>
      <c r="C77" s="40" t="s">
        <v>48</v>
      </c>
      <c r="D77" s="46">
        <f>[2]MPU!I913</f>
        <v>830361</v>
      </c>
      <c r="E77" s="47">
        <f t="shared" si="394"/>
        <v>121232.70600000001</v>
      </c>
      <c r="F77" s="48">
        <f t="shared" ref="F77:N82" si="493">$D77*F177</f>
        <v>16607.22</v>
      </c>
      <c r="G77" s="48">
        <f t="shared" si="493"/>
        <v>24910.829999999998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41518.050000000003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24910.829999999998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24910.829999999998</v>
      </c>
      <c r="Y77" s="48">
        <f t="shared" ref="Y77:AG77" si="497">$D77*Y177</f>
        <v>8303.61</v>
      </c>
      <c r="Z77" s="48">
        <f t="shared" si="497"/>
        <v>0</v>
      </c>
      <c r="AA77" s="48">
        <f t="shared" si="497"/>
        <v>0</v>
      </c>
      <c r="AB77" s="48">
        <f t="shared" si="497"/>
        <v>4151.8050000000003</v>
      </c>
      <c r="AC77" s="48">
        <f t="shared" si="497"/>
        <v>4151.8050000000003</v>
      </c>
      <c r="AD77" s="48">
        <f t="shared" si="497"/>
        <v>4151.8050000000003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20759.025000000001</v>
      </c>
      <c r="AI77" s="48">
        <f t="shared" ref="AI77:AO77" si="499">$D77*AI177</f>
        <v>830.36099999999999</v>
      </c>
      <c r="AJ77" s="48">
        <f t="shared" si="499"/>
        <v>16607.22</v>
      </c>
      <c r="AK77" s="48">
        <f t="shared" si="499"/>
        <v>16607.22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34044.801000000007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0.14600000000000002</v>
      </c>
    </row>
    <row r="78" spans="2:54" s="44" customFormat="1" ht="13.5" x14ac:dyDescent="0.25">
      <c r="B78" s="40"/>
      <c r="C78" s="40" t="s">
        <v>49</v>
      </c>
      <c r="D78" s="46">
        <f>[2]MPU!I914</f>
        <v>147534</v>
      </c>
      <c r="E78" s="47">
        <f t="shared" si="394"/>
        <v>32457.48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2950.68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2950.68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2950.68</v>
      </c>
      <c r="W78" s="48">
        <f t="shared" si="502"/>
        <v>2950.68</v>
      </c>
      <c r="X78" s="51">
        <f t="shared" si="496"/>
        <v>5901.36</v>
      </c>
      <c r="Y78" s="48">
        <f t="shared" ref="Y78:AG78" si="503">$D78*Y178</f>
        <v>1475.34</v>
      </c>
      <c r="Z78" s="48">
        <f t="shared" si="503"/>
        <v>1475.34</v>
      </c>
      <c r="AA78" s="48">
        <f t="shared" si="503"/>
        <v>0</v>
      </c>
      <c r="AB78" s="48">
        <f t="shared" si="503"/>
        <v>0</v>
      </c>
      <c r="AC78" s="48">
        <f t="shared" si="503"/>
        <v>2950.68</v>
      </c>
      <c r="AD78" s="48">
        <f t="shared" si="503"/>
        <v>2950.68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8852.0399999999991</v>
      </c>
      <c r="AI78" s="48">
        <f t="shared" ref="AI78:AO78" si="504">$D78*AI178</f>
        <v>0</v>
      </c>
      <c r="AJ78" s="48">
        <f t="shared" si="504"/>
        <v>4426.0199999999995</v>
      </c>
      <c r="AK78" s="48">
        <f t="shared" si="504"/>
        <v>4426.0199999999995</v>
      </c>
      <c r="AL78" s="48">
        <f t="shared" si="504"/>
        <v>0</v>
      </c>
      <c r="AM78" s="48">
        <f t="shared" si="504"/>
        <v>737.67</v>
      </c>
      <c r="AN78" s="48">
        <f t="shared" si="504"/>
        <v>737.67</v>
      </c>
      <c r="AO78" s="48">
        <f t="shared" si="504"/>
        <v>0</v>
      </c>
      <c r="AP78" s="51">
        <f t="shared" si="399"/>
        <v>10327.379999999999</v>
      </c>
      <c r="AQ78" s="48">
        <f t="shared" ref="AQ78:AS78" si="505">$D78*AQ178</f>
        <v>1475.34</v>
      </c>
      <c r="AR78" s="48">
        <f t="shared" si="505"/>
        <v>1475.34</v>
      </c>
      <c r="AS78" s="48">
        <f t="shared" si="505"/>
        <v>1475.34</v>
      </c>
      <c r="AT78" s="51">
        <f t="shared" si="401"/>
        <v>4426.0199999999995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>
        <f t="shared" si="466"/>
        <v>0.22</v>
      </c>
    </row>
    <row r="79" spans="2:54" s="44" customFormat="1" ht="13.5" x14ac:dyDescent="0.25">
      <c r="B79" s="40"/>
      <c r="C79" s="40" t="s">
        <v>50</v>
      </c>
      <c r="D79" s="46">
        <f>[2]MPU!I915</f>
        <v>29369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>
        <f>[2]MPU!I916</f>
        <v>0</v>
      </c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 t="e">
        <f t="shared" si="466"/>
        <v>#DIV/0!</v>
      </c>
    </row>
    <row r="81" spans="2:54" s="44" customFormat="1" ht="13.5" x14ac:dyDescent="0.25">
      <c r="B81" s="40"/>
      <c r="C81" s="40" t="s">
        <v>52</v>
      </c>
      <c r="D81" s="46">
        <f>[2]MPU!I917</f>
        <v>0</v>
      </c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>
        <f>[2]MPU!I918</f>
        <v>0</v>
      </c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858851</v>
      </c>
      <c r="E83" s="42">
        <f t="shared" si="394"/>
        <v>0</v>
      </c>
      <c r="F83" s="41">
        <f t="shared" ref="F83:AI83" si="528">SUM(F84:F85)</f>
        <v>0</v>
      </c>
      <c r="G83" s="41">
        <f t="shared" ref="G83:N83" si="529">SUM(G84:G85)</f>
        <v>0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0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0</v>
      </c>
      <c r="V83" s="41">
        <f t="shared" si="530"/>
        <v>0</v>
      </c>
      <c r="W83" s="41">
        <f t="shared" si="530"/>
        <v>0</v>
      </c>
      <c r="X83" s="41">
        <f t="shared" si="528"/>
        <v>0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0</v>
      </c>
    </row>
    <row r="84" spans="2:54" s="44" customFormat="1" ht="13.5" x14ac:dyDescent="0.25">
      <c r="B84" s="40"/>
      <c r="C84" s="40" t="s">
        <v>55</v>
      </c>
      <c r="D84" s="46">
        <f>[2]MPU!I1113</f>
        <v>0</v>
      </c>
      <c r="E84" s="47">
        <f t="shared" si="394"/>
        <v>0</v>
      </c>
      <c r="F84" s="48">
        <f t="shared" ref="F84:N85" si="535">$D84*F184</f>
        <v>0</v>
      </c>
      <c r="G84" s="48">
        <f t="shared" si="535"/>
        <v>0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0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0</v>
      </c>
      <c r="V84" s="48">
        <f t="shared" si="536"/>
        <v>0</v>
      </c>
      <c r="W84" s="48">
        <f t="shared" si="536"/>
        <v>0</v>
      </c>
      <c r="X84" s="51">
        <f>SUM(P84:W84)</f>
        <v>0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 t="e">
        <f t="shared" si="527"/>
        <v>#DIV/0!</v>
      </c>
    </row>
    <row r="85" spans="2:54" s="44" customFormat="1" ht="13.5" x14ac:dyDescent="0.25">
      <c r="B85" s="40"/>
      <c r="C85" s="40" t="s">
        <v>56</v>
      </c>
      <c r="D85" s="46">
        <f>[2]MPU!I1114</f>
        <v>858851</v>
      </c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>
        <f t="shared" si="527"/>
        <v>0</v>
      </c>
    </row>
    <row r="86" spans="2:54" s="44" customFormat="1" x14ac:dyDescent="0.25">
      <c r="B86" s="39" t="s">
        <v>57</v>
      </c>
      <c r="C86" s="40"/>
      <c r="D86" s="50">
        <f>SUM(D87:D91)</f>
        <v>248459</v>
      </c>
      <c r="E86" s="42">
        <f t="shared" si="394"/>
        <v>14956.640000000001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8307.5500000000011</v>
      </c>
      <c r="W86" s="41">
        <f t="shared" si="548"/>
        <v>6649.0900000000011</v>
      </c>
      <c r="X86" s="41">
        <f t="shared" si="546"/>
        <v>14956.640000000001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6.0197618118079846E-2</v>
      </c>
    </row>
    <row r="87" spans="2:54" s="44" customFormat="1" ht="13.5" x14ac:dyDescent="0.25">
      <c r="B87" s="40"/>
      <c r="C87" s="40" t="s">
        <v>58</v>
      </c>
      <c r="D87" s="46">
        <f>[2]MPU!I1313</f>
        <v>125769</v>
      </c>
      <c r="E87" s="47">
        <f t="shared" si="394"/>
        <v>12576.900000000001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6288.4500000000007</v>
      </c>
      <c r="W87" s="48">
        <f t="shared" si="554"/>
        <v>6288.4500000000007</v>
      </c>
      <c r="X87" s="51">
        <f>SUM(P87:W87)</f>
        <v>12576.900000000001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[2]MPU!I1314</f>
        <v>3899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>
        <f>[2]MPU!I1315</f>
        <v>2791</v>
      </c>
      <c r="E89" s="47">
        <f t="shared" si="394"/>
        <v>558.20000000000005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279.10000000000002</v>
      </c>
      <c r="W89" s="48">
        <f t="shared" si="565"/>
        <v>279.10000000000002</v>
      </c>
      <c r="X89" s="51">
        <f>SUM(P89:W89)</f>
        <v>558.20000000000005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>
        <f>[2]MPU!I1316</f>
        <v>2718</v>
      </c>
      <c r="E90" s="47">
        <f t="shared" si="394"/>
        <v>122.30999999999999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40.769999999999996</v>
      </c>
      <c r="W90" s="48">
        <f t="shared" si="570"/>
        <v>81.539999999999992</v>
      </c>
      <c r="X90" s="51">
        <f>SUM(P90:W90)</f>
        <v>122.30999999999999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[2]MPU!I1317</f>
        <v>113282</v>
      </c>
      <c r="E91" s="47">
        <f t="shared" si="394"/>
        <v>1699.23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1699.23</v>
      </c>
      <c r="W91" s="48">
        <f t="shared" si="575"/>
        <v>0</v>
      </c>
      <c r="X91" s="51">
        <f>SUM(P91:W91)</f>
        <v>1699.23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123579</v>
      </c>
      <c r="E92" s="42">
        <f t="shared" si="394"/>
        <v>3501.01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49.31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49.31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493.1</v>
      </c>
      <c r="AJ92" s="41">
        <f t="shared" ref="AJ92:AO92" si="585">SUM(AJ93:AJ97)</f>
        <v>493.1</v>
      </c>
      <c r="AK92" s="41">
        <f t="shared" si="585"/>
        <v>493.1</v>
      </c>
      <c r="AL92" s="41">
        <f t="shared" si="585"/>
        <v>1479.3</v>
      </c>
      <c r="AM92" s="41">
        <f t="shared" si="585"/>
        <v>0</v>
      </c>
      <c r="AN92" s="41">
        <f t="shared" si="585"/>
        <v>493.1</v>
      </c>
      <c r="AO92" s="41">
        <f t="shared" si="585"/>
        <v>0</v>
      </c>
      <c r="AP92" s="43">
        <f t="shared" si="399"/>
        <v>3451.7000000000003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2.833013699738629E-2</v>
      </c>
    </row>
    <row r="93" spans="2:54" s="44" customFormat="1" ht="13.5" x14ac:dyDescent="0.25">
      <c r="B93" s="40"/>
      <c r="C93" s="40" t="s">
        <v>64</v>
      </c>
      <c r="D93" s="46">
        <f>[2]MPU!I1513</f>
        <v>31618</v>
      </c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>
        <f t="shared" si="580"/>
        <v>0</v>
      </c>
    </row>
    <row r="94" spans="2:54" s="44" customFormat="1" ht="13.5" x14ac:dyDescent="0.25">
      <c r="B94" s="40"/>
      <c r="C94" s="40" t="s">
        <v>65</v>
      </c>
      <c r="D94" s="46">
        <f>[2]MPU!I1514</f>
        <v>20038</v>
      </c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>
        <f t="shared" si="580"/>
        <v>0</v>
      </c>
    </row>
    <row r="95" spans="2:54" s="44" customFormat="1" ht="13.5" x14ac:dyDescent="0.25">
      <c r="B95" s="40"/>
      <c r="C95" s="40" t="s">
        <v>66</v>
      </c>
      <c r="D95" s="46">
        <f>[2]MPU!I1515</f>
        <v>55116</v>
      </c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>
        <f t="shared" si="580"/>
        <v>0</v>
      </c>
    </row>
    <row r="96" spans="2:54" s="44" customFormat="1" ht="13.5" x14ac:dyDescent="0.25">
      <c r="B96" s="40"/>
      <c r="C96" s="40" t="s">
        <v>67</v>
      </c>
      <c r="D96" s="46">
        <f>[2]MPU!I1516</f>
        <v>6945</v>
      </c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>
        <f t="shared" si="580"/>
        <v>0</v>
      </c>
    </row>
    <row r="97" spans="2:54" s="44" customFormat="1" ht="13.5" x14ac:dyDescent="0.25">
      <c r="B97" s="40"/>
      <c r="C97" s="40" t="s">
        <v>68</v>
      </c>
      <c r="D97" s="46">
        <f>[2]MPU!I1517</f>
        <v>9862</v>
      </c>
      <c r="E97" s="47">
        <f t="shared" si="394"/>
        <v>3501.01</v>
      </c>
      <c r="F97" s="48">
        <f t="shared" si="588"/>
        <v>0</v>
      </c>
      <c r="G97" s="48">
        <f t="shared" si="588"/>
        <v>0</v>
      </c>
      <c r="H97" s="48">
        <f t="shared" si="588"/>
        <v>49.31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49.31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493.1</v>
      </c>
      <c r="AJ97" s="48">
        <f t="shared" si="611"/>
        <v>493.1</v>
      </c>
      <c r="AK97" s="48">
        <f t="shared" si="611"/>
        <v>493.1</v>
      </c>
      <c r="AL97" s="48">
        <f t="shared" si="611"/>
        <v>1479.3</v>
      </c>
      <c r="AM97" s="48">
        <f t="shared" si="611"/>
        <v>0</v>
      </c>
      <c r="AN97" s="48">
        <f t="shared" si="611"/>
        <v>493.1</v>
      </c>
      <c r="AO97" s="48">
        <f t="shared" si="611"/>
        <v>0</v>
      </c>
      <c r="AP97" s="51">
        <f t="shared" si="399"/>
        <v>3451.7000000000003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0.35500000000000004</v>
      </c>
    </row>
    <row r="98" spans="2:54" s="44" customFormat="1" x14ac:dyDescent="0.25">
      <c r="B98" s="39" t="s">
        <v>69</v>
      </c>
      <c r="C98" s="40"/>
      <c r="D98" s="50">
        <f>SUM(D99:D104)</f>
        <v>669431</v>
      </c>
      <c r="E98" s="42">
        <f t="shared" si="394"/>
        <v>111083.22199999999</v>
      </c>
      <c r="F98" s="41">
        <f t="shared" ref="F98:AI98" si="614">SUM(F99:F104)</f>
        <v>38088.299999999996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30022.449999999997</v>
      </c>
      <c r="L98" s="41">
        <f t="shared" si="615"/>
        <v>30022.449999999997</v>
      </c>
      <c r="M98" s="41">
        <f t="shared" si="615"/>
        <v>12696.1</v>
      </c>
      <c r="N98" s="41">
        <f t="shared" si="615"/>
        <v>0</v>
      </c>
      <c r="O98" s="43">
        <f t="shared" si="614"/>
        <v>110829.29999999999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253.922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253.922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0.16593677615766225</v>
      </c>
    </row>
    <row r="99" spans="2:54" s="44" customFormat="1" ht="13.5" x14ac:dyDescent="0.25">
      <c r="B99" s="40"/>
      <c r="C99" s="40" t="s">
        <v>70</v>
      </c>
      <c r="D99" s="46">
        <f>[2]MPU!I1713</f>
        <v>253922</v>
      </c>
      <c r="E99" s="47">
        <f t="shared" si="394"/>
        <v>76430.521999999997</v>
      </c>
      <c r="F99" s="48">
        <f t="shared" ref="F99:N104" si="621">$D99*F199</f>
        <v>38088.299999999996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12696.1</v>
      </c>
      <c r="L99" s="48">
        <f t="shared" si="621"/>
        <v>12696.1</v>
      </c>
      <c r="M99" s="48">
        <f t="shared" si="621"/>
        <v>12696.1</v>
      </c>
      <c r="N99" s="48">
        <f t="shared" si="621"/>
        <v>0</v>
      </c>
      <c r="O99" s="51">
        <f t="shared" ref="O99:O104" si="622">SUM(F99:N99)</f>
        <v>76176.599999999991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253.922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253.922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0.30099999999999999</v>
      </c>
    </row>
    <row r="100" spans="2:54" s="44" customFormat="1" ht="13.5" x14ac:dyDescent="0.25">
      <c r="B100" s="40"/>
      <c r="C100" s="40" t="s">
        <v>71</v>
      </c>
      <c r="D100" s="46">
        <f>[2]MPU!I1714</f>
        <v>0</v>
      </c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 t="e">
        <f t="shared" si="580"/>
        <v>#DIV/0!</v>
      </c>
    </row>
    <row r="101" spans="2:54" s="44" customFormat="1" ht="13.5" x14ac:dyDescent="0.25">
      <c r="B101" s="40"/>
      <c r="C101" s="40" t="s">
        <v>72</v>
      </c>
      <c r="D101" s="46">
        <f>[2]MPU!I1715</f>
        <v>115509</v>
      </c>
      <c r="E101" s="47">
        <f t="shared" si="394"/>
        <v>34652.699999999997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17326.349999999999</v>
      </c>
      <c r="L101" s="48">
        <f t="shared" si="621"/>
        <v>17326.349999999999</v>
      </c>
      <c r="M101" s="48">
        <f t="shared" si="621"/>
        <v>0</v>
      </c>
      <c r="N101" s="48">
        <f t="shared" si="621"/>
        <v>0</v>
      </c>
      <c r="O101" s="51">
        <f t="shared" si="622"/>
        <v>34652.699999999997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>
        <f>[2]MPU!I1716</f>
        <v>300000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>
        <f>[2]MPU!I1717</f>
        <v>0</v>
      </c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[2]MPU!I1718</f>
        <v>0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 t="e">
        <f>E104/D104</f>
        <v>#DIV/0!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8134910</v>
      </c>
      <c r="E105" s="55">
        <f t="shared" si="394"/>
        <v>1418457.8179999997</v>
      </c>
      <c r="F105" s="56">
        <f t="shared" ref="F105:AI105" si="656">F60+F63+F73+F76+F83+F86+F92+F98</f>
        <v>54695.519999999997</v>
      </c>
      <c r="G105" s="56">
        <f t="shared" ref="G105:N105" si="657">G60+G63+G73+G76+G83+G86+G92+G98</f>
        <v>68879.854000000007</v>
      </c>
      <c r="H105" s="56">
        <f t="shared" si="657"/>
        <v>44018.334000000003</v>
      </c>
      <c r="I105" s="56">
        <f t="shared" si="657"/>
        <v>46837.915000000001</v>
      </c>
      <c r="J105" s="56">
        <f t="shared" si="657"/>
        <v>0</v>
      </c>
      <c r="K105" s="56">
        <f t="shared" si="657"/>
        <v>37470.97</v>
      </c>
      <c r="L105" s="56">
        <f t="shared" si="657"/>
        <v>52752.009999999995</v>
      </c>
      <c r="M105" s="56">
        <f t="shared" si="657"/>
        <v>90444.2</v>
      </c>
      <c r="N105" s="56">
        <f t="shared" si="657"/>
        <v>59588.160000000003</v>
      </c>
      <c r="O105" s="57">
        <f t="shared" si="656"/>
        <v>454686.96299999999</v>
      </c>
      <c r="P105" s="56">
        <f t="shared" si="656"/>
        <v>15900.160000000002</v>
      </c>
      <c r="Q105" s="56">
        <f t="shared" ref="Q105:W105" si="658">Q60+Q63+Q73+Q76+Q83+Q86+Q92+Q98</f>
        <v>7736.74</v>
      </c>
      <c r="R105" s="56">
        <f t="shared" si="658"/>
        <v>4727.38</v>
      </c>
      <c r="S105" s="56">
        <f t="shared" si="658"/>
        <v>15900.160000000002</v>
      </c>
      <c r="T105" s="56">
        <f t="shared" si="658"/>
        <v>20038.760000000002</v>
      </c>
      <c r="U105" s="56">
        <f t="shared" si="658"/>
        <v>38666.29</v>
      </c>
      <c r="V105" s="56">
        <f t="shared" si="658"/>
        <v>21289.43</v>
      </c>
      <c r="W105" s="56">
        <f t="shared" si="658"/>
        <v>9800.3940000000002</v>
      </c>
      <c r="X105" s="56">
        <f t="shared" si="656"/>
        <v>134059.31400000001</v>
      </c>
      <c r="Y105" s="56">
        <f t="shared" si="656"/>
        <v>16558.671999999999</v>
      </c>
      <c r="Z105" s="56">
        <f t="shared" ref="Z105:AG105" si="659">Z60+Z63+Z73+Z76+Z83+Z86+Z92+Z98</f>
        <v>8001.14</v>
      </c>
      <c r="AA105" s="56">
        <f t="shared" si="659"/>
        <v>17237.22</v>
      </c>
      <c r="AB105" s="56">
        <f t="shared" si="659"/>
        <v>13231.775000000001</v>
      </c>
      <c r="AC105" s="56">
        <f t="shared" si="659"/>
        <v>15730.499000000002</v>
      </c>
      <c r="AD105" s="56">
        <f t="shared" si="659"/>
        <v>15730.499000000002</v>
      </c>
      <c r="AE105" s="56">
        <f t="shared" si="659"/>
        <v>978.87</v>
      </c>
      <c r="AF105" s="56">
        <f t="shared" si="659"/>
        <v>1179.4939999999999</v>
      </c>
      <c r="AG105" s="56">
        <f t="shared" si="659"/>
        <v>3262.9</v>
      </c>
      <c r="AH105" s="57">
        <f t="shared" si="656"/>
        <v>91911.069000000003</v>
      </c>
      <c r="AI105" s="56">
        <f t="shared" si="656"/>
        <v>64300.491000000002</v>
      </c>
      <c r="AJ105" s="56">
        <f t="shared" ref="AJ105:AO105" si="660">AJ60+AJ63+AJ73+AJ76+AJ83+AJ86+AJ92+AJ98</f>
        <v>77493.440000000017</v>
      </c>
      <c r="AK105" s="56">
        <f t="shared" si="660"/>
        <v>44198.189999999995</v>
      </c>
      <c r="AL105" s="56">
        <f t="shared" si="660"/>
        <v>24151.149999999998</v>
      </c>
      <c r="AM105" s="56">
        <f t="shared" si="660"/>
        <v>116129.76999999999</v>
      </c>
      <c r="AN105" s="56">
        <f t="shared" si="660"/>
        <v>131519.90999999997</v>
      </c>
      <c r="AO105" s="56">
        <f t="shared" si="660"/>
        <v>52813.790000000008</v>
      </c>
      <c r="AP105" s="43">
        <f t="shared" si="399"/>
        <v>510606.74099999992</v>
      </c>
      <c r="AQ105" s="56">
        <f t="shared" ref="AQ105:AS105" si="661">AQ60+AQ63+AQ73+AQ76+AQ83+AQ86+AQ92+AQ98</f>
        <v>41864.443999999996</v>
      </c>
      <c r="AR105" s="56">
        <f t="shared" si="661"/>
        <v>41663.819999999992</v>
      </c>
      <c r="AS105" s="56">
        <f t="shared" si="661"/>
        <v>38400.92</v>
      </c>
      <c r="AT105" s="43">
        <f t="shared" si="401"/>
        <v>121929.18399999999</v>
      </c>
      <c r="AU105" s="56">
        <f t="shared" ref="AU105:AZ105" si="662">AU60+AU63+AU73+AU76+AU83+AU86+AU92+AU98</f>
        <v>3272.779</v>
      </c>
      <c r="AV105" s="56">
        <f t="shared" si="662"/>
        <v>6545.558</v>
      </c>
      <c r="AW105" s="56">
        <f t="shared" si="662"/>
        <v>9887.49</v>
      </c>
      <c r="AX105" s="56">
        <f t="shared" si="662"/>
        <v>65487.369999999995</v>
      </c>
      <c r="AY105" s="56">
        <f t="shared" si="662"/>
        <v>16610.87</v>
      </c>
      <c r="AZ105" s="56">
        <f t="shared" si="662"/>
        <v>3460.48</v>
      </c>
      <c r="BA105" s="43">
        <f>SUM(AU105:AZ105)</f>
        <v>105264.54699999998</v>
      </c>
      <c r="BB105" s="58">
        <f>E105/D105</f>
        <v>0.17436674997019017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219835</v>
      </c>
      <c r="E109" s="42">
        <f>O109+X109+AH109+AP109+AT109+BA109</f>
        <v>89534.521999999997</v>
      </c>
      <c r="F109" s="41">
        <f t="shared" ref="F109:AI109" si="663">SUM(F110:F111)</f>
        <v>0</v>
      </c>
      <c r="G109" s="41">
        <f t="shared" ref="G109:N109" si="664">SUM(G110:G111)</f>
        <v>209.363</v>
      </c>
      <c r="H109" s="41">
        <f t="shared" si="664"/>
        <v>209.363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418.726</v>
      </c>
      <c r="P109" s="41">
        <f t="shared" si="663"/>
        <v>1046.8150000000001</v>
      </c>
      <c r="Q109" s="41">
        <f t="shared" ref="Q109:W109" si="665">SUM(Q110:Q111)</f>
        <v>4187.26</v>
      </c>
      <c r="R109" s="41">
        <f t="shared" si="665"/>
        <v>1046.8150000000001</v>
      </c>
      <c r="S109" s="41">
        <f t="shared" si="665"/>
        <v>1046.8150000000001</v>
      </c>
      <c r="T109" s="41">
        <f t="shared" si="665"/>
        <v>0</v>
      </c>
      <c r="U109" s="41">
        <f t="shared" si="665"/>
        <v>10468.150000000001</v>
      </c>
      <c r="V109" s="41">
        <f t="shared" si="665"/>
        <v>10468.150000000001</v>
      </c>
      <c r="W109" s="41">
        <f t="shared" si="665"/>
        <v>209.363</v>
      </c>
      <c r="X109" s="43">
        <f t="shared" si="663"/>
        <v>28473.368000000006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209.363</v>
      </c>
      <c r="AD109" s="41">
        <f t="shared" si="666"/>
        <v>209.363</v>
      </c>
      <c r="AE109" s="41">
        <f t="shared" si="666"/>
        <v>0</v>
      </c>
      <c r="AF109" s="41">
        <f t="shared" si="666"/>
        <v>209.363</v>
      </c>
      <c r="AG109" s="41">
        <f t="shared" si="666"/>
        <v>0</v>
      </c>
      <c r="AH109" s="43">
        <f>SUM(AH110:AH111)</f>
        <v>628.08899999999994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41872.600000000006</v>
      </c>
      <c r="AP109" s="43">
        <f>SUM(AI109:AO109)</f>
        <v>41872.600000000006</v>
      </c>
      <c r="AQ109" s="41">
        <f t="shared" ref="AQ109:AS109" si="668">SUM(AQ110:AQ111)</f>
        <v>209.363</v>
      </c>
      <c r="AR109" s="41">
        <f t="shared" si="668"/>
        <v>0</v>
      </c>
      <c r="AS109" s="41">
        <f t="shared" si="668"/>
        <v>0</v>
      </c>
      <c r="AT109" s="43">
        <f>SUM(AQ109:AS109)</f>
        <v>209.363</v>
      </c>
      <c r="AU109" s="41">
        <f t="shared" ref="AU109:AW109" si="669">SUM(AU110:AU111)</f>
        <v>10.472</v>
      </c>
      <c r="AV109" s="41">
        <f t="shared" si="669"/>
        <v>20.943999999999999</v>
      </c>
      <c r="AW109" s="41">
        <f t="shared" si="669"/>
        <v>104.72</v>
      </c>
      <c r="AX109" s="41">
        <f t="shared" ref="AX109:AZ109" si="670">SUM(AX110:AX111)</f>
        <v>17272.64</v>
      </c>
      <c r="AY109" s="41">
        <f t="shared" si="670"/>
        <v>314.15999999999997</v>
      </c>
      <c r="AZ109" s="41">
        <f t="shared" si="670"/>
        <v>209.44</v>
      </c>
      <c r="BA109" s="43">
        <f>SUM(AU109:AZ109)</f>
        <v>17932.375999999997</v>
      </c>
      <c r="BB109" s="45">
        <f>E109/D109</f>
        <v>0.40728056042031524</v>
      </c>
    </row>
    <row r="110" spans="2:54" s="44" customFormat="1" ht="13.5" x14ac:dyDescent="0.25">
      <c r="B110" s="40"/>
      <c r="C110" s="40" t="s">
        <v>32</v>
      </c>
      <c r="D110" s="46">
        <f>[2]MPU!J313</f>
        <v>10472</v>
      </c>
      <c r="E110" s="47">
        <f t="shared" ref="E110:E154" si="671">O110+X110+AH110+AP110+AT110+BA110</f>
        <v>1183.336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10.472</v>
      </c>
      <c r="AV110" s="48">
        <f t="shared" si="679"/>
        <v>20.943999999999999</v>
      </c>
      <c r="AW110" s="48">
        <f t="shared" si="679"/>
        <v>104.72</v>
      </c>
      <c r="AX110" s="48">
        <f t="shared" ref="AX110:AZ110" si="680">$D110*AX161</f>
        <v>523.6</v>
      </c>
      <c r="AY110" s="48">
        <f t="shared" si="680"/>
        <v>314.15999999999997</v>
      </c>
      <c r="AZ110" s="48">
        <f t="shared" si="680"/>
        <v>209.44</v>
      </c>
      <c r="BA110" s="51">
        <f t="shared" ref="BA110:BA154" si="681">SUM(AU110:AZ110)</f>
        <v>1183.336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[2]MPU!J314</f>
        <v>209363</v>
      </c>
      <c r="E111" s="47">
        <f t="shared" si="671"/>
        <v>88351.186000000016</v>
      </c>
      <c r="F111" s="48">
        <f>$D111*F162</f>
        <v>0</v>
      </c>
      <c r="G111" s="48">
        <f t="shared" ref="G111:N111" si="683">$D111*G162</f>
        <v>209.363</v>
      </c>
      <c r="H111" s="48">
        <f t="shared" si="683"/>
        <v>209.363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418.726</v>
      </c>
      <c r="P111" s="48">
        <f t="shared" ref="P111:W111" si="684">$D111*P162</f>
        <v>1046.8150000000001</v>
      </c>
      <c r="Q111" s="48">
        <f t="shared" si="684"/>
        <v>4187.26</v>
      </c>
      <c r="R111" s="48">
        <f t="shared" si="684"/>
        <v>1046.8150000000001</v>
      </c>
      <c r="S111" s="48">
        <f t="shared" si="684"/>
        <v>1046.8150000000001</v>
      </c>
      <c r="T111" s="48">
        <f t="shared" si="684"/>
        <v>0</v>
      </c>
      <c r="U111" s="48">
        <f t="shared" si="684"/>
        <v>10468.150000000001</v>
      </c>
      <c r="V111" s="48">
        <f t="shared" si="684"/>
        <v>10468.150000000001</v>
      </c>
      <c r="W111" s="48">
        <f t="shared" si="684"/>
        <v>209.363</v>
      </c>
      <c r="X111" s="49">
        <f>SUM(P111:W111)</f>
        <v>28473.368000000006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209.363</v>
      </c>
      <c r="AD111" s="48">
        <f t="shared" si="685"/>
        <v>209.363</v>
      </c>
      <c r="AE111" s="48">
        <f t="shared" si="685"/>
        <v>0</v>
      </c>
      <c r="AF111" s="48">
        <f t="shared" si="685"/>
        <v>209.363</v>
      </c>
      <c r="AG111" s="48">
        <f t="shared" si="685"/>
        <v>0</v>
      </c>
      <c r="AH111" s="49">
        <f>SUM(Y111:AG111)</f>
        <v>628.08899999999994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41872.600000000006</v>
      </c>
      <c r="AP111" s="51">
        <f t="shared" si="676"/>
        <v>41872.600000000006</v>
      </c>
      <c r="AQ111" s="48">
        <f t="shared" ref="AQ111:AS111" si="687">$D111*AQ162</f>
        <v>209.363</v>
      </c>
      <c r="AR111" s="48">
        <f t="shared" si="687"/>
        <v>0</v>
      </c>
      <c r="AS111" s="48">
        <f t="shared" si="687"/>
        <v>0</v>
      </c>
      <c r="AT111" s="51">
        <f t="shared" si="678"/>
        <v>209.363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16749.04</v>
      </c>
      <c r="AY111" s="48">
        <f t="shared" si="689"/>
        <v>0</v>
      </c>
      <c r="AZ111" s="48">
        <f t="shared" si="689"/>
        <v>0</v>
      </c>
      <c r="BA111" s="51">
        <f t="shared" si="681"/>
        <v>16749.04</v>
      </c>
      <c r="BB111" s="45">
        <f t="shared" si="682"/>
        <v>0.4220000000000001</v>
      </c>
    </row>
    <row r="112" spans="2:54" s="44" customFormat="1" x14ac:dyDescent="0.25">
      <c r="B112" s="39" t="s">
        <v>34</v>
      </c>
      <c r="C112" s="40"/>
      <c r="D112" s="50">
        <f>SUM(D113:D121)</f>
        <v>5078654</v>
      </c>
      <c r="E112" s="42">
        <f t="shared" si="671"/>
        <v>1120920.1299999999</v>
      </c>
      <c r="F112" s="41">
        <f t="shared" ref="F112:AI112" si="690">SUM(F113:F121)</f>
        <v>0</v>
      </c>
      <c r="G112" s="41">
        <f t="shared" ref="G112:N112" si="691">SUM(G113:G121)</f>
        <v>46620.549999999996</v>
      </c>
      <c r="H112" s="41">
        <f t="shared" si="691"/>
        <v>46620.549999999996</v>
      </c>
      <c r="I112" s="41">
        <f t="shared" si="691"/>
        <v>46740.124999999993</v>
      </c>
      <c r="J112" s="41">
        <f t="shared" si="691"/>
        <v>0</v>
      </c>
      <c r="K112" s="41">
        <f t="shared" si="691"/>
        <v>7844.17</v>
      </c>
      <c r="L112" s="41">
        <f t="shared" si="691"/>
        <v>23532.51</v>
      </c>
      <c r="M112" s="41">
        <f t="shared" si="691"/>
        <v>82141.55</v>
      </c>
      <c r="N112" s="41">
        <f t="shared" si="691"/>
        <v>62753.36</v>
      </c>
      <c r="O112" s="43">
        <f t="shared" si="690"/>
        <v>316252.815</v>
      </c>
      <c r="P112" s="41">
        <f t="shared" si="690"/>
        <v>15688.34</v>
      </c>
      <c r="Q112" s="41">
        <f t="shared" ref="Q112:W112" si="692">SUM(Q113:Q121)</f>
        <v>3922.085</v>
      </c>
      <c r="R112" s="41">
        <f t="shared" si="692"/>
        <v>3922.085</v>
      </c>
      <c r="S112" s="41">
        <f t="shared" si="692"/>
        <v>15688.34</v>
      </c>
      <c r="T112" s="41">
        <f t="shared" si="692"/>
        <v>22421.334999999999</v>
      </c>
      <c r="U112" s="41">
        <f t="shared" si="692"/>
        <v>3922.085</v>
      </c>
      <c r="V112" s="41">
        <f t="shared" si="692"/>
        <v>0</v>
      </c>
      <c r="W112" s="41">
        <f t="shared" si="692"/>
        <v>0</v>
      </c>
      <c r="X112" s="43">
        <f t="shared" si="690"/>
        <v>65564.26999999999</v>
      </c>
      <c r="Y112" s="41">
        <f t="shared" si="690"/>
        <v>7399.7</v>
      </c>
      <c r="Z112" s="41">
        <f t="shared" ref="Z112:AG112" si="693">SUM(Z113:Z121)</f>
        <v>7399.7</v>
      </c>
      <c r="AA112" s="41">
        <f t="shared" si="693"/>
        <v>18943.72</v>
      </c>
      <c r="AB112" s="41">
        <f t="shared" si="693"/>
        <v>9694.0949999999993</v>
      </c>
      <c r="AC112" s="41">
        <f t="shared" si="693"/>
        <v>8954.125</v>
      </c>
      <c r="AD112" s="41">
        <f t="shared" si="693"/>
        <v>8954.125</v>
      </c>
      <c r="AE112" s="41">
        <f t="shared" si="693"/>
        <v>1109.9549999999999</v>
      </c>
      <c r="AF112" s="41">
        <f t="shared" si="693"/>
        <v>1109.9549999999999</v>
      </c>
      <c r="AG112" s="41">
        <f t="shared" si="693"/>
        <v>3699.85</v>
      </c>
      <c r="AH112" s="43">
        <f t="shared" si="690"/>
        <v>67265.225000000006</v>
      </c>
      <c r="AI112" s="41">
        <f t="shared" si="690"/>
        <v>66449.964999999997</v>
      </c>
      <c r="AJ112" s="41">
        <f t="shared" ref="AJ112:AO112" si="694">SUM(AJ113:AJ121)</f>
        <v>60306.75</v>
      </c>
      <c r="AK112" s="41">
        <f t="shared" si="694"/>
        <v>23902.494999999999</v>
      </c>
      <c r="AL112" s="41">
        <f t="shared" si="694"/>
        <v>23902.494999999999</v>
      </c>
      <c r="AM112" s="41">
        <f t="shared" si="694"/>
        <v>121981.495</v>
      </c>
      <c r="AN112" s="41">
        <f t="shared" si="694"/>
        <v>137669.83499999999</v>
      </c>
      <c r="AO112" s="41">
        <f t="shared" si="694"/>
        <v>13447.185000000001</v>
      </c>
      <c r="AP112" s="43">
        <f t="shared" si="676"/>
        <v>447660.21999999991</v>
      </c>
      <c r="AQ112" s="41">
        <f t="shared" ref="AQ112:AS112" si="695">SUM(AQ113:AQ121)</f>
        <v>42660.5</v>
      </c>
      <c r="AR112" s="41">
        <f t="shared" si="695"/>
        <v>42660.5</v>
      </c>
      <c r="AS112" s="41">
        <f t="shared" si="695"/>
        <v>38960.65</v>
      </c>
      <c r="AT112" s="43">
        <f t="shared" si="678"/>
        <v>124281.65</v>
      </c>
      <c r="AU112" s="41">
        <f t="shared" ref="AU112:AW112" si="696">SUM(AU113:AU121)</f>
        <v>3699.85</v>
      </c>
      <c r="AV112" s="41">
        <f t="shared" si="696"/>
        <v>7399.7</v>
      </c>
      <c r="AW112" s="41">
        <f t="shared" si="696"/>
        <v>11099.55</v>
      </c>
      <c r="AX112" s="41">
        <f t="shared" ref="AX112:AZ112" si="697">SUM(AX113:AX121)</f>
        <v>55497.75</v>
      </c>
      <c r="AY112" s="41">
        <f t="shared" si="697"/>
        <v>18499.25</v>
      </c>
      <c r="AZ112" s="41">
        <f t="shared" si="697"/>
        <v>3699.85</v>
      </c>
      <c r="BA112" s="43">
        <f t="shared" si="681"/>
        <v>99895.950000000012</v>
      </c>
      <c r="BB112" s="45">
        <f t="shared" si="682"/>
        <v>0.22071204890114585</v>
      </c>
    </row>
    <row r="113" spans="2:54" s="44" customFormat="1" ht="13.5" x14ac:dyDescent="0.25">
      <c r="B113" s="40"/>
      <c r="C113" s="40" t="s">
        <v>35</v>
      </c>
      <c r="D113" s="46">
        <f>[2]MPU!J513</f>
        <v>369985</v>
      </c>
      <c r="E113" s="47">
        <f t="shared" si="671"/>
        <v>209041.52500000002</v>
      </c>
      <c r="F113" s="48">
        <f t="shared" ref="F113:N121" si="698">$D113*F164</f>
        <v>0</v>
      </c>
      <c r="G113" s="48">
        <f t="shared" si="698"/>
        <v>7399.7</v>
      </c>
      <c r="H113" s="48">
        <f t="shared" si="698"/>
        <v>7399.7</v>
      </c>
      <c r="I113" s="48">
        <f t="shared" si="698"/>
        <v>7399.7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3699.85</v>
      </c>
      <c r="N113" s="48">
        <f t="shared" si="698"/>
        <v>0</v>
      </c>
      <c r="O113" s="51">
        <f t="shared" ref="O113:O121" si="699">SUM(F113:N113)</f>
        <v>25898.949999999997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18499.25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18499.25</v>
      </c>
      <c r="Y113" s="48">
        <f t="shared" ref="Y113:AG113" si="702">$D113*Y164</f>
        <v>7399.7</v>
      </c>
      <c r="Z113" s="48">
        <f t="shared" si="702"/>
        <v>7399.7</v>
      </c>
      <c r="AA113" s="48">
        <f t="shared" si="702"/>
        <v>11099.55</v>
      </c>
      <c r="AB113" s="48">
        <f t="shared" si="702"/>
        <v>1849.925</v>
      </c>
      <c r="AC113" s="48">
        <f t="shared" si="702"/>
        <v>1109.9549999999999</v>
      </c>
      <c r="AD113" s="48">
        <f t="shared" si="702"/>
        <v>1109.9549999999999</v>
      </c>
      <c r="AE113" s="48">
        <f t="shared" si="702"/>
        <v>1109.9549999999999</v>
      </c>
      <c r="AF113" s="48">
        <f t="shared" si="702"/>
        <v>1109.9549999999999</v>
      </c>
      <c r="AG113" s="48">
        <f t="shared" si="702"/>
        <v>3699.85</v>
      </c>
      <c r="AH113" s="51">
        <f t="shared" ref="AH113:AH121" si="703">SUM(Y113:AG113)</f>
        <v>35888.544999999998</v>
      </c>
      <c r="AI113" s="48">
        <f t="shared" ref="AI113:AO113" si="704">$D113*AI164</f>
        <v>1109.9549999999999</v>
      </c>
      <c r="AJ113" s="48">
        <f t="shared" si="704"/>
        <v>18499.25</v>
      </c>
      <c r="AK113" s="48">
        <f t="shared" si="704"/>
        <v>369.98500000000001</v>
      </c>
      <c r="AL113" s="48">
        <f t="shared" si="704"/>
        <v>369.98500000000001</v>
      </c>
      <c r="AM113" s="48">
        <f t="shared" si="704"/>
        <v>369.98500000000001</v>
      </c>
      <c r="AN113" s="48">
        <f t="shared" si="704"/>
        <v>369.98500000000001</v>
      </c>
      <c r="AO113" s="48">
        <f t="shared" si="704"/>
        <v>369.98500000000001</v>
      </c>
      <c r="AP113" s="51">
        <f t="shared" si="676"/>
        <v>21459.130000000005</v>
      </c>
      <c r="AQ113" s="48">
        <f t="shared" ref="AQ113:AS113" si="705">$D113*AQ164</f>
        <v>3699.85</v>
      </c>
      <c r="AR113" s="48">
        <f t="shared" si="705"/>
        <v>3699.85</v>
      </c>
      <c r="AS113" s="48">
        <f t="shared" si="705"/>
        <v>0</v>
      </c>
      <c r="AT113" s="51">
        <f t="shared" si="678"/>
        <v>7399.7</v>
      </c>
      <c r="AU113" s="48">
        <f t="shared" ref="AU113:AW113" si="706">$D113*AU164</f>
        <v>3699.85</v>
      </c>
      <c r="AV113" s="48">
        <f t="shared" si="706"/>
        <v>7399.7</v>
      </c>
      <c r="AW113" s="48">
        <f t="shared" si="706"/>
        <v>11099.55</v>
      </c>
      <c r="AX113" s="48">
        <f t="shared" ref="AX113:AZ113" si="707">$D113*AX164</f>
        <v>55497.75</v>
      </c>
      <c r="AY113" s="48">
        <f t="shared" si="707"/>
        <v>18499.25</v>
      </c>
      <c r="AZ113" s="48">
        <f t="shared" si="707"/>
        <v>3699.85</v>
      </c>
      <c r="BA113" s="51">
        <f t="shared" si="681"/>
        <v>99895.950000000012</v>
      </c>
      <c r="BB113" s="45">
        <f t="shared" si="682"/>
        <v>0.56500000000000006</v>
      </c>
    </row>
    <row r="114" spans="2:54" s="44" customFormat="1" ht="13.5" x14ac:dyDescent="0.25">
      <c r="B114" s="40"/>
      <c r="C114" s="40" t="s">
        <v>36</v>
      </c>
      <c r="D114" s="46">
        <f>[2]MPU!J514</f>
        <v>836150</v>
      </c>
      <c r="E114" s="47">
        <f t="shared" si="671"/>
        <v>83615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41807.5</v>
      </c>
      <c r="AJ114" s="48">
        <f t="shared" si="710"/>
        <v>41807.5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83615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</v>
      </c>
    </row>
    <row r="115" spans="2:54" s="44" customFormat="1" ht="13.5" x14ac:dyDescent="0.25">
      <c r="B115" s="40"/>
      <c r="C115" s="40" t="s">
        <v>37</v>
      </c>
      <c r="D115" s="46">
        <f>[2]MPU!J515</f>
        <v>653860</v>
      </c>
      <c r="E115" s="47">
        <f t="shared" si="671"/>
        <v>248466.80000000002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98079</v>
      </c>
      <c r="AN115" s="48">
        <f t="shared" si="716"/>
        <v>98079</v>
      </c>
      <c r="AO115" s="48">
        <f t="shared" si="716"/>
        <v>13077.2</v>
      </c>
      <c r="AP115" s="51">
        <f t="shared" si="676"/>
        <v>209235.20000000001</v>
      </c>
      <c r="AQ115" s="48">
        <f t="shared" ref="AQ115:AS115" si="717">$D115*AQ166</f>
        <v>13077.2</v>
      </c>
      <c r="AR115" s="48">
        <f t="shared" si="717"/>
        <v>13077.2</v>
      </c>
      <c r="AS115" s="48">
        <f t="shared" si="717"/>
        <v>13077.2</v>
      </c>
      <c r="AT115" s="51">
        <f t="shared" si="678"/>
        <v>39231.600000000006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0.38</v>
      </c>
    </row>
    <row r="116" spans="2:54" s="44" customFormat="1" ht="13.5" x14ac:dyDescent="0.25">
      <c r="B116" s="40"/>
      <c r="C116" s="40" t="s">
        <v>38</v>
      </c>
      <c r="D116" s="46">
        <f>[2]MPU!J516</f>
        <v>117547</v>
      </c>
      <c r="E116" s="47">
        <f t="shared" si="671"/>
        <v>7052.82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2350.94</v>
      </c>
      <c r="AR116" s="48">
        <f t="shared" si="723"/>
        <v>2350.94</v>
      </c>
      <c r="AS116" s="48">
        <f t="shared" si="723"/>
        <v>2350.94</v>
      </c>
      <c r="AT116" s="51">
        <f t="shared" si="678"/>
        <v>7052.82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>
        <f t="shared" si="682"/>
        <v>0.06</v>
      </c>
    </row>
    <row r="117" spans="2:54" s="44" customFormat="1" ht="13.5" x14ac:dyDescent="0.25">
      <c r="B117" s="40"/>
      <c r="C117" s="40" t="s">
        <v>39</v>
      </c>
      <c r="D117" s="46">
        <f>[2]MPU!J517</f>
        <v>0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 t="e">
        <f t="shared" si="682"/>
        <v>#DIV/0!</v>
      </c>
    </row>
    <row r="118" spans="2:54" s="44" customFormat="1" ht="13.5" x14ac:dyDescent="0.25">
      <c r="B118" s="40"/>
      <c r="C118" s="40" t="s">
        <v>40</v>
      </c>
      <c r="D118" s="46">
        <f>[2]MPU!J518</f>
        <v>784417</v>
      </c>
      <c r="E118" s="47">
        <f t="shared" si="671"/>
        <v>572624.41</v>
      </c>
      <c r="F118" s="48">
        <f t="shared" si="698"/>
        <v>0</v>
      </c>
      <c r="G118" s="48">
        <f t="shared" si="698"/>
        <v>39220.85</v>
      </c>
      <c r="H118" s="48">
        <f t="shared" si="698"/>
        <v>39220.85</v>
      </c>
      <c r="I118" s="48">
        <f t="shared" si="698"/>
        <v>39220.85</v>
      </c>
      <c r="J118" s="48">
        <f t="shared" si="698"/>
        <v>0</v>
      </c>
      <c r="K118" s="48">
        <f t="shared" si="698"/>
        <v>7844.17</v>
      </c>
      <c r="L118" s="48">
        <f t="shared" si="698"/>
        <v>23532.51</v>
      </c>
      <c r="M118" s="48">
        <f t="shared" si="698"/>
        <v>78441.7</v>
      </c>
      <c r="N118" s="48">
        <f t="shared" si="698"/>
        <v>62753.36</v>
      </c>
      <c r="O118" s="51">
        <f t="shared" si="699"/>
        <v>290234.28999999998</v>
      </c>
      <c r="P118" s="48">
        <f t="shared" ref="P118:W118" si="733">$D118*P169</f>
        <v>15688.34</v>
      </c>
      <c r="Q118" s="48">
        <f t="shared" si="733"/>
        <v>3922.085</v>
      </c>
      <c r="R118" s="48">
        <f t="shared" si="733"/>
        <v>3922.085</v>
      </c>
      <c r="S118" s="48">
        <f t="shared" si="733"/>
        <v>15688.34</v>
      </c>
      <c r="T118" s="48">
        <f t="shared" si="733"/>
        <v>3922.085</v>
      </c>
      <c r="U118" s="48">
        <f t="shared" si="733"/>
        <v>3922.085</v>
      </c>
      <c r="V118" s="48">
        <f t="shared" si="733"/>
        <v>0</v>
      </c>
      <c r="W118" s="48">
        <f t="shared" si="733"/>
        <v>0</v>
      </c>
      <c r="X118" s="51">
        <f t="shared" si="701"/>
        <v>47065.02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7844.17</v>
      </c>
      <c r="AB118" s="48">
        <f t="shared" si="734"/>
        <v>7844.17</v>
      </c>
      <c r="AC118" s="48">
        <f t="shared" si="734"/>
        <v>7844.17</v>
      </c>
      <c r="AD118" s="48">
        <f t="shared" si="734"/>
        <v>7844.17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31376.68</v>
      </c>
      <c r="AI118" s="48">
        <f t="shared" ref="AI118:AO118" si="735">$D118*AI169</f>
        <v>23532.51</v>
      </c>
      <c r="AJ118" s="48">
        <f t="shared" si="735"/>
        <v>0</v>
      </c>
      <c r="AK118" s="48">
        <f t="shared" si="735"/>
        <v>23532.51</v>
      </c>
      <c r="AL118" s="48">
        <f t="shared" si="735"/>
        <v>23532.51</v>
      </c>
      <c r="AM118" s="48">
        <f t="shared" si="735"/>
        <v>23532.51</v>
      </c>
      <c r="AN118" s="48">
        <f t="shared" si="735"/>
        <v>39220.85</v>
      </c>
      <c r="AO118" s="48">
        <f t="shared" si="735"/>
        <v>0</v>
      </c>
      <c r="AP118" s="51">
        <f t="shared" si="676"/>
        <v>133350.88999999998</v>
      </c>
      <c r="AQ118" s="48">
        <f t="shared" ref="AQ118:AS118" si="736">$D118*AQ169</f>
        <v>23532.51</v>
      </c>
      <c r="AR118" s="48">
        <f t="shared" si="736"/>
        <v>23532.51</v>
      </c>
      <c r="AS118" s="48">
        <f t="shared" si="736"/>
        <v>23532.51</v>
      </c>
      <c r="AT118" s="51">
        <f t="shared" si="678"/>
        <v>70597.53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0.73000000000000009</v>
      </c>
    </row>
    <row r="119" spans="2:54" s="44" customFormat="1" ht="13.5" x14ac:dyDescent="0.25">
      <c r="B119" s="40"/>
      <c r="C119" s="40" t="s">
        <v>41</v>
      </c>
      <c r="D119" s="46">
        <f>[2]MPU!J519</f>
        <v>23915</v>
      </c>
      <c r="E119" s="47">
        <f t="shared" si="671"/>
        <v>119.575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119.575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119.575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[2]MPU!J520</f>
        <v>0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 t="e">
        <f t="shared" si="682"/>
        <v>#DIV/0!</v>
      </c>
    </row>
    <row r="121" spans="2:54" s="44" customFormat="1" ht="13.5" x14ac:dyDescent="0.25">
      <c r="B121" s="40"/>
      <c r="C121" s="40" t="s">
        <v>43</v>
      </c>
      <c r="D121" s="46">
        <f>[2]MPU!J521</f>
        <v>2292780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272418</v>
      </c>
      <c r="E122" s="42">
        <f t="shared" si="671"/>
        <v>390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390</v>
      </c>
      <c r="M122" s="41">
        <f t="shared" si="758"/>
        <v>0</v>
      </c>
      <c r="N122" s="41">
        <f t="shared" si="758"/>
        <v>0</v>
      </c>
      <c r="O122" s="43">
        <f t="shared" si="757"/>
        <v>390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1.4316234610047794E-3</v>
      </c>
    </row>
    <row r="123" spans="2:54" s="44" customFormat="1" ht="13.5" x14ac:dyDescent="0.25">
      <c r="B123" s="40"/>
      <c r="C123" s="52" t="s">
        <v>45</v>
      </c>
      <c r="D123" s="46">
        <f>[2]MPU!J713</f>
        <v>252918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[2]MPU!J714</f>
        <v>19500</v>
      </c>
      <c r="E124" s="47">
        <f t="shared" si="671"/>
        <v>390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390</v>
      </c>
      <c r="M124" s="48">
        <f t="shared" si="765"/>
        <v>0</v>
      </c>
      <c r="N124" s="48">
        <f t="shared" si="765"/>
        <v>0</v>
      </c>
      <c r="O124" s="51">
        <f>SUM(F124:N124)</f>
        <v>390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>
        <f t="shared" si="682"/>
        <v>0.02</v>
      </c>
    </row>
    <row r="125" spans="2:54" s="44" customFormat="1" x14ac:dyDescent="0.25">
      <c r="B125" s="39" t="s">
        <v>47</v>
      </c>
      <c r="C125" s="40"/>
      <c r="D125" s="50">
        <f>SUM(D126:D131)</f>
        <v>1062861</v>
      </c>
      <c r="E125" s="47">
        <f t="shared" si="671"/>
        <v>162062.69399999999</v>
      </c>
      <c r="F125" s="41">
        <f t="shared" ref="F125:AI125" si="778">SUM(F126:F131)</f>
        <v>17545.38</v>
      </c>
      <c r="G125" s="41">
        <f t="shared" ref="G125:N125" si="779">SUM(G126:G131)</f>
        <v>26318.07</v>
      </c>
      <c r="H125" s="41">
        <f t="shared" si="779"/>
        <v>0</v>
      </c>
      <c r="I125" s="41">
        <f t="shared" si="779"/>
        <v>3089.2200000000003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46952.67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26318.07</v>
      </c>
      <c r="V125" s="41">
        <f t="shared" si="780"/>
        <v>3089.2200000000003</v>
      </c>
      <c r="W125" s="41">
        <f t="shared" si="780"/>
        <v>3089.2200000000003</v>
      </c>
      <c r="X125" s="41">
        <f t="shared" si="778"/>
        <v>32496.510000000002</v>
      </c>
      <c r="Y125" s="41">
        <f t="shared" si="778"/>
        <v>10317.300000000001</v>
      </c>
      <c r="Z125" s="41">
        <f t="shared" ref="Z125:AG125" si="781">SUM(Z126:Z131)</f>
        <v>1544.6100000000001</v>
      </c>
      <c r="AA125" s="41">
        <f t="shared" si="781"/>
        <v>0</v>
      </c>
      <c r="AB125" s="41">
        <f t="shared" si="781"/>
        <v>4386.3450000000003</v>
      </c>
      <c r="AC125" s="41">
        <f t="shared" si="781"/>
        <v>7475.5650000000005</v>
      </c>
      <c r="AD125" s="41">
        <f t="shared" si="781"/>
        <v>7475.5650000000005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31199.385000000002</v>
      </c>
      <c r="AI125" s="41">
        <f t="shared" si="778"/>
        <v>877.26900000000001</v>
      </c>
      <c r="AJ125" s="41">
        <f t="shared" ref="AJ125:AO125" si="782">SUM(AJ126:AJ131)</f>
        <v>22179.21</v>
      </c>
      <c r="AK125" s="41">
        <f t="shared" si="782"/>
        <v>22179.21</v>
      </c>
      <c r="AL125" s="41">
        <f t="shared" si="782"/>
        <v>0</v>
      </c>
      <c r="AM125" s="41">
        <f t="shared" si="782"/>
        <v>772.30500000000006</v>
      </c>
      <c r="AN125" s="41">
        <f t="shared" si="782"/>
        <v>772.30500000000006</v>
      </c>
      <c r="AO125" s="41">
        <f t="shared" si="782"/>
        <v>0</v>
      </c>
      <c r="AP125" s="43">
        <f t="shared" si="676"/>
        <v>46780.298999999999</v>
      </c>
      <c r="AQ125" s="41">
        <f t="shared" ref="AQ125:AS125" si="783">SUM(AQ126:AQ131)</f>
        <v>1544.6100000000001</v>
      </c>
      <c r="AR125" s="41">
        <f t="shared" si="783"/>
        <v>1544.6100000000001</v>
      </c>
      <c r="AS125" s="41">
        <f t="shared" si="783"/>
        <v>1544.6100000000001</v>
      </c>
      <c r="AT125" s="43">
        <f t="shared" si="678"/>
        <v>4633.83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0.15247778778222174</v>
      </c>
    </row>
    <row r="126" spans="2:54" s="44" customFormat="1" ht="13.5" x14ac:dyDescent="0.25">
      <c r="B126" s="40"/>
      <c r="C126" s="40" t="s">
        <v>48</v>
      </c>
      <c r="D126" s="46">
        <f>[2]MPU!J913</f>
        <v>877269</v>
      </c>
      <c r="E126" s="47">
        <f t="shared" si="671"/>
        <v>128081.274</v>
      </c>
      <c r="F126" s="48">
        <f t="shared" ref="F126:N131" si="786">$D126*F177</f>
        <v>17545.38</v>
      </c>
      <c r="G126" s="48">
        <f t="shared" si="786"/>
        <v>26318.07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43863.45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26318.07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26318.07</v>
      </c>
      <c r="Y126" s="48">
        <f t="shared" ref="Y126:AG126" si="790">$D126*Y177</f>
        <v>8772.69</v>
      </c>
      <c r="Z126" s="48">
        <f t="shared" si="790"/>
        <v>0</v>
      </c>
      <c r="AA126" s="48">
        <f t="shared" si="790"/>
        <v>0</v>
      </c>
      <c r="AB126" s="48">
        <f t="shared" si="790"/>
        <v>4386.3450000000003</v>
      </c>
      <c r="AC126" s="48">
        <f t="shared" si="790"/>
        <v>4386.3450000000003</v>
      </c>
      <c r="AD126" s="48">
        <f t="shared" si="790"/>
        <v>4386.3450000000003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21931.725000000002</v>
      </c>
      <c r="AI126" s="48">
        <f t="shared" ref="AI126:AO126" si="792">$D126*AI177</f>
        <v>877.26900000000001</v>
      </c>
      <c r="AJ126" s="48">
        <f t="shared" si="792"/>
        <v>17545.38</v>
      </c>
      <c r="AK126" s="48">
        <f t="shared" si="792"/>
        <v>17545.38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35968.029000000002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0.14600000000000002</v>
      </c>
    </row>
    <row r="127" spans="2:54" s="44" customFormat="1" ht="13.5" x14ac:dyDescent="0.25">
      <c r="B127" s="40"/>
      <c r="C127" s="40" t="s">
        <v>49</v>
      </c>
      <c r="D127" s="46">
        <f>[2]MPU!J914</f>
        <v>154461</v>
      </c>
      <c r="E127" s="47">
        <f t="shared" si="671"/>
        <v>33981.42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3089.2200000000003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3089.2200000000003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3089.2200000000003</v>
      </c>
      <c r="W127" s="48">
        <f t="shared" si="797"/>
        <v>3089.2200000000003</v>
      </c>
      <c r="X127" s="51">
        <f t="shared" si="789"/>
        <v>6178.4400000000005</v>
      </c>
      <c r="Y127" s="48">
        <f t="shared" ref="Y127:AG127" si="798">$D127*Y178</f>
        <v>1544.6100000000001</v>
      </c>
      <c r="Z127" s="48">
        <f t="shared" si="798"/>
        <v>1544.6100000000001</v>
      </c>
      <c r="AA127" s="48">
        <f t="shared" si="798"/>
        <v>0</v>
      </c>
      <c r="AB127" s="48">
        <f t="shared" si="798"/>
        <v>0</v>
      </c>
      <c r="AC127" s="48">
        <f t="shared" si="798"/>
        <v>3089.2200000000003</v>
      </c>
      <c r="AD127" s="48">
        <f t="shared" si="798"/>
        <v>3089.2200000000003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9267.66</v>
      </c>
      <c r="AI127" s="48">
        <f t="shared" ref="AI127:AO127" si="799">$D127*AI178</f>
        <v>0</v>
      </c>
      <c r="AJ127" s="48">
        <f t="shared" si="799"/>
        <v>4633.83</v>
      </c>
      <c r="AK127" s="48">
        <f t="shared" si="799"/>
        <v>4633.83</v>
      </c>
      <c r="AL127" s="48">
        <f t="shared" si="799"/>
        <v>0</v>
      </c>
      <c r="AM127" s="48">
        <f t="shared" si="799"/>
        <v>772.30500000000006</v>
      </c>
      <c r="AN127" s="48">
        <f t="shared" si="799"/>
        <v>772.30500000000006</v>
      </c>
      <c r="AO127" s="48">
        <f t="shared" si="799"/>
        <v>0</v>
      </c>
      <c r="AP127" s="51">
        <f t="shared" si="676"/>
        <v>10812.27</v>
      </c>
      <c r="AQ127" s="48">
        <f t="shared" ref="AQ127:AS127" si="800">$D127*AQ178</f>
        <v>1544.6100000000001</v>
      </c>
      <c r="AR127" s="48">
        <f t="shared" si="800"/>
        <v>1544.6100000000001</v>
      </c>
      <c r="AS127" s="48">
        <f t="shared" si="800"/>
        <v>1544.6100000000001</v>
      </c>
      <c r="AT127" s="51">
        <f t="shared" si="678"/>
        <v>4633.83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>
        <f t="shared" si="682"/>
        <v>0.22</v>
      </c>
    </row>
    <row r="128" spans="2:54" s="44" customFormat="1" ht="13.5" x14ac:dyDescent="0.25">
      <c r="B128" s="40"/>
      <c r="C128" s="40" t="s">
        <v>50</v>
      </c>
      <c r="D128" s="46">
        <f>[2]MPU!J915</f>
        <v>31131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>
        <f>[2]MPU!J916</f>
        <v>0</v>
      </c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 t="e">
        <f t="shared" si="682"/>
        <v>#DIV/0!</v>
      </c>
    </row>
    <row r="130" spans="2:54" s="44" customFormat="1" ht="13.5" x14ac:dyDescent="0.25">
      <c r="B130" s="40"/>
      <c r="C130" s="40" t="s">
        <v>52</v>
      </c>
      <c r="D130" s="46">
        <f>[2]MPU!J917</f>
        <v>0</v>
      </c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 t="e">
        <f t="shared" si="682"/>
        <v>#DIV/0!</v>
      </c>
    </row>
    <row r="131" spans="2:54" s="44" customFormat="1" ht="13.5" x14ac:dyDescent="0.25">
      <c r="B131" s="40"/>
      <c r="C131" s="40" t="s">
        <v>53</v>
      </c>
      <c r="D131" s="46">
        <f>[2]MPU!J918</f>
        <v>0</v>
      </c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912131</v>
      </c>
      <c r="E132" s="42">
        <f t="shared" si="671"/>
        <v>0</v>
      </c>
      <c r="F132" s="41">
        <f t="shared" ref="F132:AI132" si="827">SUM(F133:F134)</f>
        <v>0</v>
      </c>
      <c r="G132" s="41">
        <f t="shared" ref="G132:N132" si="828">SUM(G133:G134)</f>
        <v>0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0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0</v>
      </c>
      <c r="V132" s="41">
        <f t="shared" si="829"/>
        <v>0</v>
      </c>
      <c r="W132" s="41">
        <f t="shared" si="829"/>
        <v>0</v>
      </c>
      <c r="X132" s="41">
        <f t="shared" si="827"/>
        <v>0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0</v>
      </c>
    </row>
    <row r="133" spans="2:54" s="44" customFormat="1" ht="13.5" x14ac:dyDescent="0.25">
      <c r="B133" s="40"/>
      <c r="C133" s="40" t="s">
        <v>55</v>
      </c>
      <c r="D133" s="46">
        <f>[2]MPU!J1113</f>
        <v>0</v>
      </c>
      <c r="E133" s="47">
        <f t="shared" si="671"/>
        <v>0</v>
      </c>
      <c r="F133" s="48">
        <f t="shared" ref="F133:N134" si="835">$D133*F184</f>
        <v>0</v>
      </c>
      <c r="G133" s="48">
        <f t="shared" si="835"/>
        <v>0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0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0</v>
      </c>
      <c r="V133" s="48">
        <f t="shared" si="836"/>
        <v>0</v>
      </c>
      <c r="W133" s="48">
        <f t="shared" si="836"/>
        <v>0</v>
      </c>
      <c r="X133" s="51">
        <f>SUM(P133:W133)</f>
        <v>0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 t="e">
        <f t="shared" si="682"/>
        <v>#DIV/0!</v>
      </c>
    </row>
    <row r="134" spans="2:54" s="44" customFormat="1" ht="13.5" x14ac:dyDescent="0.25">
      <c r="B134" s="40"/>
      <c r="C134" s="40" t="s">
        <v>56</v>
      </c>
      <c r="D134" s="46">
        <f>[2]MPU!J1114</f>
        <v>912131</v>
      </c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>
        <f t="shared" si="682"/>
        <v>0</v>
      </c>
    </row>
    <row r="135" spans="2:54" s="44" customFormat="1" x14ac:dyDescent="0.25">
      <c r="B135" s="39" t="s">
        <v>57</v>
      </c>
      <c r="C135" s="40"/>
      <c r="D135" s="50">
        <f>SUM(D136:D140)</f>
        <v>261360</v>
      </c>
      <c r="E135" s="42">
        <f t="shared" si="671"/>
        <v>15814.705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8772.9050000000007</v>
      </c>
      <c r="W135" s="41">
        <f t="shared" si="850"/>
        <v>7041.8</v>
      </c>
      <c r="X135" s="41">
        <f t="shared" si="848"/>
        <v>15814.705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6.050927838996021E-2</v>
      </c>
    </row>
    <row r="136" spans="2:54" s="44" customFormat="1" ht="13.5" x14ac:dyDescent="0.25">
      <c r="B136" s="40"/>
      <c r="C136" s="40" t="s">
        <v>58</v>
      </c>
      <c r="D136" s="46">
        <f>[2]MPU!J1313</f>
        <v>133113</v>
      </c>
      <c r="E136" s="47">
        <f t="shared" si="671"/>
        <v>13311.300000000001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6655.6500000000005</v>
      </c>
      <c r="W136" s="48">
        <f t="shared" si="857"/>
        <v>6655.6500000000005</v>
      </c>
      <c r="X136" s="51">
        <f>SUM(P136:W136)</f>
        <v>13311.300000000001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[2]MPU!J1314</f>
        <v>4108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>
        <f>[2]MPU!J1315</f>
        <v>3002</v>
      </c>
      <c r="E138" s="47">
        <f t="shared" si="671"/>
        <v>600.4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300.2</v>
      </c>
      <c r="W138" s="48">
        <f t="shared" si="869"/>
        <v>300.2</v>
      </c>
      <c r="X138" s="51">
        <f>SUM(P138:W138)</f>
        <v>600.4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0.19999999999999998</v>
      </c>
    </row>
    <row r="139" spans="2:54" s="44" customFormat="1" ht="13.5" x14ac:dyDescent="0.25">
      <c r="B139" s="40"/>
      <c r="C139" s="40" t="s">
        <v>61</v>
      </c>
      <c r="D139" s="46">
        <f>[2]MPU!J1316</f>
        <v>2865</v>
      </c>
      <c r="E139" s="47">
        <f t="shared" si="671"/>
        <v>128.92500000000001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42.975000000000001</v>
      </c>
      <c r="W139" s="48">
        <f t="shared" si="875"/>
        <v>85.95</v>
      </c>
      <c r="X139" s="51">
        <f>SUM(P139:W139)</f>
        <v>128.92500000000001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>
        <f t="shared" si="682"/>
        <v>4.5000000000000005E-2</v>
      </c>
    </row>
    <row r="140" spans="2:54" s="44" customFormat="1" ht="13.5" x14ac:dyDescent="0.25">
      <c r="B140" s="40"/>
      <c r="C140" s="40" t="s">
        <v>62</v>
      </c>
      <c r="D140" s="46">
        <f>[2]MPU!J1317</f>
        <v>118272</v>
      </c>
      <c r="E140" s="47">
        <f t="shared" si="671"/>
        <v>1774.08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1774.08</v>
      </c>
      <c r="W140" s="48">
        <f t="shared" si="881"/>
        <v>0</v>
      </c>
      <c r="X140" s="51">
        <f>SUM(P140:W140)</f>
        <v>1774.08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1.4999999999999999E-2</v>
      </c>
    </row>
    <row r="141" spans="2:54" s="44" customFormat="1" x14ac:dyDescent="0.25">
      <c r="B141" s="39" t="s">
        <v>63</v>
      </c>
      <c r="C141" s="40"/>
      <c r="D141" s="50">
        <f>SUM(D142:D146)</f>
        <v>131241</v>
      </c>
      <c r="E141" s="42">
        <f t="shared" si="671"/>
        <v>3682.4149999999995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51.865000000000002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51.865000000000002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518.65</v>
      </c>
      <c r="AJ141" s="41">
        <f t="shared" ref="AJ141:AO141" si="891">SUM(AJ142:AJ146)</f>
        <v>518.65</v>
      </c>
      <c r="AK141" s="41">
        <f t="shared" si="891"/>
        <v>518.65</v>
      </c>
      <c r="AL141" s="41">
        <f t="shared" si="891"/>
        <v>1555.95</v>
      </c>
      <c r="AM141" s="41">
        <f t="shared" si="891"/>
        <v>0</v>
      </c>
      <c r="AN141" s="41">
        <f t="shared" si="891"/>
        <v>518.65</v>
      </c>
      <c r="AO141" s="41">
        <f t="shared" si="891"/>
        <v>0</v>
      </c>
      <c r="AP141" s="43">
        <f t="shared" si="676"/>
        <v>3630.5499999999997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2.8058419243986249E-2</v>
      </c>
    </row>
    <row r="142" spans="2:54" s="44" customFormat="1" ht="13.5" x14ac:dyDescent="0.25">
      <c r="B142" s="40"/>
      <c r="C142" s="40" t="s">
        <v>64</v>
      </c>
      <c r="D142" s="46">
        <f>[2]MPU!J1513</f>
        <v>33727</v>
      </c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>
        <f t="shared" si="682"/>
        <v>0</v>
      </c>
    </row>
    <row r="143" spans="2:54" s="44" customFormat="1" ht="13.5" x14ac:dyDescent="0.25">
      <c r="B143" s="40"/>
      <c r="C143" s="40" t="s">
        <v>65</v>
      </c>
      <c r="D143" s="46">
        <f>[2]MPU!J1514</f>
        <v>21551</v>
      </c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>
        <f t="shared" si="682"/>
        <v>0</v>
      </c>
    </row>
    <row r="144" spans="2:54" s="44" customFormat="1" ht="13.5" x14ac:dyDescent="0.25">
      <c r="B144" s="40"/>
      <c r="C144" s="40" t="s">
        <v>66</v>
      </c>
      <c r="D144" s="46">
        <f>[2]MPU!J1515</f>
        <v>58242</v>
      </c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>
        <f t="shared" si="682"/>
        <v>0</v>
      </c>
    </row>
    <row r="145" spans="2:54" s="44" customFormat="1" ht="13.5" x14ac:dyDescent="0.25">
      <c r="B145" s="40"/>
      <c r="C145" s="40" t="s">
        <v>67</v>
      </c>
      <c r="D145" s="46">
        <f>[2]MPU!J1516</f>
        <v>7348</v>
      </c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>
        <f t="shared" si="682"/>
        <v>0</v>
      </c>
    </row>
    <row r="146" spans="2:54" s="44" customFormat="1" ht="13.5" x14ac:dyDescent="0.25">
      <c r="B146" s="40"/>
      <c r="C146" s="40" t="s">
        <v>68</v>
      </c>
      <c r="D146" s="46">
        <f>[2]MPU!J1517</f>
        <v>10373</v>
      </c>
      <c r="E146" s="47">
        <f t="shared" si="671"/>
        <v>3682.4149999999995</v>
      </c>
      <c r="F146" s="48">
        <f t="shared" si="895"/>
        <v>0</v>
      </c>
      <c r="G146" s="48">
        <f t="shared" si="895"/>
        <v>0</v>
      </c>
      <c r="H146" s="48">
        <f t="shared" si="895"/>
        <v>51.865000000000002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51.865000000000002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518.65</v>
      </c>
      <c r="AJ146" s="48">
        <f t="shared" si="922"/>
        <v>518.65</v>
      </c>
      <c r="AK146" s="48">
        <f t="shared" si="922"/>
        <v>518.65</v>
      </c>
      <c r="AL146" s="48">
        <f t="shared" si="922"/>
        <v>1555.95</v>
      </c>
      <c r="AM146" s="48">
        <f t="shared" si="922"/>
        <v>0</v>
      </c>
      <c r="AN146" s="48">
        <f t="shared" si="922"/>
        <v>518.65</v>
      </c>
      <c r="AO146" s="48">
        <f t="shared" si="922"/>
        <v>0</v>
      </c>
      <c r="AP146" s="51">
        <f t="shared" si="676"/>
        <v>3630.5499999999997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0.35499999999999993</v>
      </c>
    </row>
    <row r="147" spans="2:54" s="44" customFormat="1" x14ac:dyDescent="0.25">
      <c r="B147" s="39" t="s">
        <v>69</v>
      </c>
      <c r="C147" s="40"/>
      <c r="D147" s="50">
        <f>SUM(D148:D153)</f>
        <v>681621</v>
      </c>
      <c r="E147" s="42">
        <f t="shared" si="671"/>
        <v>113387.03600000001</v>
      </c>
      <c r="F147" s="41">
        <f t="shared" ref="F147:AI147" si="926">SUM(F148:F153)</f>
        <v>37610.400000000001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31494.550000000003</v>
      </c>
      <c r="L147" s="41">
        <f t="shared" si="927"/>
        <v>31494.550000000003</v>
      </c>
      <c r="M147" s="41">
        <f t="shared" si="927"/>
        <v>12536.800000000001</v>
      </c>
      <c r="N147" s="41">
        <f t="shared" si="927"/>
        <v>0</v>
      </c>
      <c r="O147" s="43">
        <f t="shared" si="926"/>
        <v>113136.3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250.73600000000002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250.73600000000002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0.16634909429140241</v>
      </c>
    </row>
    <row r="148" spans="2:54" s="44" customFormat="1" ht="13.5" x14ac:dyDescent="0.25">
      <c r="B148" s="40"/>
      <c r="C148" s="40" t="s">
        <v>70</v>
      </c>
      <c r="D148" s="46">
        <f>[2]MPU!J1713</f>
        <v>250736</v>
      </c>
      <c r="E148" s="47">
        <f t="shared" si="671"/>
        <v>75471.536000000007</v>
      </c>
      <c r="F148" s="48">
        <f t="shared" ref="F148:N153" si="934">$D148*F199</f>
        <v>37610.400000000001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12536.800000000001</v>
      </c>
      <c r="L148" s="48">
        <f t="shared" si="934"/>
        <v>12536.800000000001</v>
      </c>
      <c r="M148" s="48">
        <f t="shared" si="934"/>
        <v>12536.800000000001</v>
      </c>
      <c r="N148" s="48">
        <f t="shared" si="934"/>
        <v>0</v>
      </c>
      <c r="O148" s="51">
        <f t="shared" ref="O148:O153" si="935">SUM(F148:N148)</f>
        <v>75220.800000000003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250.73600000000002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250.73600000000002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0.30100000000000005</v>
      </c>
    </row>
    <row r="149" spans="2:54" s="44" customFormat="1" ht="13.5" x14ac:dyDescent="0.25">
      <c r="B149" s="40"/>
      <c r="C149" s="40" t="s">
        <v>71</v>
      </c>
      <c r="D149" s="46">
        <f>[2]MPU!J1714</f>
        <v>0</v>
      </c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 t="e">
        <f t="shared" si="682"/>
        <v>#DIV/0!</v>
      </c>
    </row>
    <row r="150" spans="2:54" s="44" customFormat="1" ht="13.5" x14ac:dyDescent="0.25">
      <c r="B150" s="40"/>
      <c r="C150" s="40" t="s">
        <v>72</v>
      </c>
      <c r="D150" s="46">
        <f>[2]MPU!J1715</f>
        <v>126385</v>
      </c>
      <c r="E150" s="47">
        <f t="shared" si="671"/>
        <v>37915.5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18957.75</v>
      </c>
      <c r="L150" s="48">
        <f t="shared" si="934"/>
        <v>18957.75</v>
      </c>
      <c r="M150" s="48">
        <f t="shared" si="934"/>
        <v>0</v>
      </c>
      <c r="N150" s="48">
        <f t="shared" si="934"/>
        <v>0</v>
      </c>
      <c r="O150" s="51">
        <f t="shared" si="935"/>
        <v>37915.5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[2]MPU!J1716</f>
        <v>304500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>
        <f>[2]MPU!J1717</f>
        <v>0</v>
      </c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 t="e">
        <f t="shared" si="682"/>
        <v>#DIV/0!</v>
      </c>
    </row>
    <row r="153" spans="2:54" s="44" customFormat="1" ht="13.5" x14ac:dyDescent="0.25">
      <c r="B153" s="40"/>
      <c r="C153" s="40" t="s">
        <v>75</v>
      </c>
      <c r="D153" s="46">
        <f>[2]MPU!J1718</f>
        <v>0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 t="e">
        <f t="shared" si="682"/>
        <v>#DIV/0!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8620121</v>
      </c>
      <c r="E154" s="55">
        <f t="shared" si="671"/>
        <v>1505791.5019999999</v>
      </c>
      <c r="F154" s="56">
        <f>F109+F112+F122+F125+F132+F135+F141+F147</f>
        <v>55155.78</v>
      </c>
      <c r="G154" s="56">
        <f t="shared" ref="G154:N154" si="974">G109+G112+G122+G125+G132+G135+G141+G147</f>
        <v>73147.982999999993</v>
      </c>
      <c r="H154" s="56">
        <f t="shared" si="974"/>
        <v>46881.777999999991</v>
      </c>
      <c r="I154" s="56">
        <f t="shared" si="974"/>
        <v>49829.344999999994</v>
      </c>
      <c r="J154" s="56">
        <f t="shared" si="974"/>
        <v>0</v>
      </c>
      <c r="K154" s="56">
        <f t="shared" si="974"/>
        <v>39338.720000000001</v>
      </c>
      <c r="L154" s="56">
        <f t="shared" si="974"/>
        <v>55417.06</v>
      </c>
      <c r="M154" s="56">
        <f t="shared" si="974"/>
        <v>94678.35</v>
      </c>
      <c r="N154" s="56">
        <f t="shared" si="974"/>
        <v>62753.36</v>
      </c>
      <c r="O154" s="57">
        <f t="shared" ref="O154:AI154" si="975">O109+O112+O122+O125+O132+O135+O141+O147</f>
        <v>477202.37599999999</v>
      </c>
      <c r="P154" s="56">
        <f t="shared" si="975"/>
        <v>16735.154999999999</v>
      </c>
      <c r="Q154" s="56">
        <f t="shared" ref="Q154:W154" si="976">Q109+Q112+Q122+Q125+Q132+Q135+Q141+Q147</f>
        <v>8109.3450000000003</v>
      </c>
      <c r="R154" s="56">
        <f t="shared" si="976"/>
        <v>4968.8999999999996</v>
      </c>
      <c r="S154" s="56">
        <f t="shared" si="976"/>
        <v>16735.154999999999</v>
      </c>
      <c r="T154" s="56">
        <f t="shared" si="976"/>
        <v>22421.334999999999</v>
      </c>
      <c r="U154" s="56">
        <f t="shared" si="976"/>
        <v>40708.305</v>
      </c>
      <c r="V154" s="56">
        <f t="shared" si="976"/>
        <v>22330.275000000001</v>
      </c>
      <c r="W154" s="56">
        <f t="shared" si="976"/>
        <v>10340.383</v>
      </c>
      <c r="X154" s="56">
        <f t="shared" si="975"/>
        <v>142348.85299999997</v>
      </c>
      <c r="Y154" s="56">
        <f t="shared" si="975"/>
        <v>17967.736000000001</v>
      </c>
      <c r="Z154" s="56">
        <f t="shared" ref="Z154:AG154" si="977">Z109+Z112+Z122+Z125+Z132+Z135+Z141+Z147</f>
        <v>8944.31</v>
      </c>
      <c r="AA154" s="56">
        <f t="shared" si="977"/>
        <v>18943.72</v>
      </c>
      <c r="AB154" s="56">
        <f t="shared" si="977"/>
        <v>14080.439999999999</v>
      </c>
      <c r="AC154" s="56">
        <f t="shared" si="977"/>
        <v>16639.053</v>
      </c>
      <c r="AD154" s="56">
        <f t="shared" si="977"/>
        <v>16639.053</v>
      </c>
      <c r="AE154" s="56">
        <f t="shared" si="977"/>
        <v>1109.9549999999999</v>
      </c>
      <c r="AF154" s="56">
        <f t="shared" si="977"/>
        <v>1319.318</v>
      </c>
      <c r="AG154" s="56">
        <f t="shared" si="977"/>
        <v>3699.85</v>
      </c>
      <c r="AH154" s="57">
        <f t="shared" si="975"/>
        <v>99343.435000000027</v>
      </c>
      <c r="AI154" s="56">
        <f t="shared" si="975"/>
        <v>67845.883999999991</v>
      </c>
      <c r="AJ154" s="56">
        <f t="shared" ref="AJ154:AO154" si="978">AJ109+AJ112+AJ122+AJ125+AJ132+AJ135+AJ141+AJ147</f>
        <v>83004.609999999986</v>
      </c>
      <c r="AK154" s="56">
        <f t="shared" si="978"/>
        <v>46600.355000000003</v>
      </c>
      <c r="AL154" s="56">
        <f t="shared" si="978"/>
        <v>25458.445</v>
      </c>
      <c r="AM154" s="56">
        <f t="shared" si="978"/>
        <v>122753.79999999999</v>
      </c>
      <c r="AN154" s="56">
        <f t="shared" si="978"/>
        <v>138960.78999999998</v>
      </c>
      <c r="AO154" s="56">
        <f t="shared" si="978"/>
        <v>55319.785000000003</v>
      </c>
      <c r="AP154" s="43">
        <f t="shared" si="676"/>
        <v>539943.66899999999</v>
      </c>
      <c r="AQ154" s="56">
        <f t="shared" ref="AQ154:AS154" si="979">AQ109+AQ112+AQ122+AQ125+AQ132+AQ135+AQ141+AQ147</f>
        <v>44414.472999999998</v>
      </c>
      <c r="AR154" s="56">
        <f t="shared" si="979"/>
        <v>44205.11</v>
      </c>
      <c r="AS154" s="56">
        <f t="shared" si="979"/>
        <v>40505.26</v>
      </c>
      <c r="AT154" s="43">
        <f t="shared" si="678"/>
        <v>129124.84299999999</v>
      </c>
      <c r="AU154" s="56">
        <f t="shared" ref="AU154:AW154" si="980">AU109+AU112+AU122+AU125+AU132+AU135+AU141+AU147</f>
        <v>3710.3220000000001</v>
      </c>
      <c r="AV154" s="56">
        <f t="shared" si="980"/>
        <v>7420.6440000000002</v>
      </c>
      <c r="AW154" s="56">
        <f t="shared" si="980"/>
        <v>11204.269999999999</v>
      </c>
      <c r="AX154" s="56">
        <f t="shared" ref="AX154:AZ154" si="981">AX109+AX112+AX122+AX125+AX132+AX135+AX141+AX147</f>
        <v>72770.39</v>
      </c>
      <c r="AY154" s="56">
        <f t="shared" si="981"/>
        <v>18813.41</v>
      </c>
      <c r="AZ154" s="56">
        <f t="shared" si="981"/>
        <v>3909.29</v>
      </c>
      <c r="BA154" s="43">
        <f t="shared" si="681"/>
        <v>117828.32599999999</v>
      </c>
      <c r="BB154" s="45">
        <f t="shared" si="682"/>
        <v>0.17468333704364472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128" priority="48" stopIfTrue="1" operator="greaterThan">
      <formula>0</formula>
    </cfRule>
  </conditionalFormatting>
  <conditionalFormatting sqref="D160:D205">
    <cfRule type="cellIs" dxfId="127" priority="49" stopIfTrue="1" operator="greaterThan">
      <formula>100</formula>
    </cfRule>
  </conditionalFormatting>
  <conditionalFormatting sqref="F13:N14 F16:N24 F26:N27 F29:N34 F36:N37 F39:N43 F45:N49 F51:N56">
    <cfRule type="cellIs" dxfId="126" priority="47" stopIfTrue="1" operator="greaterThan">
      <formula>0</formula>
    </cfRule>
  </conditionalFormatting>
  <conditionalFormatting sqref="P13:W14 P16:W24 P26:W27 P29:W34 P36:W37 P39:W43 P45:W49 P51:W56">
    <cfRule type="cellIs" dxfId="125" priority="46" stopIfTrue="1" operator="greaterThan">
      <formula>0</formula>
    </cfRule>
  </conditionalFormatting>
  <conditionalFormatting sqref="Y13:AG14 Y16:AG24 Y26:AG27 Y29:AG34 Y36:AG37 Y39:AG43 Y45:AG49 Y51:AG56">
    <cfRule type="cellIs" dxfId="124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123" priority="44" stopIfTrue="1" operator="greaterThan">
      <formula>0</formula>
    </cfRule>
  </conditionalFormatting>
  <conditionalFormatting sqref="F61:N62 F64:N72 F74:N75 F77:N82 F84:N85 F87:N91 F93:N97 F99:N104">
    <cfRule type="cellIs" dxfId="122" priority="43" stopIfTrue="1" operator="greaterThan">
      <formula>0</formula>
    </cfRule>
  </conditionalFormatting>
  <conditionalFormatting sqref="AT159:AT205 AT155 AT106">
    <cfRule type="cellIs" dxfId="121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120" priority="40" stopIfTrue="1" operator="greaterThan">
      <formula>0</formula>
    </cfRule>
  </conditionalFormatting>
  <conditionalFormatting sqref="F110:N111 F113:N121 F123:N124 F126:N131 F133:N134 F136:N140 F142:N146 F148:N153">
    <cfRule type="cellIs" dxfId="119" priority="39" stopIfTrue="1" operator="greaterThan">
      <formula>0</formula>
    </cfRule>
  </conditionalFormatting>
  <conditionalFormatting sqref="AP159:AP205 AP155 AP106">
    <cfRule type="cellIs" dxfId="118" priority="36" stopIfTrue="1" operator="greaterThan">
      <formula>0</formula>
    </cfRule>
  </conditionalFormatting>
  <conditionalFormatting sqref="BA159:BA205 BA155 BA106">
    <cfRule type="cellIs" dxfId="117" priority="27" stopIfTrue="1" operator="greaterThan">
      <formula>0</formula>
    </cfRule>
  </conditionalFormatting>
  <conditionalFormatting sqref="P61:W62 P64:W72 P74:W75 P77:W82 P84:W85 P87:W91 P93:W97 P99:W104">
    <cfRule type="cellIs" dxfId="116" priority="21" stopIfTrue="1" operator="greaterThan">
      <formula>0</formula>
    </cfRule>
  </conditionalFormatting>
  <conditionalFormatting sqref="AI13:AO14 AI16:AO24 AI26:AO27 AI29:AO34 AI36:AO37 AI39:AO43 AI45:AO49 AI51:AO56">
    <cfRule type="cellIs" dxfId="115" priority="24" stopIfTrue="1" operator="greaterThan">
      <formula>0</formula>
    </cfRule>
  </conditionalFormatting>
  <conditionalFormatting sqref="AQ13:AS14 AQ16:AS24 AQ26:AS27 AQ29:AS34 AQ36:AS37 AQ39:AS43 AQ45:AS49 AQ51:AS56">
    <cfRule type="cellIs" dxfId="114" priority="23" stopIfTrue="1" operator="greaterThan">
      <formula>0</formula>
    </cfRule>
  </conditionalFormatting>
  <conditionalFormatting sqref="AU13:AZ14 AU16:AZ24 AU26:AZ27 AU29:AZ34 AU36:AZ37 AU39:AZ43 AU45:AZ49 AU51:AZ56">
    <cfRule type="cellIs" dxfId="113" priority="22" stopIfTrue="1" operator="greaterThan">
      <formula>0</formula>
    </cfRule>
  </conditionalFormatting>
  <conditionalFormatting sqref="Y61:AG62 Y64:AG72 Y74:AG75 Y77:AG82 Y84:AG85 Y87:AG91 Y93:AG97 Y99:AG104">
    <cfRule type="cellIs" dxfId="112" priority="20" stopIfTrue="1" operator="greaterThan">
      <formula>0</formula>
    </cfRule>
  </conditionalFormatting>
  <conditionalFormatting sqref="AI61:AO62 AI64:AO72 AI74:AO75 AI77:AO82 AI84:AO85 AI87:AO91 AI93:AO97 AI99:AO104">
    <cfRule type="cellIs" dxfId="111" priority="19" stopIfTrue="1" operator="greaterThan">
      <formula>0</formula>
    </cfRule>
  </conditionalFormatting>
  <conditionalFormatting sqref="AQ61:AS62 AQ64:AS72 AQ74:AS75 AQ77:AS82 AQ84:AS85 AQ87:AS91 AQ93:AS97 AQ99:AS104">
    <cfRule type="cellIs" dxfId="110" priority="18" stopIfTrue="1" operator="greaterThan">
      <formula>0</formula>
    </cfRule>
  </conditionalFormatting>
  <conditionalFormatting sqref="AU61:AZ62 AU64:AZ72 AU74:AZ75 AU77:AZ82 AU84:AZ85 AU87:AZ91 AU93:AZ97 AU99:AZ104">
    <cfRule type="cellIs" dxfId="109" priority="17" stopIfTrue="1" operator="greaterThan">
      <formula>0</formula>
    </cfRule>
  </conditionalFormatting>
  <conditionalFormatting sqref="P110:W111 P113:W121 P123:W124 P126:W131 P133:W134 P136:W140 P142:W146 P148:W153">
    <cfRule type="cellIs" dxfId="108" priority="16" stopIfTrue="1" operator="greaterThan">
      <formula>0</formula>
    </cfRule>
  </conditionalFormatting>
  <conditionalFormatting sqref="Y110:AG111 Y113:AG121 Y123:AG124 Y126:AG131 Y133:AG134 Y136:AG140 Y142:AG146 Y148:AG153">
    <cfRule type="cellIs" dxfId="107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106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105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104" priority="12" stopIfTrue="1" operator="greaterThan">
      <formula>0</formula>
    </cfRule>
  </conditionalFormatting>
  <conditionalFormatting sqref="AI164:AO171">
    <cfRule type="cellIs" dxfId="103" priority="10" stopIfTrue="1" operator="greaterThan">
      <formula>0</formula>
    </cfRule>
  </conditionalFormatting>
  <conditionalFormatting sqref="AQ164:AS171">
    <cfRule type="cellIs" dxfId="102" priority="9" stopIfTrue="1" operator="greaterThan">
      <formula>0</formula>
    </cfRule>
  </conditionalFormatting>
  <conditionalFormatting sqref="AQ162:AS162">
    <cfRule type="cellIs" dxfId="101" priority="8" stopIfTrue="1" operator="greaterThan">
      <formula>0</formula>
    </cfRule>
  </conditionalFormatting>
  <conditionalFormatting sqref="AI173:AO204">
    <cfRule type="cellIs" dxfId="100" priority="4" stopIfTrue="1" operator="greaterThan">
      <formula>100</formula>
    </cfRule>
  </conditionalFormatting>
  <conditionalFormatting sqref="AU161:AZ205">
    <cfRule type="cellIs" dxfId="99" priority="3" stopIfTrue="1" operator="greaterThan">
      <formula>0</formula>
    </cfRule>
  </conditionalFormatting>
  <conditionalFormatting sqref="AI162:AO162">
    <cfRule type="cellIs" dxfId="98" priority="2" stopIfTrue="1" operator="greaterThan">
      <formula>0</formula>
    </cfRule>
  </conditionalFormatting>
  <conditionalFormatting sqref="AQ177:AS182">
    <cfRule type="cellIs" dxfId="97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BB205"/>
  <sheetViews>
    <sheetView zoomScaleNormal="100" workbookViewId="0">
      <pane xSplit="4" ySplit="4" topLeftCell="E190" activePane="bottomRight" state="frozen"/>
      <selection activeCell="E213" sqref="E213"/>
      <selection pane="topRight" activeCell="E213" sqref="E213"/>
      <selection pane="bottomLeft" activeCell="E213" sqref="E21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3121588.55</v>
      </c>
      <c r="E7" s="33">
        <f>O7+X7+AH7+AP7+AT7+BA7</f>
        <v>665246.58199999994</v>
      </c>
      <c r="F7" s="34">
        <f>F57</f>
        <v>15293.210000000001</v>
      </c>
      <c r="G7" s="34">
        <f t="shared" ref="G7:AH7" si="0">G57</f>
        <v>39110.521999999997</v>
      </c>
      <c r="H7" s="34">
        <f t="shared" si="0"/>
        <v>16170.707</v>
      </c>
      <c r="I7" s="34">
        <f t="shared" ref="I7:K7" si="1">I57</f>
        <v>16378.999999999998</v>
      </c>
      <c r="J7" s="34">
        <f t="shared" si="1"/>
        <v>0</v>
      </c>
      <c r="K7" s="34">
        <f t="shared" si="1"/>
        <v>69482.5</v>
      </c>
      <c r="L7" s="34">
        <f t="shared" si="0"/>
        <v>75145.2</v>
      </c>
      <c r="M7" s="34">
        <f t="shared" si="0"/>
        <v>29249.279999999999</v>
      </c>
      <c r="N7" s="34">
        <f t="shared" si="0"/>
        <v>22650.799999999999</v>
      </c>
      <c r="O7" s="35">
        <f>O57</f>
        <v>283481.21899999998</v>
      </c>
      <c r="P7" s="34">
        <f t="shared" si="0"/>
        <v>6374.6849999999995</v>
      </c>
      <c r="Q7" s="34">
        <f t="shared" ref="Q7:W7" si="2">Q57</f>
        <v>4263.6149999999998</v>
      </c>
      <c r="R7" s="34">
        <f t="shared" si="2"/>
        <v>2127.66</v>
      </c>
      <c r="S7" s="34">
        <f t="shared" si="2"/>
        <v>6374.6849999999995</v>
      </c>
      <c r="T7" s="34">
        <f t="shared" si="2"/>
        <v>6094.5750000000007</v>
      </c>
      <c r="U7" s="34">
        <f t="shared" si="2"/>
        <v>31475.339999999997</v>
      </c>
      <c r="V7" s="34">
        <f t="shared" si="2"/>
        <v>11541.3</v>
      </c>
      <c r="W7" s="34">
        <f t="shared" si="2"/>
        <v>4149.6669999999995</v>
      </c>
      <c r="X7" s="35">
        <f t="shared" si="0"/>
        <v>55413.426999999996</v>
      </c>
      <c r="Y7" s="34">
        <f t="shared" si="0"/>
        <v>9674.3150000000005</v>
      </c>
      <c r="Z7" s="34">
        <f t="shared" si="0"/>
        <v>2027.71</v>
      </c>
      <c r="AA7" s="34">
        <f t="shared" si="0"/>
        <v>5638.69</v>
      </c>
      <c r="AB7" s="34">
        <f t="shared" ref="AB7:AD7" si="3">AB57</f>
        <v>7122.5424999999996</v>
      </c>
      <c r="AC7" s="34">
        <f t="shared" si="3"/>
        <v>7390.0834999999997</v>
      </c>
      <c r="AD7" s="34">
        <f t="shared" si="3"/>
        <v>7390.0834999999997</v>
      </c>
      <c r="AE7" s="34">
        <f t="shared" si="0"/>
        <v>280.73399999999998</v>
      </c>
      <c r="AF7" s="34">
        <f t="shared" si="0"/>
        <v>423.13099999999997</v>
      </c>
      <c r="AG7" s="34">
        <f t="shared" si="0"/>
        <v>935.78</v>
      </c>
      <c r="AH7" s="35">
        <f t="shared" si="0"/>
        <v>40883.069499999998</v>
      </c>
      <c r="AI7" s="34">
        <f t="shared" ref="AI7:AP7" si="4">AI57</f>
        <v>26069.444500000001</v>
      </c>
      <c r="AJ7" s="34">
        <f t="shared" si="4"/>
        <v>36970.560000000005</v>
      </c>
      <c r="AK7" s="34">
        <f t="shared" si="4"/>
        <v>24349.288</v>
      </c>
      <c r="AL7" s="34">
        <f t="shared" si="4"/>
        <v>8587.6279999999988</v>
      </c>
      <c r="AM7" s="34">
        <f t="shared" si="4"/>
        <v>37241.152999999998</v>
      </c>
      <c r="AN7" s="34">
        <f t="shared" si="4"/>
        <v>42903.853000000003</v>
      </c>
      <c r="AO7" s="34">
        <f t="shared" si="4"/>
        <v>32383.038</v>
      </c>
      <c r="AP7" s="35">
        <f t="shared" si="4"/>
        <v>208504.9645</v>
      </c>
      <c r="AQ7" s="34">
        <f t="shared" ref="AQ7:AT7" si="5">AQ57</f>
        <v>13538.437</v>
      </c>
      <c r="AR7" s="34">
        <f t="shared" si="5"/>
        <v>13396.039999999999</v>
      </c>
      <c r="AS7" s="34">
        <f t="shared" si="5"/>
        <v>12460.259999999998</v>
      </c>
      <c r="AT7" s="35">
        <f t="shared" si="5"/>
        <v>39394.736999999994</v>
      </c>
      <c r="AU7" s="34">
        <f t="shared" ref="AU7:AW7" si="6">AU57</f>
        <v>943.84500000000003</v>
      </c>
      <c r="AV7" s="34">
        <f t="shared" si="6"/>
        <v>1887.69</v>
      </c>
      <c r="AW7" s="34">
        <f t="shared" si="6"/>
        <v>2887.99</v>
      </c>
      <c r="AX7" s="34">
        <f t="shared" ref="AX7:BA7" si="7">AX57</f>
        <v>25831.71</v>
      </c>
      <c r="AY7" s="34">
        <f t="shared" si="7"/>
        <v>4920.8500000000004</v>
      </c>
      <c r="AZ7" s="34">
        <f t="shared" si="7"/>
        <v>1097.08</v>
      </c>
      <c r="BA7" s="35">
        <f t="shared" si="7"/>
        <v>37569.165000000001</v>
      </c>
      <c r="BB7" s="36">
        <f>E7/D7</f>
        <v>0.21311155244979355</v>
      </c>
    </row>
    <row r="8" spans="2:54" s="28" customFormat="1" ht="14.25" customHeight="1" x14ac:dyDescent="0.2">
      <c r="B8" s="24"/>
      <c r="C8" s="29" t="s">
        <v>8</v>
      </c>
      <c r="D8" s="32">
        <f>D105</f>
        <v>3355986.5</v>
      </c>
      <c r="E8" s="33">
        <f t="shared" ref="E8:E9" si="8">O8+X8+AH8+AP8+AT8+BA8</f>
        <v>749276.90599999996</v>
      </c>
      <c r="F8" s="34">
        <f>F105</f>
        <v>15912.62</v>
      </c>
      <c r="G8" s="34">
        <f t="shared" ref="G8:P8" si="9">G105</f>
        <v>42969.373</v>
      </c>
      <c r="H8" s="34">
        <f t="shared" si="9"/>
        <v>19100.442999999999</v>
      </c>
      <c r="I8" s="34">
        <f t="shared" ref="I8:K8" si="10">I105</f>
        <v>19330.184999999998</v>
      </c>
      <c r="J8" s="34">
        <f t="shared" si="10"/>
        <v>0</v>
      </c>
      <c r="K8" s="34">
        <f t="shared" si="10"/>
        <v>73757.14</v>
      </c>
      <c r="L8" s="34">
        <f t="shared" si="9"/>
        <v>80553.119999999995</v>
      </c>
      <c r="M8" s="34">
        <f t="shared" si="9"/>
        <v>34959.279999999999</v>
      </c>
      <c r="N8" s="34">
        <f t="shared" si="9"/>
        <v>27183.920000000002</v>
      </c>
      <c r="O8" s="35">
        <f>O105</f>
        <v>313766.08100000001</v>
      </c>
      <c r="P8" s="34">
        <f t="shared" si="9"/>
        <v>7554.6450000000004</v>
      </c>
      <c r="Q8" s="34">
        <f t="shared" ref="Q8:W8" si="11">Q105</f>
        <v>4733.6549999999997</v>
      </c>
      <c r="R8" s="34">
        <f t="shared" si="11"/>
        <v>2457.66</v>
      </c>
      <c r="S8" s="34">
        <f t="shared" si="11"/>
        <v>7554.6450000000004</v>
      </c>
      <c r="T8" s="34">
        <f t="shared" si="11"/>
        <v>6595.8950000000004</v>
      </c>
      <c r="U8" s="34">
        <f t="shared" si="11"/>
        <v>33154.574999999997</v>
      </c>
      <c r="V8" s="34">
        <f t="shared" si="11"/>
        <v>12468.015000000001</v>
      </c>
      <c r="W8" s="34">
        <f t="shared" si="11"/>
        <v>4578.7330000000002</v>
      </c>
      <c r="X8" s="35">
        <f>X105</f>
        <v>79097.823000000004</v>
      </c>
      <c r="Y8" s="34">
        <f t="shared" ref="Y8:AG8" si="12">Y105</f>
        <v>10085.56</v>
      </c>
      <c r="Z8" s="34">
        <f t="shared" si="12"/>
        <v>2129.25</v>
      </c>
      <c r="AA8" s="34">
        <f t="shared" si="12"/>
        <v>6336.13</v>
      </c>
      <c r="AB8" s="34">
        <f t="shared" ref="AB8:AD8" si="13">AB105</f>
        <v>7865.8350000000009</v>
      </c>
      <c r="AC8" s="34">
        <f t="shared" si="13"/>
        <v>8162.6720000000005</v>
      </c>
      <c r="AD8" s="34">
        <f t="shared" si="13"/>
        <v>8162.6720000000005</v>
      </c>
      <c r="AE8" s="34">
        <f t="shared" si="12"/>
        <v>293.81400000000002</v>
      </c>
      <c r="AF8" s="34">
        <f t="shared" si="12"/>
        <v>445.54700000000003</v>
      </c>
      <c r="AG8" s="34">
        <f t="shared" si="12"/>
        <v>979.38</v>
      </c>
      <c r="AH8" s="35">
        <f>AH105</f>
        <v>44460.86</v>
      </c>
      <c r="AI8" s="34">
        <f t="shared" ref="AI8:AO8" si="14">AI105</f>
        <v>28935.514999999999</v>
      </c>
      <c r="AJ8" s="34">
        <f t="shared" si="14"/>
        <v>38973.090000000004</v>
      </c>
      <c r="AK8" s="34">
        <f t="shared" si="14"/>
        <v>26715.998</v>
      </c>
      <c r="AL8" s="34">
        <f t="shared" si="14"/>
        <v>10291.907999999999</v>
      </c>
      <c r="AM8" s="34">
        <f t="shared" si="14"/>
        <v>40493.237999999998</v>
      </c>
      <c r="AN8" s="34">
        <f t="shared" si="14"/>
        <v>47289.218000000001</v>
      </c>
      <c r="AO8" s="34">
        <f t="shared" si="14"/>
        <v>34460.016000000003</v>
      </c>
      <c r="AP8" s="35">
        <f>AP105</f>
        <v>227158.98300000001</v>
      </c>
      <c r="AQ8" s="34">
        <f t="shared" ref="AQ8:AS8" si="15">AQ105</f>
        <v>15511.050999999999</v>
      </c>
      <c r="AR8" s="34">
        <f t="shared" si="15"/>
        <v>15359.317999999999</v>
      </c>
      <c r="AS8" s="34">
        <f t="shared" si="15"/>
        <v>14379.938</v>
      </c>
      <c r="AT8" s="35">
        <f>AT105</f>
        <v>45250.307000000001</v>
      </c>
      <c r="AU8" s="34">
        <f t="shared" ref="AU8:AW8" si="16">AU105</f>
        <v>987.88400000000001</v>
      </c>
      <c r="AV8" s="34">
        <f t="shared" si="16"/>
        <v>1975.768</v>
      </c>
      <c r="AW8" s="34">
        <f t="shared" si="16"/>
        <v>3023.18</v>
      </c>
      <c r="AX8" s="34">
        <f t="shared" ref="AX8:AZ8" si="17">AX105</f>
        <v>27254.54</v>
      </c>
      <c r="AY8" s="34">
        <f t="shared" si="17"/>
        <v>5152.0200000000004</v>
      </c>
      <c r="AZ8" s="34">
        <f t="shared" si="17"/>
        <v>1149.46</v>
      </c>
      <c r="BA8" s="35">
        <f>BA105</f>
        <v>39542.852000000006</v>
      </c>
      <c r="BB8" s="36">
        <f>E8/D8</f>
        <v>0.2232657687985336</v>
      </c>
    </row>
    <row r="9" spans="2:54" s="28" customFormat="1" ht="14.25" customHeight="1" x14ac:dyDescent="0.2">
      <c r="B9" s="24"/>
      <c r="C9" s="29" t="s">
        <v>9</v>
      </c>
      <c r="D9" s="32">
        <f>D154</f>
        <v>3581087.0849999995</v>
      </c>
      <c r="E9" s="33">
        <f t="shared" si="8"/>
        <v>773180.39558999985</v>
      </c>
      <c r="F9" s="34">
        <f>F154</f>
        <v>17776.8</v>
      </c>
      <c r="G9" s="34">
        <f t="shared" ref="G9:P9" si="18">G154</f>
        <v>45965.937019999998</v>
      </c>
      <c r="H9" s="34">
        <f t="shared" si="18"/>
        <v>19300.73702</v>
      </c>
      <c r="I9" s="34">
        <f t="shared" ref="I9:K9" si="19">I154</f>
        <v>19555.854675000002</v>
      </c>
      <c r="J9" s="34">
        <f t="shared" si="19"/>
        <v>0</v>
      </c>
      <c r="K9" s="34">
        <f t="shared" si="19"/>
        <v>74566.881349999996</v>
      </c>
      <c r="L9" s="34">
        <f t="shared" si="18"/>
        <v>81401.644050000003</v>
      </c>
      <c r="M9" s="34">
        <f>M154</f>
        <v>35207.059400000006</v>
      </c>
      <c r="N9" s="34">
        <f>N154</f>
        <v>27339.050800000001</v>
      </c>
      <c r="O9" s="35">
        <f>O154</f>
        <v>321113.96431499999</v>
      </c>
      <c r="P9" s="34">
        <f t="shared" si="18"/>
        <v>7571.4550500000005</v>
      </c>
      <c r="Q9" s="34">
        <f t="shared" ref="Q9:W9" si="20">Q154</f>
        <v>4655.460075</v>
      </c>
      <c r="R9" s="34">
        <f t="shared" si="20"/>
        <v>2445.3830250000001</v>
      </c>
      <c r="S9" s="34">
        <f t="shared" si="20"/>
        <v>7571.4550500000005</v>
      </c>
      <c r="T9" s="34">
        <f t="shared" si="20"/>
        <v>6874.9201750000002</v>
      </c>
      <c r="U9" s="34">
        <f t="shared" si="20"/>
        <v>35740.814175</v>
      </c>
      <c r="V9" s="34">
        <f t="shared" si="20"/>
        <v>12584.464025000001</v>
      </c>
      <c r="W9" s="34">
        <f t="shared" si="20"/>
        <v>4824.7683700000007</v>
      </c>
      <c r="X9" s="35">
        <f>X154</f>
        <v>82268.71994499999</v>
      </c>
      <c r="Y9" s="34">
        <f t="shared" ref="Y9:AG9" si="21">Y154</f>
        <v>11134.758749999999</v>
      </c>
      <c r="Z9" s="34">
        <f t="shared" si="21"/>
        <v>2246.3587499999999</v>
      </c>
      <c r="AA9" s="34">
        <f t="shared" si="21"/>
        <v>6517.1190499999993</v>
      </c>
      <c r="AB9" s="34">
        <f t="shared" ref="AB9:AD9" si="22">AB154</f>
        <v>8378.2042999999994</v>
      </c>
      <c r="AC9" s="34">
        <f t="shared" si="22"/>
        <v>8678.6274900000008</v>
      </c>
      <c r="AD9" s="34">
        <f t="shared" si="22"/>
        <v>8678.6274900000008</v>
      </c>
      <c r="AE9" s="34">
        <f t="shared" si="21"/>
        <v>309.97377</v>
      </c>
      <c r="AF9" s="34">
        <f t="shared" si="21"/>
        <v>457.31223999999997</v>
      </c>
      <c r="AG9" s="34">
        <f t="shared" si="21"/>
        <v>1033.2458999999999</v>
      </c>
      <c r="AH9" s="35">
        <f>AH154</f>
        <v>47434.227740000002</v>
      </c>
      <c r="AI9" s="34">
        <f t="shared" ref="AI9:AO9" si="23">AI154</f>
        <v>29654.582570000002</v>
      </c>
      <c r="AJ9" s="34">
        <f t="shared" si="23"/>
        <v>41686.255099999995</v>
      </c>
      <c r="AK9" s="34">
        <f t="shared" si="23"/>
        <v>28671.869489999997</v>
      </c>
      <c r="AL9" s="34">
        <f t="shared" si="23"/>
        <v>10355.468640000001</v>
      </c>
      <c r="AM9" s="34">
        <f t="shared" si="23"/>
        <v>42217.891364999996</v>
      </c>
      <c r="AN9" s="34">
        <f t="shared" si="23"/>
        <v>49052.654064999995</v>
      </c>
      <c r="AO9" s="34">
        <f t="shared" si="23"/>
        <v>33807.350489999997</v>
      </c>
      <c r="AP9" s="35">
        <f>AP154</f>
        <v>235446.07171999995</v>
      </c>
      <c r="AQ9" s="34">
        <f t="shared" ref="AQ9:AS9" si="24">AQ154</f>
        <v>15848.927270000002</v>
      </c>
      <c r="AR9" s="34">
        <f t="shared" si="24"/>
        <v>15701.588800000001</v>
      </c>
      <c r="AS9" s="34">
        <f t="shared" si="24"/>
        <v>14668.3429</v>
      </c>
      <c r="AT9" s="35">
        <f>AT154</f>
        <v>46218.858970000001</v>
      </c>
      <c r="AU9" s="34">
        <f t="shared" ref="AU9:AW9" si="25">AU154</f>
        <v>1042.2178999999999</v>
      </c>
      <c r="AV9" s="34">
        <f t="shared" si="25"/>
        <v>2084.4357999999997</v>
      </c>
      <c r="AW9" s="34">
        <f t="shared" si="25"/>
        <v>3189.4576999999995</v>
      </c>
      <c r="AX9" s="34">
        <f t="shared" ref="AX9:AZ9" si="26">AX154</f>
        <v>27734.366099999999</v>
      </c>
      <c r="AY9" s="34">
        <f t="shared" si="26"/>
        <v>5435.3895000000002</v>
      </c>
      <c r="AZ9" s="34">
        <f t="shared" si="26"/>
        <v>1212.6858999999999</v>
      </c>
      <c r="BA9" s="35">
        <f>BA154</f>
        <v>40698.552899999995</v>
      </c>
      <c r="BB9" s="36">
        <f>E9/D9</f>
        <v>0.2159066164094694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150462</v>
      </c>
      <c r="E12" s="42">
        <f>O12+X12+AH12+AP12+AT12+BA12</f>
        <v>61002.879000000001</v>
      </c>
      <c r="F12" s="41">
        <f t="shared" ref="F12:AI12" si="27">SUM(F13:F14)</f>
        <v>0</v>
      </c>
      <c r="G12" s="41">
        <f t="shared" si="27"/>
        <v>142.39699999999999</v>
      </c>
      <c r="H12" s="41">
        <f t="shared" si="27"/>
        <v>142.39699999999999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284.79399999999998</v>
      </c>
      <c r="P12" s="41">
        <f t="shared" si="27"/>
        <v>711.98500000000001</v>
      </c>
      <c r="Q12" s="41">
        <f t="shared" ref="Q12:W12" si="28">SUM(Q13:Q14)</f>
        <v>2847.94</v>
      </c>
      <c r="R12" s="41">
        <f t="shared" si="28"/>
        <v>711.98500000000001</v>
      </c>
      <c r="S12" s="41">
        <f t="shared" si="28"/>
        <v>711.98500000000001</v>
      </c>
      <c r="T12" s="41">
        <f t="shared" si="28"/>
        <v>0</v>
      </c>
      <c r="U12" s="41">
        <f t="shared" si="28"/>
        <v>7119.85</v>
      </c>
      <c r="V12" s="41">
        <f t="shared" si="28"/>
        <v>7119.85</v>
      </c>
      <c r="W12" s="41">
        <f t="shared" si="28"/>
        <v>142.39699999999999</v>
      </c>
      <c r="X12" s="43">
        <f t="shared" si="27"/>
        <v>19365.992000000002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142.39699999999999</v>
      </c>
      <c r="AD12" s="41">
        <f t="shared" si="29"/>
        <v>142.39699999999999</v>
      </c>
      <c r="AE12" s="41">
        <f t="shared" si="29"/>
        <v>0</v>
      </c>
      <c r="AF12" s="41">
        <f t="shared" si="29"/>
        <v>142.39699999999999</v>
      </c>
      <c r="AG12" s="41">
        <f t="shared" si="29"/>
        <v>0</v>
      </c>
      <c r="AH12" s="43">
        <f t="shared" si="27"/>
        <v>427.19099999999997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28479.4</v>
      </c>
      <c r="AP12" s="43">
        <f>SUM(AI12:AO12)</f>
        <v>28479.4</v>
      </c>
      <c r="AQ12" s="41">
        <f t="shared" ref="AQ12:AS12" si="31">SUM(AQ13:AQ14)</f>
        <v>142.39699999999999</v>
      </c>
      <c r="AR12" s="41">
        <f t="shared" si="31"/>
        <v>0</v>
      </c>
      <c r="AS12" s="41">
        <f t="shared" si="31"/>
        <v>0</v>
      </c>
      <c r="AT12" s="43">
        <f>SUM(AQ12:AS12)</f>
        <v>142.39699999999999</v>
      </c>
      <c r="AU12" s="41">
        <f t="shared" ref="AU12:AW12" si="32">SUM(AU13:AU14)</f>
        <v>8.0649999999999995</v>
      </c>
      <c r="AV12" s="41">
        <f t="shared" si="32"/>
        <v>16.13</v>
      </c>
      <c r="AW12" s="41">
        <f t="shared" si="32"/>
        <v>80.650000000000006</v>
      </c>
      <c r="AX12" s="41">
        <f t="shared" ref="AX12:AZ12" si="33">SUM(AX13:AX14)</f>
        <v>11795.01</v>
      </c>
      <c r="AY12" s="41">
        <f t="shared" si="33"/>
        <v>241.95</v>
      </c>
      <c r="AZ12" s="41">
        <f t="shared" si="33"/>
        <v>161.30000000000001</v>
      </c>
      <c r="BA12" s="43">
        <f>SUM(AU12:AZ12)</f>
        <v>12303.105</v>
      </c>
      <c r="BB12" s="45">
        <f>E12/D12</f>
        <v>0.40543711368983532</v>
      </c>
    </row>
    <row r="13" spans="2:54" s="44" customFormat="1" ht="13.5" x14ac:dyDescent="0.25">
      <c r="B13" s="40"/>
      <c r="C13" s="40" t="s">
        <v>32</v>
      </c>
      <c r="D13" s="46">
        <f>[2]NC!H313</f>
        <v>8065</v>
      </c>
      <c r="E13" s="47">
        <f t="shared" ref="E13:E57" si="34">O13+X13+AH13+AP13+AT13+BA13</f>
        <v>911.34500000000003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8.0649999999999995</v>
      </c>
      <c r="AV13" s="48">
        <f t="shared" si="46"/>
        <v>16.13</v>
      </c>
      <c r="AW13" s="48">
        <f t="shared" si="46"/>
        <v>80.650000000000006</v>
      </c>
      <c r="AX13" s="48">
        <f t="shared" ref="AX13:AZ13" si="47">$D13*AX161</f>
        <v>403.25</v>
      </c>
      <c r="AY13" s="48">
        <f t="shared" si="47"/>
        <v>241.95</v>
      </c>
      <c r="AZ13" s="48">
        <f t="shared" si="47"/>
        <v>161.30000000000001</v>
      </c>
      <c r="BA13" s="51">
        <f t="shared" ref="BA13:BA57" si="48">SUM(AU13:AZ13)</f>
        <v>911.34500000000003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[2]NC!H314</f>
        <v>142397</v>
      </c>
      <c r="E14" s="47">
        <f t="shared" si="34"/>
        <v>60091.534000000007</v>
      </c>
      <c r="F14" s="48">
        <f>$D14*F162</f>
        <v>0</v>
      </c>
      <c r="G14" s="48">
        <f t="shared" ref="G14:N14" si="50">$D14*G162</f>
        <v>142.39699999999999</v>
      </c>
      <c r="H14" s="48">
        <f t="shared" si="50"/>
        <v>142.39699999999999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284.79399999999998</v>
      </c>
      <c r="P14" s="48">
        <f t="shared" si="36"/>
        <v>711.98500000000001</v>
      </c>
      <c r="Q14" s="48">
        <f t="shared" ref="Q14:W14" si="51">$D14*Q162</f>
        <v>2847.94</v>
      </c>
      <c r="R14" s="48">
        <f t="shared" si="51"/>
        <v>711.98500000000001</v>
      </c>
      <c r="S14" s="48">
        <f t="shared" si="51"/>
        <v>711.98500000000001</v>
      </c>
      <c r="T14" s="48">
        <f t="shared" si="51"/>
        <v>0</v>
      </c>
      <c r="U14" s="48">
        <f t="shared" si="51"/>
        <v>7119.85</v>
      </c>
      <c r="V14" s="48">
        <f t="shared" si="51"/>
        <v>7119.85</v>
      </c>
      <c r="W14" s="48">
        <f t="shared" si="51"/>
        <v>142.39699999999999</v>
      </c>
      <c r="X14" s="49">
        <f t="shared" si="38"/>
        <v>19365.992000000002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142.39699999999999</v>
      </c>
      <c r="AD14" s="48">
        <f t="shared" si="52"/>
        <v>142.39699999999999</v>
      </c>
      <c r="AE14" s="48">
        <f t="shared" si="52"/>
        <v>0</v>
      </c>
      <c r="AF14" s="48">
        <f t="shared" si="52"/>
        <v>142.39699999999999</v>
      </c>
      <c r="AG14" s="48">
        <f t="shared" si="52"/>
        <v>0</v>
      </c>
      <c r="AH14" s="49">
        <f t="shared" si="41"/>
        <v>427.19099999999997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28479.4</v>
      </c>
      <c r="AP14" s="51">
        <f t="shared" si="43"/>
        <v>28479.4</v>
      </c>
      <c r="AQ14" s="48">
        <f t="shared" ref="AQ14:AS14" si="54">$D14*AQ162</f>
        <v>142.39699999999999</v>
      </c>
      <c r="AR14" s="48">
        <f t="shared" si="54"/>
        <v>0</v>
      </c>
      <c r="AS14" s="48">
        <f t="shared" si="54"/>
        <v>0</v>
      </c>
      <c r="AT14" s="51">
        <f t="shared" si="45"/>
        <v>142.39699999999999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11391.76</v>
      </c>
      <c r="AY14" s="48">
        <f t="shared" si="56"/>
        <v>0</v>
      </c>
      <c r="AZ14" s="48">
        <f t="shared" si="56"/>
        <v>0</v>
      </c>
      <c r="BA14" s="51">
        <f t="shared" si="48"/>
        <v>11391.76</v>
      </c>
      <c r="BB14" s="45">
        <f t="shared" si="49"/>
        <v>0.42200000000000004</v>
      </c>
    </row>
    <row r="15" spans="2:54" s="44" customFormat="1" x14ac:dyDescent="0.25">
      <c r="B15" s="39" t="s">
        <v>34</v>
      </c>
      <c r="C15" s="40"/>
      <c r="D15" s="50">
        <f>SUM(D16:D24)</f>
        <v>1392305</v>
      </c>
      <c r="E15" s="42">
        <f t="shared" si="34"/>
        <v>348061.55</v>
      </c>
      <c r="F15" s="41">
        <f t="shared" ref="F15:AI15" si="57">SUM(F16:F24)</f>
        <v>0</v>
      </c>
      <c r="G15" s="41">
        <f t="shared" si="57"/>
        <v>16028.31</v>
      </c>
      <c r="H15" s="41">
        <f t="shared" si="57"/>
        <v>16028.31</v>
      </c>
      <c r="I15" s="41">
        <f t="shared" si="57"/>
        <v>16066.699999999999</v>
      </c>
      <c r="J15" s="41">
        <f t="shared" si="57"/>
        <v>0</v>
      </c>
      <c r="K15" s="41">
        <f t="shared" si="57"/>
        <v>2831.35</v>
      </c>
      <c r="L15" s="41">
        <f t="shared" si="57"/>
        <v>8494.0499999999993</v>
      </c>
      <c r="M15" s="41">
        <f t="shared" si="57"/>
        <v>29249.279999999999</v>
      </c>
      <c r="N15" s="41">
        <f t="shared" si="57"/>
        <v>22650.799999999999</v>
      </c>
      <c r="O15" s="43">
        <f t="shared" si="57"/>
        <v>111348.8</v>
      </c>
      <c r="P15" s="41">
        <f t="shared" si="57"/>
        <v>5662.7</v>
      </c>
      <c r="Q15" s="41">
        <f t="shared" ref="Q15:W15" si="58">SUM(Q16:Q24)</f>
        <v>1415.675</v>
      </c>
      <c r="R15" s="41">
        <f t="shared" si="58"/>
        <v>1415.675</v>
      </c>
      <c r="S15" s="41">
        <f t="shared" si="58"/>
        <v>5662.7</v>
      </c>
      <c r="T15" s="41">
        <f t="shared" si="58"/>
        <v>6094.5750000000007</v>
      </c>
      <c r="U15" s="41">
        <f t="shared" si="58"/>
        <v>1415.675</v>
      </c>
      <c r="V15" s="41">
        <f t="shared" si="58"/>
        <v>0</v>
      </c>
      <c r="W15" s="41">
        <f t="shared" si="58"/>
        <v>0</v>
      </c>
      <c r="X15" s="43">
        <f t="shared" si="57"/>
        <v>4678.9000000000005</v>
      </c>
      <c r="Y15" s="41">
        <f t="shared" si="57"/>
        <v>1871.56</v>
      </c>
      <c r="Z15" s="41">
        <f t="shared" ref="Z15:AG15" si="59">SUM(Z16:Z24)</f>
        <v>1871.56</v>
      </c>
      <c r="AA15" s="41">
        <f t="shared" si="59"/>
        <v>5638.69</v>
      </c>
      <c r="AB15" s="41">
        <f t="shared" si="59"/>
        <v>3299.24</v>
      </c>
      <c r="AC15" s="41">
        <f t="shared" si="59"/>
        <v>3112.0839999999998</v>
      </c>
      <c r="AD15" s="41">
        <f t="shared" si="59"/>
        <v>3112.0839999999998</v>
      </c>
      <c r="AE15" s="41">
        <f t="shared" si="59"/>
        <v>280.73399999999998</v>
      </c>
      <c r="AF15" s="41">
        <f t="shared" si="59"/>
        <v>280.73399999999998</v>
      </c>
      <c r="AG15" s="41">
        <f t="shared" si="59"/>
        <v>935.78</v>
      </c>
      <c r="AH15" s="43">
        <f t="shared" si="57"/>
        <v>20402.466</v>
      </c>
      <c r="AI15" s="41">
        <f t="shared" si="57"/>
        <v>25304.784</v>
      </c>
      <c r="AJ15" s="41">
        <f t="shared" ref="AJ15:AO15" si="60">SUM(AJ16:AJ24)</f>
        <v>21208.9</v>
      </c>
      <c r="AK15" s="41">
        <f t="shared" si="60"/>
        <v>8587.6279999999988</v>
      </c>
      <c r="AL15" s="41">
        <f t="shared" si="60"/>
        <v>8587.6279999999988</v>
      </c>
      <c r="AM15" s="41">
        <f t="shared" si="60"/>
        <v>37163.078000000001</v>
      </c>
      <c r="AN15" s="41">
        <f t="shared" si="60"/>
        <v>42825.778000000006</v>
      </c>
      <c r="AO15" s="41">
        <f t="shared" si="60"/>
        <v>3903.6379999999999</v>
      </c>
      <c r="AP15" s="43">
        <f t="shared" si="43"/>
        <v>147581.43400000001</v>
      </c>
      <c r="AQ15" s="41">
        <f t="shared" ref="AQ15:AS15" si="61">SUM(AQ16:AQ24)</f>
        <v>13239.89</v>
      </c>
      <c r="AR15" s="41">
        <f t="shared" si="61"/>
        <v>13239.89</v>
      </c>
      <c r="AS15" s="41">
        <f t="shared" si="61"/>
        <v>12304.109999999999</v>
      </c>
      <c r="AT15" s="43">
        <f t="shared" si="45"/>
        <v>38783.89</v>
      </c>
      <c r="AU15" s="41">
        <f t="shared" ref="AU15:AW15" si="62">SUM(AU16:AU24)</f>
        <v>935.78</v>
      </c>
      <c r="AV15" s="41">
        <f t="shared" si="62"/>
        <v>1871.56</v>
      </c>
      <c r="AW15" s="41">
        <f t="shared" si="62"/>
        <v>2807.3399999999997</v>
      </c>
      <c r="AX15" s="41">
        <f t="shared" ref="AX15:AZ15" si="63">SUM(AX16:AX24)</f>
        <v>14036.699999999999</v>
      </c>
      <c r="AY15" s="41">
        <f t="shared" si="63"/>
        <v>4678.9000000000005</v>
      </c>
      <c r="AZ15" s="41">
        <f t="shared" si="63"/>
        <v>935.78</v>
      </c>
      <c r="BA15" s="43">
        <f t="shared" si="48"/>
        <v>25266.059999999998</v>
      </c>
      <c r="BB15" s="45">
        <f t="shared" si="49"/>
        <v>0.24998944196853418</v>
      </c>
    </row>
    <row r="16" spans="2:54" s="44" customFormat="1" ht="13.5" x14ac:dyDescent="0.25">
      <c r="B16" s="40"/>
      <c r="C16" s="40" t="s">
        <v>35</v>
      </c>
      <c r="D16" s="46">
        <f>[2]NC!H513</f>
        <v>93578</v>
      </c>
      <c r="E16" s="47">
        <f t="shared" si="34"/>
        <v>52871.570000000007</v>
      </c>
      <c r="F16" s="48">
        <f t="shared" ref="F16:F24" si="64">$D16*F164</f>
        <v>0</v>
      </c>
      <c r="G16" s="48">
        <f t="shared" ref="G16:N16" si="65">$D16*G164</f>
        <v>1871.56</v>
      </c>
      <c r="H16" s="48">
        <f t="shared" si="65"/>
        <v>1871.56</v>
      </c>
      <c r="I16" s="48">
        <f t="shared" si="65"/>
        <v>1871.56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935.78</v>
      </c>
      <c r="N16" s="48">
        <f t="shared" si="65"/>
        <v>0</v>
      </c>
      <c r="O16" s="51">
        <f t="shared" ref="O16:O24" si="66">SUM(F16:N16)</f>
        <v>6550.46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4678.9000000000005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4678.9000000000005</v>
      </c>
      <c r="Y16" s="48">
        <f t="shared" ref="Y16:Y24" si="69">$D16*Y164</f>
        <v>1871.56</v>
      </c>
      <c r="Z16" s="48">
        <f t="shared" ref="Z16:AG16" si="70">$D16*Z164</f>
        <v>1871.56</v>
      </c>
      <c r="AA16" s="48">
        <f t="shared" si="70"/>
        <v>2807.3399999999997</v>
      </c>
      <c r="AB16" s="48">
        <f t="shared" si="70"/>
        <v>467.89</v>
      </c>
      <c r="AC16" s="48">
        <f t="shared" si="70"/>
        <v>280.73399999999998</v>
      </c>
      <c r="AD16" s="48">
        <f t="shared" si="70"/>
        <v>280.73399999999998</v>
      </c>
      <c r="AE16" s="48">
        <f t="shared" si="70"/>
        <v>280.73399999999998</v>
      </c>
      <c r="AF16" s="48">
        <f t="shared" si="70"/>
        <v>280.73399999999998</v>
      </c>
      <c r="AG16" s="48">
        <f t="shared" si="70"/>
        <v>935.78</v>
      </c>
      <c r="AH16" s="51">
        <f t="shared" si="41"/>
        <v>9077.0660000000007</v>
      </c>
      <c r="AI16" s="48">
        <f t="shared" ref="AI16:AO16" si="71">$D16*AI164</f>
        <v>280.73399999999998</v>
      </c>
      <c r="AJ16" s="48">
        <f t="shared" si="71"/>
        <v>4678.9000000000005</v>
      </c>
      <c r="AK16" s="48">
        <f t="shared" si="71"/>
        <v>93.578000000000003</v>
      </c>
      <c r="AL16" s="48">
        <f t="shared" si="71"/>
        <v>93.578000000000003</v>
      </c>
      <c r="AM16" s="48">
        <f t="shared" si="71"/>
        <v>93.578000000000003</v>
      </c>
      <c r="AN16" s="48">
        <f t="shared" si="71"/>
        <v>93.578000000000003</v>
      </c>
      <c r="AO16" s="48">
        <f t="shared" si="71"/>
        <v>93.578000000000003</v>
      </c>
      <c r="AP16" s="51">
        <f t="shared" si="43"/>
        <v>5427.5240000000031</v>
      </c>
      <c r="AQ16" s="48">
        <f t="shared" ref="AQ16:AS16" si="72">$D16*AQ164</f>
        <v>935.78</v>
      </c>
      <c r="AR16" s="48">
        <f t="shared" si="72"/>
        <v>935.78</v>
      </c>
      <c r="AS16" s="48">
        <f t="shared" si="72"/>
        <v>0</v>
      </c>
      <c r="AT16" s="51">
        <f t="shared" si="45"/>
        <v>1871.56</v>
      </c>
      <c r="AU16" s="48">
        <f t="shared" ref="AU16:AW16" si="73">$D16*AU164</f>
        <v>935.78</v>
      </c>
      <c r="AV16" s="48">
        <f t="shared" si="73"/>
        <v>1871.56</v>
      </c>
      <c r="AW16" s="48">
        <f t="shared" si="73"/>
        <v>2807.3399999999997</v>
      </c>
      <c r="AX16" s="48">
        <f t="shared" ref="AX16:AZ16" si="74">$D16*AX164</f>
        <v>14036.699999999999</v>
      </c>
      <c r="AY16" s="48">
        <f t="shared" si="74"/>
        <v>4678.9000000000005</v>
      </c>
      <c r="AZ16" s="48">
        <f t="shared" si="74"/>
        <v>935.78</v>
      </c>
      <c r="BA16" s="51">
        <f t="shared" si="48"/>
        <v>25266.059999999998</v>
      </c>
      <c r="BB16" s="45">
        <f t="shared" si="49"/>
        <v>0.56500000000000006</v>
      </c>
    </row>
    <row r="17" spans="2:54" s="44" customFormat="1" ht="13.5" x14ac:dyDescent="0.25">
      <c r="B17" s="40"/>
      <c r="C17" s="40" t="s">
        <v>36</v>
      </c>
      <c r="D17" s="46">
        <f>[2]NC!H514</f>
        <v>330600</v>
      </c>
      <c r="E17" s="47">
        <f t="shared" si="34"/>
        <v>33060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16530</v>
      </c>
      <c r="AJ17" s="48">
        <f t="shared" si="78"/>
        <v>16530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33060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</v>
      </c>
    </row>
    <row r="18" spans="2:54" s="44" customFormat="1" ht="13.5" x14ac:dyDescent="0.25">
      <c r="B18" s="40"/>
      <c r="C18" s="40" t="s">
        <v>37</v>
      </c>
      <c r="D18" s="46">
        <f>[2]NC!H515</f>
        <v>190503</v>
      </c>
      <c r="E18" s="47">
        <f t="shared" si="34"/>
        <v>72391.14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28575.45</v>
      </c>
      <c r="AN18" s="48">
        <f t="shared" si="85"/>
        <v>28575.45</v>
      </c>
      <c r="AO18" s="48">
        <f t="shared" si="85"/>
        <v>3810.06</v>
      </c>
      <c r="AP18" s="51">
        <f t="shared" si="43"/>
        <v>60960.959999999999</v>
      </c>
      <c r="AQ18" s="48">
        <f t="shared" ref="AQ18:AS18" si="86">$D18*AQ166</f>
        <v>3810.06</v>
      </c>
      <c r="AR18" s="48">
        <f t="shared" si="86"/>
        <v>3810.06</v>
      </c>
      <c r="AS18" s="48">
        <f t="shared" si="86"/>
        <v>3810.06</v>
      </c>
      <c r="AT18" s="51">
        <f t="shared" si="45"/>
        <v>11430.18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[2]NC!H516</f>
        <v>0</v>
      </c>
      <c r="E19" s="47">
        <f t="shared" si="34"/>
        <v>0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0</v>
      </c>
      <c r="AR19" s="48">
        <f t="shared" si="93"/>
        <v>0</v>
      </c>
      <c r="AS19" s="48">
        <f t="shared" si="93"/>
        <v>0</v>
      </c>
      <c r="AT19" s="51">
        <f t="shared" si="45"/>
        <v>0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 t="e">
        <f t="shared" si="49"/>
        <v>#DIV/0!</v>
      </c>
    </row>
    <row r="20" spans="2:54" s="44" customFormat="1" ht="13.5" x14ac:dyDescent="0.25">
      <c r="B20" s="40"/>
      <c r="C20" s="40" t="s">
        <v>39</v>
      </c>
      <c r="D20" s="46">
        <f>[2]NC!H517</f>
        <v>56515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>
        <f t="shared" si="49"/>
        <v>0</v>
      </c>
    </row>
    <row r="21" spans="2:54" s="44" customFormat="1" ht="13.5" x14ac:dyDescent="0.25">
      <c r="B21" s="40"/>
      <c r="C21" s="40" t="s">
        <v>40</v>
      </c>
      <c r="D21" s="46">
        <f>[2]NC!H518</f>
        <v>283135</v>
      </c>
      <c r="E21" s="47">
        <f t="shared" si="34"/>
        <v>189700.44999999998</v>
      </c>
      <c r="F21" s="48">
        <f t="shared" si="64"/>
        <v>0</v>
      </c>
      <c r="G21" s="48">
        <f t="shared" ref="G21:N21" si="103">$D21*G169</f>
        <v>14156.75</v>
      </c>
      <c r="H21" s="48">
        <f t="shared" si="103"/>
        <v>14156.75</v>
      </c>
      <c r="I21" s="48">
        <f t="shared" si="103"/>
        <v>14156.75</v>
      </c>
      <c r="J21" s="48">
        <f t="shared" si="103"/>
        <v>0</v>
      </c>
      <c r="K21" s="48">
        <f t="shared" si="103"/>
        <v>2831.35</v>
      </c>
      <c r="L21" s="48">
        <f t="shared" si="103"/>
        <v>8494.0499999999993</v>
      </c>
      <c r="M21" s="48">
        <f t="shared" si="103"/>
        <v>28313.5</v>
      </c>
      <c r="N21" s="48">
        <f t="shared" si="103"/>
        <v>22650.799999999999</v>
      </c>
      <c r="O21" s="51">
        <f t="shared" si="66"/>
        <v>104759.95</v>
      </c>
      <c r="P21" s="48">
        <f t="shared" si="67"/>
        <v>5662.7</v>
      </c>
      <c r="Q21" s="48">
        <f t="shared" ref="Q21:W21" si="104">$D21*Q169</f>
        <v>1415.675</v>
      </c>
      <c r="R21" s="48">
        <f t="shared" si="104"/>
        <v>1415.675</v>
      </c>
      <c r="S21" s="48">
        <f t="shared" si="104"/>
        <v>5662.7</v>
      </c>
      <c r="T21" s="48">
        <f t="shared" si="104"/>
        <v>1415.675</v>
      </c>
      <c r="U21" s="48">
        <f t="shared" si="104"/>
        <v>1415.675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2831.35</v>
      </c>
      <c r="AB21" s="48">
        <f t="shared" si="105"/>
        <v>2831.35</v>
      </c>
      <c r="AC21" s="48">
        <f t="shared" si="105"/>
        <v>2831.35</v>
      </c>
      <c r="AD21" s="48">
        <f t="shared" si="105"/>
        <v>2831.35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11325.4</v>
      </c>
      <c r="AI21" s="48">
        <f t="shared" ref="AI21:AO21" si="106">$D21*AI169</f>
        <v>8494.0499999999993</v>
      </c>
      <c r="AJ21" s="48">
        <f t="shared" si="106"/>
        <v>0</v>
      </c>
      <c r="AK21" s="48">
        <f t="shared" si="106"/>
        <v>8494.0499999999993</v>
      </c>
      <c r="AL21" s="48">
        <f t="shared" si="106"/>
        <v>8494.0499999999993</v>
      </c>
      <c r="AM21" s="48">
        <f t="shared" si="106"/>
        <v>8494.0499999999993</v>
      </c>
      <c r="AN21" s="48">
        <f t="shared" si="106"/>
        <v>14156.75</v>
      </c>
      <c r="AO21" s="48">
        <f t="shared" si="106"/>
        <v>0</v>
      </c>
      <c r="AP21" s="51">
        <f t="shared" si="43"/>
        <v>48132.95</v>
      </c>
      <c r="AQ21" s="48">
        <f t="shared" ref="AQ21:AS21" si="107">$D21*AQ169</f>
        <v>8494.0499999999993</v>
      </c>
      <c r="AR21" s="48">
        <f t="shared" si="107"/>
        <v>8494.0499999999993</v>
      </c>
      <c r="AS21" s="48">
        <f t="shared" si="107"/>
        <v>8494.0499999999993</v>
      </c>
      <c r="AT21" s="51">
        <f t="shared" si="45"/>
        <v>25482.149999999998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0.66999999999999993</v>
      </c>
    </row>
    <row r="22" spans="2:54" s="44" customFormat="1" ht="13.5" x14ac:dyDescent="0.25">
      <c r="B22" s="40"/>
      <c r="C22" s="40" t="s">
        <v>41</v>
      </c>
      <c r="D22" s="46">
        <f>[2]NC!H519</f>
        <v>7678</v>
      </c>
      <c r="E22" s="47">
        <f t="shared" si="34"/>
        <v>38.39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38.39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38.39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[2]NC!H520</f>
        <v>27188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[2]NC!H521</f>
        <v>403108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197203.05</v>
      </c>
      <c r="E25" s="42">
        <f t="shared" si="34"/>
        <v>0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0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0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0</v>
      </c>
    </row>
    <row r="26" spans="2:54" s="44" customFormat="1" ht="13.5" x14ac:dyDescent="0.25">
      <c r="B26" s="40"/>
      <c r="C26" s="52" t="s">
        <v>45</v>
      </c>
      <c r="D26" s="46">
        <f>[2]NC!H713</f>
        <v>197203.05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/>
      <c r="E27" s="47">
        <f t="shared" si="34"/>
        <v>0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0</v>
      </c>
      <c r="M27" s="48">
        <f t="shared" si="148"/>
        <v>0</v>
      </c>
      <c r="N27" s="48">
        <f t="shared" si="148"/>
        <v>0</v>
      </c>
      <c r="O27" s="51">
        <f>SUM(F27:N27)</f>
        <v>0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 t="e">
        <f t="shared" si="49"/>
        <v>#DIV/0!</v>
      </c>
    </row>
    <row r="28" spans="2:54" s="44" customFormat="1" x14ac:dyDescent="0.25">
      <c r="B28" s="39" t="s">
        <v>47</v>
      </c>
      <c r="C28" s="40"/>
      <c r="D28" s="50">
        <f>SUM(D29:D34)</f>
        <v>814417.5</v>
      </c>
      <c r="E28" s="47">
        <f t="shared" si="34"/>
        <v>115075.73300000002</v>
      </c>
      <c r="F28" s="41">
        <f>SUM(F29:F34)</f>
        <v>15293.210000000001</v>
      </c>
      <c r="G28" s="41">
        <f t="shared" ref="G28:N28" si="155">SUM(G29:G34)</f>
        <v>22939.814999999999</v>
      </c>
      <c r="H28" s="41">
        <f t="shared" si="155"/>
        <v>0</v>
      </c>
      <c r="I28" s="41">
        <f t="shared" si="155"/>
        <v>312.3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38545.325000000004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22939.814999999999</v>
      </c>
      <c r="V28" s="41">
        <f t="shared" si="157"/>
        <v>312.3</v>
      </c>
      <c r="W28" s="41">
        <f t="shared" si="157"/>
        <v>312.3</v>
      </c>
      <c r="X28" s="41">
        <f t="shared" si="156"/>
        <v>23564.414999999997</v>
      </c>
      <c r="Y28" s="41">
        <f t="shared" si="156"/>
        <v>7802.7550000000001</v>
      </c>
      <c r="Z28" s="41">
        <f t="shared" ref="Z28:AG28" si="158">SUM(Z29:Z34)</f>
        <v>156.15</v>
      </c>
      <c r="AA28" s="41">
        <f t="shared" si="158"/>
        <v>0</v>
      </c>
      <c r="AB28" s="41">
        <f t="shared" si="158"/>
        <v>3823.3025000000002</v>
      </c>
      <c r="AC28" s="41">
        <f t="shared" si="158"/>
        <v>4135.6025</v>
      </c>
      <c r="AD28" s="41">
        <f t="shared" si="158"/>
        <v>4135.6025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20053.412500000002</v>
      </c>
      <c r="AI28" s="41">
        <f t="shared" si="156"/>
        <v>764.66050000000007</v>
      </c>
      <c r="AJ28" s="41">
        <f t="shared" ref="AJ28:AO28" si="159">SUM(AJ29:AJ34)</f>
        <v>15761.660000000002</v>
      </c>
      <c r="AK28" s="41">
        <f t="shared" si="159"/>
        <v>15761.660000000002</v>
      </c>
      <c r="AL28" s="41">
        <f t="shared" si="159"/>
        <v>0</v>
      </c>
      <c r="AM28" s="41">
        <f t="shared" si="159"/>
        <v>78.075000000000003</v>
      </c>
      <c r="AN28" s="41">
        <f t="shared" si="159"/>
        <v>78.075000000000003</v>
      </c>
      <c r="AO28" s="41">
        <f t="shared" si="159"/>
        <v>0</v>
      </c>
      <c r="AP28" s="43">
        <f t="shared" si="43"/>
        <v>32444.130500000007</v>
      </c>
      <c r="AQ28" s="41">
        <f t="shared" ref="AQ28:AS28" si="160">SUM(AQ29:AQ34)</f>
        <v>156.15</v>
      </c>
      <c r="AR28" s="41">
        <f t="shared" si="160"/>
        <v>156.15</v>
      </c>
      <c r="AS28" s="41">
        <f t="shared" si="160"/>
        <v>156.15</v>
      </c>
      <c r="AT28" s="43">
        <f t="shared" si="45"/>
        <v>468.45000000000005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0.14129820761464484</v>
      </c>
    </row>
    <row r="29" spans="2:54" s="44" customFormat="1" ht="13.5" x14ac:dyDescent="0.25">
      <c r="B29" s="40"/>
      <c r="C29" s="40" t="s">
        <v>48</v>
      </c>
      <c r="D29" s="46">
        <f>[2]NC!H913</f>
        <v>764660.5</v>
      </c>
      <c r="E29" s="47">
        <f t="shared" si="34"/>
        <v>111640.43299999999</v>
      </c>
      <c r="F29" s="48">
        <f>$D29*F177</f>
        <v>15293.210000000001</v>
      </c>
      <c r="G29" s="48">
        <f t="shared" ref="G29:N29" si="163">$D29*G177</f>
        <v>22939.814999999999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38233.025000000001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22939.814999999999</v>
      </c>
      <c r="V29" s="48">
        <f t="shared" si="166"/>
        <v>0</v>
      </c>
      <c r="W29" s="48">
        <f t="shared" si="166"/>
        <v>0</v>
      </c>
      <c r="X29" s="51">
        <f t="shared" si="38"/>
        <v>22939.814999999999</v>
      </c>
      <c r="Y29" s="48">
        <f t="shared" ref="Y29:Y34" si="167">$D29*Y177</f>
        <v>7646.6050000000005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3823.3025000000002</v>
      </c>
      <c r="AC29" s="48">
        <f t="shared" si="168"/>
        <v>3823.3025000000002</v>
      </c>
      <c r="AD29" s="48">
        <f t="shared" si="168"/>
        <v>3823.3025000000002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19116.512500000001</v>
      </c>
      <c r="AI29" s="48">
        <f t="shared" ref="AI29:AO29" si="169">$D29*AI177</f>
        <v>764.66050000000007</v>
      </c>
      <c r="AJ29" s="48">
        <f t="shared" si="169"/>
        <v>15293.210000000001</v>
      </c>
      <c r="AK29" s="48">
        <f t="shared" si="169"/>
        <v>15293.210000000001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31351.080500000004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>
        <f>[2]NC!H914</f>
        <v>15615</v>
      </c>
      <c r="E30" s="47">
        <f t="shared" si="34"/>
        <v>3435.3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312.3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312.3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312.3</v>
      </c>
      <c r="W30" s="48">
        <f t="shared" si="175"/>
        <v>312.3</v>
      </c>
      <c r="X30" s="51">
        <f t="shared" si="38"/>
        <v>624.6</v>
      </c>
      <c r="Y30" s="48">
        <f t="shared" si="167"/>
        <v>156.15</v>
      </c>
      <c r="Z30" s="48">
        <f t="shared" ref="Z30:AG30" si="176">$D30*Z178</f>
        <v>156.15</v>
      </c>
      <c r="AA30" s="48">
        <f t="shared" si="176"/>
        <v>0</v>
      </c>
      <c r="AB30" s="48">
        <f t="shared" si="176"/>
        <v>0</v>
      </c>
      <c r="AC30" s="48">
        <f t="shared" si="176"/>
        <v>312.3</v>
      </c>
      <c r="AD30" s="48">
        <f t="shared" si="176"/>
        <v>312.3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936.90000000000009</v>
      </c>
      <c r="AI30" s="48">
        <f t="shared" ref="AI30:AO30" si="177">$D30*AI178</f>
        <v>0</v>
      </c>
      <c r="AJ30" s="48">
        <f t="shared" si="177"/>
        <v>468.45</v>
      </c>
      <c r="AK30" s="48">
        <f t="shared" si="177"/>
        <v>468.45</v>
      </c>
      <c r="AL30" s="48">
        <f t="shared" si="177"/>
        <v>0</v>
      </c>
      <c r="AM30" s="48">
        <f t="shared" si="177"/>
        <v>78.075000000000003</v>
      </c>
      <c r="AN30" s="48">
        <f t="shared" si="177"/>
        <v>78.075000000000003</v>
      </c>
      <c r="AO30" s="48">
        <f t="shared" si="177"/>
        <v>0</v>
      </c>
      <c r="AP30" s="51">
        <f t="shared" si="43"/>
        <v>1093.05</v>
      </c>
      <c r="AQ30" s="48">
        <f t="shared" ref="AQ30:AS30" si="178">$D30*AQ178</f>
        <v>156.15</v>
      </c>
      <c r="AR30" s="48">
        <f t="shared" si="178"/>
        <v>156.15</v>
      </c>
      <c r="AS30" s="48">
        <f t="shared" si="178"/>
        <v>156.15</v>
      </c>
      <c r="AT30" s="51">
        <f t="shared" si="45"/>
        <v>468.45000000000005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>
        <f t="shared" si="49"/>
        <v>0.22</v>
      </c>
    </row>
    <row r="31" spans="2:54" s="44" customFormat="1" ht="13.5" x14ac:dyDescent="0.25">
      <c r="B31" s="40"/>
      <c r="C31" s="40" t="s">
        <v>50</v>
      </c>
      <c r="D31" s="46">
        <f>[2]NC!H915</f>
        <v>34142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/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/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 t="e">
        <f t="shared" si="49"/>
        <v>#DIV/0!</v>
      </c>
    </row>
    <row r="34" spans="2:54" s="44" customFormat="1" ht="13.5" x14ac:dyDescent="0.25">
      <c r="B34" s="40"/>
      <c r="C34" s="40" t="s">
        <v>53</v>
      </c>
      <c r="D34" s="46"/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0</v>
      </c>
      <c r="E35" s="42">
        <f t="shared" si="34"/>
        <v>0</v>
      </c>
      <c r="F35" s="41">
        <f t="shared" ref="F35:AI35" si="209">SUM(F36:F37)</f>
        <v>0</v>
      </c>
      <c r="G35" s="41">
        <f t="shared" ref="G35:N35" si="210">SUM(G36:G37)</f>
        <v>0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0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0</v>
      </c>
      <c r="V35" s="41">
        <f t="shared" si="211"/>
        <v>0</v>
      </c>
      <c r="W35" s="41">
        <f t="shared" si="211"/>
        <v>0</v>
      </c>
      <c r="X35" s="41">
        <f t="shared" si="209"/>
        <v>0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 t="e">
        <f t="shared" si="49"/>
        <v>#DIV/0!</v>
      </c>
    </row>
    <row r="36" spans="2:54" s="44" customFormat="1" ht="13.5" x14ac:dyDescent="0.25">
      <c r="B36" s="40"/>
      <c r="C36" s="40" t="s">
        <v>55</v>
      </c>
      <c r="D36" s="46"/>
      <c r="E36" s="47">
        <f t="shared" si="34"/>
        <v>0</v>
      </c>
      <c r="F36" s="48">
        <f t="shared" si="173"/>
        <v>0</v>
      </c>
      <c r="G36" s="48">
        <f t="shared" ref="G36:N36" si="217">$D36*G184</f>
        <v>0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0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0</v>
      </c>
      <c r="V36" s="48">
        <f t="shared" si="219"/>
        <v>0</v>
      </c>
      <c r="W36" s="48">
        <f t="shared" si="219"/>
        <v>0</v>
      </c>
      <c r="X36" s="51">
        <f t="shared" si="38"/>
        <v>0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 t="e">
        <f t="shared" si="49"/>
        <v>#DIV/0!</v>
      </c>
    </row>
    <row r="37" spans="2:54" s="44" customFormat="1" ht="13.5" x14ac:dyDescent="0.25">
      <c r="B37" s="40"/>
      <c r="C37" s="40" t="s">
        <v>56</v>
      </c>
      <c r="D37" s="46"/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 t="e">
        <f t="shared" si="49"/>
        <v>#DIV/0!</v>
      </c>
    </row>
    <row r="38" spans="2:54" s="44" customFormat="1" x14ac:dyDescent="0.25">
      <c r="B38" s="39" t="s">
        <v>57</v>
      </c>
      <c r="C38" s="40"/>
      <c r="D38" s="50">
        <f>SUM(D39:D43)</f>
        <v>84009</v>
      </c>
      <c r="E38" s="42">
        <f t="shared" si="34"/>
        <v>7804.119999999999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4109.1499999999996</v>
      </c>
      <c r="W38" s="41">
        <f t="shared" si="235"/>
        <v>3694.97</v>
      </c>
      <c r="X38" s="41">
        <f t="shared" si="233"/>
        <v>7804.119999999999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9.289623730790747E-2</v>
      </c>
    </row>
    <row r="39" spans="2:54" s="44" customFormat="1" ht="13.5" x14ac:dyDescent="0.25">
      <c r="B39" s="40"/>
      <c r="C39" s="40" t="s">
        <v>58</v>
      </c>
      <c r="D39" s="46">
        <f>[2]NC!H1113</f>
        <v>34529</v>
      </c>
      <c r="E39" s="47">
        <f t="shared" si="34"/>
        <v>3452.9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1726.45</v>
      </c>
      <c r="W39" s="48">
        <f t="shared" si="243"/>
        <v>1726.45</v>
      </c>
      <c r="X39" s="51">
        <f t="shared" si="38"/>
        <v>3452.9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/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 t="e">
        <f t="shared" si="49"/>
        <v>#DIV/0!</v>
      </c>
    </row>
    <row r="41" spans="2:54" s="44" customFormat="1" ht="13.5" x14ac:dyDescent="0.25">
      <c r="B41" s="40"/>
      <c r="C41" s="40" t="s">
        <v>60</v>
      </c>
      <c r="D41" s="46">
        <f>[2]NC!H1116</f>
        <v>19300</v>
      </c>
      <c r="E41" s="47">
        <f t="shared" si="34"/>
        <v>3860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1930</v>
      </c>
      <c r="W41" s="48">
        <f t="shared" si="258"/>
        <v>1930</v>
      </c>
      <c r="X41" s="51">
        <f t="shared" si="38"/>
        <v>3860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>
        <f t="shared" si="49"/>
        <v>0.2</v>
      </c>
    </row>
    <row r="42" spans="2:54" s="44" customFormat="1" ht="13.5" x14ac:dyDescent="0.25">
      <c r="B42" s="40"/>
      <c r="C42" s="40" t="s">
        <v>61</v>
      </c>
      <c r="D42" s="46">
        <f>[2]NC!H1115</f>
        <v>1284</v>
      </c>
      <c r="E42" s="47">
        <f t="shared" si="34"/>
        <v>57.779999999999994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19.259999999999998</v>
      </c>
      <c r="W42" s="48">
        <f t="shared" si="265"/>
        <v>38.519999999999996</v>
      </c>
      <c r="X42" s="51">
        <f>SUM(P42:W42)</f>
        <v>57.779999999999994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[2]NC!H1114</f>
        <v>28896</v>
      </c>
      <c r="E43" s="47">
        <f t="shared" si="34"/>
        <v>433.44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433.44</v>
      </c>
      <c r="W43" s="48">
        <f t="shared" si="272"/>
        <v>0</v>
      </c>
      <c r="X43" s="51">
        <f t="shared" si="38"/>
        <v>433.44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32532</v>
      </c>
      <c r="E44" s="42">
        <f t="shared" si="34"/>
        <v>0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0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0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0</v>
      </c>
      <c r="AJ44" s="41">
        <f t="shared" ref="AJ44:AO44" si="282">SUM(AJ45:AJ49)</f>
        <v>0</v>
      </c>
      <c r="AK44" s="41">
        <f t="shared" si="282"/>
        <v>0</v>
      </c>
      <c r="AL44" s="41">
        <f t="shared" si="282"/>
        <v>0</v>
      </c>
      <c r="AM44" s="41">
        <f t="shared" si="282"/>
        <v>0</v>
      </c>
      <c r="AN44" s="41">
        <f t="shared" si="282"/>
        <v>0</v>
      </c>
      <c r="AO44" s="41">
        <f t="shared" si="282"/>
        <v>0</v>
      </c>
      <c r="AP44" s="43">
        <f t="shared" si="43"/>
        <v>0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0</v>
      </c>
    </row>
    <row r="45" spans="2:54" s="44" customFormat="1" ht="13.5" x14ac:dyDescent="0.25">
      <c r="B45" s="40"/>
      <c r="C45" s="40" t="s">
        <v>64</v>
      </c>
      <c r="D45" s="46">
        <f>[2]NC!H1314</f>
        <v>5535</v>
      </c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>
        <f t="shared" si="49"/>
        <v>0</v>
      </c>
    </row>
    <row r="46" spans="2:54" s="44" customFormat="1" ht="13.5" x14ac:dyDescent="0.25">
      <c r="B46" s="40"/>
      <c r="C46" s="40" t="s">
        <v>65</v>
      </c>
      <c r="D46" s="46">
        <f>[2]NC!H1313</f>
        <v>18752</v>
      </c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>
        <f t="shared" si="49"/>
        <v>0</v>
      </c>
    </row>
    <row r="47" spans="2:54" s="44" customFormat="1" ht="13.5" x14ac:dyDescent="0.25">
      <c r="B47" s="40"/>
      <c r="C47" s="40" t="s">
        <v>66</v>
      </c>
      <c r="D47" s="46">
        <f>[2]NC!H1317</f>
        <v>0</v>
      </c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 t="e">
        <f t="shared" si="49"/>
        <v>#DIV/0!</v>
      </c>
    </row>
    <row r="48" spans="2:54" s="44" customFormat="1" ht="13.5" x14ac:dyDescent="0.25">
      <c r="B48" s="40"/>
      <c r="C48" s="40" t="s">
        <v>67</v>
      </c>
      <c r="D48" s="46">
        <f>[2]NC!H1315</f>
        <v>8245</v>
      </c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[2]NC!H1316</f>
        <v>0</v>
      </c>
      <c r="E49" s="47">
        <f t="shared" si="34"/>
        <v>0</v>
      </c>
      <c r="F49" s="48">
        <f>$D49*F197</f>
        <v>0</v>
      </c>
      <c r="G49" s="48">
        <f t="shared" ref="G49:N49" si="317">$D49*G197</f>
        <v>0</v>
      </c>
      <c r="H49" s="48">
        <f t="shared" si="317"/>
        <v>0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0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0</v>
      </c>
      <c r="AJ49" s="48">
        <f t="shared" si="320"/>
        <v>0</v>
      </c>
      <c r="AK49" s="48">
        <f t="shared" si="320"/>
        <v>0</v>
      </c>
      <c r="AL49" s="48">
        <f t="shared" si="320"/>
        <v>0</v>
      </c>
      <c r="AM49" s="48">
        <f t="shared" si="320"/>
        <v>0</v>
      </c>
      <c r="AN49" s="48">
        <f t="shared" si="320"/>
        <v>0</v>
      </c>
      <c r="AO49" s="48">
        <f t="shared" si="320"/>
        <v>0</v>
      </c>
      <c r="AP49" s="51">
        <f t="shared" si="43"/>
        <v>0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 t="e">
        <f t="shared" si="49"/>
        <v>#DIV/0!</v>
      </c>
    </row>
    <row r="50" spans="2:54" s="44" customFormat="1" x14ac:dyDescent="0.25">
      <c r="B50" s="39" t="s">
        <v>69</v>
      </c>
      <c r="C50" s="40"/>
      <c r="D50" s="50">
        <f>SUM(D51:D56)</f>
        <v>450660</v>
      </c>
      <c r="E50" s="42">
        <f t="shared" si="34"/>
        <v>133302.29999999999</v>
      </c>
      <c r="F50" s="41">
        <f>SUM(F51:F56)</f>
        <v>0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66651.149999999994</v>
      </c>
      <c r="L50" s="41">
        <f t="shared" si="324"/>
        <v>66651.149999999994</v>
      </c>
      <c r="M50" s="41">
        <f t="shared" si="324"/>
        <v>0</v>
      </c>
      <c r="N50" s="41">
        <f t="shared" si="324"/>
        <v>0</v>
      </c>
      <c r="O50" s="43">
        <f>SUM(O51:O56)</f>
        <v>133302.29999999999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0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0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0.29579350286246836</v>
      </c>
    </row>
    <row r="51" spans="2:54" s="44" customFormat="1" ht="13.5" x14ac:dyDescent="0.25">
      <c r="B51" s="40"/>
      <c r="C51" s="40" t="s">
        <v>70</v>
      </c>
      <c r="D51" s="46"/>
      <c r="E51" s="47">
        <f t="shared" si="34"/>
        <v>0</v>
      </c>
      <c r="F51" s="48">
        <f t="shared" ref="F51:F56" si="332">$D51*F199</f>
        <v>0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0</v>
      </c>
      <c r="L51" s="48">
        <f t="shared" si="333"/>
        <v>0</v>
      </c>
      <c r="M51" s="48">
        <f t="shared" si="333"/>
        <v>0</v>
      </c>
      <c r="N51" s="48">
        <f t="shared" si="333"/>
        <v>0</v>
      </c>
      <c r="O51" s="51">
        <f t="shared" ref="O51:O56" si="334">SUM(F51:N51)</f>
        <v>0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0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0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 t="e">
        <f t="shared" si="49"/>
        <v>#DIV/0!</v>
      </c>
    </row>
    <row r="52" spans="2:54" s="44" customFormat="1" ht="13.5" x14ac:dyDescent="0.25">
      <c r="B52" s="40"/>
      <c r="C52" s="40" t="s">
        <v>71</v>
      </c>
      <c r="D52" s="46"/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 t="e">
        <f t="shared" si="49"/>
        <v>#DIV/0!</v>
      </c>
    </row>
    <row r="53" spans="2:54" s="44" customFormat="1" ht="13.5" x14ac:dyDescent="0.25">
      <c r="B53" s="40"/>
      <c r="C53" s="40" t="s">
        <v>72</v>
      </c>
      <c r="D53" s="46">
        <f>[2]NC!H1513</f>
        <v>444341</v>
      </c>
      <c r="E53" s="47">
        <f t="shared" si="34"/>
        <v>133302.29999999999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66651.149999999994</v>
      </c>
      <c r="L53" s="48">
        <f t="shared" si="350"/>
        <v>66651.149999999994</v>
      </c>
      <c r="M53" s="48">
        <f t="shared" si="350"/>
        <v>0</v>
      </c>
      <c r="N53" s="48">
        <f t="shared" si="350"/>
        <v>0</v>
      </c>
      <c r="O53" s="51">
        <f t="shared" si="334"/>
        <v>133302.29999999999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>
        <f>[2]NC!H1514</f>
        <v>6319</v>
      </c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>
        <f t="shared" si="49"/>
        <v>0</v>
      </c>
    </row>
    <row r="55" spans="2:54" s="44" customFormat="1" ht="13.5" x14ac:dyDescent="0.25">
      <c r="B55" s="40"/>
      <c r="C55" s="40" t="s">
        <v>74</v>
      </c>
      <c r="D55" s="46"/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 t="e">
        <f t="shared" si="49"/>
        <v>#DIV/0!</v>
      </c>
    </row>
    <row r="56" spans="2:54" s="44" customFormat="1" ht="13.5" x14ac:dyDescent="0.25">
      <c r="B56" s="40"/>
      <c r="C56" s="40" t="s">
        <v>75</v>
      </c>
      <c r="D56" s="46"/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 t="e">
        <f t="shared" si="49"/>
        <v>#DIV/0!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3121588.55</v>
      </c>
      <c r="E57" s="55">
        <f t="shared" si="34"/>
        <v>665246.58199999994</v>
      </c>
      <c r="F57" s="56">
        <f>F12+F15+F25+F28+F35+F38+F44+F50</f>
        <v>15293.210000000001</v>
      </c>
      <c r="G57" s="56">
        <f t="shared" ref="G57:N57" si="378">G12+G15+G25+G28+G35+G38+G44+G50</f>
        <v>39110.521999999997</v>
      </c>
      <c r="H57" s="56">
        <f t="shared" si="378"/>
        <v>16170.707</v>
      </c>
      <c r="I57" s="56">
        <f t="shared" si="378"/>
        <v>16378.999999999998</v>
      </c>
      <c r="J57" s="56">
        <f t="shared" si="378"/>
        <v>0</v>
      </c>
      <c r="K57" s="56">
        <f t="shared" si="378"/>
        <v>69482.5</v>
      </c>
      <c r="L57" s="56">
        <f t="shared" si="378"/>
        <v>75145.2</v>
      </c>
      <c r="M57" s="56">
        <f t="shared" si="378"/>
        <v>29249.279999999999</v>
      </c>
      <c r="N57" s="56">
        <f t="shared" si="378"/>
        <v>22650.799999999999</v>
      </c>
      <c r="O57" s="57">
        <f t="shared" ref="O57:AI57" si="379">O12+O15+O25+O28+O35+O38+O44+O50</f>
        <v>283481.21899999998</v>
      </c>
      <c r="P57" s="56">
        <f t="shared" si="379"/>
        <v>6374.6849999999995</v>
      </c>
      <c r="Q57" s="56">
        <f t="shared" ref="Q57:W57" si="380">Q12+Q15+Q25+Q28+Q35+Q38+Q44+Q50</f>
        <v>4263.6149999999998</v>
      </c>
      <c r="R57" s="56">
        <f t="shared" si="380"/>
        <v>2127.66</v>
      </c>
      <c r="S57" s="56">
        <f t="shared" si="380"/>
        <v>6374.6849999999995</v>
      </c>
      <c r="T57" s="56">
        <f t="shared" si="380"/>
        <v>6094.5750000000007</v>
      </c>
      <c r="U57" s="56">
        <f t="shared" si="380"/>
        <v>31475.339999999997</v>
      </c>
      <c r="V57" s="56">
        <f t="shared" si="380"/>
        <v>11541.3</v>
      </c>
      <c r="W57" s="56">
        <f t="shared" si="380"/>
        <v>4149.6669999999995</v>
      </c>
      <c r="X57" s="56">
        <f t="shared" si="379"/>
        <v>55413.426999999996</v>
      </c>
      <c r="Y57" s="56">
        <f t="shared" si="379"/>
        <v>9674.3150000000005</v>
      </c>
      <c r="Z57" s="56">
        <f t="shared" ref="Z57:AG57" si="381">Z12+Z15+Z25+Z28+Z35+Z38+Z44+Z50</f>
        <v>2027.71</v>
      </c>
      <c r="AA57" s="56">
        <f t="shared" si="381"/>
        <v>5638.69</v>
      </c>
      <c r="AB57" s="56">
        <f t="shared" si="381"/>
        <v>7122.5424999999996</v>
      </c>
      <c r="AC57" s="56">
        <f t="shared" si="381"/>
        <v>7390.0834999999997</v>
      </c>
      <c r="AD57" s="56">
        <f t="shared" si="381"/>
        <v>7390.0834999999997</v>
      </c>
      <c r="AE57" s="56">
        <f t="shared" si="381"/>
        <v>280.73399999999998</v>
      </c>
      <c r="AF57" s="56">
        <f t="shared" si="381"/>
        <v>423.13099999999997</v>
      </c>
      <c r="AG57" s="56">
        <f t="shared" si="381"/>
        <v>935.78</v>
      </c>
      <c r="AH57" s="57">
        <f t="shared" si="379"/>
        <v>40883.069499999998</v>
      </c>
      <c r="AI57" s="56">
        <f t="shared" si="379"/>
        <v>26069.444500000001</v>
      </c>
      <c r="AJ57" s="56">
        <f t="shared" ref="AJ57:AO57" si="382">AJ12+AJ15+AJ25+AJ28+AJ35+AJ38+AJ44+AJ50</f>
        <v>36970.560000000005</v>
      </c>
      <c r="AK57" s="56">
        <f t="shared" si="382"/>
        <v>24349.288</v>
      </c>
      <c r="AL57" s="56">
        <f t="shared" si="382"/>
        <v>8587.6279999999988</v>
      </c>
      <c r="AM57" s="56">
        <f t="shared" si="382"/>
        <v>37241.152999999998</v>
      </c>
      <c r="AN57" s="56">
        <f t="shared" si="382"/>
        <v>42903.853000000003</v>
      </c>
      <c r="AO57" s="56">
        <f t="shared" si="382"/>
        <v>32383.038</v>
      </c>
      <c r="AP57" s="43">
        <f t="shared" si="43"/>
        <v>208504.9645</v>
      </c>
      <c r="AQ57" s="56">
        <f t="shared" ref="AQ57:AS57" si="383">AQ12+AQ15+AQ25+AQ28+AQ35+AQ38+AQ44+AQ50</f>
        <v>13538.437</v>
      </c>
      <c r="AR57" s="56">
        <f t="shared" si="383"/>
        <v>13396.039999999999</v>
      </c>
      <c r="AS57" s="56">
        <f t="shared" si="383"/>
        <v>12460.259999999998</v>
      </c>
      <c r="AT57" s="43">
        <f t="shared" si="45"/>
        <v>39394.736999999994</v>
      </c>
      <c r="AU57" s="56">
        <f t="shared" ref="AU57:AW57" si="384">AU12+AU15+AU25+AU28+AU35+AU38+AU44+AU50</f>
        <v>943.84500000000003</v>
      </c>
      <c r="AV57" s="56">
        <f t="shared" si="384"/>
        <v>1887.69</v>
      </c>
      <c r="AW57" s="56">
        <f t="shared" si="384"/>
        <v>2887.99</v>
      </c>
      <c r="AX57" s="56">
        <f t="shared" ref="AX57:AZ57" si="385">AX12+AX15+AX25+AX28+AX35+AX38+AX44+AX50</f>
        <v>25831.71</v>
      </c>
      <c r="AY57" s="56">
        <f t="shared" si="385"/>
        <v>4920.8500000000004</v>
      </c>
      <c r="AZ57" s="56">
        <f t="shared" si="385"/>
        <v>1097.08</v>
      </c>
      <c r="BA57" s="43">
        <f t="shared" si="48"/>
        <v>37569.165000000001</v>
      </c>
      <c r="BB57" s="45">
        <f t="shared" si="49"/>
        <v>0.21311155244979355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160237</v>
      </c>
      <c r="E60" s="42">
        <f>O60+X60+AH60+AP60+AT60+BA60</f>
        <v>64992.278000000006</v>
      </c>
      <c r="F60" s="41">
        <f t="shared" ref="F60:AI60" si="386">SUM(F61:F62)</f>
        <v>0</v>
      </c>
      <c r="G60" s="41">
        <f t="shared" ref="G60:M60" si="387">SUM(G61:G62)</f>
        <v>151.733</v>
      </c>
      <c r="H60" s="41">
        <f t="shared" si="387"/>
        <v>151.733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303.46600000000001</v>
      </c>
      <c r="P60" s="41">
        <f t="shared" si="386"/>
        <v>758.66499999999996</v>
      </c>
      <c r="Q60" s="41">
        <f t="shared" ref="Q60:W60" si="388">SUM(Q61:Q62)</f>
        <v>3034.66</v>
      </c>
      <c r="R60" s="41">
        <f t="shared" si="388"/>
        <v>758.66499999999996</v>
      </c>
      <c r="S60" s="41">
        <f t="shared" si="388"/>
        <v>758.66499999999996</v>
      </c>
      <c r="T60" s="41">
        <f t="shared" si="388"/>
        <v>0</v>
      </c>
      <c r="U60" s="41">
        <f t="shared" si="388"/>
        <v>7586.6500000000005</v>
      </c>
      <c r="V60" s="41">
        <f t="shared" si="388"/>
        <v>7586.6500000000005</v>
      </c>
      <c r="W60" s="41">
        <f t="shared" si="388"/>
        <v>151.733</v>
      </c>
      <c r="X60" s="43">
        <f>SUM(X61:X62)</f>
        <v>20635.688000000002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151.733</v>
      </c>
      <c r="AD60" s="41">
        <f t="shared" si="389"/>
        <v>151.733</v>
      </c>
      <c r="AE60" s="41">
        <f t="shared" si="389"/>
        <v>0</v>
      </c>
      <c r="AF60" s="41">
        <f t="shared" si="389"/>
        <v>151.733</v>
      </c>
      <c r="AG60" s="41">
        <f t="shared" si="389"/>
        <v>0</v>
      </c>
      <c r="AH60" s="43">
        <f t="shared" si="386"/>
        <v>455.19900000000001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30346.600000000002</v>
      </c>
      <c r="AP60" s="43">
        <f>SUM(AI60:AO60)</f>
        <v>30346.600000000002</v>
      </c>
      <c r="AQ60" s="41">
        <f t="shared" ref="AQ60:AS60" si="391">SUM(AQ61:AQ62)</f>
        <v>151.733</v>
      </c>
      <c r="AR60" s="41">
        <f t="shared" si="391"/>
        <v>0</v>
      </c>
      <c r="AS60" s="41">
        <f t="shared" si="391"/>
        <v>0</v>
      </c>
      <c r="AT60" s="43">
        <f>SUM(AQ60:AS60)</f>
        <v>151.733</v>
      </c>
      <c r="AU60" s="41">
        <f t="shared" ref="AU60:AZ60" si="392">SUM(AU61:AU62)</f>
        <v>8.5039999999999996</v>
      </c>
      <c r="AV60" s="41">
        <f t="shared" si="392"/>
        <v>17.007999999999999</v>
      </c>
      <c r="AW60" s="41">
        <f t="shared" si="392"/>
        <v>85.04</v>
      </c>
      <c r="AX60" s="41">
        <f t="shared" si="392"/>
        <v>12563.84</v>
      </c>
      <c r="AY60" s="41">
        <f t="shared" si="392"/>
        <v>255.12</v>
      </c>
      <c r="AZ60" s="41">
        <f t="shared" si="392"/>
        <v>170.08</v>
      </c>
      <c r="BA60" s="43">
        <f>SUM(AU60:AZ60)</f>
        <v>13099.592000000001</v>
      </c>
      <c r="BB60" s="45">
        <f t="shared" ref="BB60:BB68" si="393">E60/D60</f>
        <v>0.40560094110598677</v>
      </c>
    </row>
    <row r="61" spans="2:54" s="44" customFormat="1" ht="13.5" x14ac:dyDescent="0.25">
      <c r="B61" s="40"/>
      <c r="C61" s="40" t="s">
        <v>32</v>
      </c>
      <c r="D61" s="46">
        <f>[2]NC!I313</f>
        <v>8504</v>
      </c>
      <c r="E61" s="47">
        <f t="shared" ref="E61:E105" si="394">O61+X61+AH61+AP61+AT61+BA61</f>
        <v>960.95200000000011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8.5039999999999996</v>
      </c>
      <c r="AV61" s="48">
        <f t="shared" si="402"/>
        <v>17.007999999999999</v>
      </c>
      <c r="AW61" s="48">
        <f t="shared" si="402"/>
        <v>85.04</v>
      </c>
      <c r="AX61" s="48">
        <f t="shared" si="402"/>
        <v>425.20000000000005</v>
      </c>
      <c r="AY61" s="48">
        <f t="shared" si="402"/>
        <v>255.12</v>
      </c>
      <c r="AZ61" s="48">
        <f t="shared" si="402"/>
        <v>170.08</v>
      </c>
      <c r="BA61" s="51">
        <f t="shared" ref="BA61:BA104" si="403">SUM(AU61:AZ61)</f>
        <v>960.95200000000011</v>
      </c>
      <c r="BB61" s="45">
        <f t="shared" si="393"/>
        <v>0.11300000000000002</v>
      </c>
    </row>
    <row r="62" spans="2:54" s="44" customFormat="1" ht="13.5" x14ac:dyDescent="0.25">
      <c r="B62" s="40"/>
      <c r="C62" s="40" t="s">
        <v>33</v>
      </c>
      <c r="D62" s="46">
        <f>[2]NC!I314</f>
        <v>151733</v>
      </c>
      <c r="E62" s="47">
        <f t="shared" si="394"/>
        <v>64031.326000000008</v>
      </c>
      <c r="F62" s="48">
        <f>$D62*F162</f>
        <v>0</v>
      </c>
      <c r="G62" s="48">
        <f t="shared" ref="G62:N62" si="404">$D62*G162</f>
        <v>151.733</v>
      </c>
      <c r="H62" s="48">
        <f t="shared" si="404"/>
        <v>151.733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303.46600000000001</v>
      </c>
      <c r="P62" s="48">
        <f t="shared" ref="P62:W62" si="405">$D62*P162</f>
        <v>758.66499999999996</v>
      </c>
      <c r="Q62" s="48">
        <f t="shared" si="405"/>
        <v>3034.66</v>
      </c>
      <c r="R62" s="48">
        <f t="shared" si="405"/>
        <v>758.66499999999996</v>
      </c>
      <c r="S62" s="48">
        <f t="shared" si="405"/>
        <v>758.66499999999996</v>
      </c>
      <c r="T62" s="48">
        <f t="shared" si="405"/>
        <v>0</v>
      </c>
      <c r="U62" s="48">
        <f t="shared" si="405"/>
        <v>7586.6500000000005</v>
      </c>
      <c r="V62" s="48">
        <f t="shared" si="405"/>
        <v>7586.6500000000005</v>
      </c>
      <c r="W62" s="48">
        <f t="shared" si="405"/>
        <v>151.733</v>
      </c>
      <c r="X62" s="49">
        <f>SUM(P62:W62)</f>
        <v>20635.688000000002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151.733</v>
      </c>
      <c r="AD62" s="48">
        <f t="shared" si="406"/>
        <v>151.733</v>
      </c>
      <c r="AE62" s="48">
        <f t="shared" si="406"/>
        <v>0</v>
      </c>
      <c r="AF62" s="48">
        <f t="shared" si="406"/>
        <v>151.733</v>
      </c>
      <c r="AG62" s="48">
        <f t="shared" si="406"/>
        <v>0</v>
      </c>
      <c r="AH62" s="49">
        <f>SUM(Y62:AG62)</f>
        <v>455.19900000000001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30346.600000000002</v>
      </c>
      <c r="AP62" s="51">
        <f t="shared" si="399"/>
        <v>30346.600000000002</v>
      </c>
      <c r="AQ62" s="48">
        <f t="shared" ref="AQ62:AS62" si="408">$D62*AQ162</f>
        <v>151.733</v>
      </c>
      <c r="AR62" s="48">
        <f t="shared" si="408"/>
        <v>0</v>
      </c>
      <c r="AS62" s="48">
        <f t="shared" si="408"/>
        <v>0</v>
      </c>
      <c r="AT62" s="51">
        <f t="shared" si="401"/>
        <v>151.733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12138.64</v>
      </c>
      <c r="AY62" s="48">
        <f t="shared" si="409"/>
        <v>0</v>
      </c>
      <c r="AZ62" s="48">
        <f t="shared" si="409"/>
        <v>0</v>
      </c>
      <c r="BA62" s="51">
        <f t="shared" si="403"/>
        <v>12138.64</v>
      </c>
      <c r="BB62" s="45">
        <f t="shared" si="393"/>
        <v>0.42200000000000004</v>
      </c>
    </row>
    <row r="63" spans="2:54" s="44" customFormat="1" x14ac:dyDescent="0.25">
      <c r="B63" s="39" t="s">
        <v>34</v>
      </c>
      <c r="C63" s="40"/>
      <c r="D63" s="50">
        <f>SUM(D64:D72)</f>
        <v>1533971.5</v>
      </c>
      <c r="E63" s="42">
        <f t="shared" si="394"/>
        <v>415027.01699999999</v>
      </c>
      <c r="F63" s="41">
        <f t="shared" ref="F63:AI63" si="410">SUM(F64:F72)</f>
        <v>0</v>
      </c>
      <c r="G63" s="41">
        <f t="shared" ref="G63:N63" si="411">SUM(G64:G72)</f>
        <v>18948.71</v>
      </c>
      <c r="H63" s="41">
        <f t="shared" si="411"/>
        <v>18948.71</v>
      </c>
      <c r="I63" s="41">
        <f t="shared" si="411"/>
        <v>18989.204999999998</v>
      </c>
      <c r="J63" s="41">
        <f t="shared" si="411"/>
        <v>0</v>
      </c>
      <c r="K63" s="41">
        <f t="shared" si="411"/>
        <v>3397.9900000000002</v>
      </c>
      <c r="L63" s="41">
        <f t="shared" si="411"/>
        <v>10193.969999999999</v>
      </c>
      <c r="M63" s="41">
        <f t="shared" si="411"/>
        <v>34959.279999999999</v>
      </c>
      <c r="N63" s="41">
        <f t="shared" si="411"/>
        <v>27183.920000000002</v>
      </c>
      <c r="O63" s="43">
        <f t="shared" si="410"/>
        <v>132621.785</v>
      </c>
      <c r="P63" s="41">
        <f t="shared" si="410"/>
        <v>6795.9800000000005</v>
      </c>
      <c r="Q63" s="41">
        <f t="shared" ref="Q63:W63" si="412">SUM(Q64:Q72)</f>
        <v>1698.9950000000001</v>
      </c>
      <c r="R63" s="41">
        <f t="shared" si="412"/>
        <v>1698.9950000000001</v>
      </c>
      <c r="S63" s="41">
        <f t="shared" si="412"/>
        <v>6795.9800000000005</v>
      </c>
      <c r="T63" s="41">
        <f t="shared" si="412"/>
        <v>6595.8950000000004</v>
      </c>
      <c r="U63" s="41">
        <f t="shared" si="412"/>
        <v>1698.9950000000001</v>
      </c>
      <c r="V63" s="41">
        <f t="shared" si="412"/>
        <v>0</v>
      </c>
      <c r="W63" s="41">
        <f t="shared" si="412"/>
        <v>0</v>
      </c>
      <c r="X63" s="43">
        <f t="shared" si="410"/>
        <v>25284.84</v>
      </c>
      <c r="Y63" s="41">
        <f t="shared" si="410"/>
        <v>1958.76</v>
      </c>
      <c r="Z63" s="41">
        <f t="shared" ref="Z63:AG63" si="413">SUM(Z64:Z72)</f>
        <v>1958.76</v>
      </c>
      <c r="AA63" s="41">
        <f t="shared" si="413"/>
        <v>6336.13</v>
      </c>
      <c r="AB63" s="41">
        <f t="shared" si="413"/>
        <v>3887.6800000000003</v>
      </c>
      <c r="AC63" s="41">
        <f t="shared" si="413"/>
        <v>3691.8040000000001</v>
      </c>
      <c r="AD63" s="41">
        <f t="shared" si="413"/>
        <v>3691.8040000000001</v>
      </c>
      <c r="AE63" s="41">
        <f t="shared" si="413"/>
        <v>293.81400000000002</v>
      </c>
      <c r="AF63" s="41">
        <f t="shared" si="413"/>
        <v>293.81400000000002</v>
      </c>
      <c r="AG63" s="41">
        <f t="shared" si="413"/>
        <v>979.38</v>
      </c>
      <c r="AH63" s="43">
        <f t="shared" si="410"/>
        <v>23091.946</v>
      </c>
      <c r="AI63" s="41">
        <f t="shared" si="410"/>
        <v>28139.883999999998</v>
      </c>
      <c r="AJ63" s="41">
        <f t="shared" ref="AJ63:AO63" si="414">SUM(AJ64:AJ72)</f>
        <v>22549.000000000004</v>
      </c>
      <c r="AK63" s="41">
        <f t="shared" si="414"/>
        <v>10291.907999999999</v>
      </c>
      <c r="AL63" s="41">
        <f t="shared" si="414"/>
        <v>10291.907999999999</v>
      </c>
      <c r="AM63" s="41">
        <f t="shared" si="414"/>
        <v>40407.992999999995</v>
      </c>
      <c r="AN63" s="41">
        <f t="shared" si="414"/>
        <v>47203.972999999998</v>
      </c>
      <c r="AO63" s="41">
        <f t="shared" si="414"/>
        <v>4113.4160000000002</v>
      </c>
      <c r="AP63" s="43">
        <f t="shared" si="399"/>
        <v>162998.08199999999</v>
      </c>
      <c r="AQ63" s="41">
        <f t="shared" ref="AQ63:AS63" si="415">SUM(AQ64:AQ72)</f>
        <v>15188.828</v>
      </c>
      <c r="AR63" s="41">
        <f t="shared" si="415"/>
        <v>15188.828</v>
      </c>
      <c r="AS63" s="41">
        <f t="shared" si="415"/>
        <v>14209.448</v>
      </c>
      <c r="AT63" s="43">
        <f t="shared" si="401"/>
        <v>44587.103999999999</v>
      </c>
      <c r="AU63" s="41">
        <f t="shared" ref="AU63:AZ63" si="416">SUM(AU64:AU72)</f>
        <v>979.38</v>
      </c>
      <c r="AV63" s="41">
        <f t="shared" si="416"/>
        <v>1958.76</v>
      </c>
      <c r="AW63" s="41">
        <f t="shared" si="416"/>
        <v>2938.14</v>
      </c>
      <c r="AX63" s="41">
        <f t="shared" si="416"/>
        <v>14690.699999999999</v>
      </c>
      <c r="AY63" s="41">
        <f t="shared" si="416"/>
        <v>4896.9000000000005</v>
      </c>
      <c r="AZ63" s="41">
        <f t="shared" si="416"/>
        <v>979.38</v>
      </c>
      <c r="BA63" s="43">
        <f t="shared" si="403"/>
        <v>26443.260000000002</v>
      </c>
      <c r="BB63" s="45">
        <f t="shared" si="393"/>
        <v>0.27055718896993847</v>
      </c>
    </row>
    <row r="64" spans="2:54" s="44" customFormat="1" ht="13.5" x14ac:dyDescent="0.25">
      <c r="B64" s="40"/>
      <c r="C64" s="40" t="s">
        <v>35</v>
      </c>
      <c r="D64" s="46">
        <f>[2]NC!I513</f>
        <v>97938</v>
      </c>
      <c r="E64" s="47">
        <f t="shared" si="394"/>
        <v>55334.97</v>
      </c>
      <c r="F64" s="48">
        <f t="shared" ref="F64:N72" si="417">$D64*F164</f>
        <v>0</v>
      </c>
      <c r="G64" s="48">
        <f t="shared" si="417"/>
        <v>1958.76</v>
      </c>
      <c r="H64" s="48">
        <f t="shared" si="417"/>
        <v>1958.76</v>
      </c>
      <c r="I64" s="48">
        <f t="shared" si="417"/>
        <v>1958.76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979.38</v>
      </c>
      <c r="N64" s="48">
        <f t="shared" si="417"/>
        <v>0</v>
      </c>
      <c r="O64" s="51">
        <f t="shared" ref="O64:O72" si="418">SUM(F64:N64)</f>
        <v>6855.66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4896.9000000000005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4896.9000000000005</v>
      </c>
      <c r="Y64" s="48">
        <f t="shared" ref="Y64:AG64" si="421">$D64*Y164</f>
        <v>1958.76</v>
      </c>
      <c r="Z64" s="48">
        <f t="shared" si="421"/>
        <v>1958.76</v>
      </c>
      <c r="AA64" s="48">
        <f t="shared" si="421"/>
        <v>2938.14</v>
      </c>
      <c r="AB64" s="48">
        <f t="shared" si="421"/>
        <v>489.69</v>
      </c>
      <c r="AC64" s="48">
        <f t="shared" si="421"/>
        <v>293.81400000000002</v>
      </c>
      <c r="AD64" s="48">
        <f t="shared" si="421"/>
        <v>293.81400000000002</v>
      </c>
      <c r="AE64" s="48">
        <f t="shared" si="421"/>
        <v>293.81400000000002</v>
      </c>
      <c r="AF64" s="48">
        <f t="shared" si="421"/>
        <v>293.81400000000002</v>
      </c>
      <c r="AG64" s="48">
        <f t="shared" si="421"/>
        <v>979.38</v>
      </c>
      <c r="AH64" s="51">
        <f t="shared" ref="AH64:AH72" si="422">SUM(Y64:AG64)</f>
        <v>9499.985999999999</v>
      </c>
      <c r="AI64" s="48">
        <f t="shared" ref="AI64:AO64" si="423">$D64*AI164</f>
        <v>293.81400000000002</v>
      </c>
      <c r="AJ64" s="48">
        <f t="shared" si="423"/>
        <v>4896.9000000000005</v>
      </c>
      <c r="AK64" s="48">
        <f t="shared" si="423"/>
        <v>97.938000000000002</v>
      </c>
      <c r="AL64" s="48">
        <f t="shared" si="423"/>
        <v>97.938000000000002</v>
      </c>
      <c r="AM64" s="48">
        <f t="shared" si="423"/>
        <v>97.938000000000002</v>
      </c>
      <c r="AN64" s="48">
        <f t="shared" si="423"/>
        <v>97.938000000000002</v>
      </c>
      <c r="AO64" s="48">
        <f t="shared" si="423"/>
        <v>97.938000000000002</v>
      </c>
      <c r="AP64" s="51">
        <f t="shared" si="399"/>
        <v>5680.4040000000014</v>
      </c>
      <c r="AQ64" s="48">
        <f t="shared" ref="AQ64:AS64" si="424">$D64*AQ164</f>
        <v>979.38</v>
      </c>
      <c r="AR64" s="48">
        <f t="shared" si="424"/>
        <v>979.38</v>
      </c>
      <c r="AS64" s="48">
        <f t="shared" si="424"/>
        <v>0</v>
      </c>
      <c r="AT64" s="51">
        <f t="shared" si="401"/>
        <v>1958.76</v>
      </c>
      <c r="AU64" s="48">
        <f t="shared" ref="AU64:AZ64" si="425">$D64*AU164</f>
        <v>979.38</v>
      </c>
      <c r="AV64" s="48">
        <f t="shared" si="425"/>
        <v>1958.76</v>
      </c>
      <c r="AW64" s="48">
        <f t="shared" si="425"/>
        <v>2938.14</v>
      </c>
      <c r="AX64" s="48">
        <f t="shared" si="425"/>
        <v>14690.699999999999</v>
      </c>
      <c r="AY64" s="48">
        <f t="shared" si="425"/>
        <v>4896.9000000000005</v>
      </c>
      <c r="AZ64" s="48">
        <f t="shared" si="425"/>
        <v>979.38</v>
      </c>
      <c r="BA64" s="51">
        <f t="shared" si="403"/>
        <v>26443.260000000002</v>
      </c>
      <c r="BB64" s="45">
        <f t="shared" si="393"/>
        <v>0.56500000000000006</v>
      </c>
    </row>
    <row r="65" spans="2:54" s="44" customFormat="1" ht="13.5" x14ac:dyDescent="0.25">
      <c r="B65" s="40"/>
      <c r="C65" s="40" t="s">
        <v>36</v>
      </c>
      <c r="D65" s="46">
        <f>[2]NC!I514</f>
        <v>353042</v>
      </c>
      <c r="E65" s="47">
        <f t="shared" si="394"/>
        <v>35304.200000000004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17652.100000000002</v>
      </c>
      <c r="AJ65" s="48">
        <f t="shared" si="428"/>
        <v>17652.100000000002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35304.200000000004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[2]NC!I515</f>
        <v>200773.9</v>
      </c>
      <c r="E66" s="47">
        <f t="shared" si="394"/>
        <v>76294.081999999995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30116.084999999999</v>
      </c>
      <c r="AN66" s="48">
        <f t="shared" si="433"/>
        <v>30116.084999999999</v>
      </c>
      <c r="AO66" s="48">
        <f t="shared" si="433"/>
        <v>4015.4780000000001</v>
      </c>
      <c r="AP66" s="51">
        <f t="shared" si="399"/>
        <v>64247.648000000001</v>
      </c>
      <c r="AQ66" s="48">
        <f t="shared" ref="AQ66:AS66" si="434">$D66*AQ166</f>
        <v>4015.4780000000001</v>
      </c>
      <c r="AR66" s="48">
        <f t="shared" si="434"/>
        <v>4015.4780000000001</v>
      </c>
      <c r="AS66" s="48">
        <f t="shared" si="434"/>
        <v>4015.4780000000001</v>
      </c>
      <c r="AT66" s="51">
        <f t="shared" si="401"/>
        <v>12046.434000000001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0.38</v>
      </c>
    </row>
    <row r="67" spans="2:54" s="44" customFormat="1" ht="13.5" x14ac:dyDescent="0.25">
      <c r="B67" s="40"/>
      <c r="C67" s="40" t="s">
        <v>38</v>
      </c>
      <c r="D67" s="46">
        <f>[2]NC!I516</f>
        <v>0</v>
      </c>
      <c r="E67" s="47">
        <f t="shared" si="394"/>
        <v>0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0</v>
      </c>
      <c r="AR67" s="48">
        <f t="shared" si="439"/>
        <v>0</v>
      </c>
      <c r="AS67" s="48">
        <f t="shared" si="439"/>
        <v>0</v>
      </c>
      <c r="AT67" s="51">
        <f t="shared" si="401"/>
        <v>0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 t="e">
        <f t="shared" si="393"/>
        <v>#DIV/0!</v>
      </c>
    </row>
    <row r="68" spans="2:54" s="44" customFormat="1" ht="13.5" x14ac:dyDescent="0.25">
      <c r="B68" s="40"/>
      <c r="C68" s="40" t="s">
        <v>39</v>
      </c>
      <c r="D68" s="46">
        <f>[2]NC!I517</f>
        <v>59555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>
        <f t="shared" si="393"/>
        <v>0</v>
      </c>
    </row>
    <row r="69" spans="2:54" s="44" customFormat="1" ht="13.5" x14ac:dyDescent="0.25">
      <c r="B69" s="40"/>
      <c r="C69" s="40" t="s">
        <v>40</v>
      </c>
      <c r="D69" s="46">
        <f>[2]NC!I518</f>
        <v>339799</v>
      </c>
      <c r="E69" s="47">
        <f t="shared" si="394"/>
        <v>248053.27</v>
      </c>
      <c r="F69" s="48">
        <f t="shared" si="417"/>
        <v>0</v>
      </c>
      <c r="G69" s="48">
        <f t="shared" si="417"/>
        <v>16989.95</v>
      </c>
      <c r="H69" s="48">
        <f t="shared" si="417"/>
        <v>16989.95</v>
      </c>
      <c r="I69" s="48">
        <f t="shared" si="417"/>
        <v>16989.95</v>
      </c>
      <c r="J69" s="48">
        <f t="shared" si="417"/>
        <v>0</v>
      </c>
      <c r="K69" s="48">
        <f t="shared" si="417"/>
        <v>3397.9900000000002</v>
      </c>
      <c r="L69" s="48">
        <f t="shared" si="417"/>
        <v>10193.969999999999</v>
      </c>
      <c r="M69" s="48">
        <f t="shared" si="417"/>
        <v>33979.9</v>
      </c>
      <c r="N69" s="48">
        <f t="shared" si="417"/>
        <v>27183.920000000002</v>
      </c>
      <c r="O69" s="51">
        <f t="shared" si="418"/>
        <v>125725.63</v>
      </c>
      <c r="P69" s="48">
        <f t="shared" ref="P69:W69" si="446">$D69*P169</f>
        <v>6795.9800000000005</v>
      </c>
      <c r="Q69" s="48">
        <f t="shared" si="446"/>
        <v>1698.9950000000001</v>
      </c>
      <c r="R69" s="48">
        <f t="shared" si="446"/>
        <v>1698.9950000000001</v>
      </c>
      <c r="S69" s="48">
        <f t="shared" si="446"/>
        <v>6795.9800000000005</v>
      </c>
      <c r="T69" s="48">
        <f t="shared" si="446"/>
        <v>1698.9950000000001</v>
      </c>
      <c r="U69" s="48">
        <f t="shared" si="446"/>
        <v>1698.9950000000001</v>
      </c>
      <c r="V69" s="48">
        <f t="shared" si="446"/>
        <v>0</v>
      </c>
      <c r="W69" s="48">
        <f t="shared" si="446"/>
        <v>0</v>
      </c>
      <c r="X69" s="51">
        <f t="shared" si="420"/>
        <v>20387.939999999999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3397.9900000000002</v>
      </c>
      <c r="AB69" s="48">
        <f t="shared" si="447"/>
        <v>3397.9900000000002</v>
      </c>
      <c r="AC69" s="48">
        <f t="shared" si="447"/>
        <v>3397.9900000000002</v>
      </c>
      <c r="AD69" s="48">
        <f t="shared" si="447"/>
        <v>3397.9900000000002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13591.960000000001</v>
      </c>
      <c r="AI69" s="48">
        <f t="shared" ref="AI69:AO69" si="448">$D69*AI169</f>
        <v>10193.969999999999</v>
      </c>
      <c r="AJ69" s="48">
        <f t="shared" si="448"/>
        <v>0</v>
      </c>
      <c r="AK69" s="48">
        <f t="shared" si="448"/>
        <v>10193.969999999999</v>
      </c>
      <c r="AL69" s="48">
        <f t="shared" si="448"/>
        <v>10193.969999999999</v>
      </c>
      <c r="AM69" s="48">
        <f t="shared" si="448"/>
        <v>10193.969999999999</v>
      </c>
      <c r="AN69" s="48">
        <f t="shared" si="448"/>
        <v>16989.95</v>
      </c>
      <c r="AO69" s="48">
        <f t="shared" si="448"/>
        <v>0</v>
      </c>
      <c r="AP69" s="51">
        <f t="shared" si="399"/>
        <v>57765.83</v>
      </c>
      <c r="AQ69" s="48">
        <f t="shared" ref="AQ69:AS69" si="449">$D69*AQ169</f>
        <v>10193.969999999999</v>
      </c>
      <c r="AR69" s="48">
        <f t="shared" si="449"/>
        <v>10193.969999999999</v>
      </c>
      <c r="AS69" s="48">
        <f t="shared" si="449"/>
        <v>10193.969999999999</v>
      </c>
      <c r="AT69" s="51">
        <f t="shared" si="401"/>
        <v>30581.909999999996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[2]NC!I519</f>
        <v>8099</v>
      </c>
      <c r="E70" s="47">
        <f t="shared" si="394"/>
        <v>40.494999999999997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40.494999999999997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40.494999999999997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[2]NC!I520</f>
        <v>28555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[2]NC!I521</f>
        <v>446209.6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203259</v>
      </c>
      <c r="E73" s="42">
        <f t="shared" si="394"/>
        <v>0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0</v>
      </c>
      <c r="M73" s="41">
        <f t="shared" si="468"/>
        <v>0</v>
      </c>
      <c r="N73" s="41">
        <f t="shared" si="468"/>
        <v>0</v>
      </c>
      <c r="O73" s="43">
        <f t="shared" si="467"/>
        <v>0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0</v>
      </c>
    </row>
    <row r="74" spans="2:54" s="44" customFormat="1" ht="13.5" x14ac:dyDescent="0.25">
      <c r="B74" s="40"/>
      <c r="C74" s="52" t="s">
        <v>45</v>
      </c>
      <c r="D74" s="46">
        <f>[2]NC!I713</f>
        <v>203259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/>
      <c r="E75" s="47">
        <f t="shared" si="394"/>
        <v>0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0</v>
      </c>
      <c r="M75" s="48">
        <f t="shared" si="480"/>
        <v>0</v>
      </c>
      <c r="N75" s="48">
        <f t="shared" si="480"/>
        <v>0</v>
      </c>
      <c r="O75" s="51">
        <f>SUM(F75:N75)</f>
        <v>0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 t="e">
        <f t="shared" si="466"/>
        <v>#DIV/0!</v>
      </c>
    </row>
    <row r="76" spans="2:54" s="44" customFormat="1" x14ac:dyDescent="0.25">
      <c r="B76" s="39" t="s">
        <v>47</v>
      </c>
      <c r="C76" s="40"/>
      <c r="D76" s="50">
        <f>SUM(D77:D82)</f>
        <v>848597</v>
      </c>
      <c r="E76" s="47">
        <f t="shared" si="394"/>
        <v>119912.90600000002</v>
      </c>
      <c r="F76" s="41">
        <f t="shared" ref="F76:AI76" si="486">SUM(F77:F82)</f>
        <v>15912.62</v>
      </c>
      <c r="G76" s="41">
        <f t="shared" ref="G76:N76" si="487">SUM(G77:G82)</f>
        <v>23868.93</v>
      </c>
      <c r="H76" s="41">
        <f t="shared" si="487"/>
        <v>0</v>
      </c>
      <c r="I76" s="41">
        <f t="shared" si="487"/>
        <v>340.98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40122.530000000006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23868.93</v>
      </c>
      <c r="V76" s="41">
        <f t="shared" si="488"/>
        <v>340.98</v>
      </c>
      <c r="W76" s="41">
        <f t="shared" si="488"/>
        <v>340.98</v>
      </c>
      <c r="X76" s="41">
        <f t="shared" si="486"/>
        <v>24550.89</v>
      </c>
      <c r="Y76" s="41">
        <f t="shared" si="486"/>
        <v>8126.8</v>
      </c>
      <c r="Z76" s="41">
        <f t="shared" ref="Z76:AG76" si="489">SUM(Z77:Z82)</f>
        <v>170.49</v>
      </c>
      <c r="AA76" s="41">
        <f t="shared" si="489"/>
        <v>0</v>
      </c>
      <c r="AB76" s="41">
        <f t="shared" si="489"/>
        <v>3978.1550000000002</v>
      </c>
      <c r="AC76" s="41">
        <f t="shared" si="489"/>
        <v>4319.1350000000002</v>
      </c>
      <c r="AD76" s="41">
        <f t="shared" si="489"/>
        <v>4319.1350000000002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20913.715</v>
      </c>
      <c r="AI76" s="41">
        <f t="shared" si="486"/>
        <v>795.63099999999997</v>
      </c>
      <c r="AJ76" s="41">
        <f t="shared" ref="AJ76:AO76" si="490">SUM(AJ77:AJ82)</f>
        <v>16424.09</v>
      </c>
      <c r="AK76" s="41">
        <f t="shared" si="490"/>
        <v>16424.09</v>
      </c>
      <c r="AL76" s="41">
        <f t="shared" si="490"/>
        <v>0</v>
      </c>
      <c r="AM76" s="41">
        <f t="shared" si="490"/>
        <v>85.245000000000005</v>
      </c>
      <c r="AN76" s="41">
        <f t="shared" si="490"/>
        <v>85.245000000000005</v>
      </c>
      <c r="AO76" s="41">
        <f t="shared" si="490"/>
        <v>0</v>
      </c>
      <c r="AP76" s="43">
        <f t="shared" si="399"/>
        <v>33814.301000000007</v>
      </c>
      <c r="AQ76" s="41">
        <f t="shared" ref="AQ76:AS76" si="491">SUM(AQ77:AQ82)</f>
        <v>170.49</v>
      </c>
      <c r="AR76" s="41">
        <f t="shared" si="491"/>
        <v>170.49</v>
      </c>
      <c r="AS76" s="41">
        <f t="shared" si="491"/>
        <v>170.49</v>
      </c>
      <c r="AT76" s="43">
        <f t="shared" si="401"/>
        <v>511.47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0.14130724713851217</v>
      </c>
    </row>
    <row r="77" spans="2:54" s="44" customFormat="1" ht="13.5" x14ac:dyDescent="0.25">
      <c r="B77" s="40"/>
      <c r="C77" s="40" t="s">
        <v>48</v>
      </c>
      <c r="D77" s="46">
        <f>[2]NC!I913</f>
        <v>795631</v>
      </c>
      <c r="E77" s="47">
        <f t="shared" si="394"/>
        <v>116162.126</v>
      </c>
      <c r="F77" s="48">
        <f t="shared" ref="F77:N82" si="493">$D77*F177</f>
        <v>15912.62</v>
      </c>
      <c r="G77" s="48">
        <f t="shared" si="493"/>
        <v>23868.93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39781.550000000003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23868.93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23868.93</v>
      </c>
      <c r="Y77" s="48">
        <f t="shared" ref="Y77:AG77" si="497">$D77*Y177</f>
        <v>7956.31</v>
      </c>
      <c r="Z77" s="48">
        <f t="shared" si="497"/>
        <v>0</v>
      </c>
      <c r="AA77" s="48">
        <f t="shared" si="497"/>
        <v>0</v>
      </c>
      <c r="AB77" s="48">
        <f t="shared" si="497"/>
        <v>3978.1550000000002</v>
      </c>
      <c r="AC77" s="48">
        <f t="shared" si="497"/>
        <v>3978.1550000000002</v>
      </c>
      <c r="AD77" s="48">
        <f t="shared" si="497"/>
        <v>3978.1550000000002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19890.775000000001</v>
      </c>
      <c r="AI77" s="48">
        <f t="shared" ref="AI77:AO77" si="499">$D77*AI177</f>
        <v>795.63099999999997</v>
      </c>
      <c r="AJ77" s="48">
        <f t="shared" si="499"/>
        <v>15912.62</v>
      </c>
      <c r="AK77" s="48">
        <f t="shared" si="499"/>
        <v>15912.62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32620.870999999999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0.14600000000000002</v>
      </c>
    </row>
    <row r="78" spans="2:54" s="44" customFormat="1" ht="13.5" x14ac:dyDescent="0.25">
      <c r="B78" s="40"/>
      <c r="C78" s="40" t="s">
        <v>49</v>
      </c>
      <c r="D78" s="46">
        <f>[2]NC!I914</f>
        <v>17049</v>
      </c>
      <c r="E78" s="47">
        <f t="shared" si="394"/>
        <v>3750.7799999999997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340.98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340.98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340.98</v>
      </c>
      <c r="W78" s="48">
        <f t="shared" si="502"/>
        <v>340.98</v>
      </c>
      <c r="X78" s="51">
        <f t="shared" si="496"/>
        <v>681.96</v>
      </c>
      <c r="Y78" s="48">
        <f t="shared" ref="Y78:AG78" si="503">$D78*Y178</f>
        <v>170.49</v>
      </c>
      <c r="Z78" s="48">
        <f t="shared" si="503"/>
        <v>170.49</v>
      </c>
      <c r="AA78" s="48">
        <f t="shared" si="503"/>
        <v>0</v>
      </c>
      <c r="AB78" s="48">
        <f t="shared" si="503"/>
        <v>0</v>
      </c>
      <c r="AC78" s="48">
        <f t="shared" si="503"/>
        <v>340.98</v>
      </c>
      <c r="AD78" s="48">
        <f t="shared" si="503"/>
        <v>340.98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1022.94</v>
      </c>
      <c r="AI78" s="48">
        <f t="shared" ref="AI78:AO78" si="504">$D78*AI178</f>
        <v>0</v>
      </c>
      <c r="AJ78" s="48">
        <f t="shared" si="504"/>
        <v>511.46999999999997</v>
      </c>
      <c r="AK78" s="48">
        <f t="shared" si="504"/>
        <v>511.46999999999997</v>
      </c>
      <c r="AL78" s="48">
        <f t="shared" si="504"/>
        <v>0</v>
      </c>
      <c r="AM78" s="48">
        <f t="shared" si="504"/>
        <v>85.245000000000005</v>
      </c>
      <c r="AN78" s="48">
        <f t="shared" si="504"/>
        <v>85.245000000000005</v>
      </c>
      <c r="AO78" s="48">
        <f t="shared" si="504"/>
        <v>0</v>
      </c>
      <c r="AP78" s="51">
        <f t="shared" si="399"/>
        <v>1193.4299999999998</v>
      </c>
      <c r="AQ78" s="48">
        <f t="shared" ref="AQ78:AS78" si="505">$D78*AQ178</f>
        <v>170.49</v>
      </c>
      <c r="AR78" s="48">
        <f t="shared" si="505"/>
        <v>170.49</v>
      </c>
      <c r="AS78" s="48">
        <f t="shared" si="505"/>
        <v>170.49</v>
      </c>
      <c r="AT78" s="51">
        <f t="shared" si="401"/>
        <v>511.47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>
        <f t="shared" si="466"/>
        <v>0.21999999999999997</v>
      </c>
    </row>
    <row r="79" spans="2:54" s="44" customFormat="1" ht="13.5" x14ac:dyDescent="0.25">
      <c r="B79" s="40"/>
      <c r="C79" s="40" t="s">
        <v>50</v>
      </c>
      <c r="D79" s="46">
        <f>[2]NC!I915</f>
        <v>35917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/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 t="e">
        <f t="shared" si="466"/>
        <v>#DIV/0!</v>
      </c>
    </row>
    <row r="81" spans="2:54" s="44" customFormat="1" ht="13.5" x14ac:dyDescent="0.25">
      <c r="B81" s="40"/>
      <c r="C81" s="40" t="s">
        <v>52</v>
      </c>
      <c r="D81" s="46"/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/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0</v>
      </c>
      <c r="E83" s="42">
        <f t="shared" si="394"/>
        <v>0</v>
      </c>
      <c r="F83" s="41">
        <f t="shared" ref="F83:AI83" si="528">SUM(F84:F85)</f>
        <v>0</v>
      </c>
      <c r="G83" s="41">
        <f t="shared" ref="G83:N83" si="529">SUM(G84:G85)</f>
        <v>0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0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0</v>
      </c>
      <c r="V83" s="41">
        <f t="shared" si="530"/>
        <v>0</v>
      </c>
      <c r="W83" s="41">
        <f t="shared" si="530"/>
        <v>0</v>
      </c>
      <c r="X83" s="41">
        <f t="shared" si="528"/>
        <v>0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 t="e">
        <f t="shared" si="527"/>
        <v>#DIV/0!</v>
      </c>
    </row>
    <row r="84" spans="2:54" s="44" customFormat="1" ht="13.5" x14ac:dyDescent="0.25">
      <c r="B84" s="40"/>
      <c r="C84" s="40" t="s">
        <v>55</v>
      </c>
      <c r="D84" s="46"/>
      <c r="E84" s="47">
        <f t="shared" si="394"/>
        <v>0</v>
      </c>
      <c r="F84" s="48">
        <f t="shared" ref="F84:N85" si="535">$D84*F184</f>
        <v>0</v>
      </c>
      <c r="G84" s="48">
        <f t="shared" si="535"/>
        <v>0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0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0</v>
      </c>
      <c r="V84" s="48">
        <f t="shared" si="536"/>
        <v>0</v>
      </c>
      <c r="W84" s="48">
        <f t="shared" si="536"/>
        <v>0</v>
      </c>
      <c r="X84" s="51">
        <f>SUM(P84:W84)</f>
        <v>0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 t="e">
        <f t="shared" si="527"/>
        <v>#DIV/0!</v>
      </c>
    </row>
    <row r="85" spans="2:54" s="44" customFormat="1" ht="13.5" x14ac:dyDescent="0.25">
      <c r="B85" s="40"/>
      <c r="C85" s="40" t="s">
        <v>56</v>
      </c>
      <c r="D85" s="46"/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 t="e">
        <f t="shared" si="527"/>
        <v>#DIV/0!</v>
      </c>
    </row>
    <row r="86" spans="2:54" s="44" customFormat="1" x14ac:dyDescent="0.25">
      <c r="B86" s="39" t="s">
        <v>57</v>
      </c>
      <c r="C86" s="40"/>
      <c r="D86" s="50">
        <f>SUM(D87:D91)</f>
        <v>94509</v>
      </c>
      <c r="E86" s="42">
        <f t="shared" si="394"/>
        <v>8626.4049999999988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4540.3850000000002</v>
      </c>
      <c r="W86" s="41">
        <f t="shared" si="548"/>
        <v>4086.02</v>
      </c>
      <c r="X86" s="41">
        <f t="shared" si="546"/>
        <v>8626.4049999999988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9.1276016040800337E-2</v>
      </c>
    </row>
    <row r="87" spans="2:54" s="44" customFormat="1" ht="13.5" x14ac:dyDescent="0.25">
      <c r="B87" s="40"/>
      <c r="C87" s="40" t="s">
        <v>58</v>
      </c>
      <c r="D87" s="46">
        <f>[2]NC!I1113</f>
        <v>42350</v>
      </c>
      <c r="E87" s="47">
        <f t="shared" si="394"/>
        <v>4235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2117.5</v>
      </c>
      <c r="W87" s="48">
        <f t="shared" si="554"/>
        <v>2117.5</v>
      </c>
      <c r="X87" s="51">
        <f>SUM(P87:W87)</f>
        <v>4235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/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 t="e">
        <f t="shared" si="527"/>
        <v>#DIV/0!</v>
      </c>
    </row>
    <row r="89" spans="2:54" s="44" customFormat="1" ht="13.5" x14ac:dyDescent="0.25">
      <c r="B89" s="40"/>
      <c r="C89" s="40" t="s">
        <v>60</v>
      </c>
      <c r="D89" s="46">
        <f>[2]NC!I1116</f>
        <v>19300</v>
      </c>
      <c r="E89" s="47">
        <f t="shared" si="394"/>
        <v>3860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1930</v>
      </c>
      <c r="W89" s="48">
        <f t="shared" si="565"/>
        <v>1930</v>
      </c>
      <c r="X89" s="51">
        <f>SUM(P89:W89)</f>
        <v>3860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>
        <f t="shared" si="527"/>
        <v>0.2</v>
      </c>
    </row>
    <row r="90" spans="2:54" s="44" customFormat="1" ht="13.5" x14ac:dyDescent="0.25">
      <c r="B90" s="40"/>
      <c r="C90" s="40" t="s">
        <v>61</v>
      </c>
      <c r="D90" s="46">
        <f>[2]NC!I1115</f>
        <v>1284</v>
      </c>
      <c r="E90" s="47">
        <f t="shared" si="394"/>
        <v>57.779999999999994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19.259999999999998</v>
      </c>
      <c r="W90" s="48">
        <f t="shared" si="570"/>
        <v>38.519999999999996</v>
      </c>
      <c r="X90" s="51">
        <f>SUM(P90:W90)</f>
        <v>57.779999999999994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[2]NC!I1114</f>
        <v>31575</v>
      </c>
      <c r="E91" s="47">
        <f t="shared" si="394"/>
        <v>473.625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473.625</v>
      </c>
      <c r="W91" s="48">
        <f t="shared" si="575"/>
        <v>0</v>
      </c>
      <c r="X91" s="51">
        <f>SUM(P91:W91)</f>
        <v>473.625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35272</v>
      </c>
      <c r="E92" s="42">
        <f t="shared" si="394"/>
        <v>0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0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0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0</v>
      </c>
      <c r="AJ92" s="41">
        <f t="shared" ref="AJ92:AO92" si="585">SUM(AJ93:AJ97)</f>
        <v>0</v>
      </c>
      <c r="AK92" s="41">
        <f t="shared" si="585"/>
        <v>0</v>
      </c>
      <c r="AL92" s="41">
        <f t="shared" si="585"/>
        <v>0</v>
      </c>
      <c r="AM92" s="41">
        <f t="shared" si="585"/>
        <v>0</v>
      </c>
      <c r="AN92" s="41">
        <f t="shared" si="585"/>
        <v>0</v>
      </c>
      <c r="AO92" s="41">
        <f t="shared" si="585"/>
        <v>0</v>
      </c>
      <c r="AP92" s="43">
        <f t="shared" si="399"/>
        <v>0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0</v>
      </c>
    </row>
    <row r="93" spans="2:54" s="44" customFormat="1" ht="13.5" x14ac:dyDescent="0.25">
      <c r="B93" s="40"/>
      <c r="C93" s="40" t="s">
        <v>64</v>
      </c>
      <c r="D93" s="46">
        <f>[2]NC!I1314</f>
        <v>6588</v>
      </c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>
        <f t="shared" si="580"/>
        <v>0</v>
      </c>
    </row>
    <row r="94" spans="2:54" s="44" customFormat="1" ht="13.5" x14ac:dyDescent="0.25">
      <c r="B94" s="40"/>
      <c r="C94" s="40" t="s">
        <v>65</v>
      </c>
      <c r="D94" s="46">
        <f>[2]NC!I1313</f>
        <v>19983</v>
      </c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>
        <f t="shared" si="580"/>
        <v>0</v>
      </c>
    </row>
    <row r="95" spans="2:54" s="44" customFormat="1" ht="13.5" x14ac:dyDescent="0.25">
      <c r="B95" s="40"/>
      <c r="C95" s="40" t="s">
        <v>66</v>
      </c>
      <c r="D95" s="46">
        <f>[2]NC!I1317</f>
        <v>0</v>
      </c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 t="e">
        <f t="shared" si="580"/>
        <v>#DIV/0!</v>
      </c>
    </row>
    <row r="96" spans="2:54" s="44" customFormat="1" ht="13.5" x14ac:dyDescent="0.25">
      <c r="B96" s="40"/>
      <c r="C96" s="40" t="s">
        <v>67</v>
      </c>
      <c r="D96" s="46">
        <f>[2]NC!I1315</f>
        <v>8701</v>
      </c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>
        <f t="shared" si="580"/>
        <v>0</v>
      </c>
    </row>
    <row r="97" spans="2:54" s="44" customFormat="1" ht="13.5" x14ac:dyDescent="0.25">
      <c r="B97" s="40"/>
      <c r="C97" s="40" t="s">
        <v>68</v>
      </c>
      <c r="D97" s="46">
        <f>[2]NC!I1316</f>
        <v>0</v>
      </c>
      <c r="E97" s="47">
        <f t="shared" si="394"/>
        <v>0</v>
      </c>
      <c r="F97" s="48">
        <f t="shared" si="588"/>
        <v>0</v>
      </c>
      <c r="G97" s="48">
        <f t="shared" si="588"/>
        <v>0</v>
      </c>
      <c r="H97" s="48">
        <f t="shared" si="588"/>
        <v>0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0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0</v>
      </c>
      <c r="AJ97" s="48">
        <f t="shared" si="611"/>
        <v>0</v>
      </c>
      <c r="AK97" s="48">
        <f t="shared" si="611"/>
        <v>0</v>
      </c>
      <c r="AL97" s="48">
        <f t="shared" si="611"/>
        <v>0</v>
      </c>
      <c r="AM97" s="48">
        <f t="shared" si="611"/>
        <v>0</v>
      </c>
      <c r="AN97" s="48">
        <f t="shared" si="611"/>
        <v>0</v>
      </c>
      <c r="AO97" s="48">
        <f t="shared" si="611"/>
        <v>0</v>
      </c>
      <c r="AP97" s="51">
        <f t="shared" si="399"/>
        <v>0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 t="e">
        <f t="shared" si="580"/>
        <v>#DIV/0!</v>
      </c>
    </row>
    <row r="98" spans="2:54" s="44" customFormat="1" x14ac:dyDescent="0.25">
      <c r="B98" s="39" t="s">
        <v>69</v>
      </c>
      <c r="C98" s="40"/>
      <c r="D98" s="50">
        <f>SUM(D99:D104)</f>
        <v>480141</v>
      </c>
      <c r="E98" s="42">
        <f t="shared" si="394"/>
        <v>140718.29999999999</v>
      </c>
      <c r="F98" s="41">
        <f t="shared" ref="F98:AI98" si="614">SUM(F99:F104)</f>
        <v>0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70359.149999999994</v>
      </c>
      <c r="L98" s="41">
        <f t="shared" si="615"/>
        <v>70359.149999999994</v>
      </c>
      <c r="M98" s="41">
        <f t="shared" si="615"/>
        <v>0</v>
      </c>
      <c r="N98" s="41">
        <f t="shared" si="615"/>
        <v>0</v>
      </c>
      <c r="O98" s="43">
        <f t="shared" si="614"/>
        <v>140718.29999999999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0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0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0.29307703362137372</v>
      </c>
    </row>
    <row r="99" spans="2:54" s="44" customFormat="1" ht="13.5" x14ac:dyDescent="0.25">
      <c r="B99" s="40"/>
      <c r="C99" s="40" t="s">
        <v>70</v>
      </c>
      <c r="D99" s="46"/>
      <c r="E99" s="47">
        <f t="shared" si="394"/>
        <v>0</v>
      </c>
      <c r="F99" s="48">
        <f t="shared" ref="F99:N104" si="621">$D99*F199</f>
        <v>0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0</v>
      </c>
      <c r="L99" s="48">
        <f t="shared" si="621"/>
        <v>0</v>
      </c>
      <c r="M99" s="48">
        <f t="shared" si="621"/>
        <v>0</v>
      </c>
      <c r="N99" s="48">
        <f t="shared" si="621"/>
        <v>0</v>
      </c>
      <c r="O99" s="51">
        <f t="shared" ref="O99:O104" si="622">SUM(F99:N99)</f>
        <v>0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0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0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 t="e">
        <f t="shared" si="580"/>
        <v>#DIV/0!</v>
      </c>
    </row>
    <row r="100" spans="2:54" s="44" customFormat="1" ht="13.5" x14ac:dyDescent="0.25">
      <c r="B100" s="40"/>
      <c r="C100" s="40" t="s">
        <v>71</v>
      </c>
      <c r="D100" s="46"/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 t="e">
        <f t="shared" si="580"/>
        <v>#DIV/0!</v>
      </c>
    </row>
    <row r="101" spans="2:54" s="44" customFormat="1" ht="13.5" x14ac:dyDescent="0.25">
      <c r="B101" s="40"/>
      <c r="C101" s="40" t="s">
        <v>72</v>
      </c>
      <c r="D101" s="46">
        <f>[2]NC!I1513</f>
        <v>469061</v>
      </c>
      <c r="E101" s="47">
        <f t="shared" si="394"/>
        <v>140718.29999999999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70359.149999999994</v>
      </c>
      <c r="L101" s="48">
        <f t="shared" si="621"/>
        <v>70359.149999999994</v>
      </c>
      <c r="M101" s="48">
        <f t="shared" si="621"/>
        <v>0</v>
      </c>
      <c r="N101" s="48">
        <f t="shared" si="621"/>
        <v>0</v>
      </c>
      <c r="O101" s="51">
        <f t="shared" si="622"/>
        <v>140718.29999999999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>
        <f>[2]NC!I1514</f>
        <v>11080</v>
      </c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/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/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 t="e">
        <f>E104/D104</f>
        <v>#DIV/0!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3355986.5</v>
      </c>
      <c r="E105" s="55">
        <f t="shared" si="394"/>
        <v>749276.90599999996</v>
      </c>
      <c r="F105" s="56">
        <f t="shared" ref="F105:AI105" si="656">F60+F63+F73+F76+F83+F86+F92+F98</f>
        <v>15912.62</v>
      </c>
      <c r="G105" s="56">
        <f t="shared" ref="G105:N105" si="657">G60+G63+G73+G76+G83+G86+G92+G98</f>
        <v>42969.373</v>
      </c>
      <c r="H105" s="56">
        <f t="shared" si="657"/>
        <v>19100.442999999999</v>
      </c>
      <c r="I105" s="56">
        <f t="shared" si="657"/>
        <v>19330.184999999998</v>
      </c>
      <c r="J105" s="56">
        <f t="shared" si="657"/>
        <v>0</v>
      </c>
      <c r="K105" s="56">
        <f t="shared" si="657"/>
        <v>73757.14</v>
      </c>
      <c r="L105" s="56">
        <f t="shared" si="657"/>
        <v>80553.119999999995</v>
      </c>
      <c r="M105" s="56">
        <f t="shared" si="657"/>
        <v>34959.279999999999</v>
      </c>
      <c r="N105" s="56">
        <f t="shared" si="657"/>
        <v>27183.920000000002</v>
      </c>
      <c r="O105" s="57">
        <f t="shared" si="656"/>
        <v>313766.08100000001</v>
      </c>
      <c r="P105" s="56">
        <f t="shared" si="656"/>
        <v>7554.6450000000004</v>
      </c>
      <c r="Q105" s="56">
        <f t="shared" ref="Q105:W105" si="658">Q60+Q63+Q73+Q76+Q83+Q86+Q92+Q98</f>
        <v>4733.6549999999997</v>
      </c>
      <c r="R105" s="56">
        <f t="shared" si="658"/>
        <v>2457.66</v>
      </c>
      <c r="S105" s="56">
        <f t="shared" si="658"/>
        <v>7554.6450000000004</v>
      </c>
      <c r="T105" s="56">
        <f t="shared" si="658"/>
        <v>6595.8950000000004</v>
      </c>
      <c r="U105" s="56">
        <f t="shared" si="658"/>
        <v>33154.574999999997</v>
      </c>
      <c r="V105" s="56">
        <f t="shared" si="658"/>
        <v>12468.015000000001</v>
      </c>
      <c r="W105" s="56">
        <f t="shared" si="658"/>
        <v>4578.7330000000002</v>
      </c>
      <c r="X105" s="56">
        <f t="shared" si="656"/>
        <v>79097.823000000004</v>
      </c>
      <c r="Y105" s="56">
        <f t="shared" si="656"/>
        <v>10085.56</v>
      </c>
      <c r="Z105" s="56">
        <f t="shared" ref="Z105:AG105" si="659">Z60+Z63+Z73+Z76+Z83+Z86+Z92+Z98</f>
        <v>2129.25</v>
      </c>
      <c r="AA105" s="56">
        <f t="shared" si="659"/>
        <v>6336.13</v>
      </c>
      <c r="AB105" s="56">
        <f t="shared" si="659"/>
        <v>7865.8350000000009</v>
      </c>
      <c r="AC105" s="56">
        <f t="shared" si="659"/>
        <v>8162.6720000000005</v>
      </c>
      <c r="AD105" s="56">
        <f t="shared" si="659"/>
        <v>8162.6720000000005</v>
      </c>
      <c r="AE105" s="56">
        <f t="shared" si="659"/>
        <v>293.81400000000002</v>
      </c>
      <c r="AF105" s="56">
        <f t="shared" si="659"/>
        <v>445.54700000000003</v>
      </c>
      <c r="AG105" s="56">
        <f t="shared" si="659"/>
        <v>979.38</v>
      </c>
      <c r="AH105" s="57">
        <f t="shared" si="656"/>
        <v>44460.86</v>
      </c>
      <c r="AI105" s="56">
        <f t="shared" si="656"/>
        <v>28935.514999999999</v>
      </c>
      <c r="AJ105" s="56">
        <f t="shared" ref="AJ105:AO105" si="660">AJ60+AJ63+AJ73+AJ76+AJ83+AJ86+AJ92+AJ98</f>
        <v>38973.090000000004</v>
      </c>
      <c r="AK105" s="56">
        <f t="shared" si="660"/>
        <v>26715.998</v>
      </c>
      <c r="AL105" s="56">
        <f t="shared" si="660"/>
        <v>10291.907999999999</v>
      </c>
      <c r="AM105" s="56">
        <f t="shared" si="660"/>
        <v>40493.237999999998</v>
      </c>
      <c r="AN105" s="56">
        <f t="shared" si="660"/>
        <v>47289.218000000001</v>
      </c>
      <c r="AO105" s="56">
        <f t="shared" si="660"/>
        <v>34460.016000000003</v>
      </c>
      <c r="AP105" s="43">
        <f t="shared" si="399"/>
        <v>227158.98300000001</v>
      </c>
      <c r="AQ105" s="56">
        <f t="shared" ref="AQ105:AS105" si="661">AQ60+AQ63+AQ73+AQ76+AQ83+AQ86+AQ92+AQ98</f>
        <v>15511.050999999999</v>
      </c>
      <c r="AR105" s="56">
        <f t="shared" si="661"/>
        <v>15359.317999999999</v>
      </c>
      <c r="AS105" s="56">
        <f t="shared" si="661"/>
        <v>14379.938</v>
      </c>
      <c r="AT105" s="43">
        <f t="shared" si="401"/>
        <v>45250.307000000001</v>
      </c>
      <c r="AU105" s="56">
        <f t="shared" ref="AU105:AZ105" si="662">AU60+AU63+AU73+AU76+AU83+AU86+AU92+AU98</f>
        <v>987.88400000000001</v>
      </c>
      <c r="AV105" s="56">
        <f t="shared" si="662"/>
        <v>1975.768</v>
      </c>
      <c r="AW105" s="56">
        <f t="shared" si="662"/>
        <v>3023.18</v>
      </c>
      <c r="AX105" s="56">
        <f t="shared" si="662"/>
        <v>27254.54</v>
      </c>
      <c r="AY105" s="56">
        <f t="shared" si="662"/>
        <v>5152.0200000000004</v>
      </c>
      <c r="AZ105" s="56">
        <f t="shared" si="662"/>
        <v>1149.46</v>
      </c>
      <c r="BA105" s="43">
        <f>SUM(AU105:AZ105)</f>
        <v>39542.852000000006</v>
      </c>
      <c r="BB105" s="58">
        <f>E105/D105</f>
        <v>0.2232657687985336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156310.46999999997</v>
      </c>
      <c r="E109" s="42">
        <f>O109+X109+AH109+AP109+AT109+BA109</f>
        <v>63190.670339999997</v>
      </c>
      <c r="F109" s="41">
        <f t="shared" ref="F109:AI109" si="663">SUM(F110:F111)</f>
        <v>0</v>
      </c>
      <c r="G109" s="41">
        <f t="shared" ref="G109:N109" si="664">SUM(G110:G111)</f>
        <v>147.33846999999997</v>
      </c>
      <c r="H109" s="41">
        <f t="shared" si="664"/>
        <v>147.33846999999997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294.67693999999995</v>
      </c>
      <c r="P109" s="41">
        <f t="shared" si="663"/>
        <v>736.69234999999992</v>
      </c>
      <c r="Q109" s="41">
        <f t="shared" ref="Q109:W109" si="665">SUM(Q110:Q111)</f>
        <v>2946.7693999999997</v>
      </c>
      <c r="R109" s="41">
        <f t="shared" si="665"/>
        <v>736.69234999999992</v>
      </c>
      <c r="S109" s="41">
        <f t="shared" si="665"/>
        <v>736.69234999999992</v>
      </c>
      <c r="T109" s="41">
        <f t="shared" si="665"/>
        <v>0</v>
      </c>
      <c r="U109" s="41">
        <f t="shared" si="665"/>
        <v>7366.923499999999</v>
      </c>
      <c r="V109" s="41">
        <f t="shared" si="665"/>
        <v>7366.923499999999</v>
      </c>
      <c r="W109" s="41">
        <f t="shared" si="665"/>
        <v>147.33846999999997</v>
      </c>
      <c r="X109" s="43">
        <f t="shared" si="663"/>
        <v>20038.031919999998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147.33846999999997</v>
      </c>
      <c r="AD109" s="41">
        <f t="shared" si="666"/>
        <v>147.33846999999997</v>
      </c>
      <c r="AE109" s="41">
        <f t="shared" si="666"/>
        <v>0</v>
      </c>
      <c r="AF109" s="41">
        <f t="shared" si="666"/>
        <v>147.33846999999997</v>
      </c>
      <c r="AG109" s="41">
        <f t="shared" si="666"/>
        <v>0</v>
      </c>
      <c r="AH109" s="43">
        <f>SUM(AH110:AH111)</f>
        <v>442.01540999999992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29467.693999999996</v>
      </c>
      <c r="AP109" s="43">
        <f>SUM(AI109:AO109)</f>
        <v>29467.693999999996</v>
      </c>
      <c r="AQ109" s="41">
        <f t="shared" ref="AQ109:AS109" si="668">SUM(AQ110:AQ111)</f>
        <v>147.33846999999997</v>
      </c>
      <c r="AR109" s="41">
        <f t="shared" si="668"/>
        <v>0</v>
      </c>
      <c r="AS109" s="41">
        <f t="shared" si="668"/>
        <v>0</v>
      </c>
      <c r="AT109" s="43">
        <f>SUM(AQ109:AS109)</f>
        <v>147.33846999999997</v>
      </c>
      <c r="AU109" s="41">
        <f t="shared" ref="AU109:AW109" si="669">SUM(AU110:AU111)</f>
        <v>8.9719999999999995</v>
      </c>
      <c r="AV109" s="41">
        <f t="shared" si="669"/>
        <v>17.943999999999999</v>
      </c>
      <c r="AW109" s="41">
        <f t="shared" si="669"/>
        <v>89.72</v>
      </c>
      <c r="AX109" s="41">
        <f t="shared" ref="AX109:AZ109" si="670">SUM(AX110:AX111)</f>
        <v>12235.677599999999</v>
      </c>
      <c r="AY109" s="41">
        <f t="shared" si="670"/>
        <v>269.15999999999997</v>
      </c>
      <c r="AZ109" s="41">
        <f t="shared" si="670"/>
        <v>179.44</v>
      </c>
      <c r="BA109" s="43">
        <f>SUM(AU109:AZ109)</f>
        <v>12800.9136</v>
      </c>
      <c r="BB109" s="45">
        <f>E109/D109</f>
        <v>0.40426383683703343</v>
      </c>
    </row>
    <row r="110" spans="2:54" s="44" customFormat="1" ht="13.5" x14ac:dyDescent="0.25">
      <c r="B110" s="40"/>
      <c r="C110" s="40" t="s">
        <v>32</v>
      </c>
      <c r="D110" s="46">
        <f>[2]NC!J313</f>
        <v>8972</v>
      </c>
      <c r="E110" s="47">
        <f t="shared" ref="E110:E154" si="671">O110+X110+AH110+AP110+AT110+BA110</f>
        <v>1013.836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8.9719999999999995</v>
      </c>
      <c r="AV110" s="48">
        <f t="shared" si="679"/>
        <v>17.943999999999999</v>
      </c>
      <c r="AW110" s="48">
        <f t="shared" si="679"/>
        <v>89.72</v>
      </c>
      <c r="AX110" s="48">
        <f t="shared" ref="AX110:AZ110" si="680">$D110*AX161</f>
        <v>448.6</v>
      </c>
      <c r="AY110" s="48">
        <f t="shared" si="680"/>
        <v>269.15999999999997</v>
      </c>
      <c r="AZ110" s="48">
        <f t="shared" si="680"/>
        <v>179.44</v>
      </c>
      <c r="BA110" s="51">
        <f t="shared" ref="BA110:BA154" si="681">SUM(AU110:AZ110)</f>
        <v>1013.836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[2]NC!J314</f>
        <v>147338.46999999997</v>
      </c>
      <c r="E111" s="47">
        <f t="shared" si="671"/>
        <v>62176.834339999994</v>
      </c>
      <c r="F111" s="48">
        <f>$D111*F162</f>
        <v>0</v>
      </c>
      <c r="G111" s="48">
        <f t="shared" ref="G111:N111" si="683">$D111*G162</f>
        <v>147.33846999999997</v>
      </c>
      <c r="H111" s="48">
        <f t="shared" si="683"/>
        <v>147.33846999999997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294.67693999999995</v>
      </c>
      <c r="P111" s="48">
        <f t="shared" ref="P111:W111" si="684">$D111*P162</f>
        <v>736.69234999999992</v>
      </c>
      <c r="Q111" s="48">
        <f t="shared" si="684"/>
        <v>2946.7693999999997</v>
      </c>
      <c r="R111" s="48">
        <f t="shared" si="684"/>
        <v>736.69234999999992</v>
      </c>
      <c r="S111" s="48">
        <f t="shared" si="684"/>
        <v>736.69234999999992</v>
      </c>
      <c r="T111" s="48">
        <f t="shared" si="684"/>
        <v>0</v>
      </c>
      <c r="U111" s="48">
        <f t="shared" si="684"/>
        <v>7366.923499999999</v>
      </c>
      <c r="V111" s="48">
        <f t="shared" si="684"/>
        <v>7366.923499999999</v>
      </c>
      <c r="W111" s="48">
        <f t="shared" si="684"/>
        <v>147.33846999999997</v>
      </c>
      <c r="X111" s="49">
        <f>SUM(P111:W111)</f>
        <v>20038.031919999998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147.33846999999997</v>
      </c>
      <c r="AD111" s="48">
        <f t="shared" si="685"/>
        <v>147.33846999999997</v>
      </c>
      <c r="AE111" s="48">
        <f t="shared" si="685"/>
        <v>0</v>
      </c>
      <c r="AF111" s="48">
        <f t="shared" si="685"/>
        <v>147.33846999999997</v>
      </c>
      <c r="AG111" s="48">
        <f t="shared" si="685"/>
        <v>0</v>
      </c>
      <c r="AH111" s="49">
        <f>SUM(Y111:AG111)</f>
        <v>442.01540999999992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29467.693999999996</v>
      </c>
      <c r="AP111" s="51">
        <f t="shared" si="676"/>
        <v>29467.693999999996</v>
      </c>
      <c r="AQ111" s="48">
        <f t="shared" ref="AQ111:AS111" si="687">$D111*AQ162</f>
        <v>147.33846999999997</v>
      </c>
      <c r="AR111" s="48">
        <f t="shared" si="687"/>
        <v>0</v>
      </c>
      <c r="AS111" s="48">
        <f t="shared" si="687"/>
        <v>0</v>
      </c>
      <c r="AT111" s="51">
        <f t="shared" si="678"/>
        <v>147.33846999999997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11787.077599999999</v>
      </c>
      <c r="AY111" s="48">
        <f t="shared" si="689"/>
        <v>0</v>
      </c>
      <c r="AZ111" s="48">
        <f t="shared" si="689"/>
        <v>0</v>
      </c>
      <c r="BA111" s="51">
        <f t="shared" si="681"/>
        <v>11787.077599999999</v>
      </c>
      <c r="BB111" s="45">
        <f t="shared" si="682"/>
        <v>0.42200000000000004</v>
      </c>
    </row>
    <row r="112" spans="2:54" s="44" customFormat="1" x14ac:dyDescent="0.25">
      <c r="B112" s="39" t="s">
        <v>34</v>
      </c>
      <c r="C112" s="40"/>
      <c r="D112" s="50">
        <f>SUM(D113:D121)</f>
        <v>1633018.1999999997</v>
      </c>
      <c r="E112" s="42">
        <f t="shared" si="671"/>
        <v>424787.50972500001</v>
      </c>
      <c r="F112" s="41">
        <f t="shared" ref="F112:AI112" si="690">SUM(F113:F121)</f>
        <v>0</v>
      </c>
      <c r="G112" s="41">
        <f t="shared" ref="G112:N112" si="691">SUM(G113:G121)</f>
        <v>19153.398550000002</v>
      </c>
      <c r="H112" s="41">
        <f t="shared" si="691"/>
        <v>19153.398550000002</v>
      </c>
      <c r="I112" s="41">
        <f t="shared" si="691"/>
        <v>19196.120775000003</v>
      </c>
      <c r="J112" s="41">
        <f t="shared" si="691"/>
        <v>0</v>
      </c>
      <c r="K112" s="41">
        <f t="shared" si="691"/>
        <v>3417.3813500000001</v>
      </c>
      <c r="L112" s="41">
        <f t="shared" si="691"/>
        <v>10252.144050000001</v>
      </c>
      <c r="M112" s="41">
        <f t="shared" si="691"/>
        <v>35207.059400000006</v>
      </c>
      <c r="N112" s="41">
        <f t="shared" si="691"/>
        <v>27339.050800000001</v>
      </c>
      <c r="O112" s="43">
        <f t="shared" si="690"/>
        <v>133718.55347500002</v>
      </c>
      <c r="P112" s="41">
        <f t="shared" si="690"/>
        <v>6834.7627000000002</v>
      </c>
      <c r="Q112" s="41">
        <f t="shared" ref="Q112:W112" si="692">SUM(Q113:Q121)</f>
        <v>1708.6906750000001</v>
      </c>
      <c r="R112" s="41">
        <f t="shared" si="692"/>
        <v>1708.6906750000001</v>
      </c>
      <c r="S112" s="41">
        <f t="shared" si="692"/>
        <v>6834.7627000000002</v>
      </c>
      <c r="T112" s="41">
        <f t="shared" si="692"/>
        <v>6874.9201750000002</v>
      </c>
      <c r="U112" s="41">
        <f t="shared" si="692"/>
        <v>1708.6906750000001</v>
      </c>
      <c r="V112" s="41">
        <f t="shared" si="692"/>
        <v>0</v>
      </c>
      <c r="W112" s="41">
        <f t="shared" si="692"/>
        <v>0</v>
      </c>
      <c r="X112" s="43">
        <f t="shared" si="690"/>
        <v>25670.517600000006</v>
      </c>
      <c r="Y112" s="41">
        <f t="shared" si="690"/>
        <v>2066.4917999999998</v>
      </c>
      <c r="Z112" s="41">
        <f t="shared" ref="Z112:AG112" si="693">SUM(Z113:Z121)</f>
        <v>2066.4917999999998</v>
      </c>
      <c r="AA112" s="41">
        <f t="shared" si="693"/>
        <v>6517.1190499999993</v>
      </c>
      <c r="AB112" s="41">
        <f t="shared" si="693"/>
        <v>3934.0043000000001</v>
      </c>
      <c r="AC112" s="41">
        <f t="shared" si="693"/>
        <v>3727.3551200000002</v>
      </c>
      <c r="AD112" s="41">
        <f t="shared" si="693"/>
        <v>3727.3551200000002</v>
      </c>
      <c r="AE112" s="41">
        <f t="shared" si="693"/>
        <v>309.97377</v>
      </c>
      <c r="AF112" s="41">
        <f t="shared" si="693"/>
        <v>309.97377</v>
      </c>
      <c r="AG112" s="41">
        <f t="shared" si="693"/>
        <v>1033.2458999999999</v>
      </c>
      <c r="AH112" s="43">
        <f t="shared" si="690"/>
        <v>23692.010630000001</v>
      </c>
      <c r="AI112" s="41">
        <f t="shared" si="690"/>
        <v>28765.742570000002</v>
      </c>
      <c r="AJ112" s="41">
        <f t="shared" ref="AJ112:AO112" si="694">SUM(AJ113:AJ121)</f>
        <v>23369.85425</v>
      </c>
      <c r="AK112" s="41">
        <f t="shared" si="694"/>
        <v>10355.468640000001</v>
      </c>
      <c r="AL112" s="41">
        <f t="shared" si="694"/>
        <v>10355.468640000001</v>
      </c>
      <c r="AM112" s="41">
        <f t="shared" si="694"/>
        <v>42127.957889999998</v>
      </c>
      <c r="AN112" s="41">
        <f t="shared" si="694"/>
        <v>48962.720589999997</v>
      </c>
      <c r="AO112" s="41">
        <f t="shared" si="694"/>
        <v>4339.6564900000003</v>
      </c>
      <c r="AP112" s="43">
        <f t="shared" si="676"/>
        <v>168276.86906999999</v>
      </c>
      <c r="AQ112" s="41">
        <f t="shared" ref="AQ112:AS112" si="695">SUM(AQ113:AQ121)</f>
        <v>15521.721850000002</v>
      </c>
      <c r="AR112" s="41">
        <f t="shared" si="695"/>
        <v>15521.721850000002</v>
      </c>
      <c r="AS112" s="41">
        <f t="shared" si="695"/>
        <v>14488.47595</v>
      </c>
      <c r="AT112" s="43">
        <f t="shared" si="678"/>
        <v>45531.919650000003</v>
      </c>
      <c r="AU112" s="41">
        <f t="shared" ref="AU112:AW112" si="696">SUM(AU113:AU121)</f>
        <v>1033.2458999999999</v>
      </c>
      <c r="AV112" s="41">
        <f t="shared" si="696"/>
        <v>2066.4917999999998</v>
      </c>
      <c r="AW112" s="41">
        <f t="shared" si="696"/>
        <v>3099.7376999999997</v>
      </c>
      <c r="AX112" s="41">
        <f t="shared" ref="AX112:AZ112" si="697">SUM(AX113:AX121)</f>
        <v>15498.688499999998</v>
      </c>
      <c r="AY112" s="41">
        <f t="shared" si="697"/>
        <v>5166.2295000000004</v>
      </c>
      <c r="AZ112" s="41">
        <f t="shared" si="697"/>
        <v>1033.2458999999999</v>
      </c>
      <c r="BA112" s="43">
        <f t="shared" si="681"/>
        <v>27897.639300000003</v>
      </c>
      <c r="BB112" s="45">
        <f t="shared" si="682"/>
        <v>0.26012417358545059</v>
      </c>
    </row>
    <row r="113" spans="2:54" s="44" customFormat="1" ht="13.5" x14ac:dyDescent="0.25">
      <c r="B113" s="40"/>
      <c r="C113" s="40" t="s">
        <v>35</v>
      </c>
      <c r="D113" s="46">
        <f>[2]NC!J513</f>
        <v>103324.59</v>
      </c>
      <c r="E113" s="47">
        <f t="shared" si="671"/>
        <v>58378.393349999998</v>
      </c>
      <c r="F113" s="48">
        <f t="shared" ref="F113:N121" si="698">$D113*F164</f>
        <v>0</v>
      </c>
      <c r="G113" s="48">
        <f t="shared" si="698"/>
        <v>2066.4917999999998</v>
      </c>
      <c r="H113" s="48">
        <f t="shared" si="698"/>
        <v>2066.4917999999998</v>
      </c>
      <c r="I113" s="48">
        <f t="shared" si="698"/>
        <v>2066.4917999999998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1033.2458999999999</v>
      </c>
      <c r="N113" s="48">
        <f t="shared" si="698"/>
        <v>0</v>
      </c>
      <c r="O113" s="51">
        <f t="shared" ref="O113:O121" si="699">SUM(F113:N113)</f>
        <v>7232.7212999999992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5166.2295000000004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5166.2295000000004</v>
      </c>
      <c r="Y113" s="48">
        <f t="shared" ref="Y113:AG113" si="702">$D113*Y164</f>
        <v>2066.4917999999998</v>
      </c>
      <c r="Z113" s="48">
        <f t="shared" si="702"/>
        <v>2066.4917999999998</v>
      </c>
      <c r="AA113" s="48">
        <f t="shared" si="702"/>
        <v>3099.7376999999997</v>
      </c>
      <c r="AB113" s="48">
        <f t="shared" si="702"/>
        <v>516.62294999999995</v>
      </c>
      <c r="AC113" s="48">
        <f t="shared" si="702"/>
        <v>309.97377</v>
      </c>
      <c r="AD113" s="48">
        <f t="shared" si="702"/>
        <v>309.97377</v>
      </c>
      <c r="AE113" s="48">
        <f t="shared" si="702"/>
        <v>309.97377</v>
      </c>
      <c r="AF113" s="48">
        <f t="shared" si="702"/>
        <v>309.97377</v>
      </c>
      <c r="AG113" s="48">
        <f t="shared" si="702"/>
        <v>1033.2458999999999</v>
      </c>
      <c r="AH113" s="51">
        <f t="shared" ref="AH113:AH121" si="703">SUM(Y113:AG113)</f>
        <v>10022.48523</v>
      </c>
      <c r="AI113" s="48">
        <f t="shared" ref="AI113:AO113" si="704">$D113*AI164</f>
        <v>309.97377</v>
      </c>
      <c r="AJ113" s="48">
        <f t="shared" si="704"/>
        <v>5166.2295000000004</v>
      </c>
      <c r="AK113" s="48">
        <f t="shared" si="704"/>
        <v>103.32459</v>
      </c>
      <c r="AL113" s="48">
        <f t="shared" si="704"/>
        <v>103.32459</v>
      </c>
      <c r="AM113" s="48">
        <f t="shared" si="704"/>
        <v>103.32459</v>
      </c>
      <c r="AN113" s="48">
        <f t="shared" si="704"/>
        <v>103.32459</v>
      </c>
      <c r="AO113" s="48">
        <f t="shared" si="704"/>
        <v>103.32459</v>
      </c>
      <c r="AP113" s="51">
        <f t="shared" si="676"/>
        <v>5992.8262200000008</v>
      </c>
      <c r="AQ113" s="48">
        <f t="shared" ref="AQ113:AS113" si="705">$D113*AQ164</f>
        <v>1033.2458999999999</v>
      </c>
      <c r="AR113" s="48">
        <f t="shared" si="705"/>
        <v>1033.2458999999999</v>
      </c>
      <c r="AS113" s="48">
        <f t="shared" si="705"/>
        <v>0</v>
      </c>
      <c r="AT113" s="51">
        <f t="shared" si="678"/>
        <v>2066.4917999999998</v>
      </c>
      <c r="AU113" s="48">
        <f t="shared" ref="AU113:AW113" si="706">$D113*AU164</f>
        <v>1033.2458999999999</v>
      </c>
      <c r="AV113" s="48">
        <f t="shared" si="706"/>
        <v>2066.4917999999998</v>
      </c>
      <c r="AW113" s="48">
        <f t="shared" si="706"/>
        <v>3099.7376999999997</v>
      </c>
      <c r="AX113" s="48">
        <f t="shared" ref="AX113:AZ113" si="707">$D113*AX164</f>
        <v>15498.688499999998</v>
      </c>
      <c r="AY113" s="48">
        <f t="shared" si="707"/>
        <v>5166.2295000000004</v>
      </c>
      <c r="AZ113" s="48">
        <f t="shared" si="707"/>
        <v>1033.2458999999999</v>
      </c>
      <c r="BA113" s="51">
        <f t="shared" si="681"/>
        <v>27897.639300000003</v>
      </c>
      <c r="BB113" s="45">
        <f t="shared" si="682"/>
        <v>0.56500000000000006</v>
      </c>
    </row>
    <row r="114" spans="2:54" s="44" customFormat="1" ht="13.5" x14ac:dyDescent="0.25">
      <c r="B114" s="40"/>
      <c r="C114" s="40" t="s">
        <v>36</v>
      </c>
      <c r="D114" s="46">
        <f>[2]NC!J514</f>
        <v>364072.495</v>
      </c>
      <c r="E114" s="47">
        <f t="shared" si="671"/>
        <v>36407.249499999998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18203.624749999999</v>
      </c>
      <c r="AJ114" s="48">
        <f t="shared" si="710"/>
        <v>18203.624749999999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36407.249499999998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9.9999999999999992E-2</v>
      </c>
    </row>
    <row r="115" spans="2:54" s="44" customFormat="1" ht="13.5" x14ac:dyDescent="0.25">
      <c r="B115" s="40"/>
      <c r="C115" s="40" t="s">
        <v>37</v>
      </c>
      <c r="D115" s="46">
        <f>[2]NC!J515</f>
        <v>211816.595</v>
      </c>
      <c r="E115" s="47">
        <f t="shared" si="671"/>
        <v>80490.306100000002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31772.489249999999</v>
      </c>
      <c r="AN115" s="48">
        <f t="shared" si="716"/>
        <v>31772.489249999999</v>
      </c>
      <c r="AO115" s="48">
        <f t="shared" si="716"/>
        <v>4236.3319000000001</v>
      </c>
      <c r="AP115" s="51">
        <f t="shared" si="676"/>
        <v>67781.310400000002</v>
      </c>
      <c r="AQ115" s="48">
        <f t="shared" ref="AQ115:AS115" si="717">$D115*AQ166</f>
        <v>4236.3319000000001</v>
      </c>
      <c r="AR115" s="48">
        <f t="shared" si="717"/>
        <v>4236.3319000000001</v>
      </c>
      <c r="AS115" s="48">
        <f t="shared" si="717"/>
        <v>4236.3319000000001</v>
      </c>
      <c r="AT115" s="51">
        <f t="shared" si="678"/>
        <v>12708.995699999999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0.38</v>
      </c>
    </row>
    <row r="116" spans="2:54" s="44" customFormat="1" ht="13.5" x14ac:dyDescent="0.25">
      <c r="B116" s="40"/>
      <c r="C116" s="40" t="s">
        <v>38</v>
      </c>
      <c r="D116" s="46">
        <f>[2]NC!J516</f>
        <v>0</v>
      </c>
      <c r="E116" s="47">
        <f t="shared" si="671"/>
        <v>0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0</v>
      </c>
      <c r="AR116" s="48">
        <f t="shared" si="723"/>
        <v>0</v>
      </c>
      <c r="AS116" s="48">
        <f t="shared" si="723"/>
        <v>0</v>
      </c>
      <c r="AT116" s="51">
        <f t="shared" si="678"/>
        <v>0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 t="e">
        <f t="shared" si="682"/>
        <v>#DIV/0!</v>
      </c>
    </row>
    <row r="117" spans="2:54" s="44" customFormat="1" ht="13.5" x14ac:dyDescent="0.25">
      <c r="B117" s="40"/>
      <c r="C117" s="40" t="s">
        <v>39</v>
      </c>
      <c r="D117" s="46">
        <f>[2]NC!J517</f>
        <v>62830.524999999987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>
        <f t="shared" si="682"/>
        <v>0</v>
      </c>
    </row>
    <row r="118" spans="2:54" s="44" customFormat="1" ht="13.5" x14ac:dyDescent="0.25">
      <c r="B118" s="40"/>
      <c r="C118" s="40" t="s">
        <v>40</v>
      </c>
      <c r="D118" s="46">
        <f>[2]NC!J518</f>
        <v>341738.13500000001</v>
      </c>
      <c r="E118" s="47">
        <f t="shared" si="671"/>
        <v>249468.83855000004</v>
      </c>
      <c r="F118" s="48">
        <f t="shared" si="698"/>
        <v>0</v>
      </c>
      <c r="G118" s="48">
        <f t="shared" si="698"/>
        <v>17086.906750000002</v>
      </c>
      <c r="H118" s="48">
        <f t="shared" si="698"/>
        <v>17086.906750000002</v>
      </c>
      <c r="I118" s="48">
        <f t="shared" si="698"/>
        <v>17086.906750000002</v>
      </c>
      <c r="J118" s="48">
        <f t="shared" si="698"/>
        <v>0</v>
      </c>
      <c r="K118" s="48">
        <f t="shared" si="698"/>
        <v>3417.3813500000001</v>
      </c>
      <c r="L118" s="48">
        <f t="shared" si="698"/>
        <v>10252.144050000001</v>
      </c>
      <c r="M118" s="48">
        <f t="shared" si="698"/>
        <v>34173.813500000004</v>
      </c>
      <c r="N118" s="48">
        <f t="shared" si="698"/>
        <v>27339.050800000001</v>
      </c>
      <c r="O118" s="51">
        <f t="shared" si="699"/>
        <v>126443.10995000001</v>
      </c>
      <c r="P118" s="48">
        <f t="shared" ref="P118:W118" si="733">$D118*P169</f>
        <v>6834.7627000000002</v>
      </c>
      <c r="Q118" s="48">
        <f t="shared" si="733"/>
        <v>1708.6906750000001</v>
      </c>
      <c r="R118" s="48">
        <f t="shared" si="733"/>
        <v>1708.6906750000001</v>
      </c>
      <c r="S118" s="48">
        <f t="shared" si="733"/>
        <v>6834.7627000000002</v>
      </c>
      <c r="T118" s="48">
        <f t="shared" si="733"/>
        <v>1708.6906750000001</v>
      </c>
      <c r="U118" s="48">
        <f t="shared" si="733"/>
        <v>1708.6906750000001</v>
      </c>
      <c r="V118" s="48">
        <f t="shared" si="733"/>
        <v>0</v>
      </c>
      <c r="W118" s="48">
        <f t="shared" si="733"/>
        <v>0</v>
      </c>
      <c r="X118" s="51">
        <f t="shared" si="701"/>
        <v>20504.288100000005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3417.3813500000001</v>
      </c>
      <c r="AB118" s="48">
        <f t="shared" si="734"/>
        <v>3417.3813500000001</v>
      </c>
      <c r="AC118" s="48">
        <f t="shared" si="734"/>
        <v>3417.3813500000001</v>
      </c>
      <c r="AD118" s="48">
        <f t="shared" si="734"/>
        <v>3417.3813500000001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13669.5254</v>
      </c>
      <c r="AI118" s="48">
        <f t="shared" ref="AI118:AO118" si="735">$D118*AI169</f>
        <v>10252.144050000001</v>
      </c>
      <c r="AJ118" s="48">
        <f t="shared" si="735"/>
        <v>0</v>
      </c>
      <c r="AK118" s="48">
        <f t="shared" si="735"/>
        <v>10252.144050000001</v>
      </c>
      <c r="AL118" s="48">
        <f t="shared" si="735"/>
        <v>10252.144050000001</v>
      </c>
      <c r="AM118" s="48">
        <f t="shared" si="735"/>
        <v>10252.144050000001</v>
      </c>
      <c r="AN118" s="48">
        <f t="shared" si="735"/>
        <v>17086.906750000002</v>
      </c>
      <c r="AO118" s="48">
        <f t="shared" si="735"/>
        <v>0</v>
      </c>
      <c r="AP118" s="51">
        <f t="shared" si="676"/>
        <v>58095.482950000005</v>
      </c>
      <c r="AQ118" s="48">
        <f t="shared" ref="AQ118:AS118" si="736">$D118*AQ169</f>
        <v>10252.144050000001</v>
      </c>
      <c r="AR118" s="48">
        <f t="shared" si="736"/>
        <v>10252.144050000001</v>
      </c>
      <c r="AS118" s="48">
        <f t="shared" si="736"/>
        <v>10252.144050000001</v>
      </c>
      <c r="AT118" s="51">
        <f t="shared" si="678"/>
        <v>30756.432150000001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0.73000000000000009</v>
      </c>
    </row>
    <row r="119" spans="2:54" s="44" customFormat="1" ht="13.5" x14ac:dyDescent="0.25">
      <c r="B119" s="40"/>
      <c r="C119" s="40" t="s">
        <v>41</v>
      </c>
      <c r="D119" s="46">
        <f>[2]NC!J519</f>
        <v>8544.4449999999997</v>
      </c>
      <c r="E119" s="47">
        <f t="shared" si="671"/>
        <v>42.722225000000002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42.722225000000002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42.722225000000002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[2]NC!J520</f>
        <v>30125.524999999998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>
        <f t="shared" si="682"/>
        <v>0</v>
      </c>
    </row>
    <row r="121" spans="2:54" s="44" customFormat="1" ht="13.5" x14ac:dyDescent="0.25">
      <c r="B121" s="40"/>
      <c r="C121" s="40" t="s">
        <v>43</v>
      </c>
      <c r="D121" s="46">
        <f>[2]NC!J521</f>
        <v>510565.88999999996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219359.435</v>
      </c>
      <c r="E122" s="42">
        <f t="shared" si="671"/>
        <v>0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0</v>
      </c>
      <c r="M122" s="41">
        <f t="shared" si="758"/>
        <v>0</v>
      </c>
      <c r="N122" s="41">
        <f t="shared" si="758"/>
        <v>0</v>
      </c>
      <c r="O122" s="43">
        <f t="shared" si="757"/>
        <v>0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0</v>
      </c>
    </row>
    <row r="123" spans="2:54" s="44" customFormat="1" ht="13.5" x14ac:dyDescent="0.25">
      <c r="B123" s="40"/>
      <c r="C123" s="52" t="s">
        <v>45</v>
      </c>
      <c r="D123" s="46">
        <f>[2]NC!J713</f>
        <v>219359.435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/>
      <c r="E124" s="47">
        <f t="shared" si="671"/>
        <v>0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0</v>
      </c>
      <c r="M124" s="48">
        <f t="shared" si="765"/>
        <v>0</v>
      </c>
      <c r="N124" s="48">
        <f t="shared" si="765"/>
        <v>0</v>
      </c>
      <c r="O124" s="51">
        <f>SUM(F124:N124)</f>
        <v>0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 t="e">
        <f t="shared" si="682"/>
        <v>#DIV/0!</v>
      </c>
    </row>
    <row r="125" spans="2:54" s="44" customFormat="1" x14ac:dyDescent="0.25">
      <c r="B125" s="39" t="s">
        <v>47</v>
      </c>
      <c r="C125" s="40"/>
      <c r="D125" s="50">
        <f>SUM(D126:D131)</f>
        <v>944719.12999999989</v>
      </c>
      <c r="E125" s="47">
        <f t="shared" si="671"/>
        <v>133727.71289999998</v>
      </c>
      <c r="F125" s="41">
        <f t="shared" ref="F125:AI125" si="778">SUM(F126:F131)</f>
        <v>17776.8</v>
      </c>
      <c r="G125" s="41">
        <f t="shared" ref="G125:N125" si="779">SUM(G126:G131)</f>
        <v>26665.200000000001</v>
      </c>
      <c r="H125" s="41">
        <f t="shared" si="779"/>
        <v>0</v>
      </c>
      <c r="I125" s="41">
        <f t="shared" si="779"/>
        <v>359.73390000000001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44801.733899999999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26665.200000000001</v>
      </c>
      <c r="V125" s="41">
        <f t="shared" si="780"/>
        <v>359.73390000000001</v>
      </c>
      <c r="W125" s="41">
        <f t="shared" si="780"/>
        <v>359.73390000000001</v>
      </c>
      <c r="X125" s="41">
        <f t="shared" si="778"/>
        <v>27384.667799999999</v>
      </c>
      <c r="Y125" s="41">
        <f t="shared" si="778"/>
        <v>9068.2669499999993</v>
      </c>
      <c r="Z125" s="41">
        <f t="shared" ref="Z125:AG125" si="781">SUM(Z126:Z131)</f>
        <v>179.86695</v>
      </c>
      <c r="AA125" s="41">
        <f t="shared" si="781"/>
        <v>0</v>
      </c>
      <c r="AB125" s="41">
        <f t="shared" si="781"/>
        <v>4444.2</v>
      </c>
      <c r="AC125" s="41">
        <f t="shared" si="781"/>
        <v>4803.9339</v>
      </c>
      <c r="AD125" s="41">
        <f t="shared" si="781"/>
        <v>4803.9339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23300.201700000001</v>
      </c>
      <c r="AI125" s="41">
        <f t="shared" si="778"/>
        <v>888.84</v>
      </c>
      <c r="AJ125" s="41">
        <f t="shared" ref="AJ125:AO125" si="782">SUM(AJ126:AJ131)</f>
        <v>18316.400849999998</v>
      </c>
      <c r="AK125" s="41">
        <f t="shared" si="782"/>
        <v>18316.400849999998</v>
      </c>
      <c r="AL125" s="41">
        <f t="shared" si="782"/>
        <v>0</v>
      </c>
      <c r="AM125" s="41">
        <f t="shared" si="782"/>
        <v>89.933475000000001</v>
      </c>
      <c r="AN125" s="41">
        <f t="shared" si="782"/>
        <v>89.933475000000001</v>
      </c>
      <c r="AO125" s="41">
        <f t="shared" si="782"/>
        <v>0</v>
      </c>
      <c r="AP125" s="43">
        <f t="shared" si="676"/>
        <v>37701.508649999989</v>
      </c>
      <c r="AQ125" s="41">
        <f t="shared" ref="AQ125:AS125" si="783">SUM(AQ126:AQ131)</f>
        <v>179.86695</v>
      </c>
      <c r="AR125" s="41">
        <f t="shared" si="783"/>
        <v>179.86695</v>
      </c>
      <c r="AS125" s="41">
        <f t="shared" si="783"/>
        <v>179.86695</v>
      </c>
      <c r="AT125" s="43">
        <f t="shared" si="678"/>
        <v>539.60085000000004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0.14155287921395218</v>
      </c>
    </row>
    <row r="126" spans="2:54" s="44" customFormat="1" ht="13.5" x14ac:dyDescent="0.25">
      <c r="B126" s="40"/>
      <c r="C126" s="40" t="s">
        <v>48</v>
      </c>
      <c r="D126" s="46">
        <f>[2]NC!J913</f>
        <v>888840</v>
      </c>
      <c r="E126" s="47">
        <f t="shared" si="671"/>
        <v>129770.64</v>
      </c>
      <c r="F126" s="48">
        <f t="shared" ref="F126:N131" si="786">$D126*F177</f>
        <v>17776.8</v>
      </c>
      <c r="G126" s="48">
        <f t="shared" si="786"/>
        <v>26665.200000000001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44442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26665.200000000001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26665.200000000001</v>
      </c>
      <c r="Y126" s="48">
        <f t="shared" ref="Y126:AG126" si="790">$D126*Y177</f>
        <v>8888.4</v>
      </c>
      <c r="Z126" s="48">
        <f t="shared" si="790"/>
        <v>0</v>
      </c>
      <c r="AA126" s="48">
        <f t="shared" si="790"/>
        <v>0</v>
      </c>
      <c r="AB126" s="48">
        <f t="shared" si="790"/>
        <v>4444.2</v>
      </c>
      <c r="AC126" s="48">
        <f t="shared" si="790"/>
        <v>4444.2</v>
      </c>
      <c r="AD126" s="48">
        <f t="shared" si="790"/>
        <v>4444.2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22221</v>
      </c>
      <c r="AI126" s="48">
        <f t="shared" ref="AI126:AO126" si="792">$D126*AI177</f>
        <v>888.84</v>
      </c>
      <c r="AJ126" s="48">
        <f t="shared" si="792"/>
        <v>17776.8</v>
      </c>
      <c r="AK126" s="48">
        <f t="shared" si="792"/>
        <v>17776.8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36442.44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0.14599999999999999</v>
      </c>
    </row>
    <row r="127" spans="2:54" s="44" customFormat="1" ht="13.5" x14ac:dyDescent="0.25">
      <c r="B127" s="40"/>
      <c r="C127" s="40" t="s">
        <v>49</v>
      </c>
      <c r="D127" s="46">
        <f>[2]NC!J914</f>
        <v>17986.695</v>
      </c>
      <c r="E127" s="47">
        <f t="shared" si="671"/>
        <v>3957.0729000000001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359.73390000000001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359.73390000000001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359.73390000000001</v>
      </c>
      <c r="W127" s="48">
        <f t="shared" si="797"/>
        <v>359.73390000000001</v>
      </c>
      <c r="X127" s="51">
        <f t="shared" si="789"/>
        <v>719.46780000000001</v>
      </c>
      <c r="Y127" s="48">
        <f t="shared" ref="Y127:AG127" si="798">$D127*Y178</f>
        <v>179.86695</v>
      </c>
      <c r="Z127" s="48">
        <f t="shared" si="798"/>
        <v>179.86695</v>
      </c>
      <c r="AA127" s="48">
        <f t="shared" si="798"/>
        <v>0</v>
      </c>
      <c r="AB127" s="48">
        <f t="shared" si="798"/>
        <v>0</v>
      </c>
      <c r="AC127" s="48">
        <f t="shared" si="798"/>
        <v>359.73390000000001</v>
      </c>
      <c r="AD127" s="48">
        <f t="shared" si="798"/>
        <v>359.73390000000001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1079.2017000000001</v>
      </c>
      <c r="AI127" s="48">
        <f t="shared" ref="AI127:AO127" si="799">$D127*AI178</f>
        <v>0</v>
      </c>
      <c r="AJ127" s="48">
        <f t="shared" si="799"/>
        <v>539.60084999999992</v>
      </c>
      <c r="AK127" s="48">
        <f t="shared" si="799"/>
        <v>539.60084999999992</v>
      </c>
      <c r="AL127" s="48">
        <f t="shared" si="799"/>
        <v>0</v>
      </c>
      <c r="AM127" s="48">
        <f t="shared" si="799"/>
        <v>89.933475000000001</v>
      </c>
      <c r="AN127" s="48">
        <f t="shared" si="799"/>
        <v>89.933475000000001</v>
      </c>
      <c r="AO127" s="48">
        <f t="shared" si="799"/>
        <v>0</v>
      </c>
      <c r="AP127" s="51">
        <f t="shared" si="676"/>
        <v>1259.0686499999999</v>
      </c>
      <c r="AQ127" s="48">
        <f t="shared" ref="AQ127:AS127" si="800">$D127*AQ178</f>
        <v>179.86695</v>
      </c>
      <c r="AR127" s="48">
        <f t="shared" si="800"/>
        <v>179.86695</v>
      </c>
      <c r="AS127" s="48">
        <f t="shared" si="800"/>
        <v>179.86695</v>
      </c>
      <c r="AT127" s="51">
        <f t="shared" si="678"/>
        <v>539.60085000000004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>
        <f t="shared" si="682"/>
        <v>0.22</v>
      </c>
    </row>
    <row r="128" spans="2:54" s="44" customFormat="1" ht="13.5" x14ac:dyDescent="0.25">
      <c r="B128" s="40"/>
      <c r="C128" s="40" t="s">
        <v>50</v>
      </c>
      <c r="D128" s="46">
        <f>[2]NC!J915</f>
        <v>37892.434999999998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/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 t="e">
        <f t="shared" si="682"/>
        <v>#DIV/0!</v>
      </c>
    </row>
    <row r="130" spans="2:54" s="44" customFormat="1" ht="13.5" x14ac:dyDescent="0.25">
      <c r="B130" s="40"/>
      <c r="C130" s="40" t="s">
        <v>52</v>
      </c>
      <c r="D130" s="46"/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 t="e">
        <f t="shared" si="682"/>
        <v>#DIV/0!</v>
      </c>
    </row>
    <row r="131" spans="2:54" s="44" customFormat="1" ht="13.5" x14ac:dyDescent="0.25">
      <c r="B131" s="40"/>
      <c r="C131" s="40" t="s">
        <v>53</v>
      </c>
      <c r="D131" s="46"/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0</v>
      </c>
      <c r="E132" s="42">
        <f t="shared" si="671"/>
        <v>0</v>
      </c>
      <c r="F132" s="41">
        <f t="shared" ref="F132:AI132" si="827">SUM(F133:F134)</f>
        <v>0</v>
      </c>
      <c r="G132" s="41">
        <f t="shared" ref="G132:N132" si="828">SUM(G133:G134)</f>
        <v>0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0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0</v>
      </c>
      <c r="V132" s="41">
        <f t="shared" si="829"/>
        <v>0</v>
      </c>
      <c r="W132" s="41">
        <f t="shared" si="829"/>
        <v>0</v>
      </c>
      <c r="X132" s="41">
        <f t="shared" si="827"/>
        <v>0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 t="e">
        <f t="shared" si="682"/>
        <v>#DIV/0!</v>
      </c>
    </row>
    <row r="133" spans="2:54" s="44" customFormat="1" ht="13.5" x14ac:dyDescent="0.25">
      <c r="B133" s="40"/>
      <c r="C133" s="40" t="s">
        <v>55</v>
      </c>
      <c r="D133" s="46"/>
      <c r="E133" s="47">
        <f t="shared" si="671"/>
        <v>0</v>
      </c>
      <c r="F133" s="48">
        <f t="shared" ref="F133:N134" si="835">$D133*F184</f>
        <v>0</v>
      </c>
      <c r="G133" s="48">
        <f t="shared" si="835"/>
        <v>0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0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0</v>
      </c>
      <c r="V133" s="48">
        <f t="shared" si="836"/>
        <v>0</v>
      </c>
      <c r="W133" s="48">
        <f t="shared" si="836"/>
        <v>0</v>
      </c>
      <c r="X133" s="51">
        <f>SUM(P133:W133)</f>
        <v>0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 t="e">
        <f t="shared" si="682"/>
        <v>#DIV/0!</v>
      </c>
    </row>
    <row r="134" spans="2:54" s="44" customFormat="1" ht="13.5" x14ac:dyDescent="0.25">
      <c r="B134" s="40"/>
      <c r="C134" s="40" t="s">
        <v>56</v>
      </c>
      <c r="D134" s="46"/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 t="e">
        <f t="shared" si="682"/>
        <v>#DIV/0!</v>
      </c>
    </row>
    <row r="135" spans="2:54" s="44" customFormat="1" x14ac:dyDescent="0.25">
      <c r="B135" s="39" t="s">
        <v>57</v>
      </c>
      <c r="C135" s="40"/>
      <c r="D135" s="50">
        <f>SUM(D136:D140)</f>
        <v>104858.895</v>
      </c>
      <c r="E135" s="42">
        <f t="shared" si="671"/>
        <v>9175.502625000001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4857.8066250000011</v>
      </c>
      <c r="W135" s="41">
        <f t="shared" si="850"/>
        <v>4317.6960000000008</v>
      </c>
      <c r="X135" s="41">
        <f t="shared" si="848"/>
        <v>9175.502625000001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8.7503331262455131E-2</v>
      </c>
    </row>
    <row r="136" spans="2:54" s="44" customFormat="1" ht="13.5" x14ac:dyDescent="0.25">
      <c r="B136" s="40"/>
      <c r="C136" s="40" t="s">
        <v>58</v>
      </c>
      <c r="D136" s="46">
        <f>[2]NC!J1113</f>
        <v>46983.520000000004</v>
      </c>
      <c r="E136" s="47">
        <f t="shared" si="671"/>
        <v>4698.3520000000008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2349.1760000000004</v>
      </c>
      <c r="W136" s="48">
        <f t="shared" si="857"/>
        <v>2349.1760000000004</v>
      </c>
      <c r="X136" s="51">
        <f>SUM(P136:W136)</f>
        <v>4698.3520000000008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/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 t="e">
        <f t="shared" si="682"/>
        <v>#DIV/0!</v>
      </c>
    </row>
    <row r="138" spans="2:54" s="44" customFormat="1" ht="13.5" x14ac:dyDescent="0.25">
      <c r="B138" s="40"/>
      <c r="C138" s="40" t="s">
        <v>60</v>
      </c>
      <c r="D138" s="46">
        <f>[2]NC!J1116</f>
        <v>19300</v>
      </c>
      <c r="E138" s="47">
        <f t="shared" si="671"/>
        <v>3860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1930</v>
      </c>
      <c r="W138" s="48">
        <f t="shared" si="869"/>
        <v>1930</v>
      </c>
      <c r="X138" s="51">
        <f>SUM(P138:W138)</f>
        <v>3860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>
        <f t="shared" si="682"/>
        <v>0.2</v>
      </c>
    </row>
    <row r="139" spans="2:54" s="44" customFormat="1" ht="13.5" x14ac:dyDescent="0.25">
      <c r="B139" s="40"/>
      <c r="C139" s="40" t="s">
        <v>61</v>
      </c>
      <c r="D139" s="46">
        <f>[2]NC!J1115</f>
        <v>1284</v>
      </c>
      <c r="E139" s="47">
        <f t="shared" si="671"/>
        <v>57.779999999999994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19.259999999999998</v>
      </c>
      <c r="W139" s="48">
        <f t="shared" si="875"/>
        <v>38.519999999999996</v>
      </c>
      <c r="X139" s="51">
        <f>SUM(P139:W139)</f>
        <v>57.779999999999994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>
        <f t="shared" si="682"/>
        <v>4.4999999999999998E-2</v>
      </c>
    </row>
    <row r="140" spans="2:54" s="44" customFormat="1" ht="13.5" x14ac:dyDescent="0.25">
      <c r="B140" s="40"/>
      <c r="C140" s="40" t="s">
        <v>62</v>
      </c>
      <c r="D140" s="46">
        <f>[2]NC!J1114</f>
        <v>37291.375</v>
      </c>
      <c r="E140" s="47">
        <f t="shared" si="671"/>
        <v>559.37062500000002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559.37062500000002</v>
      </c>
      <c r="W140" s="48">
        <f t="shared" si="881"/>
        <v>0</v>
      </c>
      <c r="X140" s="51">
        <f>SUM(P140:W140)</f>
        <v>559.37062500000002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1.5000000000000001E-2</v>
      </c>
    </row>
    <row r="141" spans="2:54" s="44" customFormat="1" x14ac:dyDescent="0.25">
      <c r="B141" s="39" t="s">
        <v>63</v>
      </c>
      <c r="C141" s="40"/>
      <c r="D141" s="50">
        <f>SUM(D142:D146)</f>
        <v>37351.555</v>
      </c>
      <c r="E141" s="42">
        <f t="shared" si="671"/>
        <v>0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0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0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0</v>
      </c>
      <c r="AJ141" s="41">
        <f t="shared" ref="AJ141:AO141" si="891">SUM(AJ142:AJ146)</f>
        <v>0</v>
      </c>
      <c r="AK141" s="41">
        <f t="shared" si="891"/>
        <v>0</v>
      </c>
      <c r="AL141" s="41">
        <f t="shared" si="891"/>
        <v>0</v>
      </c>
      <c r="AM141" s="41">
        <f t="shared" si="891"/>
        <v>0</v>
      </c>
      <c r="AN141" s="41">
        <f t="shared" si="891"/>
        <v>0</v>
      </c>
      <c r="AO141" s="41">
        <f t="shared" si="891"/>
        <v>0</v>
      </c>
      <c r="AP141" s="43">
        <f t="shared" si="676"/>
        <v>0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0</v>
      </c>
    </row>
    <row r="142" spans="2:54" s="44" customFormat="1" ht="13.5" x14ac:dyDescent="0.25">
      <c r="B142" s="40"/>
      <c r="C142" s="40" t="s">
        <v>64</v>
      </c>
      <c r="D142" s="46">
        <f>[2]NC!J1314</f>
        <v>7001</v>
      </c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>
        <f t="shared" si="682"/>
        <v>0</v>
      </c>
    </row>
    <row r="143" spans="2:54" s="44" customFormat="1" ht="13.5" x14ac:dyDescent="0.25">
      <c r="B143" s="40"/>
      <c r="C143" s="40" t="s">
        <v>65</v>
      </c>
      <c r="D143" s="46">
        <f>[2]NC!J1313</f>
        <v>21171</v>
      </c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>
        <f t="shared" si="682"/>
        <v>0</v>
      </c>
    </row>
    <row r="144" spans="2:54" s="44" customFormat="1" ht="13.5" x14ac:dyDescent="0.25">
      <c r="B144" s="40"/>
      <c r="C144" s="40" t="s">
        <v>66</v>
      </c>
      <c r="D144" s="46">
        <f>[2]NC!J1317</f>
        <v>0</v>
      </c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 t="e">
        <f t="shared" si="682"/>
        <v>#DIV/0!</v>
      </c>
    </row>
    <row r="145" spans="2:54" s="44" customFormat="1" ht="13.5" x14ac:dyDescent="0.25">
      <c r="B145" s="40"/>
      <c r="C145" s="40" t="s">
        <v>67</v>
      </c>
      <c r="D145" s="46">
        <f>[2]NC!J1315</f>
        <v>9179.5550000000003</v>
      </c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>
        <f t="shared" si="682"/>
        <v>0</v>
      </c>
    </row>
    <row r="146" spans="2:54" s="44" customFormat="1" ht="13.5" x14ac:dyDescent="0.25">
      <c r="B146" s="40"/>
      <c r="C146" s="40" t="s">
        <v>68</v>
      </c>
      <c r="D146" s="46">
        <f>[2]NC!J1316</f>
        <v>0</v>
      </c>
      <c r="E146" s="47">
        <f t="shared" si="671"/>
        <v>0</v>
      </c>
      <c r="F146" s="48">
        <f t="shared" si="895"/>
        <v>0</v>
      </c>
      <c r="G146" s="48">
        <f t="shared" si="895"/>
        <v>0</v>
      </c>
      <c r="H146" s="48">
        <f t="shared" si="895"/>
        <v>0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0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0</v>
      </c>
      <c r="AJ146" s="48">
        <f t="shared" si="922"/>
        <v>0</v>
      </c>
      <c r="AK146" s="48">
        <f t="shared" si="922"/>
        <v>0</v>
      </c>
      <c r="AL146" s="48">
        <f t="shared" si="922"/>
        <v>0</v>
      </c>
      <c r="AM146" s="48">
        <f t="shared" si="922"/>
        <v>0</v>
      </c>
      <c r="AN146" s="48">
        <f t="shared" si="922"/>
        <v>0</v>
      </c>
      <c r="AO146" s="48">
        <f t="shared" si="922"/>
        <v>0</v>
      </c>
      <c r="AP146" s="51">
        <f t="shared" si="676"/>
        <v>0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 t="e">
        <f t="shared" si="682"/>
        <v>#DIV/0!</v>
      </c>
    </row>
    <row r="147" spans="2:54" s="44" customFormat="1" x14ac:dyDescent="0.25">
      <c r="B147" s="39" t="s">
        <v>69</v>
      </c>
      <c r="C147" s="40"/>
      <c r="D147" s="50">
        <f>SUM(D148:D153)</f>
        <v>485469.4</v>
      </c>
      <c r="E147" s="42">
        <f t="shared" si="671"/>
        <v>142299</v>
      </c>
      <c r="F147" s="41">
        <f t="shared" ref="F147:AI147" si="926">SUM(F148:F153)</f>
        <v>0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71149.5</v>
      </c>
      <c r="L147" s="41">
        <f t="shared" si="927"/>
        <v>71149.5</v>
      </c>
      <c r="M147" s="41">
        <f t="shared" si="927"/>
        <v>0</v>
      </c>
      <c r="N147" s="41">
        <f t="shared" si="927"/>
        <v>0</v>
      </c>
      <c r="O147" s="43">
        <f t="shared" si="926"/>
        <v>142299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0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0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0.29311631175929936</v>
      </c>
    </row>
    <row r="148" spans="2:54" s="44" customFormat="1" ht="13.5" x14ac:dyDescent="0.25">
      <c r="B148" s="40"/>
      <c r="C148" s="40" t="s">
        <v>70</v>
      </c>
      <c r="D148" s="46"/>
      <c r="E148" s="47">
        <f t="shared" si="671"/>
        <v>0</v>
      </c>
      <c r="F148" s="48">
        <f t="shared" ref="F148:N153" si="934">$D148*F199</f>
        <v>0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0</v>
      </c>
      <c r="L148" s="48">
        <f t="shared" si="934"/>
        <v>0</v>
      </c>
      <c r="M148" s="48">
        <f t="shared" si="934"/>
        <v>0</v>
      </c>
      <c r="N148" s="48">
        <f t="shared" si="934"/>
        <v>0</v>
      </c>
      <c r="O148" s="51">
        <f t="shared" ref="O148:O153" si="935">SUM(F148:N148)</f>
        <v>0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0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0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 t="e">
        <f t="shared" si="682"/>
        <v>#DIV/0!</v>
      </c>
    </row>
    <row r="149" spans="2:54" s="44" customFormat="1" ht="13.5" x14ac:dyDescent="0.25">
      <c r="B149" s="40"/>
      <c r="C149" s="40" t="s">
        <v>71</v>
      </c>
      <c r="D149" s="46"/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 t="e">
        <f t="shared" si="682"/>
        <v>#DIV/0!</v>
      </c>
    </row>
    <row r="150" spans="2:54" s="44" customFormat="1" ht="13.5" x14ac:dyDescent="0.25">
      <c r="B150" s="40"/>
      <c r="C150" s="40" t="s">
        <v>72</v>
      </c>
      <c r="D150" s="46">
        <f>[2]NC!J1513</f>
        <v>474330</v>
      </c>
      <c r="E150" s="47">
        <f t="shared" si="671"/>
        <v>142299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71149.5</v>
      </c>
      <c r="L150" s="48">
        <f t="shared" si="934"/>
        <v>71149.5</v>
      </c>
      <c r="M150" s="48">
        <f t="shared" si="934"/>
        <v>0</v>
      </c>
      <c r="N150" s="48">
        <f t="shared" si="934"/>
        <v>0</v>
      </c>
      <c r="O150" s="51">
        <f t="shared" si="935"/>
        <v>142299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>
        <f>[2]NC!J1514</f>
        <v>11139.4</v>
      </c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>
        <f t="shared" si="682"/>
        <v>0</v>
      </c>
    </row>
    <row r="152" spans="2:54" s="44" customFormat="1" ht="13.5" x14ac:dyDescent="0.25">
      <c r="B152" s="40"/>
      <c r="C152" s="40" t="s">
        <v>74</v>
      </c>
      <c r="D152" s="46"/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 t="e">
        <f t="shared" si="682"/>
        <v>#DIV/0!</v>
      </c>
    </row>
    <row r="153" spans="2:54" s="44" customFormat="1" ht="13.5" x14ac:dyDescent="0.25">
      <c r="B153" s="40"/>
      <c r="C153" s="40" t="s">
        <v>75</v>
      </c>
      <c r="D153" s="46"/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 t="e">
        <f t="shared" si="682"/>
        <v>#DIV/0!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3581087.0849999995</v>
      </c>
      <c r="E154" s="55">
        <f t="shared" si="671"/>
        <v>773180.39558999985</v>
      </c>
      <c r="F154" s="56">
        <f>F109+F112+F122+F125+F132+F135+F141+F147</f>
        <v>17776.8</v>
      </c>
      <c r="G154" s="56">
        <f t="shared" ref="G154:N154" si="974">G109+G112+G122+G125+G132+G135+G141+G147</f>
        <v>45965.937019999998</v>
      </c>
      <c r="H154" s="56">
        <f t="shared" si="974"/>
        <v>19300.73702</v>
      </c>
      <c r="I154" s="56">
        <f t="shared" si="974"/>
        <v>19555.854675000002</v>
      </c>
      <c r="J154" s="56">
        <f t="shared" si="974"/>
        <v>0</v>
      </c>
      <c r="K154" s="56">
        <f t="shared" si="974"/>
        <v>74566.881349999996</v>
      </c>
      <c r="L154" s="56">
        <f t="shared" si="974"/>
        <v>81401.644050000003</v>
      </c>
      <c r="M154" s="56">
        <f t="shared" si="974"/>
        <v>35207.059400000006</v>
      </c>
      <c r="N154" s="56">
        <f t="shared" si="974"/>
        <v>27339.050800000001</v>
      </c>
      <c r="O154" s="57">
        <f t="shared" ref="O154:AI154" si="975">O109+O112+O122+O125+O132+O135+O141+O147</f>
        <v>321113.96431499999</v>
      </c>
      <c r="P154" s="56">
        <f t="shared" si="975"/>
        <v>7571.4550500000005</v>
      </c>
      <c r="Q154" s="56">
        <f t="shared" ref="Q154:W154" si="976">Q109+Q112+Q122+Q125+Q132+Q135+Q141+Q147</f>
        <v>4655.460075</v>
      </c>
      <c r="R154" s="56">
        <f t="shared" si="976"/>
        <v>2445.3830250000001</v>
      </c>
      <c r="S154" s="56">
        <f t="shared" si="976"/>
        <v>7571.4550500000005</v>
      </c>
      <c r="T154" s="56">
        <f t="shared" si="976"/>
        <v>6874.9201750000002</v>
      </c>
      <c r="U154" s="56">
        <f t="shared" si="976"/>
        <v>35740.814175</v>
      </c>
      <c r="V154" s="56">
        <f t="shared" si="976"/>
        <v>12584.464025000001</v>
      </c>
      <c r="W154" s="56">
        <f t="shared" si="976"/>
        <v>4824.7683700000007</v>
      </c>
      <c r="X154" s="56">
        <f t="shared" si="975"/>
        <v>82268.71994499999</v>
      </c>
      <c r="Y154" s="56">
        <f t="shared" si="975"/>
        <v>11134.758749999999</v>
      </c>
      <c r="Z154" s="56">
        <f t="shared" ref="Z154:AG154" si="977">Z109+Z112+Z122+Z125+Z132+Z135+Z141+Z147</f>
        <v>2246.3587499999999</v>
      </c>
      <c r="AA154" s="56">
        <f t="shared" si="977"/>
        <v>6517.1190499999993</v>
      </c>
      <c r="AB154" s="56">
        <f t="shared" si="977"/>
        <v>8378.2042999999994</v>
      </c>
      <c r="AC154" s="56">
        <f t="shared" si="977"/>
        <v>8678.6274900000008</v>
      </c>
      <c r="AD154" s="56">
        <f t="shared" si="977"/>
        <v>8678.6274900000008</v>
      </c>
      <c r="AE154" s="56">
        <f t="shared" si="977"/>
        <v>309.97377</v>
      </c>
      <c r="AF154" s="56">
        <f t="shared" si="977"/>
        <v>457.31223999999997</v>
      </c>
      <c r="AG154" s="56">
        <f t="shared" si="977"/>
        <v>1033.2458999999999</v>
      </c>
      <c r="AH154" s="57">
        <f t="shared" si="975"/>
        <v>47434.227740000002</v>
      </c>
      <c r="AI154" s="56">
        <f t="shared" si="975"/>
        <v>29654.582570000002</v>
      </c>
      <c r="AJ154" s="56">
        <f t="shared" ref="AJ154:AO154" si="978">AJ109+AJ112+AJ122+AJ125+AJ132+AJ135+AJ141+AJ147</f>
        <v>41686.255099999995</v>
      </c>
      <c r="AK154" s="56">
        <f t="shared" si="978"/>
        <v>28671.869489999997</v>
      </c>
      <c r="AL154" s="56">
        <f t="shared" si="978"/>
        <v>10355.468640000001</v>
      </c>
      <c r="AM154" s="56">
        <f t="shared" si="978"/>
        <v>42217.891364999996</v>
      </c>
      <c r="AN154" s="56">
        <f t="shared" si="978"/>
        <v>49052.654064999995</v>
      </c>
      <c r="AO154" s="56">
        <f t="shared" si="978"/>
        <v>33807.350489999997</v>
      </c>
      <c r="AP154" s="43">
        <f t="shared" si="676"/>
        <v>235446.07171999995</v>
      </c>
      <c r="AQ154" s="56">
        <f t="shared" ref="AQ154:AS154" si="979">AQ109+AQ112+AQ122+AQ125+AQ132+AQ135+AQ141+AQ147</f>
        <v>15848.927270000002</v>
      </c>
      <c r="AR154" s="56">
        <f t="shared" si="979"/>
        <v>15701.588800000001</v>
      </c>
      <c r="AS154" s="56">
        <f t="shared" si="979"/>
        <v>14668.3429</v>
      </c>
      <c r="AT154" s="43">
        <f t="shared" si="678"/>
        <v>46218.858970000001</v>
      </c>
      <c r="AU154" s="56">
        <f t="shared" ref="AU154:AW154" si="980">AU109+AU112+AU122+AU125+AU132+AU135+AU141+AU147</f>
        <v>1042.2178999999999</v>
      </c>
      <c r="AV154" s="56">
        <f t="shared" si="980"/>
        <v>2084.4357999999997</v>
      </c>
      <c r="AW154" s="56">
        <f t="shared" si="980"/>
        <v>3189.4576999999995</v>
      </c>
      <c r="AX154" s="56">
        <f t="shared" ref="AX154:AZ154" si="981">AX109+AX112+AX122+AX125+AX132+AX135+AX141+AX147</f>
        <v>27734.366099999999</v>
      </c>
      <c r="AY154" s="56">
        <f t="shared" si="981"/>
        <v>5435.3895000000002</v>
      </c>
      <c r="AZ154" s="56">
        <f t="shared" si="981"/>
        <v>1212.6858999999999</v>
      </c>
      <c r="BA154" s="43">
        <f t="shared" si="681"/>
        <v>40698.552899999995</v>
      </c>
      <c r="BB154" s="45">
        <f t="shared" si="682"/>
        <v>0.2159066164094694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96" priority="48" stopIfTrue="1" operator="greaterThan">
      <formula>0</formula>
    </cfRule>
  </conditionalFormatting>
  <conditionalFormatting sqref="D160:D205">
    <cfRule type="cellIs" dxfId="95" priority="49" stopIfTrue="1" operator="greaterThan">
      <formula>100</formula>
    </cfRule>
  </conditionalFormatting>
  <conditionalFormatting sqref="F13:N14 F16:N24 F26:N27 F29:N34 F36:N37 F39:N43 F45:N49 F51:N56">
    <cfRule type="cellIs" dxfId="94" priority="47" stopIfTrue="1" operator="greaterThan">
      <formula>0</formula>
    </cfRule>
  </conditionalFormatting>
  <conditionalFormatting sqref="P13:W14 P16:W24 P26:W27 P29:W34 P36:W37 P39:W43 P45:W49 P51:W56">
    <cfRule type="cellIs" dxfId="93" priority="46" stopIfTrue="1" operator="greaterThan">
      <formula>0</formula>
    </cfRule>
  </conditionalFormatting>
  <conditionalFormatting sqref="Y13:AG14 Y16:AG24 Y26:AG27 Y29:AG34 Y36:AG37 Y39:AG43 Y45:AG49 Y51:AG56">
    <cfRule type="cellIs" dxfId="92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91" priority="44" stopIfTrue="1" operator="greaterThan">
      <formula>0</formula>
    </cfRule>
  </conditionalFormatting>
  <conditionalFormatting sqref="F61:N62 F64:N72 F74:N75 F77:N82 F84:N85 F87:N91 F93:N97 F99:N104">
    <cfRule type="cellIs" dxfId="90" priority="43" stopIfTrue="1" operator="greaterThan">
      <formula>0</formula>
    </cfRule>
  </conditionalFormatting>
  <conditionalFormatting sqref="AT159:AT205 AT155 AT106">
    <cfRule type="cellIs" dxfId="89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88" priority="40" stopIfTrue="1" operator="greaterThan">
      <formula>0</formula>
    </cfRule>
  </conditionalFormatting>
  <conditionalFormatting sqref="F110:N111 F113:N121 F123:N124 F126:N131 F133:N134 F136:N140 F142:N146 F148:N153">
    <cfRule type="cellIs" dxfId="87" priority="39" stopIfTrue="1" operator="greaterThan">
      <formula>0</formula>
    </cfRule>
  </conditionalFormatting>
  <conditionalFormatting sqref="AP159:AP205 AP155 AP106">
    <cfRule type="cellIs" dxfId="86" priority="36" stopIfTrue="1" operator="greaterThan">
      <formula>0</formula>
    </cfRule>
  </conditionalFormatting>
  <conditionalFormatting sqref="BA159:BA205 BA155 BA106">
    <cfRule type="cellIs" dxfId="85" priority="27" stopIfTrue="1" operator="greaterThan">
      <formula>0</formula>
    </cfRule>
  </conditionalFormatting>
  <conditionalFormatting sqref="P61:W62 P64:W72 P74:W75 P77:W82 P84:W85 P87:W91 P93:W97 P99:W104">
    <cfRule type="cellIs" dxfId="84" priority="21" stopIfTrue="1" operator="greaterThan">
      <formula>0</formula>
    </cfRule>
  </conditionalFormatting>
  <conditionalFormatting sqref="AI13:AO14 AI16:AO24 AI26:AO27 AI29:AO34 AI36:AO37 AI39:AO43 AI45:AO49 AI51:AO56">
    <cfRule type="cellIs" dxfId="83" priority="24" stopIfTrue="1" operator="greaterThan">
      <formula>0</formula>
    </cfRule>
  </conditionalFormatting>
  <conditionalFormatting sqref="AQ13:AS14 AQ16:AS24 AQ26:AS27 AQ29:AS34 AQ36:AS37 AQ39:AS43 AQ45:AS49 AQ51:AS56">
    <cfRule type="cellIs" dxfId="82" priority="23" stopIfTrue="1" operator="greaterThan">
      <formula>0</formula>
    </cfRule>
  </conditionalFormatting>
  <conditionalFormatting sqref="AU13:AZ14 AU16:AZ24 AU26:AZ27 AU29:AZ34 AU36:AZ37 AU39:AZ43 AU45:AZ49 AU51:AZ56">
    <cfRule type="cellIs" dxfId="81" priority="22" stopIfTrue="1" operator="greaterThan">
      <formula>0</formula>
    </cfRule>
  </conditionalFormatting>
  <conditionalFormatting sqref="Y61:AG62 Y64:AG72 Y74:AG75 Y77:AG82 Y84:AG85 Y87:AG91 Y93:AG97 Y99:AG104">
    <cfRule type="cellIs" dxfId="80" priority="20" stopIfTrue="1" operator="greaterThan">
      <formula>0</formula>
    </cfRule>
  </conditionalFormatting>
  <conditionalFormatting sqref="AI61:AO62 AI64:AO72 AI74:AO75 AI77:AO82 AI84:AO85 AI87:AO91 AI93:AO97 AI99:AO104">
    <cfRule type="cellIs" dxfId="79" priority="19" stopIfTrue="1" operator="greaterThan">
      <formula>0</formula>
    </cfRule>
  </conditionalFormatting>
  <conditionalFormatting sqref="AQ61:AS62 AQ64:AS72 AQ74:AS75 AQ77:AS82 AQ84:AS85 AQ87:AS91 AQ93:AS97 AQ99:AS104">
    <cfRule type="cellIs" dxfId="78" priority="18" stopIfTrue="1" operator="greaterThan">
      <formula>0</formula>
    </cfRule>
  </conditionalFormatting>
  <conditionalFormatting sqref="AU61:AZ62 AU64:AZ72 AU74:AZ75 AU77:AZ82 AU84:AZ85 AU87:AZ91 AU93:AZ97 AU99:AZ104">
    <cfRule type="cellIs" dxfId="77" priority="17" stopIfTrue="1" operator="greaterThan">
      <formula>0</formula>
    </cfRule>
  </conditionalFormatting>
  <conditionalFormatting sqref="P110:W111 P113:W121 P123:W124 P126:W131 P133:W134 P136:W140 P142:W146 P148:W153">
    <cfRule type="cellIs" dxfId="76" priority="16" stopIfTrue="1" operator="greaterThan">
      <formula>0</formula>
    </cfRule>
  </conditionalFormatting>
  <conditionalFormatting sqref="Y110:AG111 Y113:AG121 Y123:AG124 Y126:AG131 Y133:AG134 Y136:AG140 Y142:AG146 Y148:AG153">
    <cfRule type="cellIs" dxfId="75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74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73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72" priority="12" stopIfTrue="1" operator="greaterThan">
      <formula>0</formula>
    </cfRule>
  </conditionalFormatting>
  <conditionalFormatting sqref="AI164:AO171">
    <cfRule type="cellIs" dxfId="71" priority="10" stopIfTrue="1" operator="greaterThan">
      <formula>0</formula>
    </cfRule>
  </conditionalFormatting>
  <conditionalFormatting sqref="AQ164:AS171">
    <cfRule type="cellIs" dxfId="70" priority="9" stopIfTrue="1" operator="greaterThan">
      <formula>0</formula>
    </cfRule>
  </conditionalFormatting>
  <conditionalFormatting sqref="AQ162:AS162">
    <cfRule type="cellIs" dxfId="69" priority="8" stopIfTrue="1" operator="greaterThan">
      <formula>0</formula>
    </cfRule>
  </conditionalFormatting>
  <conditionalFormatting sqref="AI173:AO204">
    <cfRule type="cellIs" dxfId="68" priority="4" stopIfTrue="1" operator="greaterThan">
      <formula>100</formula>
    </cfRule>
  </conditionalFormatting>
  <conditionalFormatting sqref="AU161:AZ205">
    <cfRule type="cellIs" dxfId="67" priority="3" stopIfTrue="1" operator="greaterThan">
      <formula>0</formula>
    </cfRule>
  </conditionalFormatting>
  <conditionalFormatting sqref="AI162:AO162">
    <cfRule type="cellIs" dxfId="66" priority="2" stopIfTrue="1" operator="greaterThan">
      <formula>0</formula>
    </cfRule>
  </conditionalFormatting>
  <conditionalFormatting sqref="AQ177:AS182">
    <cfRule type="cellIs" dxfId="65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BB205"/>
  <sheetViews>
    <sheetView zoomScaleNormal="100" workbookViewId="0">
      <pane xSplit="4" ySplit="4" topLeftCell="E201" activePane="bottomRight" state="frozen"/>
      <selection activeCell="AV163" sqref="AV163"/>
      <selection pane="topRight" activeCell="AV163" sqref="AV163"/>
      <selection pane="bottomLeft" activeCell="AV163" sqref="AV163"/>
      <selection pane="bottomRight" activeCell="E213" sqref="E213"/>
    </sheetView>
  </sheetViews>
  <sheetFormatPr defaultRowHeight="12.75" x14ac:dyDescent="0.2"/>
  <cols>
    <col min="1" max="1" width="2.28515625" style="14" customWidth="1"/>
    <col min="2" max="2" width="3" style="14" customWidth="1"/>
    <col min="3" max="3" width="42.140625" style="14" bestFit="1" customWidth="1"/>
    <col min="4" max="4" width="11.5703125" style="14" customWidth="1"/>
    <col min="5" max="5" width="13.5703125" style="14" customWidth="1"/>
    <col min="6" max="14" width="15.7109375" style="14" customWidth="1"/>
    <col min="15" max="15" width="10.28515625" style="14" customWidth="1"/>
    <col min="16" max="23" width="15.7109375" style="14" customWidth="1"/>
    <col min="24" max="24" width="10.140625" style="14" customWidth="1"/>
    <col min="25" max="33" width="15.7109375" style="14" customWidth="1"/>
    <col min="34" max="34" width="10.5703125" style="14" customWidth="1"/>
    <col min="35" max="41" width="15.42578125" style="14" customWidth="1"/>
    <col min="42" max="42" width="10.28515625" style="14" customWidth="1"/>
    <col min="43" max="45" width="11.5703125" style="14" customWidth="1"/>
    <col min="46" max="47" width="9.140625" style="14"/>
    <col min="48" max="48" width="12.28515625" style="14" customWidth="1"/>
    <col min="49" max="49" width="14.42578125" style="14" customWidth="1"/>
    <col min="50" max="50" width="12" style="14" customWidth="1"/>
    <col min="51" max="51" width="13.7109375" style="14" customWidth="1"/>
    <col min="52" max="52" width="12" style="14" customWidth="1"/>
    <col min="53" max="53" width="10.85546875" style="14" customWidth="1"/>
    <col min="54" max="54" width="10.28515625" style="14" customWidth="1"/>
    <col min="55" max="282" width="9.140625" style="14"/>
    <col min="283" max="283" width="2.28515625" style="14" customWidth="1"/>
    <col min="284" max="284" width="3" style="14" customWidth="1"/>
    <col min="285" max="285" width="42.140625" style="14" bestFit="1" customWidth="1"/>
    <col min="286" max="286" width="11.5703125" style="14" customWidth="1"/>
    <col min="287" max="287" width="13.5703125" style="14" customWidth="1"/>
    <col min="288" max="294" width="15.7109375" style="14" customWidth="1"/>
    <col min="295" max="295" width="10.28515625" style="14" customWidth="1"/>
    <col min="296" max="300" width="15.7109375" style="14" customWidth="1"/>
    <col min="301" max="301" width="10.140625" style="14" customWidth="1"/>
    <col min="302" max="307" width="15.7109375" style="14" customWidth="1"/>
    <col min="308" max="308" width="9.7109375" style="14" customWidth="1"/>
    <col min="309" max="309" width="9.140625" style="14"/>
    <col min="310" max="310" width="10.28515625" style="14" customWidth="1"/>
    <col min="311" max="538" width="9.140625" style="14"/>
    <col min="539" max="539" width="2.28515625" style="14" customWidth="1"/>
    <col min="540" max="540" width="3" style="14" customWidth="1"/>
    <col min="541" max="541" width="42.140625" style="14" bestFit="1" customWidth="1"/>
    <col min="542" max="542" width="11.5703125" style="14" customWidth="1"/>
    <col min="543" max="543" width="13.5703125" style="14" customWidth="1"/>
    <col min="544" max="550" width="15.7109375" style="14" customWidth="1"/>
    <col min="551" max="551" width="10.28515625" style="14" customWidth="1"/>
    <col min="552" max="556" width="15.7109375" style="14" customWidth="1"/>
    <col min="557" max="557" width="10.140625" style="14" customWidth="1"/>
    <col min="558" max="563" width="15.7109375" style="14" customWidth="1"/>
    <col min="564" max="564" width="9.7109375" style="14" customWidth="1"/>
    <col min="565" max="565" width="9.140625" style="14"/>
    <col min="566" max="566" width="10.28515625" style="14" customWidth="1"/>
    <col min="567" max="794" width="9.140625" style="14"/>
    <col min="795" max="795" width="2.28515625" style="14" customWidth="1"/>
    <col min="796" max="796" width="3" style="14" customWidth="1"/>
    <col min="797" max="797" width="42.140625" style="14" bestFit="1" customWidth="1"/>
    <col min="798" max="798" width="11.5703125" style="14" customWidth="1"/>
    <col min="799" max="799" width="13.5703125" style="14" customWidth="1"/>
    <col min="800" max="806" width="15.7109375" style="14" customWidth="1"/>
    <col min="807" max="807" width="10.28515625" style="14" customWidth="1"/>
    <col min="808" max="812" width="15.7109375" style="14" customWidth="1"/>
    <col min="813" max="813" width="10.140625" style="14" customWidth="1"/>
    <col min="814" max="819" width="15.7109375" style="14" customWidth="1"/>
    <col min="820" max="820" width="9.7109375" style="14" customWidth="1"/>
    <col min="821" max="821" width="9.140625" style="14"/>
    <col min="822" max="822" width="10.28515625" style="14" customWidth="1"/>
    <col min="823" max="1050" width="9.140625" style="14"/>
    <col min="1051" max="1051" width="2.28515625" style="14" customWidth="1"/>
    <col min="1052" max="1052" width="3" style="14" customWidth="1"/>
    <col min="1053" max="1053" width="42.140625" style="14" bestFit="1" customWidth="1"/>
    <col min="1054" max="1054" width="11.5703125" style="14" customWidth="1"/>
    <col min="1055" max="1055" width="13.5703125" style="14" customWidth="1"/>
    <col min="1056" max="1062" width="15.7109375" style="14" customWidth="1"/>
    <col min="1063" max="1063" width="10.28515625" style="14" customWidth="1"/>
    <col min="1064" max="1068" width="15.7109375" style="14" customWidth="1"/>
    <col min="1069" max="1069" width="10.140625" style="14" customWidth="1"/>
    <col min="1070" max="1075" width="15.7109375" style="14" customWidth="1"/>
    <col min="1076" max="1076" width="9.7109375" style="14" customWidth="1"/>
    <col min="1077" max="1077" width="9.140625" style="14"/>
    <col min="1078" max="1078" width="10.28515625" style="14" customWidth="1"/>
    <col min="1079" max="1306" width="9.140625" style="14"/>
    <col min="1307" max="1307" width="2.28515625" style="14" customWidth="1"/>
    <col min="1308" max="1308" width="3" style="14" customWidth="1"/>
    <col min="1309" max="1309" width="42.140625" style="14" bestFit="1" customWidth="1"/>
    <col min="1310" max="1310" width="11.5703125" style="14" customWidth="1"/>
    <col min="1311" max="1311" width="13.5703125" style="14" customWidth="1"/>
    <col min="1312" max="1318" width="15.7109375" style="14" customWidth="1"/>
    <col min="1319" max="1319" width="10.28515625" style="14" customWidth="1"/>
    <col min="1320" max="1324" width="15.7109375" style="14" customWidth="1"/>
    <col min="1325" max="1325" width="10.140625" style="14" customWidth="1"/>
    <col min="1326" max="1331" width="15.7109375" style="14" customWidth="1"/>
    <col min="1332" max="1332" width="9.7109375" style="14" customWidth="1"/>
    <col min="1333" max="1333" width="9.140625" style="14"/>
    <col min="1334" max="1334" width="10.28515625" style="14" customWidth="1"/>
    <col min="1335" max="1562" width="9.140625" style="14"/>
    <col min="1563" max="1563" width="2.28515625" style="14" customWidth="1"/>
    <col min="1564" max="1564" width="3" style="14" customWidth="1"/>
    <col min="1565" max="1565" width="42.140625" style="14" bestFit="1" customWidth="1"/>
    <col min="1566" max="1566" width="11.5703125" style="14" customWidth="1"/>
    <col min="1567" max="1567" width="13.5703125" style="14" customWidth="1"/>
    <col min="1568" max="1574" width="15.7109375" style="14" customWidth="1"/>
    <col min="1575" max="1575" width="10.28515625" style="14" customWidth="1"/>
    <col min="1576" max="1580" width="15.7109375" style="14" customWidth="1"/>
    <col min="1581" max="1581" width="10.140625" style="14" customWidth="1"/>
    <col min="1582" max="1587" width="15.7109375" style="14" customWidth="1"/>
    <col min="1588" max="1588" width="9.7109375" style="14" customWidth="1"/>
    <col min="1589" max="1589" width="9.140625" style="14"/>
    <col min="1590" max="1590" width="10.28515625" style="14" customWidth="1"/>
    <col min="1591" max="1818" width="9.140625" style="14"/>
    <col min="1819" max="1819" width="2.28515625" style="14" customWidth="1"/>
    <col min="1820" max="1820" width="3" style="14" customWidth="1"/>
    <col min="1821" max="1821" width="42.140625" style="14" bestFit="1" customWidth="1"/>
    <col min="1822" max="1822" width="11.5703125" style="14" customWidth="1"/>
    <col min="1823" max="1823" width="13.5703125" style="14" customWidth="1"/>
    <col min="1824" max="1830" width="15.7109375" style="14" customWidth="1"/>
    <col min="1831" max="1831" width="10.28515625" style="14" customWidth="1"/>
    <col min="1832" max="1836" width="15.7109375" style="14" customWidth="1"/>
    <col min="1837" max="1837" width="10.140625" style="14" customWidth="1"/>
    <col min="1838" max="1843" width="15.7109375" style="14" customWidth="1"/>
    <col min="1844" max="1844" width="9.7109375" style="14" customWidth="1"/>
    <col min="1845" max="1845" width="9.140625" style="14"/>
    <col min="1846" max="1846" width="10.28515625" style="14" customWidth="1"/>
    <col min="1847" max="2074" width="9.140625" style="14"/>
    <col min="2075" max="2075" width="2.28515625" style="14" customWidth="1"/>
    <col min="2076" max="2076" width="3" style="14" customWidth="1"/>
    <col min="2077" max="2077" width="42.140625" style="14" bestFit="1" customWidth="1"/>
    <col min="2078" max="2078" width="11.5703125" style="14" customWidth="1"/>
    <col min="2079" max="2079" width="13.5703125" style="14" customWidth="1"/>
    <col min="2080" max="2086" width="15.7109375" style="14" customWidth="1"/>
    <col min="2087" max="2087" width="10.28515625" style="14" customWidth="1"/>
    <col min="2088" max="2092" width="15.7109375" style="14" customWidth="1"/>
    <col min="2093" max="2093" width="10.140625" style="14" customWidth="1"/>
    <col min="2094" max="2099" width="15.7109375" style="14" customWidth="1"/>
    <col min="2100" max="2100" width="9.7109375" style="14" customWidth="1"/>
    <col min="2101" max="2101" width="9.140625" style="14"/>
    <col min="2102" max="2102" width="10.28515625" style="14" customWidth="1"/>
    <col min="2103" max="2330" width="9.140625" style="14"/>
    <col min="2331" max="2331" width="2.28515625" style="14" customWidth="1"/>
    <col min="2332" max="2332" width="3" style="14" customWidth="1"/>
    <col min="2333" max="2333" width="42.140625" style="14" bestFit="1" customWidth="1"/>
    <col min="2334" max="2334" width="11.5703125" style="14" customWidth="1"/>
    <col min="2335" max="2335" width="13.5703125" style="14" customWidth="1"/>
    <col min="2336" max="2342" width="15.7109375" style="14" customWidth="1"/>
    <col min="2343" max="2343" width="10.28515625" style="14" customWidth="1"/>
    <col min="2344" max="2348" width="15.7109375" style="14" customWidth="1"/>
    <col min="2349" max="2349" width="10.140625" style="14" customWidth="1"/>
    <col min="2350" max="2355" width="15.7109375" style="14" customWidth="1"/>
    <col min="2356" max="2356" width="9.7109375" style="14" customWidth="1"/>
    <col min="2357" max="2357" width="9.140625" style="14"/>
    <col min="2358" max="2358" width="10.28515625" style="14" customWidth="1"/>
    <col min="2359" max="2586" width="9.140625" style="14"/>
    <col min="2587" max="2587" width="2.28515625" style="14" customWidth="1"/>
    <col min="2588" max="2588" width="3" style="14" customWidth="1"/>
    <col min="2589" max="2589" width="42.140625" style="14" bestFit="1" customWidth="1"/>
    <col min="2590" max="2590" width="11.5703125" style="14" customWidth="1"/>
    <col min="2591" max="2591" width="13.5703125" style="14" customWidth="1"/>
    <col min="2592" max="2598" width="15.7109375" style="14" customWidth="1"/>
    <col min="2599" max="2599" width="10.28515625" style="14" customWidth="1"/>
    <col min="2600" max="2604" width="15.7109375" style="14" customWidth="1"/>
    <col min="2605" max="2605" width="10.140625" style="14" customWidth="1"/>
    <col min="2606" max="2611" width="15.7109375" style="14" customWidth="1"/>
    <col min="2612" max="2612" width="9.7109375" style="14" customWidth="1"/>
    <col min="2613" max="2613" width="9.140625" style="14"/>
    <col min="2614" max="2614" width="10.28515625" style="14" customWidth="1"/>
    <col min="2615" max="2842" width="9.140625" style="14"/>
    <col min="2843" max="2843" width="2.28515625" style="14" customWidth="1"/>
    <col min="2844" max="2844" width="3" style="14" customWidth="1"/>
    <col min="2845" max="2845" width="42.140625" style="14" bestFit="1" customWidth="1"/>
    <col min="2846" max="2846" width="11.5703125" style="14" customWidth="1"/>
    <col min="2847" max="2847" width="13.5703125" style="14" customWidth="1"/>
    <col min="2848" max="2854" width="15.7109375" style="14" customWidth="1"/>
    <col min="2855" max="2855" width="10.28515625" style="14" customWidth="1"/>
    <col min="2856" max="2860" width="15.7109375" style="14" customWidth="1"/>
    <col min="2861" max="2861" width="10.140625" style="14" customWidth="1"/>
    <col min="2862" max="2867" width="15.7109375" style="14" customWidth="1"/>
    <col min="2868" max="2868" width="9.7109375" style="14" customWidth="1"/>
    <col min="2869" max="2869" width="9.140625" style="14"/>
    <col min="2870" max="2870" width="10.28515625" style="14" customWidth="1"/>
    <col min="2871" max="3098" width="9.140625" style="14"/>
    <col min="3099" max="3099" width="2.28515625" style="14" customWidth="1"/>
    <col min="3100" max="3100" width="3" style="14" customWidth="1"/>
    <col min="3101" max="3101" width="42.140625" style="14" bestFit="1" customWidth="1"/>
    <col min="3102" max="3102" width="11.5703125" style="14" customWidth="1"/>
    <col min="3103" max="3103" width="13.5703125" style="14" customWidth="1"/>
    <col min="3104" max="3110" width="15.7109375" style="14" customWidth="1"/>
    <col min="3111" max="3111" width="10.28515625" style="14" customWidth="1"/>
    <col min="3112" max="3116" width="15.7109375" style="14" customWidth="1"/>
    <col min="3117" max="3117" width="10.140625" style="14" customWidth="1"/>
    <col min="3118" max="3123" width="15.7109375" style="14" customWidth="1"/>
    <col min="3124" max="3124" width="9.7109375" style="14" customWidth="1"/>
    <col min="3125" max="3125" width="9.140625" style="14"/>
    <col min="3126" max="3126" width="10.28515625" style="14" customWidth="1"/>
    <col min="3127" max="3354" width="9.140625" style="14"/>
    <col min="3355" max="3355" width="2.28515625" style="14" customWidth="1"/>
    <col min="3356" max="3356" width="3" style="14" customWidth="1"/>
    <col min="3357" max="3357" width="42.140625" style="14" bestFit="1" customWidth="1"/>
    <col min="3358" max="3358" width="11.5703125" style="14" customWidth="1"/>
    <col min="3359" max="3359" width="13.5703125" style="14" customWidth="1"/>
    <col min="3360" max="3366" width="15.7109375" style="14" customWidth="1"/>
    <col min="3367" max="3367" width="10.28515625" style="14" customWidth="1"/>
    <col min="3368" max="3372" width="15.7109375" style="14" customWidth="1"/>
    <col min="3373" max="3373" width="10.140625" style="14" customWidth="1"/>
    <col min="3374" max="3379" width="15.7109375" style="14" customWidth="1"/>
    <col min="3380" max="3380" width="9.7109375" style="14" customWidth="1"/>
    <col min="3381" max="3381" width="9.140625" style="14"/>
    <col min="3382" max="3382" width="10.28515625" style="14" customWidth="1"/>
    <col min="3383" max="3610" width="9.140625" style="14"/>
    <col min="3611" max="3611" width="2.28515625" style="14" customWidth="1"/>
    <col min="3612" max="3612" width="3" style="14" customWidth="1"/>
    <col min="3613" max="3613" width="42.140625" style="14" bestFit="1" customWidth="1"/>
    <col min="3614" max="3614" width="11.5703125" style="14" customWidth="1"/>
    <col min="3615" max="3615" width="13.5703125" style="14" customWidth="1"/>
    <col min="3616" max="3622" width="15.7109375" style="14" customWidth="1"/>
    <col min="3623" max="3623" width="10.28515625" style="14" customWidth="1"/>
    <col min="3624" max="3628" width="15.7109375" style="14" customWidth="1"/>
    <col min="3629" max="3629" width="10.140625" style="14" customWidth="1"/>
    <col min="3630" max="3635" width="15.7109375" style="14" customWidth="1"/>
    <col min="3636" max="3636" width="9.7109375" style="14" customWidth="1"/>
    <col min="3637" max="3637" width="9.140625" style="14"/>
    <col min="3638" max="3638" width="10.28515625" style="14" customWidth="1"/>
    <col min="3639" max="3866" width="9.140625" style="14"/>
    <col min="3867" max="3867" width="2.28515625" style="14" customWidth="1"/>
    <col min="3868" max="3868" width="3" style="14" customWidth="1"/>
    <col min="3869" max="3869" width="42.140625" style="14" bestFit="1" customWidth="1"/>
    <col min="3870" max="3870" width="11.5703125" style="14" customWidth="1"/>
    <col min="3871" max="3871" width="13.5703125" style="14" customWidth="1"/>
    <col min="3872" max="3878" width="15.7109375" style="14" customWidth="1"/>
    <col min="3879" max="3879" width="10.28515625" style="14" customWidth="1"/>
    <col min="3880" max="3884" width="15.7109375" style="14" customWidth="1"/>
    <col min="3885" max="3885" width="10.140625" style="14" customWidth="1"/>
    <col min="3886" max="3891" width="15.7109375" style="14" customWidth="1"/>
    <col min="3892" max="3892" width="9.7109375" style="14" customWidth="1"/>
    <col min="3893" max="3893" width="9.140625" style="14"/>
    <col min="3894" max="3894" width="10.28515625" style="14" customWidth="1"/>
    <col min="3895" max="4122" width="9.140625" style="14"/>
    <col min="4123" max="4123" width="2.28515625" style="14" customWidth="1"/>
    <col min="4124" max="4124" width="3" style="14" customWidth="1"/>
    <col min="4125" max="4125" width="42.140625" style="14" bestFit="1" customWidth="1"/>
    <col min="4126" max="4126" width="11.5703125" style="14" customWidth="1"/>
    <col min="4127" max="4127" width="13.5703125" style="14" customWidth="1"/>
    <col min="4128" max="4134" width="15.7109375" style="14" customWidth="1"/>
    <col min="4135" max="4135" width="10.28515625" style="14" customWidth="1"/>
    <col min="4136" max="4140" width="15.7109375" style="14" customWidth="1"/>
    <col min="4141" max="4141" width="10.140625" style="14" customWidth="1"/>
    <col min="4142" max="4147" width="15.7109375" style="14" customWidth="1"/>
    <col min="4148" max="4148" width="9.7109375" style="14" customWidth="1"/>
    <col min="4149" max="4149" width="9.140625" style="14"/>
    <col min="4150" max="4150" width="10.28515625" style="14" customWidth="1"/>
    <col min="4151" max="4378" width="9.140625" style="14"/>
    <col min="4379" max="4379" width="2.28515625" style="14" customWidth="1"/>
    <col min="4380" max="4380" width="3" style="14" customWidth="1"/>
    <col min="4381" max="4381" width="42.140625" style="14" bestFit="1" customWidth="1"/>
    <col min="4382" max="4382" width="11.5703125" style="14" customWidth="1"/>
    <col min="4383" max="4383" width="13.5703125" style="14" customWidth="1"/>
    <col min="4384" max="4390" width="15.7109375" style="14" customWidth="1"/>
    <col min="4391" max="4391" width="10.28515625" style="14" customWidth="1"/>
    <col min="4392" max="4396" width="15.7109375" style="14" customWidth="1"/>
    <col min="4397" max="4397" width="10.140625" style="14" customWidth="1"/>
    <col min="4398" max="4403" width="15.7109375" style="14" customWidth="1"/>
    <col min="4404" max="4404" width="9.7109375" style="14" customWidth="1"/>
    <col min="4405" max="4405" width="9.140625" style="14"/>
    <col min="4406" max="4406" width="10.28515625" style="14" customWidth="1"/>
    <col min="4407" max="4634" width="9.140625" style="14"/>
    <col min="4635" max="4635" width="2.28515625" style="14" customWidth="1"/>
    <col min="4636" max="4636" width="3" style="14" customWidth="1"/>
    <col min="4637" max="4637" width="42.140625" style="14" bestFit="1" customWidth="1"/>
    <col min="4638" max="4638" width="11.5703125" style="14" customWidth="1"/>
    <col min="4639" max="4639" width="13.5703125" style="14" customWidth="1"/>
    <col min="4640" max="4646" width="15.7109375" style="14" customWidth="1"/>
    <col min="4647" max="4647" width="10.28515625" style="14" customWidth="1"/>
    <col min="4648" max="4652" width="15.7109375" style="14" customWidth="1"/>
    <col min="4653" max="4653" width="10.140625" style="14" customWidth="1"/>
    <col min="4654" max="4659" width="15.7109375" style="14" customWidth="1"/>
    <col min="4660" max="4660" width="9.7109375" style="14" customWidth="1"/>
    <col min="4661" max="4661" width="9.140625" style="14"/>
    <col min="4662" max="4662" width="10.28515625" style="14" customWidth="1"/>
    <col min="4663" max="4890" width="9.140625" style="14"/>
    <col min="4891" max="4891" width="2.28515625" style="14" customWidth="1"/>
    <col min="4892" max="4892" width="3" style="14" customWidth="1"/>
    <col min="4893" max="4893" width="42.140625" style="14" bestFit="1" customWidth="1"/>
    <col min="4894" max="4894" width="11.5703125" style="14" customWidth="1"/>
    <col min="4895" max="4895" width="13.5703125" style="14" customWidth="1"/>
    <col min="4896" max="4902" width="15.7109375" style="14" customWidth="1"/>
    <col min="4903" max="4903" width="10.28515625" style="14" customWidth="1"/>
    <col min="4904" max="4908" width="15.7109375" style="14" customWidth="1"/>
    <col min="4909" max="4909" width="10.140625" style="14" customWidth="1"/>
    <col min="4910" max="4915" width="15.7109375" style="14" customWidth="1"/>
    <col min="4916" max="4916" width="9.7109375" style="14" customWidth="1"/>
    <col min="4917" max="4917" width="9.140625" style="14"/>
    <col min="4918" max="4918" width="10.28515625" style="14" customWidth="1"/>
    <col min="4919" max="5146" width="9.140625" style="14"/>
    <col min="5147" max="5147" width="2.28515625" style="14" customWidth="1"/>
    <col min="5148" max="5148" width="3" style="14" customWidth="1"/>
    <col min="5149" max="5149" width="42.140625" style="14" bestFit="1" customWidth="1"/>
    <col min="5150" max="5150" width="11.5703125" style="14" customWidth="1"/>
    <col min="5151" max="5151" width="13.5703125" style="14" customWidth="1"/>
    <col min="5152" max="5158" width="15.7109375" style="14" customWidth="1"/>
    <col min="5159" max="5159" width="10.28515625" style="14" customWidth="1"/>
    <col min="5160" max="5164" width="15.7109375" style="14" customWidth="1"/>
    <col min="5165" max="5165" width="10.140625" style="14" customWidth="1"/>
    <col min="5166" max="5171" width="15.7109375" style="14" customWidth="1"/>
    <col min="5172" max="5172" width="9.7109375" style="14" customWidth="1"/>
    <col min="5173" max="5173" width="9.140625" style="14"/>
    <col min="5174" max="5174" width="10.28515625" style="14" customWidth="1"/>
    <col min="5175" max="5402" width="9.140625" style="14"/>
    <col min="5403" max="5403" width="2.28515625" style="14" customWidth="1"/>
    <col min="5404" max="5404" width="3" style="14" customWidth="1"/>
    <col min="5405" max="5405" width="42.140625" style="14" bestFit="1" customWidth="1"/>
    <col min="5406" max="5406" width="11.5703125" style="14" customWidth="1"/>
    <col min="5407" max="5407" width="13.5703125" style="14" customWidth="1"/>
    <col min="5408" max="5414" width="15.7109375" style="14" customWidth="1"/>
    <col min="5415" max="5415" width="10.28515625" style="14" customWidth="1"/>
    <col min="5416" max="5420" width="15.7109375" style="14" customWidth="1"/>
    <col min="5421" max="5421" width="10.140625" style="14" customWidth="1"/>
    <col min="5422" max="5427" width="15.7109375" style="14" customWidth="1"/>
    <col min="5428" max="5428" width="9.7109375" style="14" customWidth="1"/>
    <col min="5429" max="5429" width="9.140625" style="14"/>
    <col min="5430" max="5430" width="10.28515625" style="14" customWidth="1"/>
    <col min="5431" max="5658" width="9.140625" style="14"/>
    <col min="5659" max="5659" width="2.28515625" style="14" customWidth="1"/>
    <col min="5660" max="5660" width="3" style="14" customWidth="1"/>
    <col min="5661" max="5661" width="42.140625" style="14" bestFit="1" customWidth="1"/>
    <col min="5662" max="5662" width="11.5703125" style="14" customWidth="1"/>
    <col min="5663" max="5663" width="13.5703125" style="14" customWidth="1"/>
    <col min="5664" max="5670" width="15.7109375" style="14" customWidth="1"/>
    <col min="5671" max="5671" width="10.28515625" style="14" customWidth="1"/>
    <col min="5672" max="5676" width="15.7109375" style="14" customWidth="1"/>
    <col min="5677" max="5677" width="10.140625" style="14" customWidth="1"/>
    <col min="5678" max="5683" width="15.7109375" style="14" customWidth="1"/>
    <col min="5684" max="5684" width="9.7109375" style="14" customWidth="1"/>
    <col min="5685" max="5685" width="9.140625" style="14"/>
    <col min="5686" max="5686" width="10.28515625" style="14" customWidth="1"/>
    <col min="5687" max="5914" width="9.140625" style="14"/>
    <col min="5915" max="5915" width="2.28515625" style="14" customWidth="1"/>
    <col min="5916" max="5916" width="3" style="14" customWidth="1"/>
    <col min="5917" max="5917" width="42.140625" style="14" bestFit="1" customWidth="1"/>
    <col min="5918" max="5918" width="11.5703125" style="14" customWidth="1"/>
    <col min="5919" max="5919" width="13.5703125" style="14" customWidth="1"/>
    <col min="5920" max="5926" width="15.7109375" style="14" customWidth="1"/>
    <col min="5927" max="5927" width="10.28515625" style="14" customWidth="1"/>
    <col min="5928" max="5932" width="15.7109375" style="14" customWidth="1"/>
    <col min="5933" max="5933" width="10.140625" style="14" customWidth="1"/>
    <col min="5934" max="5939" width="15.7109375" style="14" customWidth="1"/>
    <col min="5940" max="5940" width="9.7109375" style="14" customWidth="1"/>
    <col min="5941" max="5941" width="9.140625" style="14"/>
    <col min="5942" max="5942" width="10.28515625" style="14" customWidth="1"/>
    <col min="5943" max="6170" width="9.140625" style="14"/>
    <col min="6171" max="6171" width="2.28515625" style="14" customWidth="1"/>
    <col min="6172" max="6172" width="3" style="14" customWidth="1"/>
    <col min="6173" max="6173" width="42.140625" style="14" bestFit="1" customWidth="1"/>
    <col min="6174" max="6174" width="11.5703125" style="14" customWidth="1"/>
    <col min="6175" max="6175" width="13.5703125" style="14" customWidth="1"/>
    <col min="6176" max="6182" width="15.7109375" style="14" customWidth="1"/>
    <col min="6183" max="6183" width="10.28515625" style="14" customWidth="1"/>
    <col min="6184" max="6188" width="15.7109375" style="14" customWidth="1"/>
    <col min="6189" max="6189" width="10.140625" style="14" customWidth="1"/>
    <col min="6190" max="6195" width="15.7109375" style="14" customWidth="1"/>
    <col min="6196" max="6196" width="9.7109375" style="14" customWidth="1"/>
    <col min="6197" max="6197" width="9.140625" style="14"/>
    <col min="6198" max="6198" width="10.28515625" style="14" customWidth="1"/>
    <col min="6199" max="6426" width="9.140625" style="14"/>
    <col min="6427" max="6427" width="2.28515625" style="14" customWidth="1"/>
    <col min="6428" max="6428" width="3" style="14" customWidth="1"/>
    <col min="6429" max="6429" width="42.140625" style="14" bestFit="1" customWidth="1"/>
    <col min="6430" max="6430" width="11.5703125" style="14" customWidth="1"/>
    <col min="6431" max="6431" width="13.5703125" style="14" customWidth="1"/>
    <col min="6432" max="6438" width="15.7109375" style="14" customWidth="1"/>
    <col min="6439" max="6439" width="10.28515625" style="14" customWidth="1"/>
    <col min="6440" max="6444" width="15.7109375" style="14" customWidth="1"/>
    <col min="6445" max="6445" width="10.140625" style="14" customWidth="1"/>
    <col min="6446" max="6451" width="15.7109375" style="14" customWidth="1"/>
    <col min="6452" max="6452" width="9.7109375" style="14" customWidth="1"/>
    <col min="6453" max="6453" width="9.140625" style="14"/>
    <col min="6454" max="6454" width="10.28515625" style="14" customWidth="1"/>
    <col min="6455" max="6682" width="9.140625" style="14"/>
    <col min="6683" max="6683" width="2.28515625" style="14" customWidth="1"/>
    <col min="6684" max="6684" width="3" style="14" customWidth="1"/>
    <col min="6685" max="6685" width="42.140625" style="14" bestFit="1" customWidth="1"/>
    <col min="6686" max="6686" width="11.5703125" style="14" customWidth="1"/>
    <col min="6687" max="6687" width="13.5703125" style="14" customWidth="1"/>
    <col min="6688" max="6694" width="15.7109375" style="14" customWidth="1"/>
    <col min="6695" max="6695" width="10.28515625" style="14" customWidth="1"/>
    <col min="6696" max="6700" width="15.7109375" style="14" customWidth="1"/>
    <col min="6701" max="6701" width="10.140625" style="14" customWidth="1"/>
    <col min="6702" max="6707" width="15.7109375" style="14" customWidth="1"/>
    <col min="6708" max="6708" width="9.7109375" style="14" customWidth="1"/>
    <col min="6709" max="6709" width="9.140625" style="14"/>
    <col min="6710" max="6710" width="10.28515625" style="14" customWidth="1"/>
    <col min="6711" max="6938" width="9.140625" style="14"/>
    <col min="6939" max="6939" width="2.28515625" style="14" customWidth="1"/>
    <col min="6940" max="6940" width="3" style="14" customWidth="1"/>
    <col min="6941" max="6941" width="42.140625" style="14" bestFit="1" customWidth="1"/>
    <col min="6942" max="6942" width="11.5703125" style="14" customWidth="1"/>
    <col min="6943" max="6943" width="13.5703125" style="14" customWidth="1"/>
    <col min="6944" max="6950" width="15.7109375" style="14" customWidth="1"/>
    <col min="6951" max="6951" width="10.28515625" style="14" customWidth="1"/>
    <col min="6952" max="6956" width="15.7109375" style="14" customWidth="1"/>
    <col min="6957" max="6957" width="10.140625" style="14" customWidth="1"/>
    <col min="6958" max="6963" width="15.7109375" style="14" customWidth="1"/>
    <col min="6964" max="6964" width="9.7109375" style="14" customWidth="1"/>
    <col min="6965" max="6965" width="9.140625" style="14"/>
    <col min="6966" max="6966" width="10.28515625" style="14" customWidth="1"/>
    <col min="6967" max="7194" width="9.140625" style="14"/>
    <col min="7195" max="7195" width="2.28515625" style="14" customWidth="1"/>
    <col min="7196" max="7196" width="3" style="14" customWidth="1"/>
    <col min="7197" max="7197" width="42.140625" style="14" bestFit="1" customWidth="1"/>
    <col min="7198" max="7198" width="11.5703125" style="14" customWidth="1"/>
    <col min="7199" max="7199" width="13.5703125" style="14" customWidth="1"/>
    <col min="7200" max="7206" width="15.7109375" style="14" customWidth="1"/>
    <col min="7207" max="7207" width="10.28515625" style="14" customWidth="1"/>
    <col min="7208" max="7212" width="15.7109375" style="14" customWidth="1"/>
    <col min="7213" max="7213" width="10.140625" style="14" customWidth="1"/>
    <col min="7214" max="7219" width="15.7109375" style="14" customWidth="1"/>
    <col min="7220" max="7220" width="9.7109375" style="14" customWidth="1"/>
    <col min="7221" max="7221" width="9.140625" style="14"/>
    <col min="7222" max="7222" width="10.28515625" style="14" customWidth="1"/>
    <col min="7223" max="7450" width="9.140625" style="14"/>
    <col min="7451" max="7451" width="2.28515625" style="14" customWidth="1"/>
    <col min="7452" max="7452" width="3" style="14" customWidth="1"/>
    <col min="7453" max="7453" width="42.140625" style="14" bestFit="1" customWidth="1"/>
    <col min="7454" max="7454" width="11.5703125" style="14" customWidth="1"/>
    <col min="7455" max="7455" width="13.5703125" style="14" customWidth="1"/>
    <col min="7456" max="7462" width="15.7109375" style="14" customWidth="1"/>
    <col min="7463" max="7463" width="10.28515625" style="14" customWidth="1"/>
    <col min="7464" max="7468" width="15.7109375" style="14" customWidth="1"/>
    <col min="7469" max="7469" width="10.140625" style="14" customWidth="1"/>
    <col min="7470" max="7475" width="15.7109375" style="14" customWidth="1"/>
    <col min="7476" max="7476" width="9.7109375" style="14" customWidth="1"/>
    <col min="7477" max="7477" width="9.140625" style="14"/>
    <col min="7478" max="7478" width="10.28515625" style="14" customWidth="1"/>
    <col min="7479" max="7706" width="9.140625" style="14"/>
    <col min="7707" max="7707" width="2.28515625" style="14" customWidth="1"/>
    <col min="7708" max="7708" width="3" style="14" customWidth="1"/>
    <col min="7709" max="7709" width="42.140625" style="14" bestFit="1" customWidth="1"/>
    <col min="7710" max="7710" width="11.5703125" style="14" customWidth="1"/>
    <col min="7711" max="7711" width="13.5703125" style="14" customWidth="1"/>
    <col min="7712" max="7718" width="15.7109375" style="14" customWidth="1"/>
    <col min="7719" max="7719" width="10.28515625" style="14" customWidth="1"/>
    <col min="7720" max="7724" width="15.7109375" style="14" customWidth="1"/>
    <col min="7725" max="7725" width="10.140625" style="14" customWidth="1"/>
    <col min="7726" max="7731" width="15.7109375" style="14" customWidth="1"/>
    <col min="7732" max="7732" width="9.7109375" style="14" customWidth="1"/>
    <col min="7733" max="7733" width="9.140625" style="14"/>
    <col min="7734" max="7734" width="10.28515625" style="14" customWidth="1"/>
    <col min="7735" max="7962" width="9.140625" style="14"/>
    <col min="7963" max="7963" width="2.28515625" style="14" customWidth="1"/>
    <col min="7964" max="7964" width="3" style="14" customWidth="1"/>
    <col min="7965" max="7965" width="42.140625" style="14" bestFit="1" customWidth="1"/>
    <col min="7966" max="7966" width="11.5703125" style="14" customWidth="1"/>
    <col min="7967" max="7967" width="13.5703125" style="14" customWidth="1"/>
    <col min="7968" max="7974" width="15.7109375" style="14" customWidth="1"/>
    <col min="7975" max="7975" width="10.28515625" style="14" customWidth="1"/>
    <col min="7976" max="7980" width="15.7109375" style="14" customWidth="1"/>
    <col min="7981" max="7981" width="10.140625" style="14" customWidth="1"/>
    <col min="7982" max="7987" width="15.7109375" style="14" customWidth="1"/>
    <col min="7988" max="7988" width="9.7109375" style="14" customWidth="1"/>
    <col min="7989" max="7989" width="9.140625" style="14"/>
    <col min="7990" max="7990" width="10.28515625" style="14" customWidth="1"/>
    <col min="7991" max="8218" width="9.140625" style="14"/>
    <col min="8219" max="8219" width="2.28515625" style="14" customWidth="1"/>
    <col min="8220" max="8220" width="3" style="14" customWidth="1"/>
    <col min="8221" max="8221" width="42.140625" style="14" bestFit="1" customWidth="1"/>
    <col min="8222" max="8222" width="11.5703125" style="14" customWidth="1"/>
    <col min="8223" max="8223" width="13.5703125" style="14" customWidth="1"/>
    <col min="8224" max="8230" width="15.7109375" style="14" customWidth="1"/>
    <col min="8231" max="8231" width="10.28515625" style="14" customWidth="1"/>
    <col min="8232" max="8236" width="15.7109375" style="14" customWidth="1"/>
    <col min="8237" max="8237" width="10.140625" style="14" customWidth="1"/>
    <col min="8238" max="8243" width="15.7109375" style="14" customWidth="1"/>
    <col min="8244" max="8244" width="9.7109375" style="14" customWidth="1"/>
    <col min="8245" max="8245" width="9.140625" style="14"/>
    <col min="8246" max="8246" width="10.28515625" style="14" customWidth="1"/>
    <col min="8247" max="8474" width="9.140625" style="14"/>
    <col min="8475" max="8475" width="2.28515625" style="14" customWidth="1"/>
    <col min="8476" max="8476" width="3" style="14" customWidth="1"/>
    <col min="8477" max="8477" width="42.140625" style="14" bestFit="1" customWidth="1"/>
    <col min="8478" max="8478" width="11.5703125" style="14" customWidth="1"/>
    <col min="8479" max="8479" width="13.5703125" style="14" customWidth="1"/>
    <col min="8480" max="8486" width="15.7109375" style="14" customWidth="1"/>
    <col min="8487" max="8487" width="10.28515625" style="14" customWidth="1"/>
    <col min="8488" max="8492" width="15.7109375" style="14" customWidth="1"/>
    <col min="8493" max="8493" width="10.140625" style="14" customWidth="1"/>
    <col min="8494" max="8499" width="15.7109375" style="14" customWidth="1"/>
    <col min="8500" max="8500" width="9.7109375" style="14" customWidth="1"/>
    <col min="8501" max="8501" width="9.140625" style="14"/>
    <col min="8502" max="8502" width="10.28515625" style="14" customWidth="1"/>
    <col min="8503" max="8730" width="9.140625" style="14"/>
    <col min="8731" max="8731" width="2.28515625" style="14" customWidth="1"/>
    <col min="8732" max="8732" width="3" style="14" customWidth="1"/>
    <col min="8733" max="8733" width="42.140625" style="14" bestFit="1" customWidth="1"/>
    <col min="8734" max="8734" width="11.5703125" style="14" customWidth="1"/>
    <col min="8735" max="8735" width="13.5703125" style="14" customWidth="1"/>
    <col min="8736" max="8742" width="15.7109375" style="14" customWidth="1"/>
    <col min="8743" max="8743" width="10.28515625" style="14" customWidth="1"/>
    <col min="8744" max="8748" width="15.7109375" style="14" customWidth="1"/>
    <col min="8749" max="8749" width="10.140625" style="14" customWidth="1"/>
    <col min="8750" max="8755" width="15.7109375" style="14" customWidth="1"/>
    <col min="8756" max="8756" width="9.7109375" style="14" customWidth="1"/>
    <col min="8757" max="8757" width="9.140625" style="14"/>
    <col min="8758" max="8758" width="10.28515625" style="14" customWidth="1"/>
    <col min="8759" max="8986" width="9.140625" style="14"/>
    <col min="8987" max="8987" width="2.28515625" style="14" customWidth="1"/>
    <col min="8988" max="8988" width="3" style="14" customWidth="1"/>
    <col min="8989" max="8989" width="42.140625" style="14" bestFit="1" customWidth="1"/>
    <col min="8990" max="8990" width="11.5703125" style="14" customWidth="1"/>
    <col min="8991" max="8991" width="13.5703125" style="14" customWidth="1"/>
    <col min="8992" max="8998" width="15.7109375" style="14" customWidth="1"/>
    <col min="8999" max="8999" width="10.28515625" style="14" customWidth="1"/>
    <col min="9000" max="9004" width="15.7109375" style="14" customWidth="1"/>
    <col min="9005" max="9005" width="10.140625" style="14" customWidth="1"/>
    <col min="9006" max="9011" width="15.7109375" style="14" customWidth="1"/>
    <col min="9012" max="9012" width="9.7109375" style="14" customWidth="1"/>
    <col min="9013" max="9013" width="9.140625" style="14"/>
    <col min="9014" max="9014" width="10.28515625" style="14" customWidth="1"/>
    <col min="9015" max="9242" width="9.140625" style="14"/>
    <col min="9243" max="9243" width="2.28515625" style="14" customWidth="1"/>
    <col min="9244" max="9244" width="3" style="14" customWidth="1"/>
    <col min="9245" max="9245" width="42.140625" style="14" bestFit="1" customWidth="1"/>
    <col min="9246" max="9246" width="11.5703125" style="14" customWidth="1"/>
    <col min="9247" max="9247" width="13.5703125" style="14" customWidth="1"/>
    <col min="9248" max="9254" width="15.7109375" style="14" customWidth="1"/>
    <col min="9255" max="9255" width="10.28515625" style="14" customWidth="1"/>
    <col min="9256" max="9260" width="15.7109375" style="14" customWidth="1"/>
    <col min="9261" max="9261" width="10.140625" style="14" customWidth="1"/>
    <col min="9262" max="9267" width="15.7109375" style="14" customWidth="1"/>
    <col min="9268" max="9268" width="9.7109375" style="14" customWidth="1"/>
    <col min="9269" max="9269" width="9.140625" style="14"/>
    <col min="9270" max="9270" width="10.28515625" style="14" customWidth="1"/>
    <col min="9271" max="9498" width="9.140625" style="14"/>
    <col min="9499" max="9499" width="2.28515625" style="14" customWidth="1"/>
    <col min="9500" max="9500" width="3" style="14" customWidth="1"/>
    <col min="9501" max="9501" width="42.140625" style="14" bestFit="1" customWidth="1"/>
    <col min="9502" max="9502" width="11.5703125" style="14" customWidth="1"/>
    <col min="9503" max="9503" width="13.5703125" style="14" customWidth="1"/>
    <col min="9504" max="9510" width="15.7109375" style="14" customWidth="1"/>
    <col min="9511" max="9511" width="10.28515625" style="14" customWidth="1"/>
    <col min="9512" max="9516" width="15.7109375" style="14" customWidth="1"/>
    <col min="9517" max="9517" width="10.140625" style="14" customWidth="1"/>
    <col min="9518" max="9523" width="15.7109375" style="14" customWidth="1"/>
    <col min="9524" max="9524" width="9.7109375" style="14" customWidth="1"/>
    <col min="9525" max="9525" width="9.140625" style="14"/>
    <col min="9526" max="9526" width="10.28515625" style="14" customWidth="1"/>
    <col min="9527" max="9754" width="9.140625" style="14"/>
    <col min="9755" max="9755" width="2.28515625" style="14" customWidth="1"/>
    <col min="9756" max="9756" width="3" style="14" customWidth="1"/>
    <col min="9757" max="9757" width="42.140625" style="14" bestFit="1" customWidth="1"/>
    <col min="9758" max="9758" width="11.5703125" style="14" customWidth="1"/>
    <col min="9759" max="9759" width="13.5703125" style="14" customWidth="1"/>
    <col min="9760" max="9766" width="15.7109375" style="14" customWidth="1"/>
    <col min="9767" max="9767" width="10.28515625" style="14" customWidth="1"/>
    <col min="9768" max="9772" width="15.7109375" style="14" customWidth="1"/>
    <col min="9773" max="9773" width="10.140625" style="14" customWidth="1"/>
    <col min="9774" max="9779" width="15.7109375" style="14" customWidth="1"/>
    <col min="9780" max="9780" width="9.7109375" style="14" customWidth="1"/>
    <col min="9781" max="9781" width="9.140625" style="14"/>
    <col min="9782" max="9782" width="10.28515625" style="14" customWidth="1"/>
    <col min="9783" max="10010" width="9.140625" style="14"/>
    <col min="10011" max="10011" width="2.28515625" style="14" customWidth="1"/>
    <col min="10012" max="10012" width="3" style="14" customWidth="1"/>
    <col min="10013" max="10013" width="42.140625" style="14" bestFit="1" customWidth="1"/>
    <col min="10014" max="10014" width="11.5703125" style="14" customWidth="1"/>
    <col min="10015" max="10015" width="13.5703125" style="14" customWidth="1"/>
    <col min="10016" max="10022" width="15.7109375" style="14" customWidth="1"/>
    <col min="10023" max="10023" width="10.28515625" style="14" customWidth="1"/>
    <col min="10024" max="10028" width="15.7109375" style="14" customWidth="1"/>
    <col min="10029" max="10029" width="10.140625" style="14" customWidth="1"/>
    <col min="10030" max="10035" width="15.7109375" style="14" customWidth="1"/>
    <col min="10036" max="10036" width="9.7109375" style="14" customWidth="1"/>
    <col min="10037" max="10037" width="9.140625" style="14"/>
    <col min="10038" max="10038" width="10.28515625" style="14" customWidth="1"/>
    <col min="10039" max="10266" width="9.140625" style="14"/>
    <col min="10267" max="10267" width="2.28515625" style="14" customWidth="1"/>
    <col min="10268" max="10268" width="3" style="14" customWidth="1"/>
    <col min="10269" max="10269" width="42.140625" style="14" bestFit="1" customWidth="1"/>
    <col min="10270" max="10270" width="11.5703125" style="14" customWidth="1"/>
    <col min="10271" max="10271" width="13.5703125" style="14" customWidth="1"/>
    <col min="10272" max="10278" width="15.7109375" style="14" customWidth="1"/>
    <col min="10279" max="10279" width="10.28515625" style="14" customWidth="1"/>
    <col min="10280" max="10284" width="15.7109375" style="14" customWidth="1"/>
    <col min="10285" max="10285" width="10.140625" style="14" customWidth="1"/>
    <col min="10286" max="10291" width="15.7109375" style="14" customWidth="1"/>
    <col min="10292" max="10292" width="9.7109375" style="14" customWidth="1"/>
    <col min="10293" max="10293" width="9.140625" style="14"/>
    <col min="10294" max="10294" width="10.28515625" style="14" customWidth="1"/>
    <col min="10295" max="10522" width="9.140625" style="14"/>
    <col min="10523" max="10523" width="2.28515625" style="14" customWidth="1"/>
    <col min="10524" max="10524" width="3" style="14" customWidth="1"/>
    <col min="10525" max="10525" width="42.140625" style="14" bestFit="1" customWidth="1"/>
    <col min="10526" max="10526" width="11.5703125" style="14" customWidth="1"/>
    <col min="10527" max="10527" width="13.5703125" style="14" customWidth="1"/>
    <col min="10528" max="10534" width="15.7109375" style="14" customWidth="1"/>
    <col min="10535" max="10535" width="10.28515625" style="14" customWidth="1"/>
    <col min="10536" max="10540" width="15.7109375" style="14" customWidth="1"/>
    <col min="10541" max="10541" width="10.140625" style="14" customWidth="1"/>
    <col min="10542" max="10547" width="15.7109375" style="14" customWidth="1"/>
    <col min="10548" max="10548" width="9.7109375" style="14" customWidth="1"/>
    <col min="10549" max="10549" width="9.140625" style="14"/>
    <col min="10550" max="10550" width="10.28515625" style="14" customWidth="1"/>
    <col min="10551" max="10778" width="9.140625" style="14"/>
    <col min="10779" max="10779" width="2.28515625" style="14" customWidth="1"/>
    <col min="10780" max="10780" width="3" style="14" customWidth="1"/>
    <col min="10781" max="10781" width="42.140625" style="14" bestFit="1" customWidth="1"/>
    <col min="10782" max="10782" width="11.5703125" style="14" customWidth="1"/>
    <col min="10783" max="10783" width="13.5703125" style="14" customWidth="1"/>
    <col min="10784" max="10790" width="15.7109375" style="14" customWidth="1"/>
    <col min="10791" max="10791" width="10.28515625" style="14" customWidth="1"/>
    <col min="10792" max="10796" width="15.7109375" style="14" customWidth="1"/>
    <col min="10797" max="10797" width="10.140625" style="14" customWidth="1"/>
    <col min="10798" max="10803" width="15.7109375" style="14" customWidth="1"/>
    <col min="10804" max="10804" width="9.7109375" style="14" customWidth="1"/>
    <col min="10805" max="10805" width="9.140625" style="14"/>
    <col min="10806" max="10806" width="10.28515625" style="14" customWidth="1"/>
    <col min="10807" max="11034" width="9.140625" style="14"/>
    <col min="11035" max="11035" width="2.28515625" style="14" customWidth="1"/>
    <col min="11036" max="11036" width="3" style="14" customWidth="1"/>
    <col min="11037" max="11037" width="42.140625" style="14" bestFit="1" customWidth="1"/>
    <col min="11038" max="11038" width="11.5703125" style="14" customWidth="1"/>
    <col min="11039" max="11039" width="13.5703125" style="14" customWidth="1"/>
    <col min="11040" max="11046" width="15.7109375" style="14" customWidth="1"/>
    <col min="11047" max="11047" width="10.28515625" style="14" customWidth="1"/>
    <col min="11048" max="11052" width="15.7109375" style="14" customWidth="1"/>
    <col min="11053" max="11053" width="10.140625" style="14" customWidth="1"/>
    <col min="11054" max="11059" width="15.7109375" style="14" customWidth="1"/>
    <col min="11060" max="11060" width="9.7109375" style="14" customWidth="1"/>
    <col min="11061" max="11061" width="9.140625" style="14"/>
    <col min="11062" max="11062" width="10.28515625" style="14" customWidth="1"/>
    <col min="11063" max="11290" width="9.140625" style="14"/>
    <col min="11291" max="11291" width="2.28515625" style="14" customWidth="1"/>
    <col min="11292" max="11292" width="3" style="14" customWidth="1"/>
    <col min="11293" max="11293" width="42.140625" style="14" bestFit="1" customWidth="1"/>
    <col min="11294" max="11294" width="11.5703125" style="14" customWidth="1"/>
    <col min="11295" max="11295" width="13.5703125" style="14" customWidth="1"/>
    <col min="11296" max="11302" width="15.7109375" style="14" customWidth="1"/>
    <col min="11303" max="11303" width="10.28515625" style="14" customWidth="1"/>
    <col min="11304" max="11308" width="15.7109375" style="14" customWidth="1"/>
    <col min="11309" max="11309" width="10.140625" style="14" customWidth="1"/>
    <col min="11310" max="11315" width="15.7109375" style="14" customWidth="1"/>
    <col min="11316" max="11316" width="9.7109375" style="14" customWidth="1"/>
    <col min="11317" max="11317" width="9.140625" style="14"/>
    <col min="11318" max="11318" width="10.28515625" style="14" customWidth="1"/>
    <col min="11319" max="11546" width="9.140625" style="14"/>
    <col min="11547" max="11547" width="2.28515625" style="14" customWidth="1"/>
    <col min="11548" max="11548" width="3" style="14" customWidth="1"/>
    <col min="11549" max="11549" width="42.140625" style="14" bestFit="1" customWidth="1"/>
    <col min="11550" max="11550" width="11.5703125" style="14" customWidth="1"/>
    <col min="11551" max="11551" width="13.5703125" style="14" customWidth="1"/>
    <col min="11552" max="11558" width="15.7109375" style="14" customWidth="1"/>
    <col min="11559" max="11559" width="10.28515625" style="14" customWidth="1"/>
    <col min="11560" max="11564" width="15.7109375" style="14" customWidth="1"/>
    <col min="11565" max="11565" width="10.140625" style="14" customWidth="1"/>
    <col min="11566" max="11571" width="15.7109375" style="14" customWidth="1"/>
    <col min="11572" max="11572" width="9.7109375" style="14" customWidth="1"/>
    <col min="11573" max="11573" width="9.140625" style="14"/>
    <col min="11574" max="11574" width="10.28515625" style="14" customWidth="1"/>
    <col min="11575" max="11802" width="9.140625" style="14"/>
    <col min="11803" max="11803" width="2.28515625" style="14" customWidth="1"/>
    <col min="11804" max="11804" width="3" style="14" customWidth="1"/>
    <col min="11805" max="11805" width="42.140625" style="14" bestFit="1" customWidth="1"/>
    <col min="11806" max="11806" width="11.5703125" style="14" customWidth="1"/>
    <col min="11807" max="11807" width="13.5703125" style="14" customWidth="1"/>
    <col min="11808" max="11814" width="15.7109375" style="14" customWidth="1"/>
    <col min="11815" max="11815" width="10.28515625" style="14" customWidth="1"/>
    <col min="11816" max="11820" width="15.7109375" style="14" customWidth="1"/>
    <col min="11821" max="11821" width="10.140625" style="14" customWidth="1"/>
    <col min="11822" max="11827" width="15.7109375" style="14" customWidth="1"/>
    <col min="11828" max="11828" width="9.7109375" style="14" customWidth="1"/>
    <col min="11829" max="11829" width="9.140625" style="14"/>
    <col min="11830" max="11830" width="10.28515625" style="14" customWidth="1"/>
    <col min="11831" max="12058" width="9.140625" style="14"/>
    <col min="12059" max="12059" width="2.28515625" style="14" customWidth="1"/>
    <col min="12060" max="12060" width="3" style="14" customWidth="1"/>
    <col min="12061" max="12061" width="42.140625" style="14" bestFit="1" customWidth="1"/>
    <col min="12062" max="12062" width="11.5703125" style="14" customWidth="1"/>
    <col min="12063" max="12063" width="13.5703125" style="14" customWidth="1"/>
    <col min="12064" max="12070" width="15.7109375" style="14" customWidth="1"/>
    <col min="12071" max="12071" width="10.28515625" style="14" customWidth="1"/>
    <col min="12072" max="12076" width="15.7109375" style="14" customWidth="1"/>
    <col min="12077" max="12077" width="10.140625" style="14" customWidth="1"/>
    <col min="12078" max="12083" width="15.7109375" style="14" customWidth="1"/>
    <col min="12084" max="12084" width="9.7109375" style="14" customWidth="1"/>
    <col min="12085" max="12085" width="9.140625" style="14"/>
    <col min="12086" max="12086" width="10.28515625" style="14" customWidth="1"/>
    <col min="12087" max="12314" width="9.140625" style="14"/>
    <col min="12315" max="12315" width="2.28515625" style="14" customWidth="1"/>
    <col min="12316" max="12316" width="3" style="14" customWidth="1"/>
    <col min="12317" max="12317" width="42.140625" style="14" bestFit="1" customWidth="1"/>
    <col min="12318" max="12318" width="11.5703125" style="14" customWidth="1"/>
    <col min="12319" max="12319" width="13.5703125" style="14" customWidth="1"/>
    <col min="12320" max="12326" width="15.7109375" style="14" customWidth="1"/>
    <col min="12327" max="12327" width="10.28515625" style="14" customWidth="1"/>
    <col min="12328" max="12332" width="15.7109375" style="14" customWidth="1"/>
    <col min="12333" max="12333" width="10.140625" style="14" customWidth="1"/>
    <col min="12334" max="12339" width="15.7109375" style="14" customWidth="1"/>
    <col min="12340" max="12340" width="9.7109375" style="14" customWidth="1"/>
    <col min="12341" max="12341" width="9.140625" style="14"/>
    <col min="12342" max="12342" width="10.28515625" style="14" customWidth="1"/>
    <col min="12343" max="12570" width="9.140625" style="14"/>
    <col min="12571" max="12571" width="2.28515625" style="14" customWidth="1"/>
    <col min="12572" max="12572" width="3" style="14" customWidth="1"/>
    <col min="12573" max="12573" width="42.140625" style="14" bestFit="1" customWidth="1"/>
    <col min="12574" max="12574" width="11.5703125" style="14" customWidth="1"/>
    <col min="12575" max="12575" width="13.5703125" style="14" customWidth="1"/>
    <col min="12576" max="12582" width="15.7109375" style="14" customWidth="1"/>
    <col min="12583" max="12583" width="10.28515625" style="14" customWidth="1"/>
    <col min="12584" max="12588" width="15.7109375" style="14" customWidth="1"/>
    <col min="12589" max="12589" width="10.140625" style="14" customWidth="1"/>
    <col min="12590" max="12595" width="15.7109375" style="14" customWidth="1"/>
    <col min="12596" max="12596" width="9.7109375" style="14" customWidth="1"/>
    <col min="12597" max="12597" width="9.140625" style="14"/>
    <col min="12598" max="12598" width="10.28515625" style="14" customWidth="1"/>
    <col min="12599" max="12826" width="9.140625" style="14"/>
    <col min="12827" max="12827" width="2.28515625" style="14" customWidth="1"/>
    <col min="12828" max="12828" width="3" style="14" customWidth="1"/>
    <col min="12829" max="12829" width="42.140625" style="14" bestFit="1" customWidth="1"/>
    <col min="12830" max="12830" width="11.5703125" style="14" customWidth="1"/>
    <col min="12831" max="12831" width="13.5703125" style="14" customWidth="1"/>
    <col min="12832" max="12838" width="15.7109375" style="14" customWidth="1"/>
    <col min="12839" max="12839" width="10.28515625" style="14" customWidth="1"/>
    <col min="12840" max="12844" width="15.7109375" style="14" customWidth="1"/>
    <col min="12845" max="12845" width="10.140625" style="14" customWidth="1"/>
    <col min="12846" max="12851" width="15.7109375" style="14" customWidth="1"/>
    <col min="12852" max="12852" width="9.7109375" style="14" customWidth="1"/>
    <col min="12853" max="12853" width="9.140625" style="14"/>
    <col min="12854" max="12854" width="10.28515625" style="14" customWidth="1"/>
    <col min="12855" max="13082" width="9.140625" style="14"/>
    <col min="13083" max="13083" width="2.28515625" style="14" customWidth="1"/>
    <col min="13084" max="13084" width="3" style="14" customWidth="1"/>
    <col min="13085" max="13085" width="42.140625" style="14" bestFit="1" customWidth="1"/>
    <col min="13086" max="13086" width="11.5703125" style="14" customWidth="1"/>
    <col min="13087" max="13087" width="13.5703125" style="14" customWidth="1"/>
    <col min="13088" max="13094" width="15.7109375" style="14" customWidth="1"/>
    <col min="13095" max="13095" width="10.28515625" style="14" customWidth="1"/>
    <col min="13096" max="13100" width="15.7109375" style="14" customWidth="1"/>
    <col min="13101" max="13101" width="10.140625" style="14" customWidth="1"/>
    <col min="13102" max="13107" width="15.7109375" style="14" customWidth="1"/>
    <col min="13108" max="13108" width="9.7109375" style="14" customWidth="1"/>
    <col min="13109" max="13109" width="9.140625" style="14"/>
    <col min="13110" max="13110" width="10.28515625" style="14" customWidth="1"/>
    <col min="13111" max="13338" width="9.140625" style="14"/>
    <col min="13339" max="13339" width="2.28515625" style="14" customWidth="1"/>
    <col min="13340" max="13340" width="3" style="14" customWidth="1"/>
    <col min="13341" max="13341" width="42.140625" style="14" bestFit="1" customWidth="1"/>
    <col min="13342" max="13342" width="11.5703125" style="14" customWidth="1"/>
    <col min="13343" max="13343" width="13.5703125" style="14" customWidth="1"/>
    <col min="13344" max="13350" width="15.7109375" style="14" customWidth="1"/>
    <col min="13351" max="13351" width="10.28515625" style="14" customWidth="1"/>
    <col min="13352" max="13356" width="15.7109375" style="14" customWidth="1"/>
    <col min="13357" max="13357" width="10.140625" style="14" customWidth="1"/>
    <col min="13358" max="13363" width="15.7109375" style="14" customWidth="1"/>
    <col min="13364" max="13364" width="9.7109375" style="14" customWidth="1"/>
    <col min="13365" max="13365" width="9.140625" style="14"/>
    <col min="13366" max="13366" width="10.28515625" style="14" customWidth="1"/>
    <col min="13367" max="13594" width="9.140625" style="14"/>
    <col min="13595" max="13595" width="2.28515625" style="14" customWidth="1"/>
    <col min="13596" max="13596" width="3" style="14" customWidth="1"/>
    <col min="13597" max="13597" width="42.140625" style="14" bestFit="1" customWidth="1"/>
    <col min="13598" max="13598" width="11.5703125" style="14" customWidth="1"/>
    <col min="13599" max="13599" width="13.5703125" style="14" customWidth="1"/>
    <col min="13600" max="13606" width="15.7109375" style="14" customWidth="1"/>
    <col min="13607" max="13607" width="10.28515625" style="14" customWidth="1"/>
    <col min="13608" max="13612" width="15.7109375" style="14" customWidth="1"/>
    <col min="13613" max="13613" width="10.140625" style="14" customWidth="1"/>
    <col min="13614" max="13619" width="15.7109375" style="14" customWidth="1"/>
    <col min="13620" max="13620" width="9.7109375" style="14" customWidth="1"/>
    <col min="13621" max="13621" width="9.140625" style="14"/>
    <col min="13622" max="13622" width="10.28515625" style="14" customWidth="1"/>
    <col min="13623" max="13850" width="9.140625" style="14"/>
    <col min="13851" max="13851" width="2.28515625" style="14" customWidth="1"/>
    <col min="13852" max="13852" width="3" style="14" customWidth="1"/>
    <col min="13853" max="13853" width="42.140625" style="14" bestFit="1" customWidth="1"/>
    <col min="13854" max="13854" width="11.5703125" style="14" customWidth="1"/>
    <col min="13855" max="13855" width="13.5703125" style="14" customWidth="1"/>
    <col min="13856" max="13862" width="15.7109375" style="14" customWidth="1"/>
    <col min="13863" max="13863" width="10.28515625" style="14" customWidth="1"/>
    <col min="13864" max="13868" width="15.7109375" style="14" customWidth="1"/>
    <col min="13869" max="13869" width="10.140625" style="14" customWidth="1"/>
    <col min="13870" max="13875" width="15.7109375" style="14" customWidth="1"/>
    <col min="13876" max="13876" width="9.7109375" style="14" customWidth="1"/>
    <col min="13877" max="13877" width="9.140625" style="14"/>
    <col min="13878" max="13878" width="10.28515625" style="14" customWidth="1"/>
    <col min="13879" max="14106" width="9.140625" style="14"/>
    <col min="14107" max="14107" width="2.28515625" style="14" customWidth="1"/>
    <col min="14108" max="14108" width="3" style="14" customWidth="1"/>
    <col min="14109" max="14109" width="42.140625" style="14" bestFit="1" customWidth="1"/>
    <col min="14110" max="14110" width="11.5703125" style="14" customWidth="1"/>
    <col min="14111" max="14111" width="13.5703125" style="14" customWidth="1"/>
    <col min="14112" max="14118" width="15.7109375" style="14" customWidth="1"/>
    <col min="14119" max="14119" width="10.28515625" style="14" customWidth="1"/>
    <col min="14120" max="14124" width="15.7109375" style="14" customWidth="1"/>
    <col min="14125" max="14125" width="10.140625" style="14" customWidth="1"/>
    <col min="14126" max="14131" width="15.7109375" style="14" customWidth="1"/>
    <col min="14132" max="14132" width="9.7109375" style="14" customWidth="1"/>
    <col min="14133" max="14133" width="9.140625" style="14"/>
    <col min="14134" max="14134" width="10.28515625" style="14" customWidth="1"/>
    <col min="14135" max="14362" width="9.140625" style="14"/>
    <col min="14363" max="14363" width="2.28515625" style="14" customWidth="1"/>
    <col min="14364" max="14364" width="3" style="14" customWidth="1"/>
    <col min="14365" max="14365" width="42.140625" style="14" bestFit="1" customWidth="1"/>
    <col min="14366" max="14366" width="11.5703125" style="14" customWidth="1"/>
    <col min="14367" max="14367" width="13.5703125" style="14" customWidth="1"/>
    <col min="14368" max="14374" width="15.7109375" style="14" customWidth="1"/>
    <col min="14375" max="14375" width="10.28515625" style="14" customWidth="1"/>
    <col min="14376" max="14380" width="15.7109375" style="14" customWidth="1"/>
    <col min="14381" max="14381" width="10.140625" style="14" customWidth="1"/>
    <col min="14382" max="14387" width="15.7109375" style="14" customWidth="1"/>
    <col min="14388" max="14388" width="9.7109375" style="14" customWidth="1"/>
    <col min="14389" max="14389" width="9.140625" style="14"/>
    <col min="14390" max="14390" width="10.28515625" style="14" customWidth="1"/>
    <col min="14391" max="14618" width="9.140625" style="14"/>
    <col min="14619" max="14619" width="2.28515625" style="14" customWidth="1"/>
    <col min="14620" max="14620" width="3" style="14" customWidth="1"/>
    <col min="14621" max="14621" width="42.140625" style="14" bestFit="1" customWidth="1"/>
    <col min="14622" max="14622" width="11.5703125" style="14" customWidth="1"/>
    <col min="14623" max="14623" width="13.5703125" style="14" customWidth="1"/>
    <col min="14624" max="14630" width="15.7109375" style="14" customWidth="1"/>
    <col min="14631" max="14631" width="10.28515625" style="14" customWidth="1"/>
    <col min="14632" max="14636" width="15.7109375" style="14" customWidth="1"/>
    <col min="14637" max="14637" width="10.140625" style="14" customWidth="1"/>
    <col min="14638" max="14643" width="15.7109375" style="14" customWidth="1"/>
    <col min="14644" max="14644" width="9.7109375" style="14" customWidth="1"/>
    <col min="14645" max="14645" width="9.140625" style="14"/>
    <col min="14646" max="14646" width="10.28515625" style="14" customWidth="1"/>
    <col min="14647" max="14874" width="9.140625" style="14"/>
    <col min="14875" max="14875" width="2.28515625" style="14" customWidth="1"/>
    <col min="14876" max="14876" width="3" style="14" customWidth="1"/>
    <col min="14877" max="14877" width="42.140625" style="14" bestFit="1" customWidth="1"/>
    <col min="14878" max="14878" width="11.5703125" style="14" customWidth="1"/>
    <col min="14879" max="14879" width="13.5703125" style="14" customWidth="1"/>
    <col min="14880" max="14886" width="15.7109375" style="14" customWidth="1"/>
    <col min="14887" max="14887" width="10.28515625" style="14" customWidth="1"/>
    <col min="14888" max="14892" width="15.7109375" style="14" customWidth="1"/>
    <col min="14893" max="14893" width="10.140625" style="14" customWidth="1"/>
    <col min="14894" max="14899" width="15.7109375" style="14" customWidth="1"/>
    <col min="14900" max="14900" width="9.7109375" style="14" customWidth="1"/>
    <col min="14901" max="14901" width="9.140625" style="14"/>
    <col min="14902" max="14902" width="10.28515625" style="14" customWidth="1"/>
    <col min="14903" max="15130" width="9.140625" style="14"/>
    <col min="15131" max="15131" width="2.28515625" style="14" customWidth="1"/>
    <col min="15132" max="15132" width="3" style="14" customWidth="1"/>
    <col min="15133" max="15133" width="42.140625" style="14" bestFit="1" customWidth="1"/>
    <col min="15134" max="15134" width="11.5703125" style="14" customWidth="1"/>
    <col min="15135" max="15135" width="13.5703125" style="14" customWidth="1"/>
    <col min="15136" max="15142" width="15.7109375" style="14" customWidth="1"/>
    <col min="15143" max="15143" width="10.28515625" style="14" customWidth="1"/>
    <col min="15144" max="15148" width="15.7109375" style="14" customWidth="1"/>
    <col min="15149" max="15149" width="10.140625" style="14" customWidth="1"/>
    <col min="15150" max="15155" width="15.7109375" style="14" customWidth="1"/>
    <col min="15156" max="15156" width="9.7109375" style="14" customWidth="1"/>
    <col min="15157" max="15157" width="9.140625" style="14"/>
    <col min="15158" max="15158" width="10.28515625" style="14" customWidth="1"/>
    <col min="15159" max="15386" width="9.140625" style="14"/>
    <col min="15387" max="15387" width="2.28515625" style="14" customWidth="1"/>
    <col min="15388" max="15388" width="3" style="14" customWidth="1"/>
    <col min="15389" max="15389" width="42.140625" style="14" bestFit="1" customWidth="1"/>
    <col min="15390" max="15390" width="11.5703125" style="14" customWidth="1"/>
    <col min="15391" max="15391" width="13.5703125" style="14" customWidth="1"/>
    <col min="15392" max="15398" width="15.7109375" style="14" customWidth="1"/>
    <col min="15399" max="15399" width="10.28515625" style="14" customWidth="1"/>
    <col min="15400" max="15404" width="15.7109375" style="14" customWidth="1"/>
    <col min="15405" max="15405" width="10.140625" style="14" customWidth="1"/>
    <col min="15406" max="15411" width="15.7109375" style="14" customWidth="1"/>
    <col min="15412" max="15412" width="9.7109375" style="14" customWidth="1"/>
    <col min="15413" max="15413" width="9.140625" style="14"/>
    <col min="15414" max="15414" width="10.28515625" style="14" customWidth="1"/>
    <col min="15415" max="15642" width="9.140625" style="14"/>
    <col min="15643" max="15643" width="2.28515625" style="14" customWidth="1"/>
    <col min="15644" max="15644" width="3" style="14" customWidth="1"/>
    <col min="15645" max="15645" width="42.140625" style="14" bestFit="1" customWidth="1"/>
    <col min="15646" max="15646" width="11.5703125" style="14" customWidth="1"/>
    <col min="15647" max="15647" width="13.5703125" style="14" customWidth="1"/>
    <col min="15648" max="15654" width="15.7109375" style="14" customWidth="1"/>
    <col min="15655" max="15655" width="10.28515625" style="14" customWidth="1"/>
    <col min="15656" max="15660" width="15.7109375" style="14" customWidth="1"/>
    <col min="15661" max="15661" width="10.140625" style="14" customWidth="1"/>
    <col min="15662" max="15667" width="15.7109375" style="14" customWidth="1"/>
    <col min="15668" max="15668" width="9.7109375" style="14" customWidth="1"/>
    <col min="15669" max="15669" width="9.140625" style="14"/>
    <col min="15670" max="15670" width="10.28515625" style="14" customWidth="1"/>
    <col min="15671" max="15898" width="9.140625" style="14"/>
    <col min="15899" max="15899" width="2.28515625" style="14" customWidth="1"/>
    <col min="15900" max="15900" width="3" style="14" customWidth="1"/>
    <col min="15901" max="15901" width="42.140625" style="14" bestFit="1" customWidth="1"/>
    <col min="15902" max="15902" width="11.5703125" style="14" customWidth="1"/>
    <col min="15903" max="15903" width="13.5703125" style="14" customWidth="1"/>
    <col min="15904" max="15910" width="15.7109375" style="14" customWidth="1"/>
    <col min="15911" max="15911" width="10.28515625" style="14" customWidth="1"/>
    <col min="15912" max="15916" width="15.7109375" style="14" customWidth="1"/>
    <col min="15917" max="15917" width="10.140625" style="14" customWidth="1"/>
    <col min="15918" max="15923" width="15.7109375" style="14" customWidth="1"/>
    <col min="15924" max="15924" width="9.7109375" style="14" customWidth="1"/>
    <col min="15925" max="15925" width="9.140625" style="14"/>
    <col min="15926" max="15926" width="10.28515625" style="14" customWidth="1"/>
    <col min="15927" max="16154" width="9.140625" style="14"/>
    <col min="16155" max="16155" width="2.28515625" style="14" customWidth="1"/>
    <col min="16156" max="16156" width="3" style="14" customWidth="1"/>
    <col min="16157" max="16157" width="42.140625" style="14" bestFit="1" customWidth="1"/>
    <col min="16158" max="16158" width="11.5703125" style="14" customWidth="1"/>
    <col min="16159" max="16159" width="13.5703125" style="14" customWidth="1"/>
    <col min="16160" max="16166" width="15.7109375" style="14" customWidth="1"/>
    <col min="16167" max="16167" width="10.28515625" style="14" customWidth="1"/>
    <col min="16168" max="16172" width="15.7109375" style="14" customWidth="1"/>
    <col min="16173" max="16173" width="10.140625" style="14" customWidth="1"/>
    <col min="16174" max="16179" width="15.7109375" style="14" customWidth="1"/>
    <col min="16180" max="16180" width="9.7109375" style="14" customWidth="1"/>
    <col min="16181" max="16181" width="9.140625" style="14"/>
    <col min="16182" max="16182" width="10.28515625" style="14" customWidth="1"/>
    <col min="16183" max="16384" width="9.140625" style="14"/>
  </cols>
  <sheetData>
    <row r="1" spans="2:54" s="13" customFormat="1" ht="33" customHeight="1" thickBot="1" x14ac:dyDescent="0.35">
      <c r="B1" s="11" t="s">
        <v>81</v>
      </c>
      <c r="C1" s="12"/>
    </row>
    <row r="2" spans="2:54" ht="5.25" customHeight="1" x14ac:dyDescent="0.2"/>
    <row r="3" spans="2:54" s="17" customFormat="1" ht="16.5" customHeight="1" thickBot="1" x14ac:dyDescent="0.25">
      <c r="B3" s="15" t="s">
        <v>80</v>
      </c>
      <c r="C3" s="15"/>
      <c r="D3" s="16"/>
      <c r="F3" s="15" t="s">
        <v>21</v>
      </c>
      <c r="P3" s="15" t="s">
        <v>22</v>
      </c>
      <c r="Y3" s="15" t="s">
        <v>23</v>
      </c>
      <c r="AI3" s="15" t="s">
        <v>113</v>
      </c>
      <c r="AQ3" s="15" t="s">
        <v>112</v>
      </c>
      <c r="AU3" s="15" t="s">
        <v>25</v>
      </c>
    </row>
    <row r="4" spans="2:54" s="22" customFormat="1" ht="45.75" thickBot="1" x14ac:dyDescent="0.25">
      <c r="B4" s="18" t="s">
        <v>26</v>
      </c>
      <c r="C4" s="18" t="s">
        <v>27</v>
      </c>
      <c r="D4" s="18" t="s">
        <v>28</v>
      </c>
      <c r="E4" s="19" t="s">
        <v>82</v>
      </c>
      <c r="F4" s="4" t="s">
        <v>84</v>
      </c>
      <c r="G4" s="4" t="s">
        <v>85</v>
      </c>
      <c r="H4" s="4" t="s">
        <v>86</v>
      </c>
      <c r="I4" s="4" t="s">
        <v>87</v>
      </c>
      <c r="J4" s="4" t="s">
        <v>88</v>
      </c>
      <c r="K4" s="4" t="s">
        <v>13</v>
      </c>
      <c r="L4" s="4" t="s">
        <v>14</v>
      </c>
      <c r="M4" s="4" t="s">
        <v>89</v>
      </c>
      <c r="N4" s="4" t="s">
        <v>15</v>
      </c>
      <c r="O4" s="20" t="s">
        <v>21</v>
      </c>
      <c r="P4" s="4" t="s">
        <v>90</v>
      </c>
      <c r="Q4" s="4" t="s">
        <v>91</v>
      </c>
      <c r="R4" s="4" t="s">
        <v>17</v>
      </c>
      <c r="S4" s="4" t="s">
        <v>12</v>
      </c>
      <c r="T4" s="4" t="s">
        <v>92</v>
      </c>
      <c r="U4" s="4" t="s">
        <v>93</v>
      </c>
      <c r="V4" s="4" t="s">
        <v>20</v>
      </c>
      <c r="W4" s="4" t="s">
        <v>16</v>
      </c>
      <c r="X4" s="20" t="s">
        <v>22</v>
      </c>
      <c r="Y4" s="4" t="s">
        <v>97</v>
      </c>
      <c r="Z4" s="4" t="s">
        <v>24</v>
      </c>
      <c r="AA4" s="4" t="s">
        <v>83</v>
      </c>
      <c r="AB4" s="4" t="s">
        <v>96</v>
      </c>
      <c r="AC4" s="4" t="s">
        <v>97</v>
      </c>
      <c r="AD4" s="4" t="s">
        <v>94</v>
      </c>
      <c r="AE4" s="4" t="s">
        <v>95</v>
      </c>
      <c r="AF4" s="4" t="s">
        <v>96</v>
      </c>
      <c r="AG4" s="4" t="s">
        <v>98</v>
      </c>
      <c r="AH4" s="21" t="s">
        <v>23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117</v>
      </c>
      <c r="AN4" s="4" t="s">
        <v>103</v>
      </c>
      <c r="AO4" s="4" t="s">
        <v>104</v>
      </c>
      <c r="AP4" s="21" t="s">
        <v>114</v>
      </c>
      <c r="AQ4" s="4" t="s">
        <v>111</v>
      </c>
      <c r="AR4" s="4" t="s">
        <v>19</v>
      </c>
      <c r="AS4" s="4" t="s">
        <v>105</v>
      </c>
      <c r="AT4" s="21" t="s">
        <v>112</v>
      </c>
      <c r="AU4" s="4" t="s">
        <v>107</v>
      </c>
      <c r="AV4" s="4" t="s">
        <v>106</v>
      </c>
      <c r="AW4" s="4" t="s">
        <v>108</v>
      </c>
      <c r="AX4" s="4" t="s">
        <v>12</v>
      </c>
      <c r="AY4" s="4" t="s">
        <v>18</v>
      </c>
      <c r="AZ4" s="4" t="s">
        <v>116</v>
      </c>
      <c r="BA4" s="21" t="s">
        <v>25</v>
      </c>
      <c r="BB4" s="23" t="s">
        <v>29</v>
      </c>
    </row>
    <row r="5" spans="2:54" s="28" customFormat="1" ht="6.75" customHeight="1" x14ac:dyDescent="0.2">
      <c r="B5" s="24"/>
      <c r="C5" s="24"/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26"/>
      <c r="Q5" s="26"/>
      <c r="R5" s="26"/>
      <c r="S5" s="26"/>
      <c r="T5" s="26"/>
      <c r="U5" s="26"/>
      <c r="V5" s="26"/>
      <c r="W5" s="26"/>
      <c r="X5" s="27"/>
      <c r="Y5" s="26"/>
      <c r="Z5" s="26"/>
      <c r="AA5" s="26"/>
      <c r="AB5" s="26"/>
      <c r="AC5" s="26"/>
      <c r="AD5" s="26"/>
      <c r="AE5" s="26"/>
      <c r="AF5" s="26"/>
      <c r="AG5" s="26"/>
      <c r="AH5" s="27"/>
      <c r="AP5" s="27"/>
      <c r="AT5" s="27"/>
      <c r="BA5" s="27"/>
      <c r="BB5" s="29"/>
    </row>
    <row r="6" spans="2:54" s="17" customFormat="1" ht="16.5" customHeight="1" x14ac:dyDescent="0.2">
      <c r="B6" s="15" t="s">
        <v>30</v>
      </c>
      <c r="O6" s="30"/>
      <c r="X6" s="30"/>
      <c r="AH6" s="31"/>
      <c r="AP6" s="31"/>
      <c r="AT6" s="31"/>
      <c r="BA6" s="31"/>
    </row>
    <row r="7" spans="2:54" s="28" customFormat="1" ht="13.5" customHeight="1" x14ac:dyDescent="0.2">
      <c r="B7" s="24"/>
      <c r="C7" s="29" t="s">
        <v>7</v>
      </c>
      <c r="D7" s="32">
        <f>D57</f>
        <v>6959308</v>
      </c>
      <c r="E7" s="33">
        <f>O7+X7+AH7+AP7+AT7+BA7</f>
        <v>915163.30900000001</v>
      </c>
      <c r="F7" s="34">
        <f>F57</f>
        <v>31682.89</v>
      </c>
      <c r="G7" s="34">
        <f t="shared" ref="G7:AH7" si="0">G57</f>
        <v>50921.580999999998</v>
      </c>
      <c r="H7" s="34">
        <f t="shared" si="0"/>
        <v>7435.0410000000002</v>
      </c>
      <c r="I7" s="34">
        <f t="shared" ref="I7:K7" si="1">I57</f>
        <v>10662.99</v>
      </c>
      <c r="J7" s="34">
        <f t="shared" si="1"/>
        <v>0</v>
      </c>
      <c r="K7" s="34">
        <f t="shared" si="1"/>
        <v>64488.6</v>
      </c>
      <c r="L7" s="34">
        <f t="shared" si="0"/>
        <v>65042.399999999994</v>
      </c>
      <c r="M7" s="34">
        <f t="shared" si="0"/>
        <v>5509.3</v>
      </c>
      <c r="N7" s="34">
        <f t="shared" si="0"/>
        <v>1162.4000000000001</v>
      </c>
      <c r="O7" s="35">
        <f>O57</f>
        <v>236905.20199999999</v>
      </c>
      <c r="P7" s="34">
        <f t="shared" si="0"/>
        <v>1494.4549999999999</v>
      </c>
      <c r="Q7" s="34">
        <f t="shared" ref="Q7:W7" si="2">Q57</f>
        <v>4888.07</v>
      </c>
      <c r="R7" s="34">
        <f t="shared" si="2"/>
        <v>1276.5050000000001</v>
      </c>
      <c r="S7" s="34">
        <f t="shared" si="2"/>
        <v>1494.4549999999999</v>
      </c>
      <c r="T7" s="34">
        <f t="shared" si="2"/>
        <v>15982.9</v>
      </c>
      <c r="U7" s="34">
        <f t="shared" si="2"/>
        <v>55701.41</v>
      </c>
      <c r="V7" s="34">
        <f t="shared" si="2"/>
        <v>21729.264999999999</v>
      </c>
      <c r="W7" s="34">
        <f t="shared" si="2"/>
        <v>9485.9710000000014</v>
      </c>
      <c r="X7" s="35">
        <f t="shared" si="0"/>
        <v>111181.231</v>
      </c>
      <c r="Y7" s="34">
        <f t="shared" si="0"/>
        <v>20911.654999999999</v>
      </c>
      <c r="Z7" s="34">
        <f t="shared" si="0"/>
        <v>6364.1</v>
      </c>
      <c r="AA7" s="34">
        <f t="shared" si="0"/>
        <v>9691.4499999999989</v>
      </c>
      <c r="AB7" s="34">
        <f t="shared" ref="AB7:AD7" si="3">AB57</f>
        <v>9001.36</v>
      </c>
      <c r="AC7" s="34">
        <f t="shared" si="3"/>
        <v>8605.7209999999995</v>
      </c>
      <c r="AD7" s="34">
        <f t="shared" si="3"/>
        <v>8605.7209999999995</v>
      </c>
      <c r="AE7" s="34">
        <f t="shared" si="0"/>
        <v>954.61500000000001</v>
      </c>
      <c r="AF7" s="34">
        <f t="shared" si="0"/>
        <v>1195.386</v>
      </c>
      <c r="AG7" s="34">
        <f t="shared" si="0"/>
        <v>3182.05</v>
      </c>
      <c r="AH7" s="35">
        <f t="shared" si="0"/>
        <v>68512.058000000005</v>
      </c>
      <c r="AI7" s="34">
        <f t="shared" ref="AI7:AP7" si="4">AI57</f>
        <v>4220.1720000000005</v>
      </c>
      <c r="AJ7" s="34">
        <f t="shared" si="4"/>
        <v>46347.039999999994</v>
      </c>
      <c r="AK7" s="34">
        <f t="shared" si="4"/>
        <v>30850.945</v>
      </c>
      <c r="AL7" s="34">
        <f t="shared" si="4"/>
        <v>3864.2049999999999</v>
      </c>
      <c r="AM7" s="34">
        <f t="shared" si="4"/>
        <v>95893.404999999999</v>
      </c>
      <c r="AN7" s="34">
        <f t="shared" si="4"/>
        <v>97220.705000000002</v>
      </c>
      <c r="AO7" s="34">
        <f t="shared" si="4"/>
        <v>61157.645000000004</v>
      </c>
      <c r="AP7" s="35">
        <f t="shared" si="4"/>
        <v>339554.11700000003</v>
      </c>
      <c r="AQ7" s="34">
        <f t="shared" ref="AQ7:AT7" si="5">AQ57</f>
        <v>18887.021000000004</v>
      </c>
      <c r="AR7" s="34">
        <f t="shared" si="5"/>
        <v>18646.250000000004</v>
      </c>
      <c r="AS7" s="34">
        <f t="shared" si="5"/>
        <v>15464.199999999999</v>
      </c>
      <c r="AT7" s="35">
        <f t="shared" si="5"/>
        <v>52997.471000000005</v>
      </c>
      <c r="AU7" s="34">
        <f t="shared" ref="AU7:AW7" si="6">AU57</f>
        <v>3189.4500000000003</v>
      </c>
      <c r="AV7" s="34">
        <f t="shared" si="6"/>
        <v>6378.9000000000005</v>
      </c>
      <c r="AW7" s="34">
        <f t="shared" si="6"/>
        <v>9620.15</v>
      </c>
      <c r="AX7" s="34">
        <f t="shared" ref="AX7:BA7" si="7">AX57</f>
        <v>67362.429999999993</v>
      </c>
      <c r="AY7" s="34">
        <f t="shared" si="7"/>
        <v>16132.25</v>
      </c>
      <c r="AZ7" s="34">
        <f t="shared" si="7"/>
        <v>3330.05</v>
      </c>
      <c r="BA7" s="35">
        <f t="shared" si="7"/>
        <v>106013.23</v>
      </c>
      <c r="BB7" s="36">
        <f>E7/D7</f>
        <v>0.13150205580784757</v>
      </c>
    </row>
    <row r="8" spans="2:54" s="28" customFormat="1" ht="14.25" customHeight="1" x14ac:dyDescent="0.2">
      <c r="B8" s="24"/>
      <c r="C8" s="29" t="s">
        <v>8</v>
      </c>
      <c r="D8" s="32">
        <f>D105</f>
        <v>7544535</v>
      </c>
      <c r="E8" s="33">
        <f t="shared" ref="E8:E9" si="8">O8+X8+AH8+AP8+AT8+BA8</f>
        <v>972765.73499999999</v>
      </c>
      <c r="F8" s="34">
        <f>F105</f>
        <v>34171.96</v>
      </c>
      <c r="G8" s="34">
        <f t="shared" ref="G8:P8" si="9">G105</f>
        <v>53786.676999999996</v>
      </c>
      <c r="H8" s="34">
        <f t="shared" si="9"/>
        <v>7871.6120000000001</v>
      </c>
      <c r="I8" s="34">
        <f t="shared" ref="I8:K8" si="10">I105</f>
        <v>11299.205</v>
      </c>
      <c r="J8" s="34">
        <f t="shared" si="10"/>
        <v>0</v>
      </c>
      <c r="K8" s="34">
        <f t="shared" si="10"/>
        <v>68555.72</v>
      </c>
      <c r="L8" s="34">
        <f t="shared" si="9"/>
        <v>69143.759999999995</v>
      </c>
      <c r="M8" s="34">
        <f t="shared" si="9"/>
        <v>6072.26</v>
      </c>
      <c r="N8" s="34">
        <f t="shared" si="9"/>
        <v>1232.1600000000001</v>
      </c>
      <c r="O8" s="35">
        <f>O105</f>
        <v>252133.35399999999</v>
      </c>
      <c r="P8" s="34">
        <f t="shared" si="9"/>
        <v>1578.125</v>
      </c>
      <c r="Q8" s="34">
        <f t="shared" ref="Q8:W8" si="11">Q105</f>
        <v>5157.3500000000004</v>
      </c>
      <c r="R8" s="34">
        <f t="shared" si="11"/>
        <v>1347.095</v>
      </c>
      <c r="S8" s="34">
        <f t="shared" si="11"/>
        <v>1578.125</v>
      </c>
      <c r="T8" s="34">
        <f t="shared" si="11"/>
        <v>16922.309999999998</v>
      </c>
      <c r="U8" s="34">
        <f t="shared" si="11"/>
        <v>58802.299999999996</v>
      </c>
      <c r="V8" s="34">
        <f t="shared" si="11"/>
        <v>23071.385000000002</v>
      </c>
      <c r="W8" s="34">
        <f t="shared" si="11"/>
        <v>10159.627</v>
      </c>
      <c r="X8" s="35">
        <f>X105</f>
        <v>118616.317</v>
      </c>
      <c r="Y8" s="34">
        <f t="shared" ref="Y8:AG8" si="12">Y105</f>
        <v>22102.859999999997</v>
      </c>
      <c r="Z8" s="34">
        <f t="shared" si="12"/>
        <v>6738.12</v>
      </c>
      <c r="AA8" s="34">
        <f t="shared" si="12"/>
        <v>10261.200000000001</v>
      </c>
      <c r="AB8" s="34">
        <f t="shared" ref="AB8:AD8" si="13">AB105</f>
        <v>9509.2899999999991</v>
      </c>
      <c r="AC8" s="34">
        <f t="shared" si="13"/>
        <v>9089.494999999999</v>
      </c>
      <c r="AD8" s="34">
        <f t="shared" si="13"/>
        <v>9089.494999999999</v>
      </c>
      <c r="AE8" s="34">
        <f t="shared" si="12"/>
        <v>1010.7180000000001</v>
      </c>
      <c r="AF8" s="34">
        <f t="shared" si="12"/>
        <v>1264.7350000000001</v>
      </c>
      <c r="AG8" s="34">
        <f t="shared" si="12"/>
        <v>3369.06</v>
      </c>
      <c r="AH8" s="35">
        <f>AH105</f>
        <v>72434.972999999984</v>
      </c>
      <c r="AI8" s="34">
        <f t="shared" ref="AI8:AO8" si="14">AI105</f>
        <v>5123.1260000000002</v>
      </c>
      <c r="AJ8" s="34">
        <f t="shared" si="14"/>
        <v>49644.46</v>
      </c>
      <c r="AK8" s="34">
        <f t="shared" si="14"/>
        <v>32575.675999999999</v>
      </c>
      <c r="AL8" s="34">
        <f t="shared" si="14"/>
        <v>4080.2159999999999</v>
      </c>
      <c r="AM8" s="34">
        <f t="shared" si="14"/>
        <v>100591.266</v>
      </c>
      <c r="AN8" s="34">
        <f t="shared" si="14"/>
        <v>101993.05600000001</v>
      </c>
      <c r="AO8" s="34">
        <f t="shared" si="14"/>
        <v>64445.946000000004</v>
      </c>
      <c r="AP8" s="35">
        <f>AP105</f>
        <v>358453.74600000004</v>
      </c>
      <c r="AQ8" s="34">
        <f t="shared" ref="AQ8:AS8" si="15">AQ105</f>
        <v>20945.837000000003</v>
      </c>
      <c r="AR8" s="34">
        <f t="shared" si="15"/>
        <v>20691.820000000003</v>
      </c>
      <c r="AS8" s="34">
        <f t="shared" si="15"/>
        <v>17322.760000000002</v>
      </c>
      <c r="AT8" s="35">
        <f>AT105</f>
        <v>58960.417000000009</v>
      </c>
      <c r="AU8" s="34">
        <f t="shared" ref="AU8:AW8" si="16">AU105</f>
        <v>3376.8559999999998</v>
      </c>
      <c r="AV8" s="34">
        <f t="shared" si="16"/>
        <v>6753.7119999999995</v>
      </c>
      <c r="AW8" s="34">
        <f t="shared" si="16"/>
        <v>10185.14</v>
      </c>
      <c r="AX8" s="34">
        <f t="shared" ref="AX8:AZ8" si="17">AX105</f>
        <v>71247.06</v>
      </c>
      <c r="AY8" s="34">
        <f t="shared" si="17"/>
        <v>17079.18</v>
      </c>
      <c r="AZ8" s="34">
        <f t="shared" si="17"/>
        <v>3524.98</v>
      </c>
      <c r="BA8" s="35">
        <f>BA105</f>
        <v>112166.928</v>
      </c>
      <c r="BB8" s="36">
        <f>E8/D8</f>
        <v>0.12893647322200771</v>
      </c>
    </row>
    <row r="9" spans="2:54" s="28" customFormat="1" ht="14.25" customHeight="1" x14ac:dyDescent="0.2">
      <c r="B9" s="24"/>
      <c r="C9" s="29" t="s">
        <v>9</v>
      </c>
      <c r="D9" s="32">
        <f>D154</f>
        <v>7980017</v>
      </c>
      <c r="E9" s="33">
        <f t="shared" si="8"/>
        <v>1025525.031</v>
      </c>
      <c r="F9" s="34">
        <f>F154</f>
        <v>36942.04</v>
      </c>
      <c r="G9" s="34">
        <f t="shared" ref="G9:P9" si="18">G154</f>
        <v>57302.733999999997</v>
      </c>
      <c r="H9" s="34">
        <f t="shared" si="18"/>
        <v>8501.3590000000004</v>
      </c>
      <c r="I9" s="34">
        <f t="shared" ref="I9:K9" si="19">I154</f>
        <v>12153.945</v>
      </c>
      <c r="J9" s="34">
        <f t="shared" si="19"/>
        <v>0</v>
      </c>
      <c r="K9" s="34">
        <f t="shared" si="19"/>
        <v>69886.960000000006</v>
      </c>
      <c r="L9" s="34">
        <f t="shared" si="18"/>
        <v>70579.28</v>
      </c>
      <c r="M9" s="34">
        <f>M154</f>
        <v>6972.81</v>
      </c>
      <c r="N9" s="34">
        <f>N154</f>
        <v>1569.28</v>
      </c>
      <c r="O9" s="35">
        <f>O154</f>
        <v>263908.408</v>
      </c>
      <c r="P9" s="34">
        <f t="shared" si="18"/>
        <v>1738.34</v>
      </c>
      <c r="Q9" s="34">
        <f t="shared" ref="Q9:W9" si="20">Q154</f>
        <v>5482.16</v>
      </c>
      <c r="R9" s="34">
        <f t="shared" si="20"/>
        <v>1444.1</v>
      </c>
      <c r="S9" s="34">
        <f t="shared" si="20"/>
        <v>1738.34</v>
      </c>
      <c r="T9" s="34">
        <f t="shared" si="20"/>
        <v>17936.63</v>
      </c>
      <c r="U9" s="34">
        <f t="shared" si="20"/>
        <v>62475.59</v>
      </c>
      <c r="V9" s="34">
        <f t="shared" si="20"/>
        <v>24603.870000000003</v>
      </c>
      <c r="W9" s="34">
        <f t="shared" si="20"/>
        <v>10921.654</v>
      </c>
      <c r="X9" s="35">
        <f>X154</f>
        <v>126340.68400000001</v>
      </c>
      <c r="Y9" s="34">
        <f t="shared" ref="Y9:AG9" si="21">Y154</f>
        <v>23470.06</v>
      </c>
      <c r="Z9" s="34">
        <f t="shared" si="21"/>
        <v>7135.42</v>
      </c>
      <c r="AA9" s="34">
        <f t="shared" si="21"/>
        <v>10899.289999999999</v>
      </c>
      <c r="AB9" s="34">
        <f t="shared" ref="AB9:AD9" si="22">AB154</f>
        <v>10132.9</v>
      </c>
      <c r="AC9" s="34">
        <f t="shared" si="22"/>
        <v>9688.5619999999999</v>
      </c>
      <c r="AD9" s="34">
        <f t="shared" si="22"/>
        <v>9688.5619999999999</v>
      </c>
      <c r="AE9" s="34">
        <f t="shared" si="21"/>
        <v>1070.3130000000001</v>
      </c>
      <c r="AF9" s="34">
        <f t="shared" si="21"/>
        <v>1339.5170000000001</v>
      </c>
      <c r="AG9" s="34">
        <f t="shared" si="21"/>
        <v>3567.71</v>
      </c>
      <c r="AH9" s="35">
        <f>AH154</f>
        <v>76992.334000000003</v>
      </c>
      <c r="AI9" s="34">
        <f t="shared" ref="AI9:AO9" si="23">AI154</f>
        <v>5532.47</v>
      </c>
      <c r="AJ9" s="34">
        <f t="shared" si="23"/>
        <v>52693.189999999995</v>
      </c>
      <c r="AK9" s="34">
        <f t="shared" si="23"/>
        <v>34716.140999999996</v>
      </c>
      <c r="AL9" s="34">
        <f t="shared" si="23"/>
        <v>4423.3009999999995</v>
      </c>
      <c r="AM9" s="34">
        <f t="shared" si="23"/>
        <v>106761.25099999999</v>
      </c>
      <c r="AN9" s="34">
        <f t="shared" si="23"/>
        <v>108312.921</v>
      </c>
      <c r="AO9" s="34">
        <f t="shared" si="23"/>
        <v>68306.370999999999</v>
      </c>
      <c r="AP9" s="35">
        <f>AP154</f>
        <v>380745.64499999996</v>
      </c>
      <c r="AQ9" s="34">
        <f t="shared" ref="AQ9:AS9" si="24">AQ154</f>
        <v>20944.894000000004</v>
      </c>
      <c r="AR9" s="34">
        <f t="shared" si="24"/>
        <v>20675.690000000002</v>
      </c>
      <c r="AS9" s="34">
        <f t="shared" si="24"/>
        <v>17107.98</v>
      </c>
      <c r="AT9" s="35">
        <f>AT154</f>
        <v>58728.563999999998</v>
      </c>
      <c r="AU9" s="34">
        <f t="shared" ref="AU9:AW9" si="25">AU154</f>
        <v>3576.0720000000001</v>
      </c>
      <c r="AV9" s="34">
        <f t="shared" si="25"/>
        <v>7152.1440000000002</v>
      </c>
      <c r="AW9" s="34">
        <f t="shared" si="25"/>
        <v>10786.75</v>
      </c>
      <c r="AX9" s="34">
        <f t="shared" ref="AX9:AZ9" si="26">AX154</f>
        <v>75470.070000000007</v>
      </c>
      <c r="AY9" s="34">
        <f t="shared" si="26"/>
        <v>18089.41</v>
      </c>
      <c r="AZ9" s="34">
        <f t="shared" si="26"/>
        <v>3734.95</v>
      </c>
      <c r="BA9" s="35">
        <f>BA154</f>
        <v>118809.39600000001</v>
      </c>
      <c r="BB9" s="36">
        <f>E9/D9</f>
        <v>0.12851163487496328</v>
      </c>
    </row>
    <row r="10" spans="2:54" s="28" customFormat="1" ht="6.75" customHeight="1" x14ac:dyDescent="0.2">
      <c r="B10" s="24"/>
      <c r="C10" s="24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6"/>
      <c r="W10" s="26"/>
      <c r="X10" s="27"/>
      <c r="Y10" s="26"/>
      <c r="Z10" s="26"/>
      <c r="AA10" s="26"/>
      <c r="AB10" s="26"/>
      <c r="AC10" s="26"/>
      <c r="AD10" s="26"/>
      <c r="AE10" s="26"/>
      <c r="AF10" s="26"/>
      <c r="AG10" s="26"/>
      <c r="AH10" s="27"/>
      <c r="AP10" s="27"/>
      <c r="AT10" s="27"/>
      <c r="BA10" s="27"/>
      <c r="BB10" s="29"/>
    </row>
    <row r="11" spans="2:54" s="37" customFormat="1" ht="15" customHeight="1" x14ac:dyDescent="0.25">
      <c r="C11" s="38" t="s">
        <v>7</v>
      </c>
    </row>
    <row r="12" spans="2:54" s="44" customFormat="1" x14ac:dyDescent="0.25">
      <c r="B12" s="39" t="s">
        <v>31</v>
      </c>
      <c r="C12" s="40"/>
      <c r="D12" s="41">
        <f>SUM(D13:D14)</f>
        <v>248171</v>
      </c>
      <c r="E12" s="42">
        <f>O12+X12+AH12+AP12+AT12+BA12</f>
        <v>102441.56200000001</v>
      </c>
      <c r="F12" s="41">
        <f t="shared" ref="F12:AI12" si="27">SUM(F13:F14)</f>
        <v>0</v>
      </c>
      <c r="G12" s="41">
        <f t="shared" si="27"/>
        <v>240.77100000000002</v>
      </c>
      <c r="H12" s="41">
        <f t="shared" si="27"/>
        <v>240.77100000000002</v>
      </c>
      <c r="I12" s="41">
        <f t="shared" si="27"/>
        <v>0</v>
      </c>
      <c r="J12" s="41">
        <f t="shared" si="27"/>
        <v>0</v>
      </c>
      <c r="K12" s="41">
        <f t="shared" si="27"/>
        <v>0</v>
      </c>
      <c r="L12" s="41">
        <f t="shared" si="27"/>
        <v>0</v>
      </c>
      <c r="M12" s="41">
        <f t="shared" si="27"/>
        <v>0</v>
      </c>
      <c r="N12" s="41">
        <f t="shared" si="27"/>
        <v>0</v>
      </c>
      <c r="O12" s="43">
        <f>SUM(O13:O14)</f>
        <v>481.54200000000003</v>
      </c>
      <c r="P12" s="41">
        <f t="shared" si="27"/>
        <v>1203.855</v>
      </c>
      <c r="Q12" s="41">
        <f t="shared" ref="Q12:W12" si="28">SUM(Q13:Q14)</f>
        <v>4815.42</v>
      </c>
      <c r="R12" s="41">
        <f t="shared" si="28"/>
        <v>1203.855</v>
      </c>
      <c r="S12" s="41">
        <f t="shared" si="28"/>
        <v>1203.855</v>
      </c>
      <c r="T12" s="41">
        <f t="shared" si="28"/>
        <v>0</v>
      </c>
      <c r="U12" s="41">
        <f t="shared" si="28"/>
        <v>12038.550000000001</v>
      </c>
      <c r="V12" s="41">
        <f t="shared" si="28"/>
        <v>12038.550000000001</v>
      </c>
      <c r="W12" s="41">
        <f t="shared" si="28"/>
        <v>240.77100000000002</v>
      </c>
      <c r="X12" s="43">
        <f t="shared" si="27"/>
        <v>32744.856</v>
      </c>
      <c r="Y12" s="41">
        <f t="shared" si="27"/>
        <v>0</v>
      </c>
      <c r="Z12" s="41">
        <f t="shared" ref="Z12:AG12" si="29">SUM(Z13:Z14)</f>
        <v>0</v>
      </c>
      <c r="AA12" s="41">
        <f t="shared" si="29"/>
        <v>0</v>
      </c>
      <c r="AB12" s="41">
        <f t="shared" si="29"/>
        <v>0</v>
      </c>
      <c r="AC12" s="41">
        <f t="shared" si="29"/>
        <v>240.77100000000002</v>
      </c>
      <c r="AD12" s="41">
        <f t="shared" si="29"/>
        <v>240.77100000000002</v>
      </c>
      <c r="AE12" s="41">
        <f t="shared" si="29"/>
        <v>0</v>
      </c>
      <c r="AF12" s="41">
        <f t="shared" si="29"/>
        <v>240.77100000000002</v>
      </c>
      <c r="AG12" s="41">
        <f t="shared" si="29"/>
        <v>0</v>
      </c>
      <c r="AH12" s="43">
        <f t="shared" si="27"/>
        <v>722.3130000000001</v>
      </c>
      <c r="AI12" s="41">
        <f t="shared" si="27"/>
        <v>0</v>
      </c>
      <c r="AJ12" s="41">
        <f t="shared" ref="AJ12:AO12" si="30">SUM(AJ13:AJ14)</f>
        <v>0</v>
      </c>
      <c r="AK12" s="41">
        <f t="shared" si="30"/>
        <v>0</v>
      </c>
      <c r="AL12" s="41">
        <f t="shared" si="30"/>
        <v>0</v>
      </c>
      <c r="AM12" s="41">
        <f t="shared" si="30"/>
        <v>0</v>
      </c>
      <c r="AN12" s="41">
        <f t="shared" si="30"/>
        <v>0</v>
      </c>
      <c r="AO12" s="41">
        <f t="shared" si="30"/>
        <v>48154.200000000004</v>
      </c>
      <c r="AP12" s="43">
        <f>SUM(AI12:AO12)</f>
        <v>48154.200000000004</v>
      </c>
      <c r="AQ12" s="41">
        <f t="shared" ref="AQ12:AS12" si="31">SUM(AQ13:AQ14)</f>
        <v>240.77100000000002</v>
      </c>
      <c r="AR12" s="41">
        <f t="shared" si="31"/>
        <v>0</v>
      </c>
      <c r="AS12" s="41">
        <f t="shared" si="31"/>
        <v>0</v>
      </c>
      <c r="AT12" s="43">
        <f>SUM(AQ12:AS12)</f>
        <v>240.77100000000002</v>
      </c>
      <c r="AU12" s="41">
        <f t="shared" ref="AU12:AW12" si="32">SUM(AU13:AU14)</f>
        <v>7.4</v>
      </c>
      <c r="AV12" s="41">
        <f t="shared" si="32"/>
        <v>14.8</v>
      </c>
      <c r="AW12" s="41">
        <f t="shared" si="32"/>
        <v>74</v>
      </c>
      <c r="AX12" s="41">
        <f t="shared" ref="AX12:AZ12" si="33">SUM(AX13:AX14)</f>
        <v>19631.68</v>
      </c>
      <c r="AY12" s="41">
        <f t="shared" si="33"/>
        <v>222</v>
      </c>
      <c r="AZ12" s="41">
        <f t="shared" si="33"/>
        <v>148</v>
      </c>
      <c r="BA12" s="43">
        <f>SUM(AU12:AZ12)</f>
        <v>20097.88</v>
      </c>
      <c r="BB12" s="45">
        <f>E12/D12</f>
        <v>0.41278619177905557</v>
      </c>
    </row>
    <row r="13" spans="2:54" s="44" customFormat="1" ht="13.5" x14ac:dyDescent="0.25">
      <c r="B13" s="40"/>
      <c r="C13" s="40" t="s">
        <v>32</v>
      </c>
      <c r="D13" s="46">
        <f>[2]NW!H313</f>
        <v>7400</v>
      </c>
      <c r="E13" s="47">
        <f t="shared" ref="E13:E57" si="34">O13+X13+AH13+AP13+AT13+BA13</f>
        <v>836.2</v>
      </c>
      <c r="F13" s="48">
        <f>$D13*F161</f>
        <v>0</v>
      </c>
      <c r="G13" s="48">
        <f t="shared" ref="G13:N13" si="35">$D13*G161</f>
        <v>0</v>
      </c>
      <c r="H13" s="48">
        <f t="shared" si="35"/>
        <v>0</v>
      </c>
      <c r="I13" s="48">
        <f t="shared" si="35"/>
        <v>0</v>
      </c>
      <c r="J13" s="48">
        <f t="shared" si="35"/>
        <v>0</v>
      </c>
      <c r="K13" s="48">
        <f t="shared" si="35"/>
        <v>0</v>
      </c>
      <c r="L13" s="48">
        <f t="shared" si="35"/>
        <v>0</v>
      </c>
      <c r="M13" s="48">
        <f t="shared" si="35"/>
        <v>0</v>
      </c>
      <c r="N13" s="48">
        <f t="shared" si="35"/>
        <v>0</v>
      </c>
      <c r="O13" s="49">
        <f>SUM(F13:N13)</f>
        <v>0</v>
      </c>
      <c r="P13" s="48">
        <f t="shared" ref="P13:P14" si="36">$D13*P161</f>
        <v>0</v>
      </c>
      <c r="Q13" s="48">
        <f t="shared" ref="Q13:W13" si="37">$D13*Q161</f>
        <v>0</v>
      </c>
      <c r="R13" s="48">
        <f t="shared" si="37"/>
        <v>0</v>
      </c>
      <c r="S13" s="48">
        <f t="shared" si="37"/>
        <v>0</v>
      </c>
      <c r="T13" s="48">
        <f t="shared" si="37"/>
        <v>0</v>
      </c>
      <c r="U13" s="48">
        <f t="shared" si="37"/>
        <v>0</v>
      </c>
      <c r="V13" s="48">
        <f t="shared" si="37"/>
        <v>0</v>
      </c>
      <c r="W13" s="48">
        <f t="shared" si="37"/>
        <v>0</v>
      </c>
      <c r="X13" s="49">
        <f t="shared" ref="X13:X56" si="38">SUM(P13:W13)</f>
        <v>0</v>
      </c>
      <c r="Y13" s="48">
        <f t="shared" ref="Y13:Y14" si="39">$D13*Y161</f>
        <v>0</v>
      </c>
      <c r="Z13" s="48">
        <f t="shared" ref="Z13:AG13" si="40">$D13*Z161</f>
        <v>0</v>
      </c>
      <c r="AA13" s="48">
        <f t="shared" si="40"/>
        <v>0</v>
      </c>
      <c r="AB13" s="48">
        <f t="shared" si="40"/>
        <v>0</v>
      </c>
      <c r="AC13" s="48">
        <f t="shared" si="40"/>
        <v>0</v>
      </c>
      <c r="AD13" s="48">
        <f t="shared" si="40"/>
        <v>0</v>
      </c>
      <c r="AE13" s="48">
        <f t="shared" si="40"/>
        <v>0</v>
      </c>
      <c r="AF13" s="48">
        <f t="shared" si="40"/>
        <v>0</v>
      </c>
      <c r="AG13" s="48">
        <f t="shared" si="40"/>
        <v>0</v>
      </c>
      <c r="AH13" s="49">
        <f t="shared" ref="AH13:AH56" si="41">SUM(Y13:AG13)</f>
        <v>0</v>
      </c>
      <c r="AI13" s="48">
        <f>$D13*AI161</f>
        <v>0</v>
      </c>
      <c r="AJ13" s="48">
        <f t="shared" ref="AJ13:AO13" si="42">$D13*AJ161</f>
        <v>0</v>
      </c>
      <c r="AK13" s="48">
        <f t="shared" si="42"/>
        <v>0</v>
      </c>
      <c r="AL13" s="48">
        <f t="shared" si="42"/>
        <v>0</v>
      </c>
      <c r="AM13" s="48">
        <f t="shared" si="42"/>
        <v>0</v>
      </c>
      <c r="AN13" s="48">
        <f t="shared" si="42"/>
        <v>0</v>
      </c>
      <c r="AO13" s="48">
        <f t="shared" si="42"/>
        <v>0</v>
      </c>
      <c r="AP13" s="51">
        <f t="shared" ref="AP13:AP57" si="43">SUM(AI13:AO13)</f>
        <v>0</v>
      </c>
      <c r="AQ13" s="48">
        <f t="shared" ref="AQ13:AS13" si="44">$D13*AQ161</f>
        <v>0</v>
      </c>
      <c r="AR13" s="48">
        <f t="shared" si="44"/>
        <v>0</v>
      </c>
      <c r="AS13" s="48">
        <f t="shared" si="44"/>
        <v>0</v>
      </c>
      <c r="AT13" s="51">
        <f t="shared" ref="AT13:AT57" si="45">SUM(AQ13:AS13)</f>
        <v>0</v>
      </c>
      <c r="AU13" s="48">
        <f t="shared" ref="AU13:AW13" si="46">$D13*AU161</f>
        <v>7.4</v>
      </c>
      <c r="AV13" s="48">
        <f t="shared" si="46"/>
        <v>14.8</v>
      </c>
      <c r="AW13" s="48">
        <f t="shared" si="46"/>
        <v>74</v>
      </c>
      <c r="AX13" s="48">
        <f t="shared" ref="AX13:AZ13" si="47">$D13*AX161</f>
        <v>370</v>
      </c>
      <c r="AY13" s="48">
        <f t="shared" si="47"/>
        <v>222</v>
      </c>
      <c r="AZ13" s="48">
        <f t="shared" si="47"/>
        <v>148</v>
      </c>
      <c r="BA13" s="51">
        <f t="shared" ref="BA13:BA57" si="48">SUM(AU13:AZ13)</f>
        <v>836.2</v>
      </c>
      <c r="BB13" s="45">
        <f t="shared" ref="BB13:BB57" si="49">E13/D13</f>
        <v>0.113</v>
      </c>
    </row>
    <row r="14" spans="2:54" s="44" customFormat="1" ht="13.5" x14ac:dyDescent="0.25">
      <c r="B14" s="40"/>
      <c r="C14" s="40" t="s">
        <v>33</v>
      </c>
      <c r="D14" s="46">
        <f>[2]NW!H314</f>
        <v>240771</v>
      </c>
      <c r="E14" s="47">
        <f t="shared" si="34"/>
        <v>101605.36199999999</v>
      </c>
      <c r="F14" s="48">
        <f>$D14*F162</f>
        <v>0</v>
      </c>
      <c r="G14" s="48">
        <f t="shared" ref="G14:N14" si="50">$D14*G162</f>
        <v>240.77100000000002</v>
      </c>
      <c r="H14" s="48">
        <f t="shared" si="50"/>
        <v>240.77100000000002</v>
      </c>
      <c r="I14" s="48">
        <f t="shared" si="50"/>
        <v>0</v>
      </c>
      <c r="J14" s="48">
        <f t="shared" si="50"/>
        <v>0</v>
      </c>
      <c r="K14" s="48">
        <f t="shared" si="50"/>
        <v>0</v>
      </c>
      <c r="L14" s="48">
        <f t="shared" si="50"/>
        <v>0</v>
      </c>
      <c r="M14" s="48">
        <f t="shared" si="50"/>
        <v>0</v>
      </c>
      <c r="N14" s="48">
        <f t="shared" si="50"/>
        <v>0</v>
      </c>
      <c r="O14" s="49">
        <f>SUM(F14:N14)</f>
        <v>481.54200000000003</v>
      </c>
      <c r="P14" s="48">
        <f t="shared" si="36"/>
        <v>1203.855</v>
      </c>
      <c r="Q14" s="48">
        <f t="shared" ref="Q14:W14" si="51">$D14*Q162</f>
        <v>4815.42</v>
      </c>
      <c r="R14" s="48">
        <f t="shared" si="51"/>
        <v>1203.855</v>
      </c>
      <c r="S14" s="48">
        <f t="shared" si="51"/>
        <v>1203.855</v>
      </c>
      <c r="T14" s="48">
        <f t="shared" si="51"/>
        <v>0</v>
      </c>
      <c r="U14" s="48">
        <f t="shared" si="51"/>
        <v>12038.550000000001</v>
      </c>
      <c r="V14" s="48">
        <f t="shared" si="51"/>
        <v>12038.550000000001</v>
      </c>
      <c r="W14" s="48">
        <f t="shared" si="51"/>
        <v>240.77100000000002</v>
      </c>
      <c r="X14" s="49">
        <f t="shared" si="38"/>
        <v>32744.856</v>
      </c>
      <c r="Y14" s="48">
        <f t="shared" si="39"/>
        <v>0</v>
      </c>
      <c r="Z14" s="48">
        <f t="shared" ref="Z14:AG14" si="52">$D14*Z162</f>
        <v>0</v>
      </c>
      <c r="AA14" s="48">
        <f t="shared" si="52"/>
        <v>0</v>
      </c>
      <c r="AB14" s="48">
        <f t="shared" si="52"/>
        <v>0</v>
      </c>
      <c r="AC14" s="48">
        <f t="shared" si="52"/>
        <v>240.77100000000002</v>
      </c>
      <c r="AD14" s="48">
        <f t="shared" si="52"/>
        <v>240.77100000000002</v>
      </c>
      <c r="AE14" s="48">
        <f t="shared" si="52"/>
        <v>0</v>
      </c>
      <c r="AF14" s="48">
        <f t="shared" si="52"/>
        <v>240.77100000000002</v>
      </c>
      <c r="AG14" s="48">
        <f t="shared" si="52"/>
        <v>0</v>
      </c>
      <c r="AH14" s="49">
        <f t="shared" si="41"/>
        <v>722.3130000000001</v>
      </c>
      <c r="AI14" s="48">
        <f t="shared" ref="AI14:AO14" si="53">$D14*AI162</f>
        <v>0</v>
      </c>
      <c r="AJ14" s="48">
        <f t="shared" si="53"/>
        <v>0</v>
      </c>
      <c r="AK14" s="48">
        <f t="shared" si="53"/>
        <v>0</v>
      </c>
      <c r="AL14" s="48">
        <f t="shared" si="53"/>
        <v>0</v>
      </c>
      <c r="AM14" s="48">
        <f t="shared" si="53"/>
        <v>0</v>
      </c>
      <c r="AN14" s="48">
        <f t="shared" si="53"/>
        <v>0</v>
      </c>
      <c r="AO14" s="48">
        <f t="shared" si="53"/>
        <v>48154.200000000004</v>
      </c>
      <c r="AP14" s="51">
        <f t="shared" si="43"/>
        <v>48154.200000000004</v>
      </c>
      <c r="AQ14" s="48">
        <f t="shared" ref="AQ14:AS14" si="54">$D14*AQ162</f>
        <v>240.77100000000002</v>
      </c>
      <c r="AR14" s="48">
        <f t="shared" si="54"/>
        <v>0</v>
      </c>
      <c r="AS14" s="48">
        <f t="shared" si="54"/>
        <v>0</v>
      </c>
      <c r="AT14" s="51">
        <f t="shared" si="45"/>
        <v>240.77100000000002</v>
      </c>
      <c r="AU14" s="48">
        <f t="shared" ref="AU14:AW14" si="55">$D14*AU162</f>
        <v>0</v>
      </c>
      <c r="AV14" s="48">
        <f t="shared" si="55"/>
        <v>0</v>
      </c>
      <c r="AW14" s="48">
        <f t="shared" si="55"/>
        <v>0</v>
      </c>
      <c r="AX14" s="48">
        <f t="shared" ref="AX14:AZ14" si="56">$D14*AX162</f>
        <v>19261.68</v>
      </c>
      <c r="AY14" s="48">
        <f t="shared" si="56"/>
        <v>0</v>
      </c>
      <c r="AZ14" s="48">
        <f t="shared" si="56"/>
        <v>0</v>
      </c>
      <c r="BA14" s="51">
        <f t="shared" si="48"/>
        <v>19261.68</v>
      </c>
      <c r="BB14" s="45">
        <f t="shared" si="49"/>
        <v>0.42199999999999999</v>
      </c>
    </row>
    <row r="15" spans="2:54" s="44" customFormat="1" x14ac:dyDescent="0.25">
      <c r="B15" s="39" t="s">
        <v>34</v>
      </c>
      <c r="C15" s="40"/>
      <c r="D15" s="50">
        <f>SUM(D16:D24)</f>
        <v>3511549</v>
      </c>
      <c r="E15" s="42">
        <f t="shared" si="34"/>
        <v>441821.95500000007</v>
      </c>
      <c r="F15" s="41">
        <f t="shared" ref="F15:AI15" si="57">SUM(F16:F24)</f>
        <v>0</v>
      </c>
      <c r="G15" s="41">
        <f t="shared" si="57"/>
        <v>7090.6</v>
      </c>
      <c r="H15" s="41">
        <f t="shared" si="57"/>
        <v>7090.6</v>
      </c>
      <c r="I15" s="41">
        <f t="shared" si="57"/>
        <v>10662.99</v>
      </c>
      <c r="J15" s="41">
        <f t="shared" si="57"/>
        <v>0</v>
      </c>
      <c r="K15" s="41">
        <f t="shared" si="57"/>
        <v>145.30000000000001</v>
      </c>
      <c r="L15" s="41">
        <f t="shared" si="57"/>
        <v>435.9</v>
      </c>
      <c r="M15" s="41">
        <f t="shared" si="57"/>
        <v>4635.05</v>
      </c>
      <c r="N15" s="41">
        <f t="shared" si="57"/>
        <v>1162.4000000000001</v>
      </c>
      <c r="O15" s="43">
        <f t="shared" si="57"/>
        <v>31222.840000000004</v>
      </c>
      <c r="P15" s="41">
        <f t="shared" si="57"/>
        <v>290.60000000000002</v>
      </c>
      <c r="Q15" s="41">
        <f t="shared" ref="Q15:W15" si="58">SUM(Q16:Q24)</f>
        <v>72.650000000000006</v>
      </c>
      <c r="R15" s="41">
        <f t="shared" si="58"/>
        <v>72.650000000000006</v>
      </c>
      <c r="S15" s="41">
        <f t="shared" si="58"/>
        <v>290.60000000000002</v>
      </c>
      <c r="T15" s="41">
        <f t="shared" si="58"/>
        <v>15982.9</v>
      </c>
      <c r="U15" s="41">
        <f t="shared" si="58"/>
        <v>72.650000000000006</v>
      </c>
      <c r="V15" s="41">
        <f t="shared" si="58"/>
        <v>0</v>
      </c>
      <c r="W15" s="41">
        <f t="shared" si="58"/>
        <v>0</v>
      </c>
      <c r="X15" s="43">
        <f t="shared" si="57"/>
        <v>15910.25</v>
      </c>
      <c r="Y15" s="41">
        <f t="shared" si="57"/>
        <v>6364.1</v>
      </c>
      <c r="Z15" s="41">
        <f t="shared" ref="Z15:AG15" si="59">SUM(Z16:Z24)</f>
        <v>6364.1</v>
      </c>
      <c r="AA15" s="41">
        <f t="shared" si="59"/>
        <v>9691.4499999999989</v>
      </c>
      <c r="AB15" s="41">
        <f t="shared" si="59"/>
        <v>1736.325</v>
      </c>
      <c r="AC15" s="41">
        <f t="shared" si="59"/>
        <v>1099.915</v>
      </c>
      <c r="AD15" s="41">
        <f t="shared" si="59"/>
        <v>1099.915</v>
      </c>
      <c r="AE15" s="41">
        <f t="shared" si="59"/>
        <v>954.61500000000001</v>
      </c>
      <c r="AF15" s="41">
        <f t="shared" si="59"/>
        <v>954.61500000000001</v>
      </c>
      <c r="AG15" s="41">
        <f t="shared" si="59"/>
        <v>3182.05</v>
      </c>
      <c r="AH15" s="43">
        <f t="shared" si="57"/>
        <v>31447.085000000006</v>
      </c>
      <c r="AI15" s="41">
        <f t="shared" si="57"/>
        <v>1730.4650000000001</v>
      </c>
      <c r="AJ15" s="41">
        <f t="shared" ref="AJ15:AO15" si="60">SUM(AJ16:AJ24)</f>
        <v>16250.2</v>
      </c>
      <c r="AK15" s="41">
        <f t="shared" si="60"/>
        <v>754.10500000000002</v>
      </c>
      <c r="AL15" s="41">
        <f t="shared" si="60"/>
        <v>754.10500000000002</v>
      </c>
      <c r="AM15" s="41">
        <f t="shared" si="60"/>
        <v>95893.404999999999</v>
      </c>
      <c r="AN15" s="41">
        <f t="shared" si="60"/>
        <v>96184.005000000005</v>
      </c>
      <c r="AO15" s="41">
        <f t="shared" si="60"/>
        <v>13003.445</v>
      </c>
      <c r="AP15" s="43">
        <f t="shared" si="43"/>
        <v>224569.73</v>
      </c>
      <c r="AQ15" s="41">
        <f t="shared" ref="AQ15:AS15" si="61">SUM(AQ16:AQ24)</f>
        <v>18646.250000000004</v>
      </c>
      <c r="AR15" s="41">
        <f t="shared" si="61"/>
        <v>18646.250000000004</v>
      </c>
      <c r="AS15" s="41">
        <f t="shared" si="61"/>
        <v>15464.199999999999</v>
      </c>
      <c r="AT15" s="43">
        <f t="shared" si="45"/>
        <v>52756.700000000004</v>
      </c>
      <c r="AU15" s="41">
        <f t="shared" ref="AU15:AW15" si="62">SUM(AU16:AU24)</f>
        <v>3182.05</v>
      </c>
      <c r="AV15" s="41">
        <f t="shared" si="62"/>
        <v>6364.1</v>
      </c>
      <c r="AW15" s="41">
        <f t="shared" si="62"/>
        <v>9546.15</v>
      </c>
      <c r="AX15" s="41">
        <f t="shared" ref="AX15:AZ15" si="63">SUM(AX16:AX24)</f>
        <v>47730.75</v>
      </c>
      <c r="AY15" s="41">
        <f t="shared" si="63"/>
        <v>15910.25</v>
      </c>
      <c r="AZ15" s="41">
        <f t="shared" si="63"/>
        <v>3182.05</v>
      </c>
      <c r="BA15" s="43">
        <f t="shared" si="48"/>
        <v>85915.35</v>
      </c>
      <c r="BB15" s="45">
        <f t="shared" si="49"/>
        <v>0.12581967530568422</v>
      </c>
    </row>
    <row r="16" spans="2:54" s="44" customFormat="1" ht="13.5" x14ac:dyDescent="0.25">
      <c r="B16" s="40"/>
      <c r="C16" s="40" t="s">
        <v>35</v>
      </c>
      <c r="D16" s="46">
        <f>[2]NW!H513</f>
        <v>318205</v>
      </c>
      <c r="E16" s="47">
        <f t="shared" si="34"/>
        <v>179785.82500000004</v>
      </c>
      <c r="F16" s="48">
        <f t="shared" ref="F16:F24" si="64">$D16*F164</f>
        <v>0</v>
      </c>
      <c r="G16" s="48">
        <f t="shared" ref="G16:N16" si="65">$D16*G164</f>
        <v>6364.1</v>
      </c>
      <c r="H16" s="48">
        <f t="shared" si="65"/>
        <v>6364.1</v>
      </c>
      <c r="I16" s="48">
        <f t="shared" si="65"/>
        <v>6364.1</v>
      </c>
      <c r="J16" s="48">
        <f t="shared" si="65"/>
        <v>0</v>
      </c>
      <c r="K16" s="48">
        <f t="shared" si="65"/>
        <v>0</v>
      </c>
      <c r="L16" s="48">
        <f t="shared" si="65"/>
        <v>0</v>
      </c>
      <c r="M16" s="48">
        <f t="shared" si="65"/>
        <v>3182.05</v>
      </c>
      <c r="N16" s="48">
        <f t="shared" si="65"/>
        <v>0</v>
      </c>
      <c r="O16" s="51">
        <f t="shared" ref="O16:O24" si="66">SUM(F16:N16)</f>
        <v>22274.350000000002</v>
      </c>
      <c r="P16" s="48">
        <f t="shared" ref="P16:P24" si="67">$D16*P164</f>
        <v>0</v>
      </c>
      <c r="Q16" s="48">
        <f t="shared" ref="Q16:W16" si="68">$D16*Q164</f>
        <v>0</v>
      </c>
      <c r="R16" s="48">
        <f t="shared" si="68"/>
        <v>0</v>
      </c>
      <c r="S16" s="48">
        <f t="shared" si="68"/>
        <v>0</v>
      </c>
      <c r="T16" s="48">
        <f t="shared" si="68"/>
        <v>15910.25</v>
      </c>
      <c r="U16" s="48">
        <f t="shared" si="68"/>
        <v>0</v>
      </c>
      <c r="V16" s="48">
        <f t="shared" si="68"/>
        <v>0</v>
      </c>
      <c r="W16" s="48">
        <f t="shared" si="68"/>
        <v>0</v>
      </c>
      <c r="X16" s="51">
        <f t="shared" si="38"/>
        <v>15910.25</v>
      </c>
      <c r="Y16" s="48">
        <f t="shared" ref="Y16:Y24" si="69">$D16*Y164</f>
        <v>6364.1</v>
      </c>
      <c r="Z16" s="48">
        <f t="shared" ref="Z16:AG16" si="70">$D16*Z164</f>
        <v>6364.1</v>
      </c>
      <c r="AA16" s="48">
        <f t="shared" si="70"/>
        <v>9546.15</v>
      </c>
      <c r="AB16" s="48">
        <f t="shared" si="70"/>
        <v>1591.0250000000001</v>
      </c>
      <c r="AC16" s="48">
        <f t="shared" si="70"/>
        <v>954.61500000000001</v>
      </c>
      <c r="AD16" s="48">
        <f t="shared" si="70"/>
        <v>954.61500000000001</v>
      </c>
      <c r="AE16" s="48">
        <f t="shared" si="70"/>
        <v>954.61500000000001</v>
      </c>
      <c r="AF16" s="48">
        <f t="shared" si="70"/>
        <v>954.61500000000001</v>
      </c>
      <c r="AG16" s="48">
        <f t="shared" si="70"/>
        <v>3182.05</v>
      </c>
      <c r="AH16" s="51">
        <f t="shared" si="41"/>
        <v>30865.885000000006</v>
      </c>
      <c r="AI16" s="48">
        <f t="shared" ref="AI16:AO16" si="71">$D16*AI164</f>
        <v>954.61500000000001</v>
      </c>
      <c r="AJ16" s="48">
        <f t="shared" si="71"/>
        <v>15910.25</v>
      </c>
      <c r="AK16" s="48">
        <f t="shared" si="71"/>
        <v>318.20499999999998</v>
      </c>
      <c r="AL16" s="48">
        <f t="shared" si="71"/>
        <v>318.20499999999998</v>
      </c>
      <c r="AM16" s="48">
        <f t="shared" si="71"/>
        <v>318.20499999999998</v>
      </c>
      <c r="AN16" s="48">
        <f t="shared" si="71"/>
        <v>318.20499999999998</v>
      </c>
      <c r="AO16" s="48">
        <f t="shared" si="71"/>
        <v>318.20499999999998</v>
      </c>
      <c r="AP16" s="51">
        <f t="shared" si="43"/>
        <v>18455.89000000001</v>
      </c>
      <c r="AQ16" s="48">
        <f t="shared" ref="AQ16:AS16" si="72">$D16*AQ164</f>
        <v>3182.05</v>
      </c>
      <c r="AR16" s="48">
        <f t="shared" si="72"/>
        <v>3182.05</v>
      </c>
      <c r="AS16" s="48">
        <f t="shared" si="72"/>
        <v>0</v>
      </c>
      <c r="AT16" s="51">
        <f t="shared" si="45"/>
        <v>6364.1</v>
      </c>
      <c r="AU16" s="48">
        <f t="shared" ref="AU16:AW16" si="73">$D16*AU164</f>
        <v>3182.05</v>
      </c>
      <c r="AV16" s="48">
        <f t="shared" si="73"/>
        <v>6364.1</v>
      </c>
      <c r="AW16" s="48">
        <f t="shared" si="73"/>
        <v>9546.15</v>
      </c>
      <c r="AX16" s="48">
        <f t="shared" ref="AX16:AZ16" si="74">$D16*AX164</f>
        <v>47730.75</v>
      </c>
      <c r="AY16" s="48">
        <f t="shared" si="74"/>
        <v>15910.25</v>
      </c>
      <c r="AZ16" s="48">
        <f t="shared" si="74"/>
        <v>3182.05</v>
      </c>
      <c r="BA16" s="51">
        <f t="shared" si="48"/>
        <v>85915.35</v>
      </c>
      <c r="BB16" s="45">
        <f t="shared" si="49"/>
        <v>0.56500000000000017</v>
      </c>
    </row>
    <row r="17" spans="2:54" s="44" customFormat="1" ht="13.5" x14ac:dyDescent="0.25">
      <c r="B17" s="40"/>
      <c r="C17" s="40" t="s">
        <v>36</v>
      </c>
      <c r="D17" s="46">
        <f>[2]NW!H514</f>
        <v>6799</v>
      </c>
      <c r="E17" s="47">
        <f t="shared" si="34"/>
        <v>679.90000000000009</v>
      </c>
      <c r="F17" s="48">
        <f t="shared" si="64"/>
        <v>0</v>
      </c>
      <c r="G17" s="48">
        <f t="shared" ref="G17:N17" si="75">$D17*G165</f>
        <v>0</v>
      </c>
      <c r="H17" s="48">
        <f t="shared" si="75"/>
        <v>0</v>
      </c>
      <c r="I17" s="48">
        <f t="shared" si="75"/>
        <v>0</v>
      </c>
      <c r="J17" s="48">
        <f t="shared" si="75"/>
        <v>0</v>
      </c>
      <c r="K17" s="48">
        <f t="shared" si="75"/>
        <v>0</v>
      </c>
      <c r="L17" s="48">
        <f t="shared" si="75"/>
        <v>0</v>
      </c>
      <c r="M17" s="48">
        <f t="shared" si="75"/>
        <v>0</v>
      </c>
      <c r="N17" s="48">
        <f t="shared" si="75"/>
        <v>0</v>
      </c>
      <c r="O17" s="51">
        <f t="shared" si="66"/>
        <v>0</v>
      </c>
      <c r="P17" s="48">
        <f t="shared" si="67"/>
        <v>0</v>
      </c>
      <c r="Q17" s="48">
        <f t="shared" ref="Q17:W17" si="76">$D17*Q165</f>
        <v>0</v>
      </c>
      <c r="R17" s="48">
        <f t="shared" si="76"/>
        <v>0</v>
      </c>
      <c r="S17" s="48">
        <f t="shared" si="76"/>
        <v>0</v>
      </c>
      <c r="T17" s="48">
        <f t="shared" si="76"/>
        <v>0</v>
      </c>
      <c r="U17" s="48">
        <f t="shared" si="76"/>
        <v>0</v>
      </c>
      <c r="V17" s="48">
        <f t="shared" si="76"/>
        <v>0</v>
      </c>
      <c r="W17" s="48">
        <f t="shared" si="76"/>
        <v>0</v>
      </c>
      <c r="X17" s="51">
        <f t="shared" si="38"/>
        <v>0</v>
      </c>
      <c r="Y17" s="48">
        <f t="shared" si="69"/>
        <v>0</v>
      </c>
      <c r="Z17" s="48">
        <f t="shared" ref="Z17:AG17" si="77">$D17*Z165</f>
        <v>0</v>
      </c>
      <c r="AA17" s="48">
        <f t="shared" si="77"/>
        <v>0</v>
      </c>
      <c r="AB17" s="48">
        <f t="shared" si="77"/>
        <v>0</v>
      </c>
      <c r="AC17" s="48">
        <f t="shared" si="77"/>
        <v>0</v>
      </c>
      <c r="AD17" s="48">
        <f t="shared" si="77"/>
        <v>0</v>
      </c>
      <c r="AE17" s="48">
        <f t="shared" si="77"/>
        <v>0</v>
      </c>
      <c r="AF17" s="48">
        <f t="shared" si="77"/>
        <v>0</v>
      </c>
      <c r="AG17" s="48">
        <f t="shared" si="77"/>
        <v>0</v>
      </c>
      <c r="AH17" s="51">
        <f t="shared" si="41"/>
        <v>0</v>
      </c>
      <c r="AI17" s="48">
        <f t="shared" ref="AI17:AO17" si="78">$D17*AI165</f>
        <v>339.95000000000005</v>
      </c>
      <c r="AJ17" s="48">
        <f t="shared" si="78"/>
        <v>339.95000000000005</v>
      </c>
      <c r="AK17" s="48">
        <f t="shared" si="78"/>
        <v>0</v>
      </c>
      <c r="AL17" s="48">
        <f t="shared" si="78"/>
        <v>0</v>
      </c>
      <c r="AM17" s="48">
        <f t="shared" si="78"/>
        <v>0</v>
      </c>
      <c r="AN17" s="48">
        <f t="shared" si="78"/>
        <v>0</v>
      </c>
      <c r="AO17" s="48">
        <f t="shared" si="78"/>
        <v>0</v>
      </c>
      <c r="AP17" s="51">
        <f t="shared" si="43"/>
        <v>679.90000000000009</v>
      </c>
      <c r="AQ17" s="48">
        <f t="shared" ref="AQ17:AS17" si="79">$D17*AQ165</f>
        <v>0</v>
      </c>
      <c r="AR17" s="48">
        <f t="shared" si="79"/>
        <v>0</v>
      </c>
      <c r="AS17" s="48">
        <f t="shared" si="79"/>
        <v>0</v>
      </c>
      <c r="AT17" s="51">
        <f t="shared" si="45"/>
        <v>0</v>
      </c>
      <c r="AU17" s="48">
        <f t="shared" ref="AU17:AW17" si="80">$D17*AU165</f>
        <v>0</v>
      </c>
      <c r="AV17" s="48">
        <f t="shared" si="80"/>
        <v>0</v>
      </c>
      <c r="AW17" s="48">
        <f t="shared" si="80"/>
        <v>0</v>
      </c>
      <c r="AX17" s="48">
        <f t="shared" ref="AX17:AZ17" si="81">$D17*AX165</f>
        <v>0</v>
      </c>
      <c r="AY17" s="48">
        <f t="shared" si="81"/>
        <v>0</v>
      </c>
      <c r="AZ17" s="48">
        <f t="shared" si="81"/>
        <v>0</v>
      </c>
      <c r="BA17" s="51">
        <f t="shared" si="48"/>
        <v>0</v>
      </c>
      <c r="BB17" s="45">
        <f t="shared" si="49"/>
        <v>0.10000000000000002</v>
      </c>
    </row>
    <row r="18" spans="2:54" s="44" customFormat="1" ht="13.5" x14ac:dyDescent="0.25">
      <c r="B18" s="40"/>
      <c r="C18" s="40" t="s">
        <v>37</v>
      </c>
      <c r="D18" s="46">
        <f>[2]NW!H515</f>
        <v>634262</v>
      </c>
      <c r="E18" s="47">
        <f t="shared" si="34"/>
        <v>241019.56</v>
      </c>
      <c r="F18" s="48">
        <f t="shared" si="64"/>
        <v>0</v>
      </c>
      <c r="G18" s="48">
        <f t="shared" ref="G18:N18" si="82">$D18*G166</f>
        <v>0</v>
      </c>
      <c r="H18" s="48">
        <f t="shared" si="82"/>
        <v>0</v>
      </c>
      <c r="I18" s="48">
        <f t="shared" si="82"/>
        <v>0</v>
      </c>
      <c r="J18" s="48">
        <f t="shared" si="82"/>
        <v>0</v>
      </c>
      <c r="K18" s="48">
        <f t="shared" si="82"/>
        <v>0</v>
      </c>
      <c r="L18" s="48">
        <f t="shared" si="82"/>
        <v>0</v>
      </c>
      <c r="M18" s="48">
        <f t="shared" si="82"/>
        <v>0</v>
      </c>
      <c r="N18" s="48">
        <f t="shared" si="82"/>
        <v>0</v>
      </c>
      <c r="O18" s="51">
        <f t="shared" si="66"/>
        <v>0</v>
      </c>
      <c r="P18" s="48">
        <f t="shared" si="67"/>
        <v>0</v>
      </c>
      <c r="Q18" s="48">
        <f t="shared" ref="Q18:W18" si="83">$D18*Q166</f>
        <v>0</v>
      </c>
      <c r="R18" s="48">
        <f t="shared" si="83"/>
        <v>0</v>
      </c>
      <c r="S18" s="48">
        <f t="shared" si="83"/>
        <v>0</v>
      </c>
      <c r="T18" s="48">
        <f t="shared" si="83"/>
        <v>0</v>
      </c>
      <c r="U18" s="48">
        <f t="shared" si="83"/>
        <v>0</v>
      </c>
      <c r="V18" s="48">
        <f t="shared" si="83"/>
        <v>0</v>
      </c>
      <c r="W18" s="48">
        <f t="shared" si="83"/>
        <v>0</v>
      </c>
      <c r="X18" s="51">
        <f t="shared" si="38"/>
        <v>0</v>
      </c>
      <c r="Y18" s="48">
        <f t="shared" si="69"/>
        <v>0</v>
      </c>
      <c r="Z18" s="48">
        <f t="shared" ref="Z18:AG18" si="84">$D18*Z166</f>
        <v>0</v>
      </c>
      <c r="AA18" s="48">
        <f t="shared" si="84"/>
        <v>0</v>
      </c>
      <c r="AB18" s="48">
        <f t="shared" si="84"/>
        <v>0</v>
      </c>
      <c r="AC18" s="48">
        <f t="shared" si="84"/>
        <v>0</v>
      </c>
      <c r="AD18" s="48">
        <f t="shared" si="84"/>
        <v>0</v>
      </c>
      <c r="AE18" s="48">
        <f t="shared" si="84"/>
        <v>0</v>
      </c>
      <c r="AF18" s="48">
        <f t="shared" si="84"/>
        <v>0</v>
      </c>
      <c r="AG18" s="48">
        <f t="shared" si="84"/>
        <v>0</v>
      </c>
      <c r="AH18" s="51">
        <f t="shared" si="41"/>
        <v>0</v>
      </c>
      <c r="AI18" s="48">
        <f t="shared" ref="AI18:AO18" si="85">$D18*AI166</f>
        <v>0</v>
      </c>
      <c r="AJ18" s="48">
        <f t="shared" si="85"/>
        <v>0</v>
      </c>
      <c r="AK18" s="48">
        <f t="shared" si="85"/>
        <v>0</v>
      </c>
      <c r="AL18" s="48">
        <f t="shared" si="85"/>
        <v>0</v>
      </c>
      <c r="AM18" s="48">
        <f t="shared" si="85"/>
        <v>95139.3</v>
      </c>
      <c r="AN18" s="48">
        <f t="shared" si="85"/>
        <v>95139.3</v>
      </c>
      <c r="AO18" s="48">
        <f t="shared" si="85"/>
        <v>12685.24</v>
      </c>
      <c r="AP18" s="51">
        <f t="shared" si="43"/>
        <v>202963.84</v>
      </c>
      <c r="AQ18" s="48">
        <f t="shared" ref="AQ18:AS18" si="86">$D18*AQ166</f>
        <v>12685.24</v>
      </c>
      <c r="AR18" s="48">
        <f t="shared" si="86"/>
        <v>12685.24</v>
      </c>
      <c r="AS18" s="48">
        <f t="shared" si="86"/>
        <v>12685.24</v>
      </c>
      <c r="AT18" s="51">
        <f t="shared" si="45"/>
        <v>38055.72</v>
      </c>
      <c r="AU18" s="48">
        <f t="shared" ref="AU18:AW18" si="87">$D18*AU166</f>
        <v>0</v>
      </c>
      <c r="AV18" s="48">
        <f t="shared" si="87"/>
        <v>0</v>
      </c>
      <c r="AW18" s="48">
        <f t="shared" si="87"/>
        <v>0</v>
      </c>
      <c r="AX18" s="48">
        <f t="shared" ref="AX18:AZ18" si="88">$D18*AX166</f>
        <v>0</v>
      </c>
      <c r="AY18" s="48">
        <f t="shared" si="88"/>
        <v>0</v>
      </c>
      <c r="AZ18" s="48">
        <f t="shared" si="88"/>
        <v>0</v>
      </c>
      <c r="BA18" s="51">
        <f t="shared" si="48"/>
        <v>0</v>
      </c>
      <c r="BB18" s="45">
        <f t="shared" si="49"/>
        <v>0.38</v>
      </c>
    </row>
    <row r="19" spans="2:54" s="44" customFormat="1" ht="13.5" x14ac:dyDescent="0.25">
      <c r="B19" s="40"/>
      <c r="C19" s="40" t="s">
        <v>38</v>
      </c>
      <c r="D19" s="46">
        <f>[2]NW!H516</f>
        <v>117153</v>
      </c>
      <c r="E19" s="47">
        <f t="shared" si="34"/>
        <v>7029.18</v>
      </c>
      <c r="F19" s="48">
        <f t="shared" si="64"/>
        <v>0</v>
      </c>
      <c r="G19" s="48">
        <f t="shared" ref="G19:N19" si="89">$D19*G167</f>
        <v>0</v>
      </c>
      <c r="H19" s="48">
        <f t="shared" si="89"/>
        <v>0</v>
      </c>
      <c r="I19" s="48">
        <f t="shared" si="89"/>
        <v>0</v>
      </c>
      <c r="J19" s="48">
        <f t="shared" si="89"/>
        <v>0</v>
      </c>
      <c r="K19" s="48">
        <f t="shared" si="89"/>
        <v>0</v>
      </c>
      <c r="L19" s="48">
        <f t="shared" si="89"/>
        <v>0</v>
      </c>
      <c r="M19" s="48">
        <f t="shared" si="89"/>
        <v>0</v>
      </c>
      <c r="N19" s="48">
        <f t="shared" si="89"/>
        <v>0</v>
      </c>
      <c r="O19" s="51">
        <f t="shared" si="66"/>
        <v>0</v>
      </c>
      <c r="P19" s="48">
        <f t="shared" si="67"/>
        <v>0</v>
      </c>
      <c r="Q19" s="48">
        <f t="shared" ref="Q19:W19" si="90">$D19*Q167</f>
        <v>0</v>
      </c>
      <c r="R19" s="48">
        <f t="shared" si="90"/>
        <v>0</v>
      </c>
      <c r="S19" s="48">
        <f t="shared" si="90"/>
        <v>0</v>
      </c>
      <c r="T19" s="48">
        <f t="shared" si="90"/>
        <v>0</v>
      </c>
      <c r="U19" s="48">
        <f t="shared" si="90"/>
        <v>0</v>
      </c>
      <c r="V19" s="48">
        <f t="shared" si="90"/>
        <v>0</v>
      </c>
      <c r="W19" s="48">
        <f t="shared" si="90"/>
        <v>0</v>
      </c>
      <c r="X19" s="51">
        <f t="shared" si="38"/>
        <v>0</v>
      </c>
      <c r="Y19" s="48">
        <f t="shared" si="69"/>
        <v>0</v>
      </c>
      <c r="Z19" s="48">
        <f t="shared" ref="Z19:AG19" si="91">$D19*Z167</f>
        <v>0</v>
      </c>
      <c r="AA19" s="48">
        <f t="shared" si="91"/>
        <v>0</v>
      </c>
      <c r="AB19" s="48">
        <f t="shared" si="91"/>
        <v>0</v>
      </c>
      <c r="AC19" s="48">
        <f t="shared" si="91"/>
        <v>0</v>
      </c>
      <c r="AD19" s="48">
        <f t="shared" si="91"/>
        <v>0</v>
      </c>
      <c r="AE19" s="48">
        <f t="shared" si="91"/>
        <v>0</v>
      </c>
      <c r="AF19" s="48">
        <f t="shared" si="91"/>
        <v>0</v>
      </c>
      <c r="AG19" s="48">
        <f t="shared" si="91"/>
        <v>0</v>
      </c>
      <c r="AH19" s="51">
        <f t="shared" si="41"/>
        <v>0</v>
      </c>
      <c r="AI19" s="48">
        <f t="shared" ref="AI19:AO19" si="92">$D19*AI167</f>
        <v>0</v>
      </c>
      <c r="AJ19" s="48">
        <f t="shared" si="92"/>
        <v>0</v>
      </c>
      <c r="AK19" s="48">
        <f t="shared" si="92"/>
        <v>0</v>
      </c>
      <c r="AL19" s="48">
        <f t="shared" si="92"/>
        <v>0</v>
      </c>
      <c r="AM19" s="48">
        <f t="shared" si="92"/>
        <v>0</v>
      </c>
      <c r="AN19" s="48">
        <f t="shared" si="92"/>
        <v>0</v>
      </c>
      <c r="AO19" s="48">
        <f t="shared" si="92"/>
        <v>0</v>
      </c>
      <c r="AP19" s="51">
        <f t="shared" si="43"/>
        <v>0</v>
      </c>
      <c r="AQ19" s="48">
        <f t="shared" ref="AQ19:AS19" si="93">$D19*AQ167</f>
        <v>2343.06</v>
      </c>
      <c r="AR19" s="48">
        <f t="shared" si="93"/>
        <v>2343.06</v>
      </c>
      <c r="AS19" s="48">
        <f t="shared" si="93"/>
        <v>2343.06</v>
      </c>
      <c r="AT19" s="51">
        <f t="shared" si="45"/>
        <v>7029.18</v>
      </c>
      <c r="AU19" s="48">
        <f t="shared" ref="AU19:AW19" si="94">$D19*AU167</f>
        <v>0</v>
      </c>
      <c r="AV19" s="48">
        <f t="shared" si="94"/>
        <v>0</v>
      </c>
      <c r="AW19" s="48">
        <f t="shared" si="94"/>
        <v>0</v>
      </c>
      <c r="AX19" s="48">
        <f t="shared" ref="AX19:AZ19" si="95">$D19*AX167</f>
        <v>0</v>
      </c>
      <c r="AY19" s="48">
        <f t="shared" si="95"/>
        <v>0</v>
      </c>
      <c r="AZ19" s="48">
        <f t="shared" si="95"/>
        <v>0</v>
      </c>
      <c r="BA19" s="51">
        <f t="shared" si="48"/>
        <v>0</v>
      </c>
      <c r="BB19" s="45">
        <f t="shared" si="49"/>
        <v>6.0000000000000005E-2</v>
      </c>
    </row>
    <row r="20" spans="2:54" s="44" customFormat="1" ht="13.5" x14ac:dyDescent="0.25">
      <c r="B20" s="40"/>
      <c r="C20" s="40" t="s">
        <v>39</v>
      </c>
      <c r="D20" s="46">
        <f>[2]NW!H517</f>
        <v>715338</v>
      </c>
      <c r="E20" s="47">
        <f t="shared" si="34"/>
        <v>0</v>
      </c>
      <c r="F20" s="48">
        <f t="shared" si="64"/>
        <v>0</v>
      </c>
      <c r="G20" s="48">
        <f t="shared" ref="G20:N20" si="96">$D20*G168</f>
        <v>0</v>
      </c>
      <c r="H20" s="48">
        <f t="shared" si="96"/>
        <v>0</v>
      </c>
      <c r="I20" s="48">
        <f t="shared" si="96"/>
        <v>0</v>
      </c>
      <c r="J20" s="48">
        <f t="shared" si="96"/>
        <v>0</v>
      </c>
      <c r="K20" s="48">
        <f t="shared" si="96"/>
        <v>0</v>
      </c>
      <c r="L20" s="48">
        <f t="shared" si="96"/>
        <v>0</v>
      </c>
      <c r="M20" s="48">
        <f t="shared" si="96"/>
        <v>0</v>
      </c>
      <c r="N20" s="48">
        <f t="shared" si="96"/>
        <v>0</v>
      </c>
      <c r="O20" s="51">
        <f t="shared" si="66"/>
        <v>0</v>
      </c>
      <c r="P20" s="48">
        <f t="shared" si="67"/>
        <v>0</v>
      </c>
      <c r="Q20" s="48">
        <f t="shared" ref="Q20:W20" si="97">$D20*Q168</f>
        <v>0</v>
      </c>
      <c r="R20" s="48">
        <f t="shared" si="97"/>
        <v>0</v>
      </c>
      <c r="S20" s="48">
        <f t="shared" si="97"/>
        <v>0</v>
      </c>
      <c r="T20" s="48">
        <f t="shared" si="97"/>
        <v>0</v>
      </c>
      <c r="U20" s="48">
        <f t="shared" si="97"/>
        <v>0</v>
      </c>
      <c r="V20" s="48">
        <f t="shared" si="97"/>
        <v>0</v>
      </c>
      <c r="W20" s="48">
        <f t="shared" si="97"/>
        <v>0</v>
      </c>
      <c r="X20" s="51">
        <f t="shared" si="38"/>
        <v>0</v>
      </c>
      <c r="Y20" s="48">
        <f t="shared" si="69"/>
        <v>0</v>
      </c>
      <c r="Z20" s="48">
        <f t="shared" ref="Z20:AG20" si="98">$D20*Z168</f>
        <v>0</v>
      </c>
      <c r="AA20" s="48">
        <f t="shared" si="98"/>
        <v>0</v>
      </c>
      <c r="AB20" s="48">
        <f t="shared" si="98"/>
        <v>0</v>
      </c>
      <c r="AC20" s="48">
        <f t="shared" si="98"/>
        <v>0</v>
      </c>
      <c r="AD20" s="48">
        <f t="shared" si="98"/>
        <v>0</v>
      </c>
      <c r="AE20" s="48">
        <f t="shared" si="98"/>
        <v>0</v>
      </c>
      <c r="AF20" s="48">
        <f t="shared" si="98"/>
        <v>0</v>
      </c>
      <c r="AG20" s="48">
        <f t="shared" si="98"/>
        <v>0</v>
      </c>
      <c r="AH20" s="51">
        <f t="shared" si="41"/>
        <v>0</v>
      </c>
      <c r="AI20" s="48">
        <f t="shared" ref="AI20:AO20" si="99">$D20*AI168</f>
        <v>0</v>
      </c>
      <c r="AJ20" s="48">
        <f t="shared" si="99"/>
        <v>0</v>
      </c>
      <c r="AK20" s="48">
        <f t="shared" si="99"/>
        <v>0</v>
      </c>
      <c r="AL20" s="48">
        <f t="shared" si="99"/>
        <v>0</v>
      </c>
      <c r="AM20" s="48">
        <f t="shared" si="99"/>
        <v>0</v>
      </c>
      <c r="AN20" s="48">
        <f t="shared" si="99"/>
        <v>0</v>
      </c>
      <c r="AO20" s="48">
        <f t="shared" si="99"/>
        <v>0</v>
      </c>
      <c r="AP20" s="51">
        <f t="shared" si="43"/>
        <v>0</v>
      </c>
      <c r="AQ20" s="48">
        <f t="shared" ref="AQ20:AS20" si="100">$D20*AQ168</f>
        <v>0</v>
      </c>
      <c r="AR20" s="48">
        <f t="shared" si="100"/>
        <v>0</v>
      </c>
      <c r="AS20" s="48">
        <f t="shared" si="100"/>
        <v>0</v>
      </c>
      <c r="AT20" s="51">
        <f t="shared" si="45"/>
        <v>0</v>
      </c>
      <c r="AU20" s="48">
        <f t="shared" ref="AU20:AW20" si="101">$D20*AU168</f>
        <v>0</v>
      </c>
      <c r="AV20" s="48">
        <f t="shared" si="101"/>
        <v>0</v>
      </c>
      <c r="AW20" s="48">
        <f t="shared" si="101"/>
        <v>0</v>
      </c>
      <c r="AX20" s="48">
        <f t="shared" ref="AX20:AZ20" si="102">$D20*AX168</f>
        <v>0</v>
      </c>
      <c r="AY20" s="48">
        <f t="shared" si="102"/>
        <v>0</v>
      </c>
      <c r="AZ20" s="48">
        <f t="shared" si="102"/>
        <v>0</v>
      </c>
      <c r="BA20" s="51">
        <f t="shared" si="48"/>
        <v>0</v>
      </c>
      <c r="BB20" s="45">
        <f t="shared" si="49"/>
        <v>0</v>
      </c>
    </row>
    <row r="21" spans="2:54" s="44" customFormat="1" ht="13.5" x14ac:dyDescent="0.25">
      <c r="B21" s="40"/>
      <c r="C21" s="40" t="s">
        <v>40</v>
      </c>
      <c r="D21" s="46">
        <f>[2]NW!H518</f>
        <v>14530</v>
      </c>
      <c r="E21" s="47">
        <f t="shared" si="34"/>
        <v>9735.0999999999985</v>
      </c>
      <c r="F21" s="48">
        <f t="shared" si="64"/>
        <v>0</v>
      </c>
      <c r="G21" s="48">
        <f t="shared" ref="G21:N21" si="103">$D21*G169</f>
        <v>726.5</v>
      </c>
      <c r="H21" s="48">
        <f t="shared" si="103"/>
        <v>726.5</v>
      </c>
      <c r="I21" s="48">
        <f t="shared" si="103"/>
        <v>726.5</v>
      </c>
      <c r="J21" s="48">
        <f t="shared" si="103"/>
        <v>0</v>
      </c>
      <c r="K21" s="48">
        <f t="shared" si="103"/>
        <v>145.30000000000001</v>
      </c>
      <c r="L21" s="48">
        <f t="shared" si="103"/>
        <v>435.9</v>
      </c>
      <c r="M21" s="48">
        <f t="shared" si="103"/>
        <v>1453</v>
      </c>
      <c r="N21" s="48">
        <f t="shared" si="103"/>
        <v>1162.4000000000001</v>
      </c>
      <c r="O21" s="51">
        <f t="shared" si="66"/>
        <v>5376.1</v>
      </c>
      <c r="P21" s="48">
        <f t="shared" si="67"/>
        <v>290.60000000000002</v>
      </c>
      <c r="Q21" s="48">
        <f t="shared" ref="Q21:W21" si="104">$D21*Q169</f>
        <v>72.650000000000006</v>
      </c>
      <c r="R21" s="48">
        <f t="shared" si="104"/>
        <v>72.650000000000006</v>
      </c>
      <c r="S21" s="48">
        <f t="shared" si="104"/>
        <v>290.60000000000002</v>
      </c>
      <c r="T21" s="48">
        <f t="shared" si="104"/>
        <v>72.650000000000006</v>
      </c>
      <c r="U21" s="48">
        <f t="shared" si="104"/>
        <v>72.650000000000006</v>
      </c>
      <c r="V21" s="48">
        <f t="shared" si="104"/>
        <v>0</v>
      </c>
      <c r="W21" s="48">
        <f t="shared" si="104"/>
        <v>0</v>
      </c>
      <c r="X21" s="51"/>
      <c r="Y21" s="48">
        <f t="shared" si="69"/>
        <v>0</v>
      </c>
      <c r="Z21" s="48">
        <f t="shared" ref="Z21:AG21" si="105">$D21*Z169</f>
        <v>0</v>
      </c>
      <c r="AA21" s="48">
        <f t="shared" si="105"/>
        <v>145.30000000000001</v>
      </c>
      <c r="AB21" s="48">
        <f t="shared" si="105"/>
        <v>145.30000000000001</v>
      </c>
      <c r="AC21" s="48">
        <f t="shared" si="105"/>
        <v>145.30000000000001</v>
      </c>
      <c r="AD21" s="48">
        <f t="shared" si="105"/>
        <v>145.30000000000001</v>
      </c>
      <c r="AE21" s="48">
        <f t="shared" si="105"/>
        <v>0</v>
      </c>
      <c r="AF21" s="48">
        <f t="shared" si="105"/>
        <v>0</v>
      </c>
      <c r="AG21" s="48">
        <f t="shared" si="105"/>
        <v>0</v>
      </c>
      <c r="AH21" s="51">
        <f t="shared" si="41"/>
        <v>581.20000000000005</v>
      </c>
      <c r="AI21" s="48">
        <f t="shared" ref="AI21:AO21" si="106">$D21*AI169</f>
        <v>435.9</v>
      </c>
      <c r="AJ21" s="48">
        <f t="shared" si="106"/>
        <v>0</v>
      </c>
      <c r="AK21" s="48">
        <f t="shared" si="106"/>
        <v>435.9</v>
      </c>
      <c r="AL21" s="48">
        <f t="shared" si="106"/>
        <v>435.9</v>
      </c>
      <c r="AM21" s="48">
        <f t="shared" si="106"/>
        <v>435.9</v>
      </c>
      <c r="AN21" s="48">
        <f t="shared" si="106"/>
        <v>726.5</v>
      </c>
      <c r="AO21" s="48">
        <f t="shared" si="106"/>
        <v>0</v>
      </c>
      <c r="AP21" s="51">
        <f t="shared" si="43"/>
        <v>2470.1</v>
      </c>
      <c r="AQ21" s="48">
        <f t="shared" ref="AQ21:AS21" si="107">$D21*AQ169</f>
        <v>435.9</v>
      </c>
      <c r="AR21" s="48">
        <f t="shared" si="107"/>
        <v>435.9</v>
      </c>
      <c r="AS21" s="48">
        <f t="shared" si="107"/>
        <v>435.9</v>
      </c>
      <c r="AT21" s="51">
        <f t="shared" si="45"/>
        <v>1307.6999999999998</v>
      </c>
      <c r="AU21" s="48">
        <f t="shared" ref="AU21:AW21" si="108">$D21*AU169</f>
        <v>0</v>
      </c>
      <c r="AV21" s="48">
        <f t="shared" si="108"/>
        <v>0</v>
      </c>
      <c r="AW21" s="48">
        <f t="shared" si="108"/>
        <v>0</v>
      </c>
      <c r="AX21" s="48">
        <f t="shared" ref="AX21:AZ21" si="109">$D21*AX169</f>
        <v>0</v>
      </c>
      <c r="AY21" s="48">
        <f t="shared" si="109"/>
        <v>0</v>
      </c>
      <c r="AZ21" s="48">
        <f t="shared" si="109"/>
        <v>0</v>
      </c>
      <c r="BA21" s="51">
        <f t="shared" si="48"/>
        <v>0</v>
      </c>
      <c r="BB21" s="45">
        <f t="shared" si="49"/>
        <v>0.66999999999999993</v>
      </c>
    </row>
    <row r="22" spans="2:54" s="44" customFormat="1" ht="13.5" x14ac:dyDescent="0.25">
      <c r="B22" s="40"/>
      <c r="C22" s="40" t="s">
        <v>41</v>
      </c>
      <c r="D22" s="46">
        <f>[2]NW!H519</f>
        <v>714478</v>
      </c>
      <c r="E22" s="47">
        <f t="shared" si="34"/>
        <v>3572.39</v>
      </c>
      <c r="F22" s="48">
        <f t="shared" si="64"/>
        <v>0</v>
      </c>
      <c r="G22" s="48">
        <f t="shared" ref="G22:N22" si="110">$D22*G170</f>
        <v>0</v>
      </c>
      <c r="H22" s="48">
        <f t="shared" si="110"/>
        <v>0</v>
      </c>
      <c r="I22" s="48">
        <f t="shared" si="110"/>
        <v>3572.39</v>
      </c>
      <c r="J22" s="48">
        <f t="shared" si="110"/>
        <v>0</v>
      </c>
      <c r="K22" s="48">
        <f t="shared" si="110"/>
        <v>0</v>
      </c>
      <c r="L22" s="48">
        <f t="shared" si="110"/>
        <v>0</v>
      </c>
      <c r="M22" s="48">
        <f t="shared" si="110"/>
        <v>0</v>
      </c>
      <c r="N22" s="48">
        <f t="shared" si="110"/>
        <v>0</v>
      </c>
      <c r="O22" s="51">
        <f t="shared" si="66"/>
        <v>3572.39</v>
      </c>
      <c r="P22" s="48">
        <f t="shared" si="67"/>
        <v>0</v>
      </c>
      <c r="Q22" s="48">
        <f t="shared" ref="Q22:W22" si="111">$D22*Q170</f>
        <v>0</v>
      </c>
      <c r="R22" s="48">
        <f t="shared" si="111"/>
        <v>0</v>
      </c>
      <c r="S22" s="48">
        <f t="shared" si="111"/>
        <v>0</v>
      </c>
      <c r="T22" s="48">
        <f t="shared" si="111"/>
        <v>0</v>
      </c>
      <c r="U22" s="48">
        <f t="shared" si="111"/>
        <v>0</v>
      </c>
      <c r="V22" s="48">
        <f t="shared" si="111"/>
        <v>0</v>
      </c>
      <c r="W22" s="48">
        <f t="shared" si="111"/>
        <v>0</v>
      </c>
      <c r="X22" s="51"/>
      <c r="Y22" s="48">
        <f t="shared" si="69"/>
        <v>0</v>
      </c>
      <c r="Z22" s="48">
        <f t="shared" ref="Z22:AG22" si="112">$D22*Z170</f>
        <v>0</v>
      </c>
      <c r="AA22" s="48">
        <f t="shared" si="112"/>
        <v>0</v>
      </c>
      <c r="AB22" s="48">
        <f t="shared" si="112"/>
        <v>0</v>
      </c>
      <c r="AC22" s="48">
        <f t="shared" si="112"/>
        <v>0</v>
      </c>
      <c r="AD22" s="48">
        <f t="shared" si="112"/>
        <v>0</v>
      </c>
      <c r="AE22" s="48">
        <f t="shared" si="112"/>
        <v>0</v>
      </c>
      <c r="AF22" s="48">
        <f t="shared" si="112"/>
        <v>0</v>
      </c>
      <c r="AG22" s="48">
        <f t="shared" si="112"/>
        <v>0</v>
      </c>
      <c r="AH22" s="51">
        <f t="shared" si="41"/>
        <v>0</v>
      </c>
      <c r="AI22" s="48">
        <f t="shared" ref="AI22:AO22" si="113">$D22*AI170</f>
        <v>0</v>
      </c>
      <c r="AJ22" s="48">
        <f t="shared" si="113"/>
        <v>0</v>
      </c>
      <c r="AK22" s="48">
        <f t="shared" si="113"/>
        <v>0</v>
      </c>
      <c r="AL22" s="48">
        <f t="shared" si="113"/>
        <v>0</v>
      </c>
      <c r="AM22" s="48">
        <f t="shared" si="113"/>
        <v>0</v>
      </c>
      <c r="AN22" s="48">
        <f t="shared" si="113"/>
        <v>0</v>
      </c>
      <c r="AO22" s="48">
        <f t="shared" si="113"/>
        <v>0</v>
      </c>
      <c r="AP22" s="51">
        <f t="shared" si="43"/>
        <v>0</v>
      </c>
      <c r="AQ22" s="48">
        <f t="shared" ref="AQ22:AS22" si="114">$D22*AQ170</f>
        <v>0</v>
      </c>
      <c r="AR22" s="48">
        <f t="shared" si="114"/>
        <v>0</v>
      </c>
      <c r="AS22" s="48">
        <f t="shared" si="114"/>
        <v>0</v>
      </c>
      <c r="AT22" s="51">
        <f t="shared" si="45"/>
        <v>0</v>
      </c>
      <c r="AU22" s="48">
        <f t="shared" ref="AU22:AW22" si="115">$D22*AU170</f>
        <v>0</v>
      </c>
      <c r="AV22" s="48">
        <f t="shared" si="115"/>
        <v>0</v>
      </c>
      <c r="AW22" s="48">
        <f t="shared" si="115"/>
        <v>0</v>
      </c>
      <c r="AX22" s="48">
        <f t="shared" ref="AX22:AZ22" si="116">$D22*AX170</f>
        <v>0</v>
      </c>
      <c r="AY22" s="48">
        <f t="shared" si="116"/>
        <v>0</v>
      </c>
      <c r="AZ22" s="48">
        <f t="shared" si="116"/>
        <v>0</v>
      </c>
      <c r="BA22" s="51">
        <f t="shared" si="48"/>
        <v>0</v>
      </c>
      <c r="BB22" s="45">
        <f t="shared" si="49"/>
        <v>5.0000000000000001E-3</v>
      </c>
    </row>
    <row r="23" spans="2:54" s="44" customFormat="1" ht="13.5" x14ac:dyDescent="0.25">
      <c r="B23" s="40"/>
      <c r="C23" s="40" t="s">
        <v>42</v>
      </c>
      <c r="D23" s="46">
        <f>[2]NW!H520</f>
        <v>28548</v>
      </c>
      <c r="E23" s="47">
        <f t="shared" si="34"/>
        <v>0</v>
      </c>
      <c r="F23" s="48">
        <f t="shared" si="64"/>
        <v>0</v>
      </c>
      <c r="G23" s="48">
        <f t="shared" ref="G23:N23" si="117">$D23*G171</f>
        <v>0</v>
      </c>
      <c r="H23" s="48">
        <f t="shared" si="117"/>
        <v>0</v>
      </c>
      <c r="I23" s="48">
        <f t="shared" si="117"/>
        <v>0</v>
      </c>
      <c r="J23" s="48">
        <f t="shared" si="117"/>
        <v>0</v>
      </c>
      <c r="K23" s="48">
        <f t="shared" si="117"/>
        <v>0</v>
      </c>
      <c r="L23" s="48">
        <f t="shared" si="117"/>
        <v>0</v>
      </c>
      <c r="M23" s="48">
        <f t="shared" si="117"/>
        <v>0</v>
      </c>
      <c r="N23" s="48">
        <f t="shared" si="117"/>
        <v>0</v>
      </c>
      <c r="O23" s="51">
        <f t="shared" si="66"/>
        <v>0</v>
      </c>
      <c r="P23" s="48">
        <f t="shared" si="67"/>
        <v>0</v>
      </c>
      <c r="Q23" s="48">
        <f t="shared" ref="Q23:W23" si="118">$D23*Q171</f>
        <v>0</v>
      </c>
      <c r="R23" s="48">
        <f t="shared" si="118"/>
        <v>0</v>
      </c>
      <c r="S23" s="48">
        <f t="shared" si="118"/>
        <v>0</v>
      </c>
      <c r="T23" s="48">
        <f t="shared" si="118"/>
        <v>0</v>
      </c>
      <c r="U23" s="48">
        <f t="shared" si="118"/>
        <v>0</v>
      </c>
      <c r="V23" s="48">
        <f t="shared" si="118"/>
        <v>0</v>
      </c>
      <c r="W23" s="48">
        <f t="shared" si="118"/>
        <v>0</v>
      </c>
      <c r="X23" s="51"/>
      <c r="Y23" s="48">
        <f t="shared" si="69"/>
        <v>0</v>
      </c>
      <c r="Z23" s="48">
        <f t="shared" ref="Z23:AG23" si="119">$D23*Z171</f>
        <v>0</v>
      </c>
      <c r="AA23" s="48">
        <f t="shared" si="119"/>
        <v>0</v>
      </c>
      <c r="AB23" s="48">
        <f t="shared" si="119"/>
        <v>0</v>
      </c>
      <c r="AC23" s="48">
        <f t="shared" si="119"/>
        <v>0</v>
      </c>
      <c r="AD23" s="48">
        <f t="shared" si="119"/>
        <v>0</v>
      </c>
      <c r="AE23" s="48">
        <f t="shared" si="119"/>
        <v>0</v>
      </c>
      <c r="AF23" s="48">
        <f t="shared" si="119"/>
        <v>0</v>
      </c>
      <c r="AG23" s="48">
        <f t="shared" si="119"/>
        <v>0</v>
      </c>
      <c r="AH23" s="51">
        <f t="shared" si="41"/>
        <v>0</v>
      </c>
      <c r="AI23" s="48">
        <f t="shared" ref="AI23:AO23" si="120">$D23*AI171</f>
        <v>0</v>
      </c>
      <c r="AJ23" s="48">
        <f t="shared" si="120"/>
        <v>0</v>
      </c>
      <c r="AK23" s="48">
        <f t="shared" si="120"/>
        <v>0</v>
      </c>
      <c r="AL23" s="48">
        <f t="shared" si="120"/>
        <v>0</v>
      </c>
      <c r="AM23" s="48">
        <f t="shared" si="120"/>
        <v>0</v>
      </c>
      <c r="AN23" s="48">
        <f t="shared" si="120"/>
        <v>0</v>
      </c>
      <c r="AO23" s="48">
        <f t="shared" si="120"/>
        <v>0</v>
      </c>
      <c r="AP23" s="51">
        <f t="shared" si="43"/>
        <v>0</v>
      </c>
      <c r="AQ23" s="48">
        <f t="shared" ref="AQ23:AS23" si="121">$D23*AQ171</f>
        <v>0</v>
      </c>
      <c r="AR23" s="48">
        <f t="shared" si="121"/>
        <v>0</v>
      </c>
      <c r="AS23" s="48">
        <f t="shared" si="121"/>
        <v>0</v>
      </c>
      <c r="AT23" s="51">
        <f t="shared" si="45"/>
        <v>0</v>
      </c>
      <c r="AU23" s="48">
        <f t="shared" ref="AU23:AW23" si="122">$D23*AU171</f>
        <v>0</v>
      </c>
      <c r="AV23" s="48">
        <f t="shared" si="122"/>
        <v>0</v>
      </c>
      <c r="AW23" s="48">
        <f t="shared" si="122"/>
        <v>0</v>
      </c>
      <c r="AX23" s="48">
        <f t="shared" ref="AX23:AZ23" si="123">$D23*AX171</f>
        <v>0</v>
      </c>
      <c r="AY23" s="48">
        <f t="shared" si="123"/>
        <v>0</v>
      </c>
      <c r="AZ23" s="48">
        <f t="shared" si="123"/>
        <v>0</v>
      </c>
      <c r="BA23" s="51">
        <f t="shared" si="48"/>
        <v>0</v>
      </c>
      <c r="BB23" s="45">
        <f t="shared" si="49"/>
        <v>0</v>
      </c>
    </row>
    <row r="24" spans="2:54" s="44" customFormat="1" ht="13.5" x14ac:dyDescent="0.25">
      <c r="B24" s="40"/>
      <c r="C24" s="40" t="s">
        <v>43</v>
      </c>
      <c r="D24" s="46">
        <f>[2]NW!H521</f>
        <v>962236</v>
      </c>
      <c r="E24" s="47">
        <f t="shared" si="34"/>
        <v>0</v>
      </c>
      <c r="F24" s="48">
        <f t="shared" si="64"/>
        <v>0</v>
      </c>
      <c r="G24" s="48">
        <f t="shared" ref="G24:N24" si="124">$D24*G172</f>
        <v>0</v>
      </c>
      <c r="H24" s="48">
        <f t="shared" si="124"/>
        <v>0</v>
      </c>
      <c r="I24" s="48">
        <f t="shared" si="124"/>
        <v>0</v>
      </c>
      <c r="J24" s="48">
        <f t="shared" si="124"/>
        <v>0</v>
      </c>
      <c r="K24" s="48">
        <f t="shared" si="124"/>
        <v>0</v>
      </c>
      <c r="L24" s="48">
        <f t="shared" si="124"/>
        <v>0</v>
      </c>
      <c r="M24" s="48">
        <f t="shared" si="124"/>
        <v>0</v>
      </c>
      <c r="N24" s="48">
        <f t="shared" si="124"/>
        <v>0</v>
      </c>
      <c r="O24" s="51">
        <f t="shared" si="66"/>
        <v>0</v>
      </c>
      <c r="P24" s="48">
        <f t="shared" si="67"/>
        <v>0</v>
      </c>
      <c r="Q24" s="48">
        <f t="shared" ref="Q24:W24" si="125">$D24*Q172</f>
        <v>0</v>
      </c>
      <c r="R24" s="48">
        <f t="shared" si="125"/>
        <v>0</v>
      </c>
      <c r="S24" s="48">
        <f t="shared" si="125"/>
        <v>0</v>
      </c>
      <c r="T24" s="48">
        <f t="shared" si="125"/>
        <v>0</v>
      </c>
      <c r="U24" s="48">
        <f t="shared" si="125"/>
        <v>0</v>
      </c>
      <c r="V24" s="48">
        <f t="shared" si="125"/>
        <v>0</v>
      </c>
      <c r="W24" s="48">
        <f t="shared" si="125"/>
        <v>0</v>
      </c>
      <c r="X24" s="51">
        <f t="shared" si="38"/>
        <v>0</v>
      </c>
      <c r="Y24" s="48">
        <f t="shared" si="69"/>
        <v>0</v>
      </c>
      <c r="Z24" s="48">
        <f t="shared" ref="Z24:AG24" si="126">$D24*Z172</f>
        <v>0</v>
      </c>
      <c r="AA24" s="48">
        <f t="shared" si="126"/>
        <v>0</v>
      </c>
      <c r="AB24" s="48">
        <f t="shared" si="126"/>
        <v>0</v>
      </c>
      <c r="AC24" s="48">
        <f t="shared" si="126"/>
        <v>0</v>
      </c>
      <c r="AD24" s="48">
        <f t="shared" si="126"/>
        <v>0</v>
      </c>
      <c r="AE24" s="48">
        <f t="shared" si="126"/>
        <v>0</v>
      </c>
      <c r="AF24" s="48">
        <f t="shared" si="126"/>
        <v>0</v>
      </c>
      <c r="AG24" s="48">
        <f t="shared" si="126"/>
        <v>0</v>
      </c>
      <c r="AH24" s="51">
        <f t="shared" si="41"/>
        <v>0</v>
      </c>
      <c r="AI24" s="48">
        <f t="shared" ref="AI24:AO24" si="127">$D24*AI172</f>
        <v>0</v>
      </c>
      <c r="AJ24" s="48">
        <f t="shared" si="127"/>
        <v>0</v>
      </c>
      <c r="AK24" s="48">
        <f t="shared" si="127"/>
        <v>0</v>
      </c>
      <c r="AL24" s="48">
        <f t="shared" si="127"/>
        <v>0</v>
      </c>
      <c r="AM24" s="48">
        <f t="shared" si="127"/>
        <v>0</v>
      </c>
      <c r="AN24" s="48">
        <f t="shared" si="127"/>
        <v>0</v>
      </c>
      <c r="AO24" s="48">
        <f t="shared" si="127"/>
        <v>0</v>
      </c>
      <c r="AP24" s="51">
        <f t="shared" si="43"/>
        <v>0</v>
      </c>
      <c r="AQ24" s="48">
        <f t="shared" ref="AQ24:AS24" si="128">$D24*AQ172</f>
        <v>0</v>
      </c>
      <c r="AR24" s="48">
        <f t="shared" si="128"/>
        <v>0</v>
      </c>
      <c r="AS24" s="48">
        <f t="shared" si="128"/>
        <v>0</v>
      </c>
      <c r="AT24" s="51">
        <f t="shared" si="45"/>
        <v>0</v>
      </c>
      <c r="AU24" s="48">
        <f t="shared" ref="AU24:AW24" si="129">$D24*AU172</f>
        <v>0</v>
      </c>
      <c r="AV24" s="48">
        <f t="shared" si="129"/>
        <v>0</v>
      </c>
      <c r="AW24" s="48">
        <f t="shared" si="129"/>
        <v>0</v>
      </c>
      <c r="AX24" s="48">
        <f t="shared" ref="AX24:AZ24" si="130">$D24*AX172</f>
        <v>0</v>
      </c>
      <c r="AY24" s="48">
        <f t="shared" si="130"/>
        <v>0</v>
      </c>
      <c r="AZ24" s="48">
        <f t="shared" si="130"/>
        <v>0</v>
      </c>
      <c r="BA24" s="51">
        <f t="shared" si="48"/>
        <v>0</v>
      </c>
      <c r="BB24" s="45">
        <f t="shared" si="49"/>
        <v>0</v>
      </c>
    </row>
    <row r="25" spans="2:54" s="44" customFormat="1" x14ac:dyDescent="0.25">
      <c r="B25" s="39" t="s">
        <v>44</v>
      </c>
      <c r="C25" s="40"/>
      <c r="D25" s="50">
        <f>SUM(D26:D27)</f>
        <v>240158</v>
      </c>
      <c r="E25" s="42">
        <f t="shared" si="34"/>
        <v>263.2</v>
      </c>
      <c r="F25" s="41">
        <f>SUM(F26:F27)</f>
        <v>0</v>
      </c>
      <c r="G25" s="41">
        <f t="shared" ref="G25:N25" si="131">SUM(G26:G27)</f>
        <v>0</v>
      </c>
      <c r="H25" s="41">
        <f t="shared" si="131"/>
        <v>0</v>
      </c>
      <c r="I25" s="41">
        <f t="shared" si="131"/>
        <v>0</v>
      </c>
      <c r="J25" s="41">
        <f t="shared" si="131"/>
        <v>0</v>
      </c>
      <c r="K25" s="41">
        <f t="shared" si="131"/>
        <v>0</v>
      </c>
      <c r="L25" s="41">
        <f t="shared" si="131"/>
        <v>263.2</v>
      </c>
      <c r="M25" s="41">
        <f t="shared" si="131"/>
        <v>0</v>
      </c>
      <c r="N25" s="41">
        <f t="shared" si="131"/>
        <v>0</v>
      </c>
      <c r="O25" s="43">
        <f t="shared" ref="O25:AI25" si="132">SUM(O26:O27)</f>
        <v>263.2</v>
      </c>
      <c r="P25" s="41">
        <f t="shared" si="132"/>
        <v>0</v>
      </c>
      <c r="Q25" s="41">
        <f t="shared" ref="Q25:W25" si="133">SUM(Q26:Q27)</f>
        <v>0</v>
      </c>
      <c r="R25" s="41">
        <f t="shared" si="133"/>
        <v>0</v>
      </c>
      <c r="S25" s="41">
        <f t="shared" si="133"/>
        <v>0</v>
      </c>
      <c r="T25" s="41">
        <f t="shared" si="133"/>
        <v>0</v>
      </c>
      <c r="U25" s="41">
        <f t="shared" si="133"/>
        <v>0</v>
      </c>
      <c r="V25" s="41">
        <f t="shared" si="133"/>
        <v>0</v>
      </c>
      <c r="W25" s="41">
        <f t="shared" si="133"/>
        <v>0</v>
      </c>
      <c r="X25" s="41">
        <f t="shared" si="132"/>
        <v>0</v>
      </c>
      <c r="Y25" s="41">
        <f t="shared" si="132"/>
        <v>0</v>
      </c>
      <c r="Z25" s="41">
        <f t="shared" ref="Z25:AG25" si="134">SUM(Z26:Z27)</f>
        <v>0</v>
      </c>
      <c r="AA25" s="41">
        <f t="shared" si="134"/>
        <v>0</v>
      </c>
      <c r="AB25" s="41">
        <f t="shared" si="134"/>
        <v>0</v>
      </c>
      <c r="AC25" s="41">
        <f t="shared" si="134"/>
        <v>0</v>
      </c>
      <c r="AD25" s="41">
        <f t="shared" si="134"/>
        <v>0</v>
      </c>
      <c r="AE25" s="41">
        <f t="shared" si="134"/>
        <v>0</v>
      </c>
      <c r="AF25" s="41">
        <f t="shared" si="134"/>
        <v>0</v>
      </c>
      <c r="AG25" s="41">
        <f t="shared" si="134"/>
        <v>0</v>
      </c>
      <c r="AH25" s="43">
        <f t="shared" si="132"/>
        <v>0</v>
      </c>
      <c r="AI25" s="41">
        <f t="shared" si="132"/>
        <v>0</v>
      </c>
      <c r="AJ25" s="41">
        <f t="shared" ref="AJ25:AO25" si="135">SUM(AJ26:AJ27)</f>
        <v>0</v>
      </c>
      <c r="AK25" s="41">
        <f t="shared" si="135"/>
        <v>0</v>
      </c>
      <c r="AL25" s="41">
        <f t="shared" si="135"/>
        <v>0</v>
      </c>
      <c r="AM25" s="41">
        <f t="shared" si="135"/>
        <v>0</v>
      </c>
      <c r="AN25" s="41">
        <f t="shared" si="135"/>
        <v>0</v>
      </c>
      <c r="AO25" s="41">
        <f t="shared" si="135"/>
        <v>0</v>
      </c>
      <c r="AP25" s="43">
        <f t="shared" si="43"/>
        <v>0</v>
      </c>
      <c r="AQ25" s="41">
        <f t="shared" ref="AQ25:AS25" si="136">SUM(AQ26:AQ27)</f>
        <v>0</v>
      </c>
      <c r="AR25" s="41">
        <f t="shared" si="136"/>
        <v>0</v>
      </c>
      <c r="AS25" s="41">
        <f t="shared" si="136"/>
        <v>0</v>
      </c>
      <c r="AT25" s="43">
        <f t="shared" si="45"/>
        <v>0</v>
      </c>
      <c r="AU25" s="41">
        <f t="shared" ref="AU25:AW25" si="137">SUM(AU26:AU27)</f>
        <v>0</v>
      </c>
      <c r="AV25" s="41">
        <f t="shared" si="137"/>
        <v>0</v>
      </c>
      <c r="AW25" s="41">
        <f t="shared" si="137"/>
        <v>0</v>
      </c>
      <c r="AX25" s="41">
        <f t="shared" ref="AX25:AZ25" si="138">SUM(AX26:AX27)</f>
        <v>0</v>
      </c>
      <c r="AY25" s="41">
        <f t="shared" si="138"/>
        <v>0</v>
      </c>
      <c r="AZ25" s="41">
        <f t="shared" si="138"/>
        <v>0</v>
      </c>
      <c r="BA25" s="43">
        <f t="shared" si="48"/>
        <v>0</v>
      </c>
      <c r="BB25" s="45">
        <f t="shared" si="49"/>
        <v>1.0959451694301252E-3</v>
      </c>
    </row>
    <row r="26" spans="2:54" s="44" customFormat="1" ht="13.5" x14ac:dyDescent="0.25">
      <c r="B26" s="40"/>
      <c r="C26" s="52" t="s">
        <v>45</v>
      </c>
      <c r="D26" s="46">
        <f>[2]NW!H713</f>
        <v>226998</v>
      </c>
      <c r="E26" s="47">
        <f t="shared" si="34"/>
        <v>0</v>
      </c>
      <c r="F26" s="48">
        <f>$D26*F174</f>
        <v>0</v>
      </c>
      <c r="G26" s="48">
        <f t="shared" ref="G26:N26" si="139">$D26*G174</f>
        <v>0</v>
      </c>
      <c r="H26" s="48">
        <f t="shared" si="139"/>
        <v>0</v>
      </c>
      <c r="I26" s="48">
        <f t="shared" si="139"/>
        <v>0</v>
      </c>
      <c r="J26" s="48">
        <f t="shared" si="139"/>
        <v>0</v>
      </c>
      <c r="K26" s="48">
        <f t="shared" si="139"/>
        <v>0</v>
      </c>
      <c r="L26" s="48">
        <f t="shared" si="139"/>
        <v>0</v>
      </c>
      <c r="M26" s="48">
        <f t="shared" si="139"/>
        <v>0</v>
      </c>
      <c r="N26" s="48">
        <f t="shared" si="139"/>
        <v>0</v>
      </c>
      <c r="O26" s="51">
        <f>SUM(F26:N26)</f>
        <v>0</v>
      </c>
      <c r="P26" s="48">
        <f t="shared" ref="P26:P27" si="140">$D26*P174</f>
        <v>0</v>
      </c>
      <c r="Q26" s="48">
        <f t="shared" ref="Q26:W26" si="141">$D26*Q174</f>
        <v>0</v>
      </c>
      <c r="R26" s="48">
        <f t="shared" si="141"/>
        <v>0</v>
      </c>
      <c r="S26" s="48">
        <f t="shared" si="141"/>
        <v>0</v>
      </c>
      <c r="T26" s="48">
        <f t="shared" si="141"/>
        <v>0</v>
      </c>
      <c r="U26" s="48">
        <f t="shared" si="141"/>
        <v>0</v>
      </c>
      <c r="V26" s="48">
        <f t="shared" si="141"/>
        <v>0</v>
      </c>
      <c r="W26" s="48">
        <f t="shared" si="141"/>
        <v>0</v>
      </c>
      <c r="X26" s="51">
        <f t="shared" si="38"/>
        <v>0</v>
      </c>
      <c r="Y26" s="48">
        <f t="shared" ref="Y26:Y27" si="142">$D26*Y174</f>
        <v>0</v>
      </c>
      <c r="Z26" s="48">
        <f t="shared" ref="Z26:AG26" si="143">$D26*Z174</f>
        <v>0</v>
      </c>
      <c r="AA26" s="48">
        <f t="shared" si="143"/>
        <v>0</v>
      </c>
      <c r="AB26" s="48">
        <f t="shared" si="143"/>
        <v>0</v>
      </c>
      <c r="AC26" s="48">
        <f t="shared" si="143"/>
        <v>0</v>
      </c>
      <c r="AD26" s="48">
        <f t="shared" si="143"/>
        <v>0</v>
      </c>
      <c r="AE26" s="48">
        <f t="shared" si="143"/>
        <v>0</v>
      </c>
      <c r="AF26" s="48">
        <f t="shared" si="143"/>
        <v>0</v>
      </c>
      <c r="AG26" s="48">
        <f t="shared" si="143"/>
        <v>0</v>
      </c>
      <c r="AH26" s="51">
        <f t="shared" si="41"/>
        <v>0</v>
      </c>
      <c r="AI26" s="48">
        <f t="shared" ref="AI26:AO26" si="144">$D26*AI174</f>
        <v>0</v>
      </c>
      <c r="AJ26" s="48">
        <f t="shared" si="144"/>
        <v>0</v>
      </c>
      <c r="AK26" s="48">
        <f t="shared" si="144"/>
        <v>0</v>
      </c>
      <c r="AL26" s="48">
        <f t="shared" si="144"/>
        <v>0</v>
      </c>
      <c r="AM26" s="48">
        <f t="shared" si="144"/>
        <v>0</v>
      </c>
      <c r="AN26" s="48">
        <f t="shared" si="144"/>
        <v>0</v>
      </c>
      <c r="AO26" s="48">
        <f t="shared" si="144"/>
        <v>0</v>
      </c>
      <c r="AP26" s="51">
        <f t="shared" si="43"/>
        <v>0</v>
      </c>
      <c r="AQ26" s="48">
        <f t="shared" ref="AQ26:AS26" si="145">$D26*AQ174</f>
        <v>0</v>
      </c>
      <c r="AR26" s="48">
        <f t="shared" si="145"/>
        <v>0</v>
      </c>
      <c r="AS26" s="48">
        <f t="shared" si="145"/>
        <v>0</v>
      </c>
      <c r="AT26" s="51">
        <f t="shared" si="45"/>
        <v>0</v>
      </c>
      <c r="AU26" s="48">
        <f t="shared" ref="AU26:AW26" si="146">$D26*AU174</f>
        <v>0</v>
      </c>
      <c r="AV26" s="48">
        <f t="shared" si="146"/>
        <v>0</v>
      </c>
      <c r="AW26" s="48">
        <f t="shared" si="146"/>
        <v>0</v>
      </c>
      <c r="AX26" s="48">
        <f t="shared" ref="AX26:AZ26" si="147">$D26*AX174</f>
        <v>0</v>
      </c>
      <c r="AY26" s="48">
        <f t="shared" si="147"/>
        <v>0</v>
      </c>
      <c r="AZ26" s="48">
        <f t="shared" si="147"/>
        <v>0</v>
      </c>
      <c r="BA26" s="51">
        <f t="shared" si="48"/>
        <v>0</v>
      </c>
      <c r="BB26" s="45">
        <f t="shared" si="49"/>
        <v>0</v>
      </c>
    </row>
    <row r="27" spans="2:54" s="44" customFormat="1" ht="13.5" x14ac:dyDescent="0.25">
      <c r="B27" s="40"/>
      <c r="C27" s="52" t="s">
        <v>46</v>
      </c>
      <c r="D27" s="46">
        <f>[2]NW!H714</f>
        <v>13160</v>
      </c>
      <c r="E27" s="47">
        <f t="shared" si="34"/>
        <v>263.2</v>
      </c>
      <c r="F27" s="48">
        <f>$D27*F175</f>
        <v>0</v>
      </c>
      <c r="G27" s="48">
        <f t="shared" ref="G27:N27" si="148">$D27*G175</f>
        <v>0</v>
      </c>
      <c r="H27" s="48">
        <f t="shared" si="148"/>
        <v>0</v>
      </c>
      <c r="I27" s="48">
        <f t="shared" si="148"/>
        <v>0</v>
      </c>
      <c r="J27" s="48">
        <f t="shared" si="148"/>
        <v>0</v>
      </c>
      <c r="K27" s="48">
        <f t="shared" si="148"/>
        <v>0</v>
      </c>
      <c r="L27" s="48">
        <f t="shared" si="148"/>
        <v>263.2</v>
      </c>
      <c r="M27" s="48">
        <f t="shared" si="148"/>
        <v>0</v>
      </c>
      <c r="N27" s="48">
        <f t="shared" si="148"/>
        <v>0</v>
      </c>
      <c r="O27" s="51">
        <f>SUM(F27:N27)</f>
        <v>263.2</v>
      </c>
      <c r="P27" s="48">
        <f t="shared" si="140"/>
        <v>0</v>
      </c>
      <c r="Q27" s="48">
        <f t="shared" ref="Q27:W27" si="149">$D27*Q175</f>
        <v>0</v>
      </c>
      <c r="R27" s="48">
        <f t="shared" si="149"/>
        <v>0</v>
      </c>
      <c r="S27" s="48">
        <f t="shared" si="149"/>
        <v>0</v>
      </c>
      <c r="T27" s="48">
        <f t="shared" si="149"/>
        <v>0</v>
      </c>
      <c r="U27" s="48">
        <f t="shared" si="149"/>
        <v>0</v>
      </c>
      <c r="V27" s="48">
        <f t="shared" si="149"/>
        <v>0</v>
      </c>
      <c r="W27" s="48">
        <f t="shared" si="149"/>
        <v>0</v>
      </c>
      <c r="X27" s="51">
        <f t="shared" si="38"/>
        <v>0</v>
      </c>
      <c r="Y27" s="48">
        <f t="shared" si="142"/>
        <v>0</v>
      </c>
      <c r="Z27" s="48">
        <f t="shared" ref="Z27:AG27" si="150">$D27*Z175</f>
        <v>0</v>
      </c>
      <c r="AA27" s="48">
        <f t="shared" si="150"/>
        <v>0</v>
      </c>
      <c r="AB27" s="48">
        <f t="shared" si="150"/>
        <v>0</v>
      </c>
      <c r="AC27" s="48">
        <f t="shared" si="150"/>
        <v>0</v>
      </c>
      <c r="AD27" s="48">
        <f t="shared" si="150"/>
        <v>0</v>
      </c>
      <c r="AE27" s="48">
        <f t="shared" si="150"/>
        <v>0</v>
      </c>
      <c r="AF27" s="48">
        <f t="shared" si="150"/>
        <v>0</v>
      </c>
      <c r="AG27" s="48">
        <f t="shared" si="150"/>
        <v>0</v>
      </c>
      <c r="AH27" s="51">
        <f t="shared" si="41"/>
        <v>0</v>
      </c>
      <c r="AI27" s="48">
        <f t="shared" ref="AI27:AO27" si="151">$D27*AI175</f>
        <v>0</v>
      </c>
      <c r="AJ27" s="48">
        <f t="shared" si="151"/>
        <v>0</v>
      </c>
      <c r="AK27" s="48">
        <f t="shared" si="151"/>
        <v>0</v>
      </c>
      <c r="AL27" s="48">
        <f t="shared" si="151"/>
        <v>0</v>
      </c>
      <c r="AM27" s="48">
        <f t="shared" si="151"/>
        <v>0</v>
      </c>
      <c r="AN27" s="48">
        <f t="shared" si="151"/>
        <v>0</v>
      </c>
      <c r="AO27" s="48">
        <f t="shared" si="151"/>
        <v>0</v>
      </c>
      <c r="AP27" s="51">
        <f t="shared" si="43"/>
        <v>0</v>
      </c>
      <c r="AQ27" s="48">
        <f t="shared" ref="AQ27:AS27" si="152">$D27*AQ175</f>
        <v>0</v>
      </c>
      <c r="AR27" s="48">
        <f t="shared" si="152"/>
        <v>0</v>
      </c>
      <c r="AS27" s="48">
        <f t="shared" si="152"/>
        <v>0</v>
      </c>
      <c r="AT27" s="51">
        <f t="shared" si="45"/>
        <v>0</v>
      </c>
      <c r="AU27" s="48">
        <f t="shared" ref="AU27:AW27" si="153">$D27*AU175</f>
        <v>0</v>
      </c>
      <c r="AV27" s="48">
        <f t="shared" si="153"/>
        <v>0</v>
      </c>
      <c r="AW27" s="48">
        <f t="shared" si="153"/>
        <v>0</v>
      </c>
      <c r="AX27" s="48">
        <f t="shared" ref="AX27:AZ27" si="154">$D27*AX175</f>
        <v>0</v>
      </c>
      <c r="AY27" s="48">
        <f t="shared" si="154"/>
        <v>0</v>
      </c>
      <c r="AZ27" s="48">
        <f t="shared" si="154"/>
        <v>0</v>
      </c>
      <c r="BA27" s="51">
        <f t="shared" si="48"/>
        <v>0</v>
      </c>
      <c r="BB27" s="45">
        <f t="shared" si="49"/>
        <v>0.02</v>
      </c>
    </row>
    <row r="28" spans="2:54" s="44" customFormat="1" x14ac:dyDescent="0.25">
      <c r="B28" s="39" t="s">
        <v>47</v>
      </c>
      <c r="C28" s="40"/>
      <c r="D28" s="50">
        <f>SUM(D29:D34)</f>
        <v>1745976</v>
      </c>
      <c r="E28" s="47">
        <f t="shared" si="34"/>
        <v>212139.022</v>
      </c>
      <c r="F28" s="41">
        <f>SUM(F29:F34)</f>
        <v>29060.14</v>
      </c>
      <c r="G28" s="41">
        <f t="shared" ref="G28:N28" si="155">SUM(G29:G34)</f>
        <v>43590.21</v>
      </c>
      <c r="H28" s="41">
        <f t="shared" si="155"/>
        <v>0</v>
      </c>
      <c r="I28" s="41">
        <f t="shared" si="155"/>
        <v>0</v>
      </c>
      <c r="J28" s="41">
        <f t="shared" si="155"/>
        <v>0</v>
      </c>
      <c r="K28" s="41">
        <f t="shared" si="155"/>
        <v>0</v>
      </c>
      <c r="L28" s="41">
        <f t="shared" si="155"/>
        <v>0</v>
      </c>
      <c r="M28" s="41">
        <f t="shared" si="155"/>
        <v>0</v>
      </c>
      <c r="N28" s="41">
        <f t="shared" si="155"/>
        <v>0</v>
      </c>
      <c r="O28" s="43">
        <f t="shared" ref="O28:AI28" si="156">SUM(O29:O34)</f>
        <v>72650.350000000006</v>
      </c>
      <c r="P28" s="41">
        <f t="shared" si="156"/>
        <v>0</v>
      </c>
      <c r="Q28" s="41">
        <f t="shared" ref="Q28:W28" si="157">SUM(Q29:Q34)</f>
        <v>0</v>
      </c>
      <c r="R28" s="41">
        <f t="shared" si="157"/>
        <v>0</v>
      </c>
      <c r="S28" s="41">
        <f t="shared" si="157"/>
        <v>0</v>
      </c>
      <c r="T28" s="41">
        <f t="shared" si="157"/>
        <v>0</v>
      </c>
      <c r="U28" s="41">
        <f t="shared" si="157"/>
        <v>43590.21</v>
      </c>
      <c r="V28" s="41">
        <f t="shared" si="157"/>
        <v>0</v>
      </c>
      <c r="W28" s="41">
        <f t="shared" si="157"/>
        <v>0</v>
      </c>
      <c r="X28" s="41">
        <f t="shared" si="156"/>
        <v>43590.21</v>
      </c>
      <c r="Y28" s="41">
        <f t="shared" si="156"/>
        <v>14530.07</v>
      </c>
      <c r="Z28" s="41">
        <f t="shared" ref="Z28:AG28" si="158">SUM(Z29:Z34)</f>
        <v>0</v>
      </c>
      <c r="AA28" s="41">
        <f t="shared" si="158"/>
        <v>0</v>
      </c>
      <c r="AB28" s="41">
        <f t="shared" si="158"/>
        <v>7265.0349999999999</v>
      </c>
      <c r="AC28" s="41">
        <f t="shared" si="158"/>
        <v>7265.0349999999999</v>
      </c>
      <c r="AD28" s="41">
        <f t="shared" si="158"/>
        <v>7265.0349999999999</v>
      </c>
      <c r="AE28" s="41">
        <f t="shared" si="158"/>
        <v>0</v>
      </c>
      <c r="AF28" s="41">
        <f t="shared" si="158"/>
        <v>0</v>
      </c>
      <c r="AG28" s="41">
        <f t="shared" si="158"/>
        <v>0</v>
      </c>
      <c r="AH28" s="43">
        <f t="shared" si="156"/>
        <v>36325.175000000003</v>
      </c>
      <c r="AI28" s="41">
        <f t="shared" si="156"/>
        <v>1453.0070000000001</v>
      </c>
      <c r="AJ28" s="41">
        <f t="shared" ref="AJ28:AO28" si="159">SUM(AJ29:AJ34)</f>
        <v>29060.14</v>
      </c>
      <c r="AK28" s="41">
        <f t="shared" si="159"/>
        <v>29060.14</v>
      </c>
      <c r="AL28" s="41">
        <f t="shared" si="159"/>
        <v>0</v>
      </c>
      <c r="AM28" s="41">
        <f t="shared" si="159"/>
        <v>0</v>
      </c>
      <c r="AN28" s="41">
        <f t="shared" si="159"/>
        <v>0</v>
      </c>
      <c r="AO28" s="41">
        <f t="shared" si="159"/>
        <v>0</v>
      </c>
      <c r="AP28" s="43">
        <f t="shared" si="43"/>
        <v>59573.286999999997</v>
      </c>
      <c r="AQ28" s="41">
        <f t="shared" ref="AQ28:AS28" si="160">SUM(AQ29:AQ34)</f>
        <v>0</v>
      </c>
      <c r="AR28" s="41">
        <f t="shared" si="160"/>
        <v>0</v>
      </c>
      <c r="AS28" s="41">
        <f t="shared" si="160"/>
        <v>0</v>
      </c>
      <c r="AT28" s="43">
        <f t="shared" si="45"/>
        <v>0</v>
      </c>
      <c r="AU28" s="41">
        <f t="shared" ref="AU28:AW28" si="161">SUM(AU29:AU34)</f>
        <v>0</v>
      </c>
      <c r="AV28" s="41">
        <f t="shared" si="161"/>
        <v>0</v>
      </c>
      <c r="AW28" s="41">
        <f t="shared" si="161"/>
        <v>0</v>
      </c>
      <c r="AX28" s="41">
        <f t="shared" ref="AX28:AZ28" si="162">SUM(AX29:AX34)</f>
        <v>0</v>
      </c>
      <c r="AY28" s="41">
        <f t="shared" si="162"/>
        <v>0</v>
      </c>
      <c r="AZ28" s="41">
        <f t="shared" si="162"/>
        <v>0</v>
      </c>
      <c r="BA28" s="43">
        <f t="shared" si="48"/>
        <v>0</v>
      </c>
      <c r="BB28" s="45">
        <f t="shared" si="49"/>
        <v>0.12150168272645213</v>
      </c>
    </row>
    <row r="29" spans="2:54" s="44" customFormat="1" ht="13.5" x14ac:dyDescent="0.25">
      <c r="B29" s="40"/>
      <c r="C29" s="40" t="s">
        <v>48</v>
      </c>
      <c r="D29" s="46">
        <f>[2]NW!H913</f>
        <v>1453007</v>
      </c>
      <c r="E29" s="47">
        <f t="shared" si="34"/>
        <v>212139.022</v>
      </c>
      <c r="F29" s="48">
        <f>$D29*F177</f>
        <v>29060.14</v>
      </c>
      <c r="G29" s="48">
        <f t="shared" ref="G29:N29" si="163">$D29*G177</f>
        <v>43590.21</v>
      </c>
      <c r="H29" s="48">
        <f t="shared" si="163"/>
        <v>0</v>
      </c>
      <c r="I29" s="48">
        <f t="shared" si="163"/>
        <v>0</v>
      </c>
      <c r="J29" s="48">
        <f t="shared" si="163"/>
        <v>0</v>
      </c>
      <c r="K29" s="48">
        <f t="shared" si="163"/>
        <v>0</v>
      </c>
      <c r="L29" s="48">
        <f t="shared" si="163"/>
        <v>0</v>
      </c>
      <c r="M29" s="48">
        <f t="shared" si="163"/>
        <v>0</v>
      </c>
      <c r="N29" s="48">
        <f t="shared" si="163"/>
        <v>0</v>
      </c>
      <c r="O29" s="51">
        <f t="shared" ref="O29:O34" si="164">SUM(F29:N29)</f>
        <v>72650.350000000006</v>
      </c>
      <c r="P29" s="48">
        <f t="shared" ref="P29:P34" si="165">$D29*P177</f>
        <v>0</v>
      </c>
      <c r="Q29" s="48">
        <f t="shared" ref="Q29:W29" si="166">$D29*Q177</f>
        <v>0</v>
      </c>
      <c r="R29" s="48">
        <f t="shared" si="166"/>
        <v>0</v>
      </c>
      <c r="S29" s="48">
        <f t="shared" si="166"/>
        <v>0</v>
      </c>
      <c r="T29" s="48">
        <f t="shared" si="166"/>
        <v>0</v>
      </c>
      <c r="U29" s="48">
        <f t="shared" si="166"/>
        <v>43590.21</v>
      </c>
      <c r="V29" s="48">
        <f t="shared" si="166"/>
        <v>0</v>
      </c>
      <c r="W29" s="48">
        <f t="shared" si="166"/>
        <v>0</v>
      </c>
      <c r="X29" s="51">
        <f t="shared" si="38"/>
        <v>43590.21</v>
      </c>
      <c r="Y29" s="48">
        <f t="shared" ref="Y29:Y34" si="167">$D29*Y177</f>
        <v>14530.07</v>
      </c>
      <c r="Z29" s="48">
        <f t="shared" ref="Z29:AG29" si="168">$D29*Z177</f>
        <v>0</v>
      </c>
      <c r="AA29" s="48">
        <f t="shared" si="168"/>
        <v>0</v>
      </c>
      <c r="AB29" s="48">
        <f t="shared" si="168"/>
        <v>7265.0349999999999</v>
      </c>
      <c r="AC29" s="48">
        <f t="shared" si="168"/>
        <v>7265.0349999999999</v>
      </c>
      <c r="AD29" s="48">
        <f t="shared" si="168"/>
        <v>7265.0349999999999</v>
      </c>
      <c r="AE29" s="48">
        <f t="shared" si="168"/>
        <v>0</v>
      </c>
      <c r="AF29" s="48">
        <f t="shared" si="168"/>
        <v>0</v>
      </c>
      <c r="AG29" s="48">
        <f t="shared" si="168"/>
        <v>0</v>
      </c>
      <c r="AH29" s="51">
        <f t="shared" si="41"/>
        <v>36325.175000000003</v>
      </c>
      <c r="AI29" s="48">
        <f t="shared" ref="AI29:AO29" si="169">$D29*AI177</f>
        <v>1453.0070000000001</v>
      </c>
      <c r="AJ29" s="48">
        <f t="shared" si="169"/>
        <v>29060.14</v>
      </c>
      <c r="AK29" s="48">
        <f t="shared" si="169"/>
        <v>29060.14</v>
      </c>
      <c r="AL29" s="48">
        <f t="shared" si="169"/>
        <v>0</v>
      </c>
      <c r="AM29" s="48">
        <f t="shared" si="169"/>
        <v>0</v>
      </c>
      <c r="AN29" s="48">
        <f t="shared" si="169"/>
        <v>0</v>
      </c>
      <c r="AO29" s="48">
        <f t="shared" si="169"/>
        <v>0</v>
      </c>
      <c r="AP29" s="51">
        <f t="shared" si="43"/>
        <v>59573.286999999997</v>
      </c>
      <c r="AQ29" s="48">
        <f t="shared" ref="AQ29:AS29" si="170">$D29*AQ177</f>
        <v>0</v>
      </c>
      <c r="AR29" s="48">
        <f t="shared" si="170"/>
        <v>0</v>
      </c>
      <c r="AS29" s="48">
        <f t="shared" si="170"/>
        <v>0</v>
      </c>
      <c r="AT29" s="51">
        <f t="shared" si="45"/>
        <v>0</v>
      </c>
      <c r="AU29" s="48">
        <f t="shared" ref="AU29:AW29" si="171">$D29*AU177</f>
        <v>0</v>
      </c>
      <c r="AV29" s="48">
        <f t="shared" si="171"/>
        <v>0</v>
      </c>
      <c r="AW29" s="48">
        <f t="shared" si="171"/>
        <v>0</v>
      </c>
      <c r="AX29" s="48">
        <f t="shared" ref="AX29:AZ29" si="172">$D29*AX177</f>
        <v>0</v>
      </c>
      <c r="AY29" s="48">
        <f t="shared" si="172"/>
        <v>0</v>
      </c>
      <c r="AZ29" s="48">
        <f t="shared" si="172"/>
        <v>0</v>
      </c>
      <c r="BA29" s="51">
        <f t="shared" si="48"/>
        <v>0</v>
      </c>
      <c r="BB29" s="45">
        <f t="shared" si="49"/>
        <v>0.14599999999999999</v>
      </c>
    </row>
    <row r="30" spans="2:54" s="44" customFormat="1" ht="13.5" x14ac:dyDescent="0.25">
      <c r="B30" s="40"/>
      <c r="C30" s="40" t="s">
        <v>49</v>
      </c>
      <c r="D30" s="46"/>
      <c r="E30" s="47">
        <f t="shared" si="34"/>
        <v>0</v>
      </c>
      <c r="F30" s="48">
        <f t="shared" ref="F30:F37" si="173">$D30*F178</f>
        <v>0</v>
      </c>
      <c r="G30" s="48">
        <f t="shared" ref="G30:N30" si="174">$D30*G178</f>
        <v>0</v>
      </c>
      <c r="H30" s="48">
        <f t="shared" si="174"/>
        <v>0</v>
      </c>
      <c r="I30" s="48">
        <f t="shared" si="174"/>
        <v>0</v>
      </c>
      <c r="J30" s="48">
        <f t="shared" si="174"/>
        <v>0</v>
      </c>
      <c r="K30" s="48">
        <f t="shared" si="174"/>
        <v>0</v>
      </c>
      <c r="L30" s="48">
        <f t="shared" si="174"/>
        <v>0</v>
      </c>
      <c r="M30" s="48">
        <f t="shared" si="174"/>
        <v>0</v>
      </c>
      <c r="N30" s="48">
        <f t="shared" si="174"/>
        <v>0</v>
      </c>
      <c r="O30" s="51">
        <f t="shared" si="164"/>
        <v>0</v>
      </c>
      <c r="P30" s="48">
        <f t="shared" si="165"/>
        <v>0</v>
      </c>
      <c r="Q30" s="48">
        <f t="shared" ref="Q30:W30" si="175">$D30*Q178</f>
        <v>0</v>
      </c>
      <c r="R30" s="48">
        <f t="shared" si="175"/>
        <v>0</v>
      </c>
      <c r="S30" s="48">
        <f t="shared" si="175"/>
        <v>0</v>
      </c>
      <c r="T30" s="48">
        <f t="shared" si="175"/>
        <v>0</v>
      </c>
      <c r="U30" s="48">
        <f t="shared" si="175"/>
        <v>0</v>
      </c>
      <c r="V30" s="48">
        <f t="shared" si="175"/>
        <v>0</v>
      </c>
      <c r="W30" s="48">
        <f t="shared" si="175"/>
        <v>0</v>
      </c>
      <c r="X30" s="51">
        <f t="shared" si="38"/>
        <v>0</v>
      </c>
      <c r="Y30" s="48">
        <f t="shared" si="167"/>
        <v>0</v>
      </c>
      <c r="Z30" s="48">
        <f t="shared" ref="Z30:AG30" si="176">$D30*Z178</f>
        <v>0</v>
      </c>
      <c r="AA30" s="48">
        <f t="shared" si="176"/>
        <v>0</v>
      </c>
      <c r="AB30" s="48">
        <f t="shared" si="176"/>
        <v>0</v>
      </c>
      <c r="AC30" s="48">
        <f t="shared" si="176"/>
        <v>0</v>
      </c>
      <c r="AD30" s="48">
        <f t="shared" si="176"/>
        <v>0</v>
      </c>
      <c r="AE30" s="48">
        <f t="shared" si="176"/>
        <v>0</v>
      </c>
      <c r="AF30" s="48">
        <f t="shared" si="176"/>
        <v>0</v>
      </c>
      <c r="AG30" s="48">
        <f t="shared" si="176"/>
        <v>0</v>
      </c>
      <c r="AH30" s="51">
        <f t="shared" si="41"/>
        <v>0</v>
      </c>
      <c r="AI30" s="48">
        <f t="shared" ref="AI30:AO30" si="177">$D30*AI178</f>
        <v>0</v>
      </c>
      <c r="AJ30" s="48">
        <f t="shared" si="177"/>
        <v>0</v>
      </c>
      <c r="AK30" s="48">
        <f t="shared" si="177"/>
        <v>0</v>
      </c>
      <c r="AL30" s="48">
        <f t="shared" si="177"/>
        <v>0</v>
      </c>
      <c r="AM30" s="48">
        <f t="shared" si="177"/>
        <v>0</v>
      </c>
      <c r="AN30" s="48">
        <f t="shared" si="177"/>
        <v>0</v>
      </c>
      <c r="AO30" s="48">
        <f t="shared" si="177"/>
        <v>0</v>
      </c>
      <c r="AP30" s="51">
        <f t="shared" si="43"/>
        <v>0</v>
      </c>
      <c r="AQ30" s="48">
        <f t="shared" ref="AQ30:AS30" si="178">$D30*AQ178</f>
        <v>0</v>
      </c>
      <c r="AR30" s="48">
        <f t="shared" si="178"/>
        <v>0</v>
      </c>
      <c r="AS30" s="48">
        <f t="shared" si="178"/>
        <v>0</v>
      </c>
      <c r="AT30" s="51">
        <f t="shared" si="45"/>
        <v>0</v>
      </c>
      <c r="AU30" s="48">
        <f t="shared" ref="AU30:AW30" si="179">$D30*AU178</f>
        <v>0</v>
      </c>
      <c r="AV30" s="48">
        <f t="shared" si="179"/>
        <v>0</v>
      </c>
      <c r="AW30" s="48">
        <f t="shared" si="179"/>
        <v>0</v>
      </c>
      <c r="AX30" s="48">
        <f t="shared" ref="AX30:AZ30" si="180">$D30*AX178</f>
        <v>0</v>
      </c>
      <c r="AY30" s="48">
        <f t="shared" si="180"/>
        <v>0</v>
      </c>
      <c r="AZ30" s="48">
        <f t="shared" si="180"/>
        <v>0</v>
      </c>
      <c r="BA30" s="51">
        <f t="shared" si="48"/>
        <v>0</v>
      </c>
      <c r="BB30" s="45" t="e">
        <f t="shared" si="49"/>
        <v>#DIV/0!</v>
      </c>
    </row>
    <row r="31" spans="2:54" s="44" customFormat="1" ht="13.5" x14ac:dyDescent="0.25">
      <c r="B31" s="40"/>
      <c r="C31" s="40" t="s">
        <v>50</v>
      </c>
      <c r="D31" s="46">
        <f>[2]NW!H914</f>
        <v>292969</v>
      </c>
      <c r="E31" s="47">
        <f t="shared" si="34"/>
        <v>0</v>
      </c>
      <c r="F31" s="48">
        <f t="shared" si="173"/>
        <v>0</v>
      </c>
      <c r="G31" s="48">
        <f t="shared" ref="G31:N31" si="181">$D31*G179</f>
        <v>0</v>
      </c>
      <c r="H31" s="48">
        <f t="shared" si="181"/>
        <v>0</v>
      </c>
      <c r="I31" s="48">
        <f t="shared" si="181"/>
        <v>0</v>
      </c>
      <c r="J31" s="48">
        <f t="shared" si="181"/>
        <v>0</v>
      </c>
      <c r="K31" s="48">
        <f t="shared" si="181"/>
        <v>0</v>
      </c>
      <c r="L31" s="48">
        <f t="shared" si="181"/>
        <v>0</v>
      </c>
      <c r="M31" s="48">
        <f t="shared" si="181"/>
        <v>0</v>
      </c>
      <c r="N31" s="48">
        <f t="shared" si="181"/>
        <v>0</v>
      </c>
      <c r="O31" s="51">
        <f t="shared" si="164"/>
        <v>0</v>
      </c>
      <c r="P31" s="48">
        <f t="shared" si="165"/>
        <v>0</v>
      </c>
      <c r="Q31" s="48">
        <f t="shared" ref="Q31:W31" si="182">$D31*Q179</f>
        <v>0</v>
      </c>
      <c r="R31" s="48">
        <f t="shared" si="182"/>
        <v>0</v>
      </c>
      <c r="S31" s="48">
        <f t="shared" si="182"/>
        <v>0</v>
      </c>
      <c r="T31" s="48">
        <f t="shared" si="182"/>
        <v>0</v>
      </c>
      <c r="U31" s="48">
        <f t="shared" si="182"/>
        <v>0</v>
      </c>
      <c r="V31" s="48">
        <f t="shared" si="182"/>
        <v>0</v>
      </c>
      <c r="W31" s="48">
        <f t="shared" si="182"/>
        <v>0</v>
      </c>
      <c r="X31" s="51">
        <f t="shared" si="38"/>
        <v>0</v>
      </c>
      <c r="Y31" s="48">
        <f t="shared" si="167"/>
        <v>0</v>
      </c>
      <c r="Z31" s="48">
        <f t="shared" ref="Z31:AG31" si="183">$D31*Z179</f>
        <v>0</v>
      </c>
      <c r="AA31" s="48">
        <f t="shared" si="183"/>
        <v>0</v>
      </c>
      <c r="AB31" s="48">
        <f t="shared" si="183"/>
        <v>0</v>
      </c>
      <c r="AC31" s="48">
        <f t="shared" si="183"/>
        <v>0</v>
      </c>
      <c r="AD31" s="48">
        <f t="shared" si="183"/>
        <v>0</v>
      </c>
      <c r="AE31" s="48">
        <f t="shared" si="183"/>
        <v>0</v>
      </c>
      <c r="AF31" s="48">
        <f t="shared" si="183"/>
        <v>0</v>
      </c>
      <c r="AG31" s="48">
        <f t="shared" si="183"/>
        <v>0</v>
      </c>
      <c r="AH31" s="51">
        <f t="shared" si="41"/>
        <v>0</v>
      </c>
      <c r="AI31" s="48">
        <f t="shared" ref="AI31:AO31" si="184">$D31*AI179</f>
        <v>0</v>
      </c>
      <c r="AJ31" s="48">
        <f t="shared" si="184"/>
        <v>0</v>
      </c>
      <c r="AK31" s="48">
        <f t="shared" si="184"/>
        <v>0</v>
      </c>
      <c r="AL31" s="48">
        <f t="shared" si="184"/>
        <v>0</v>
      </c>
      <c r="AM31" s="48">
        <f t="shared" si="184"/>
        <v>0</v>
      </c>
      <c r="AN31" s="48">
        <f t="shared" si="184"/>
        <v>0</v>
      </c>
      <c r="AO31" s="48">
        <f t="shared" si="184"/>
        <v>0</v>
      </c>
      <c r="AP31" s="51">
        <f t="shared" si="43"/>
        <v>0</v>
      </c>
      <c r="AQ31" s="48">
        <f t="shared" ref="AQ31:AS31" si="185">$D31*AQ179</f>
        <v>0</v>
      </c>
      <c r="AR31" s="48">
        <f t="shared" si="185"/>
        <v>0</v>
      </c>
      <c r="AS31" s="48">
        <f t="shared" si="185"/>
        <v>0</v>
      </c>
      <c r="AT31" s="51">
        <f t="shared" si="45"/>
        <v>0</v>
      </c>
      <c r="AU31" s="48">
        <f t="shared" ref="AU31:AW31" si="186">$D31*AU179</f>
        <v>0</v>
      </c>
      <c r="AV31" s="48">
        <f t="shared" si="186"/>
        <v>0</v>
      </c>
      <c r="AW31" s="48">
        <f t="shared" si="186"/>
        <v>0</v>
      </c>
      <c r="AX31" s="48">
        <f t="shared" ref="AX31:AZ31" si="187">$D31*AX179</f>
        <v>0</v>
      </c>
      <c r="AY31" s="48">
        <f t="shared" si="187"/>
        <v>0</v>
      </c>
      <c r="AZ31" s="48">
        <f t="shared" si="187"/>
        <v>0</v>
      </c>
      <c r="BA31" s="51">
        <f t="shared" si="48"/>
        <v>0</v>
      </c>
      <c r="BB31" s="45">
        <f t="shared" si="49"/>
        <v>0</v>
      </c>
    </row>
    <row r="32" spans="2:54" s="44" customFormat="1" ht="13.5" x14ac:dyDescent="0.25">
      <c r="B32" s="40"/>
      <c r="C32" s="40" t="s">
        <v>51</v>
      </c>
      <c r="D32" s="46"/>
      <c r="E32" s="47">
        <f t="shared" si="34"/>
        <v>0</v>
      </c>
      <c r="F32" s="48">
        <f t="shared" si="173"/>
        <v>0</v>
      </c>
      <c r="G32" s="48">
        <f t="shared" ref="G32:N32" si="188">$D32*G180</f>
        <v>0</v>
      </c>
      <c r="H32" s="48">
        <f t="shared" si="188"/>
        <v>0</v>
      </c>
      <c r="I32" s="48">
        <f t="shared" si="188"/>
        <v>0</v>
      </c>
      <c r="J32" s="48">
        <f t="shared" si="188"/>
        <v>0</v>
      </c>
      <c r="K32" s="48">
        <f t="shared" si="188"/>
        <v>0</v>
      </c>
      <c r="L32" s="48">
        <f t="shared" si="188"/>
        <v>0</v>
      </c>
      <c r="M32" s="48">
        <f t="shared" si="188"/>
        <v>0</v>
      </c>
      <c r="N32" s="48">
        <f t="shared" si="188"/>
        <v>0</v>
      </c>
      <c r="O32" s="51">
        <f t="shared" si="164"/>
        <v>0</v>
      </c>
      <c r="P32" s="48">
        <f t="shared" si="165"/>
        <v>0</v>
      </c>
      <c r="Q32" s="48">
        <f t="shared" ref="Q32:W32" si="189">$D32*Q180</f>
        <v>0</v>
      </c>
      <c r="R32" s="48">
        <f t="shared" si="189"/>
        <v>0</v>
      </c>
      <c r="S32" s="48">
        <f t="shared" si="189"/>
        <v>0</v>
      </c>
      <c r="T32" s="48">
        <f t="shared" si="189"/>
        <v>0</v>
      </c>
      <c r="U32" s="48">
        <f t="shared" si="189"/>
        <v>0</v>
      </c>
      <c r="V32" s="48">
        <f t="shared" si="189"/>
        <v>0</v>
      </c>
      <c r="W32" s="48">
        <f t="shared" si="189"/>
        <v>0</v>
      </c>
      <c r="X32" s="51">
        <f t="shared" si="38"/>
        <v>0</v>
      </c>
      <c r="Y32" s="48">
        <f t="shared" si="167"/>
        <v>0</v>
      </c>
      <c r="Z32" s="48">
        <f t="shared" ref="Z32:AG32" si="190">$D32*Z180</f>
        <v>0</v>
      </c>
      <c r="AA32" s="48">
        <f t="shared" si="190"/>
        <v>0</v>
      </c>
      <c r="AB32" s="48">
        <f t="shared" si="190"/>
        <v>0</v>
      </c>
      <c r="AC32" s="48">
        <f t="shared" si="190"/>
        <v>0</v>
      </c>
      <c r="AD32" s="48">
        <f t="shared" si="190"/>
        <v>0</v>
      </c>
      <c r="AE32" s="48">
        <f t="shared" si="190"/>
        <v>0</v>
      </c>
      <c r="AF32" s="48">
        <f t="shared" si="190"/>
        <v>0</v>
      </c>
      <c r="AG32" s="48">
        <f t="shared" si="190"/>
        <v>0</v>
      </c>
      <c r="AH32" s="51">
        <f t="shared" si="41"/>
        <v>0</v>
      </c>
      <c r="AI32" s="48">
        <f t="shared" ref="AI32:AO32" si="191">$D32*AI180</f>
        <v>0</v>
      </c>
      <c r="AJ32" s="48">
        <f t="shared" si="191"/>
        <v>0</v>
      </c>
      <c r="AK32" s="48">
        <f t="shared" si="191"/>
        <v>0</v>
      </c>
      <c r="AL32" s="48">
        <f t="shared" si="191"/>
        <v>0</v>
      </c>
      <c r="AM32" s="48">
        <f t="shared" si="191"/>
        <v>0</v>
      </c>
      <c r="AN32" s="48">
        <f t="shared" si="191"/>
        <v>0</v>
      </c>
      <c r="AO32" s="48">
        <f t="shared" si="191"/>
        <v>0</v>
      </c>
      <c r="AP32" s="51">
        <f t="shared" si="43"/>
        <v>0</v>
      </c>
      <c r="AQ32" s="48">
        <f t="shared" ref="AQ32:AS32" si="192">$D32*AQ180</f>
        <v>0</v>
      </c>
      <c r="AR32" s="48">
        <f t="shared" si="192"/>
        <v>0</v>
      </c>
      <c r="AS32" s="48">
        <f t="shared" si="192"/>
        <v>0</v>
      </c>
      <c r="AT32" s="51">
        <f t="shared" si="45"/>
        <v>0</v>
      </c>
      <c r="AU32" s="48">
        <f t="shared" ref="AU32:AW32" si="193">$D32*AU180</f>
        <v>0</v>
      </c>
      <c r="AV32" s="48">
        <f t="shared" si="193"/>
        <v>0</v>
      </c>
      <c r="AW32" s="48">
        <f t="shared" si="193"/>
        <v>0</v>
      </c>
      <c r="AX32" s="48">
        <f t="shared" ref="AX32:AZ32" si="194">$D32*AX180</f>
        <v>0</v>
      </c>
      <c r="AY32" s="48">
        <f t="shared" si="194"/>
        <v>0</v>
      </c>
      <c r="AZ32" s="48">
        <f t="shared" si="194"/>
        <v>0</v>
      </c>
      <c r="BA32" s="51">
        <f t="shared" si="48"/>
        <v>0</v>
      </c>
      <c r="BB32" s="45" t="e">
        <f t="shared" si="49"/>
        <v>#DIV/0!</v>
      </c>
    </row>
    <row r="33" spans="2:54" s="44" customFormat="1" ht="13.5" x14ac:dyDescent="0.25">
      <c r="B33" s="40"/>
      <c r="C33" s="40" t="s">
        <v>52</v>
      </c>
      <c r="D33" s="46"/>
      <c r="E33" s="47">
        <f t="shared" si="34"/>
        <v>0</v>
      </c>
      <c r="F33" s="48">
        <f t="shared" si="173"/>
        <v>0</v>
      </c>
      <c r="G33" s="48">
        <f t="shared" ref="G33:N33" si="195">$D33*G181</f>
        <v>0</v>
      </c>
      <c r="H33" s="48">
        <f t="shared" si="195"/>
        <v>0</v>
      </c>
      <c r="I33" s="48">
        <f t="shared" si="195"/>
        <v>0</v>
      </c>
      <c r="J33" s="48">
        <f t="shared" si="195"/>
        <v>0</v>
      </c>
      <c r="K33" s="48">
        <f t="shared" si="195"/>
        <v>0</v>
      </c>
      <c r="L33" s="48">
        <f t="shared" si="195"/>
        <v>0</v>
      </c>
      <c r="M33" s="48">
        <f t="shared" si="195"/>
        <v>0</v>
      </c>
      <c r="N33" s="48">
        <f t="shared" si="195"/>
        <v>0</v>
      </c>
      <c r="O33" s="51">
        <f t="shared" si="164"/>
        <v>0</v>
      </c>
      <c r="P33" s="48">
        <f t="shared" si="165"/>
        <v>0</v>
      </c>
      <c r="Q33" s="48">
        <f t="shared" ref="Q33:W33" si="196">$D33*Q181</f>
        <v>0</v>
      </c>
      <c r="R33" s="48">
        <f t="shared" si="196"/>
        <v>0</v>
      </c>
      <c r="S33" s="48">
        <f t="shared" si="196"/>
        <v>0</v>
      </c>
      <c r="T33" s="48">
        <f t="shared" si="196"/>
        <v>0</v>
      </c>
      <c r="U33" s="48">
        <f t="shared" si="196"/>
        <v>0</v>
      </c>
      <c r="V33" s="48">
        <f t="shared" si="196"/>
        <v>0</v>
      </c>
      <c r="W33" s="48">
        <f t="shared" si="196"/>
        <v>0</v>
      </c>
      <c r="X33" s="51"/>
      <c r="Y33" s="48">
        <f t="shared" si="167"/>
        <v>0</v>
      </c>
      <c r="Z33" s="48">
        <f t="shared" ref="Z33:AG33" si="197">$D33*Z181</f>
        <v>0</v>
      </c>
      <c r="AA33" s="48">
        <f t="shared" si="197"/>
        <v>0</v>
      </c>
      <c r="AB33" s="48">
        <f t="shared" si="197"/>
        <v>0</v>
      </c>
      <c r="AC33" s="48">
        <f t="shared" si="197"/>
        <v>0</v>
      </c>
      <c r="AD33" s="48">
        <f t="shared" si="197"/>
        <v>0</v>
      </c>
      <c r="AE33" s="48">
        <f t="shared" si="197"/>
        <v>0</v>
      </c>
      <c r="AF33" s="48">
        <f t="shared" si="197"/>
        <v>0</v>
      </c>
      <c r="AG33" s="48">
        <f t="shared" si="197"/>
        <v>0</v>
      </c>
      <c r="AH33" s="51"/>
      <c r="AI33" s="48">
        <f t="shared" ref="AI33:AO33" si="198">$D33*AI181</f>
        <v>0</v>
      </c>
      <c r="AJ33" s="48">
        <f t="shared" si="198"/>
        <v>0</v>
      </c>
      <c r="AK33" s="48">
        <f t="shared" si="198"/>
        <v>0</v>
      </c>
      <c r="AL33" s="48">
        <f t="shared" si="198"/>
        <v>0</v>
      </c>
      <c r="AM33" s="48">
        <f t="shared" si="198"/>
        <v>0</v>
      </c>
      <c r="AN33" s="48">
        <f t="shared" si="198"/>
        <v>0</v>
      </c>
      <c r="AO33" s="48">
        <f t="shared" si="198"/>
        <v>0</v>
      </c>
      <c r="AP33" s="51">
        <f t="shared" si="43"/>
        <v>0</v>
      </c>
      <c r="AQ33" s="48">
        <f t="shared" ref="AQ33:AS33" si="199">$D33*AQ181</f>
        <v>0</v>
      </c>
      <c r="AR33" s="48">
        <f t="shared" si="199"/>
        <v>0</v>
      </c>
      <c r="AS33" s="48">
        <f t="shared" si="199"/>
        <v>0</v>
      </c>
      <c r="AT33" s="51">
        <f t="shared" si="45"/>
        <v>0</v>
      </c>
      <c r="AU33" s="48">
        <f t="shared" ref="AU33:AW33" si="200">$D33*AU181</f>
        <v>0</v>
      </c>
      <c r="AV33" s="48">
        <f t="shared" si="200"/>
        <v>0</v>
      </c>
      <c r="AW33" s="48">
        <f t="shared" si="200"/>
        <v>0</v>
      </c>
      <c r="AX33" s="48">
        <f t="shared" ref="AX33:AZ33" si="201">$D33*AX181</f>
        <v>0</v>
      </c>
      <c r="AY33" s="48">
        <f t="shared" si="201"/>
        <v>0</v>
      </c>
      <c r="AZ33" s="48">
        <f t="shared" si="201"/>
        <v>0</v>
      </c>
      <c r="BA33" s="51">
        <f t="shared" si="48"/>
        <v>0</v>
      </c>
      <c r="BB33" s="45" t="e">
        <f t="shared" si="49"/>
        <v>#DIV/0!</v>
      </c>
    </row>
    <row r="34" spans="2:54" s="44" customFormat="1" ht="13.5" x14ac:dyDescent="0.25">
      <c r="B34" s="40"/>
      <c r="C34" s="40" t="s">
        <v>53</v>
      </c>
      <c r="D34" s="46"/>
      <c r="E34" s="47">
        <f t="shared" si="34"/>
        <v>0</v>
      </c>
      <c r="F34" s="48">
        <f t="shared" si="173"/>
        <v>0</v>
      </c>
      <c r="G34" s="48">
        <f t="shared" ref="G34:N34" si="202">$D34*G182</f>
        <v>0</v>
      </c>
      <c r="H34" s="48">
        <f t="shared" si="202"/>
        <v>0</v>
      </c>
      <c r="I34" s="48">
        <f t="shared" si="202"/>
        <v>0</v>
      </c>
      <c r="J34" s="48">
        <f t="shared" si="202"/>
        <v>0</v>
      </c>
      <c r="K34" s="48">
        <f t="shared" si="202"/>
        <v>0</v>
      </c>
      <c r="L34" s="48">
        <f t="shared" si="202"/>
        <v>0</v>
      </c>
      <c r="M34" s="48">
        <f t="shared" si="202"/>
        <v>0</v>
      </c>
      <c r="N34" s="48">
        <f t="shared" si="202"/>
        <v>0</v>
      </c>
      <c r="O34" s="51">
        <f t="shared" si="164"/>
        <v>0</v>
      </c>
      <c r="P34" s="48">
        <f t="shared" si="165"/>
        <v>0</v>
      </c>
      <c r="Q34" s="48">
        <f t="shared" ref="Q34:W34" si="203">$D34*Q182</f>
        <v>0</v>
      </c>
      <c r="R34" s="48">
        <f t="shared" si="203"/>
        <v>0</v>
      </c>
      <c r="S34" s="48">
        <f t="shared" si="203"/>
        <v>0</v>
      </c>
      <c r="T34" s="48">
        <f t="shared" si="203"/>
        <v>0</v>
      </c>
      <c r="U34" s="48">
        <f t="shared" si="203"/>
        <v>0</v>
      </c>
      <c r="V34" s="48">
        <f t="shared" si="203"/>
        <v>0</v>
      </c>
      <c r="W34" s="48">
        <f t="shared" si="203"/>
        <v>0</v>
      </c>
      <c r="X34" s="51">
        <f t="shared" si="38"/>
        <v>0</v>
      </c>
      <c r="Y34" s="48">
        <f t="shared" si="167"/>
        <v>0</v>
      </c>
      <c r="Z34" s="48">
        <f t="shared" ref="Z34:AG34" si="204">$D34*Z182</f>
        <v>0</v>
      </c>
      <c r="AA34" s="48">
        <f t="shared" si="204"/>
        <v>0</v>
      </c>
      <c r="AB34" s="48">
        <f t="shared" si="204"/>
        <v>0</v>
      </c>
      <c r="AC34" s="48">
        <f t="shared" si="204"/>
        <v>0</v>
      </c>
      <c r="AD34" s="48">
        <f t="shared" si="204"/>
        <v>0</v>
      </c>
      <c r="AE34" s="48">
        <f t="shared" si="204"/>
        <v>0</v>
      </c>
      <c r="AF34" s="48">
        <f t="shared" si="204"/>
        <v>0</v>
      </c>
      <c r="AG34" s="48">
        <f t="shared" si="204"/>
        <v>0</v>
      </c>
      <c r="AH34" s="51">
        <f t="shared" si="41"/>
        <v>0</v>
      </c>
      <c r="AI34" s="48">
        <f t="shared" ref="AI34:AO34" si="205">$D34*AI182</f>
        <v>0</v>
      </c>
      <c r="AJ34" s="48">
        <f t="shared" si="205"/>
        <v>0</v>
      </c>
      <c r="AK34" s="48">
        <f t="shared" si="205"/>
        <v>0</v>
      </c>
      <c r="AL34" s="48">
        <f t="shared" si="205"/>
        <v>0</v>
      </c>
      <c r="AM34" s="48">
        <f t="shared" si="205"/>
        <v>0</v>
      </c>
      <c r="AN34" s="48">
        <f t="shared" si="205"/>
        <v>0</v>
      </c>
      <c r="AO34" s="48">
        <f t="shared" si="205"/>
        <v>0</v>
      </c>
      <c r="AP34" s="51">
        <f t="shared" si="43"/>
        <v>0</v>
      </c>
      <c r="AQ34" s="48">
        <f t="shared" ref="AQ34:AS34" si="206">$D34*AQ182</f>
        <v>0</v>
      </c>
      <c r="AR34" s="48">
        <f t="shared" si="206"/>
        <v>0</v>
      </c>
      <c r="AS34" s="48">
        <f t="shared" si="206"/>
        <v>0</v>
      </c>
      <c r="AT34" s="51">
        <f t="shared" si="45"/>
        <v>0</v>
      </c>
      <c r="AU34" s="48">
        <f t="shared" ref="AU34:AW34" si="207">$D34*AU182</f>
        <v>0</v>
      </c>
      <c r="AV34" s="48">
        <f t="shared" si="207"/>
        <v>0</v>
      </c>
      <c r="AW34" s="48">
        <f t="shared" si="207"/>
        <v>0</v>
      </c>
      <c r="AX34" s="48">
        <f t="shared" ref="AX34:AZ34" si="208">$D34*AX182</f>
        <v>0</v>
      </c>
      <c r="AY34" s="48">
        <f t="shared" si="208"/>
        <v>0</v>
      </c>
      <c r="AZ34" s="48">
        <f t="shared" si="208"/>
        <v>0</v>
      </c>
      <c r="BA34" s="51">
        <f t="shared" si="48"/>
        <v>0</v>
      </c>
      <c r="BB34" s="45" t="e">
        <f t="shared" si="49"/>
        <v>#DIV/0!</v>
      </c>
    </row>
    <row r="35" spans="2:54" s="44" customFormat="1" x14ac:dyDescent="0.25">
      <c r="B35" s="39" t="s">
        <v>54</v>
      </c>
      <c r="C35" s="40"/>
      <c r="D35" s="50">
        <f>SUM(D36:D37)</f>
        <v>211765</v>
      </c>
      <c r="E35" s="42">
        <f t="shared" si="34"/>
        <v>0</v>
      </c>
      <c r="F35" s="41">
        <f t="shared" ref="F35:AI35" si="209">SUM(F36:F37)</f>
        <v>0</v>
      </c>
      <c r="G35" s="41">
        <f t="shared" ref="G35:N35" si="210">SUM(G36:G37)</f>
        <v>0</v>
      </c>
      <c r="H35" s="41">
        <f t="shared" si="210"/>
        <v>0</v>
      </c>
      <c r="I35" s="41">
        <f t="shared" si="210"/>
        <v>0</v>
      </c>
      <c r="J35" s="41">
        <f t="shared" si="210"/>
        <v>0</v>
      </c>
      <c r="K35" s="41">
        <f t="shared" si="210"/>
        <v>0</v>
      </c>
      <c r="L35" s="41">
        <f t="shared" si="210"/>
        <v>0</v>
      </c>
      <c r="M35" s="41">
        <f t="shared" si="210"/>
        <v>0</v>
      </c>
      <c r="N35" s="41">
        <f t="shared" si="210"/>
        <v>0</v>
      </c>
      <c r="O35" s="43">
        <f t="shared" si="209"/>
        <v>0</v>
      </c>
      <c r="P35" s="41">
        <f t="shared" si="209"/>
        <v>0</v>
      </c>
      <c r="Q35" s="41">
        <f t="shared" ref="Q35:W35" si="211">SUM(Q36:Q37)</f>
        <v>0</v>
      </c>
      <c r="R35" s="41">
        <f t="shared" si="211"/>
        <v>0</v>
      </c>
      <c r="S35" s="41">
        <f t="shared" si="211"/>
        <v>0</v>
      </c>
      <c r="T35" s="41">
        <f t="shared" si="211"/>
        <v>0</v>
      </c>
      <c r="U35" s="41">
        <f t="shared" si="211"/>
        <v>0</v>
      </c>
      <c r="V35" s="41">
        <f t="shared" si="211"/>
        <v>0</v>
      </c>
      <c r="W35" s="41">
        <f t="shared" si="211"/>
        <v>0</v>
      </c>
      <c r="X35" s="41">
        <f t="shared" si="209"/>
        <v>0</v>
      </c>
      <c r="Y35" s="41">
        <f t="shared" si="209"/>
        <v>0</v>
      </c>
      <c r="Z35" s="41">
        <f t="shared" ref="Z35:AG35" si="212">SUM(Z36:Z37)</f>
        <v>0</v>
      </c>
      <c r="AA35" s="41">
        <f t="shared" si="212"/>
        <v>0</v>
      </c>
      <c r="AB35" s="41">
        <f t="shared" si="212"/>
        <v>0</v>
      </c>
      <c r="AC35" s="41">
        <f t="shared" si="212"/>
        <v>0</v>
      </c>
      <c r="AD35" s="41">
        <f t="shared" si="212"/>
        <v>0</v>
      </c>
      <c r="AE35" s="41">
        <f t="shared" si="212"/>
        <v>0</v>
      </c>
      <c r="AF35" s="41">
        <f t="shared" si="212"/>
        <v>0</v>
      </c>
      <c r="AG35" s="41">
        <f t="shared" si="212"/>
        <v>0</v>
      </c>
      <c r="AH35" s="43">
        <f t="shared" si="209"/>
        <v>0</v>
      </c>
      <c r="AI35" s="41">
        <f t="shared" si="209"/>
        <v>0</v>
      </c>
      <c r="AJ35" s="41">
        <f t="shared" ref="AJ35:AO35" si="213">SUM(AJ36:AJ37)</f>
        <v>0</v>
      </c>
      <c r="AK35" s="41">
        <f t="shared" si="213"/>
        <v>0</v>
      </c>
      <c r="AL35" s="41">
        <f t="shared" si="213"/>
        <v>0</v>
      </c>
      <c r="AM35" s="41">
        <f t="shared" si="213"/>
        <v>0</v>
      </c>
      <c r="AN35" s="41">
        <f t="shared" si="213"/>
        <v>0</v>
      </c>
      <c r="AO35" s="41">
        <f t="shared" si="213"/>
        <v>0</v>
      </c>
      <c r="AP35" s="43">
        <f t="shared" si="43"/>
        <v>0</v>
      </c>
      <c r="AQ35" s="41">
        <f t="shared" ref="AQ35:AS35" si="214">SUM(AQ36:AQ37)</f>
        <v>0</v>
      </c>
      <c r="AR35" s="41">
        <f t="shared" si="214"/>
        <v>0</v>
      </c>
      <c r="AS35" s="41">
        <f t="shared" si="214"/>
        <v>0</v>
      </c>
      <c r="AT35" s="43">
        <f t="shared" si="45"/>
        <v>0</v>
      </c>
      <c r="AU35" s="41">
        <f t="shared" ref="AU35:AW35" si="215">SUM(AU36:AU37)</f>
        <v>0</v>
      </c>
      <c r="AV35" s="41">
        <f t="shared" si="215"/>
        <v>0</v>
      </c>
      <c r="AW35" s="41">
        <f t="shared" si="215"/>
        <v>0</v>
      </c>
      <c r="AX35" s="41">
        <f t="shared" ref="AX35:AZ35" si="216">SUM(AX36:AX37)</f>
        <v>0</v>
      </c>
      <c r="AY35" s="41">
        <f t="shared" si="216"/>
        <v>0</v>
      </c>
      <c r="AZ35" s="41">
        <f t="shared" si="216"/>
        <v>0</v>
      </c>
      <c r="BA35" s="43">
        <f t="shared" si="48"/>
        <v>0</v>
      </c>
      <c r="BB35" s="45">
        <f t="shared" si="49"/>
        <v>0</v>
      </c>
    </row>
    <row r="36" spans="2:54" s="44" customFormat="1" ht="13.5" x14ac:dyDescent="0.25">
      <c r="B36" s="40"/>
      <c r="C36" s="40" t="s">
        <v>55</v>
      </c>
      <c r="D36" s="46"/>
      <c r="E36" s="47">
        <f t="shared" si="34"/>
        <v>0</v>
      </c>
      <c r="F36" s="48">
        <f t="shared" si="173"/>
        <v>0</v>
      </c>
      <c r="G36" s="48">
        <f t="shared" ref="G36:N36" si="217">$D36*G184</f>
        <v>0</v>
      </c>
      <c r="H36" s="48">
        <f t="shared" si="217"/>
        <v>0</v>
      </c>
      <c r="I36" s="48">
        <f t="shared" si="217"/>
        <v>0</v>
      </c>
      <c r="J36" s="48">
        <f t="shared" si="217"/>
        <v>0</v>
      </c>
      <c r="K36" s="48">
        <f t="shared" si="217"/>
        <v>0</v>
      </c>
      <c r="L36" s="48">
        <f t="shared" si="217"/>
        <v>0</v>
      </c>
      <c r="M36" s="48">
        <f t="shared" si="217"/>
        <v>0</v>
      </c>
      <c r="N36" s="48">
        <f t="shared" si="217"/>
        <v>0</v>
      </c>
      <c r="O36" s="51">
        <f>SUM(F36:N36)</f>
        <v>0</v>
      </c>
      <c r="P36" s="48">
        <f t="shared" ref="P36:P37" si="218">$D36*P184</f>
        <v>0</v>
      </c>
      <c r="Q36" s="48">
        <f t="shared" ref="Q36:W36" si="219">$D36*Q184</f>
        <v>0</v>
      </c>
      <c r="R36" s="48">
        <f t="shared" si="219"/>
        <v>0</v>
      </c>
      <c r="S36" s="48">
        <f t="shared" si="219"/>
        <v>0</v>
      </c>
      <c r="T36" s="48">
        <f t="shared" si="219"/>
        <v>0</v>
      </c>
      <c r="U36" s="48">
        <f t="shared" si="219"/>
        <v>0</v>
      </c>
      <c r="V36" s="48">
        <f t="shared" si="219"/>
        <v>0</v>
      </c>
      <c r="W36" s="48">
        <f t="shared" si="219"/>
        <v>0</v>
      </c>
      <c r="X36" s="51">
        <f t="shared" si="38"/>
        <v>0</v>
      </c>
      <c r="Y36" s="48">
        <f t="shared" ref="Y36:Y37" si="220">$D36*Y184</f>
        <v>0</v>
      </c>
      <c r="Z36" s="48">
        <f t="shared" ref="Z36:AG36" si="221">$D36*Z184</f>
        <v>0</v>
      </c>
      <c r="AA36" s="48">
        <f t="shared" si="221"/>
        <v>0</v>
      </c>
      <c r="AB36" s="48">
        <f t="shared" si="221"/>
        <v>0</v>
      </c>
      <c r="AC36" s="48">
        <f t="shared" si="221"/>
        <v>0</v>
      </c>
      <c r="AD36" s="48">
        <f t="shared" si="221"/>
        <v>0</v>
      </c>
      <c r="AE36" s="48">
        <f t="shared" si="221"/>
        <v>0</v>
      </c>
      <c r="AF36" s="48">
        <f t="shared" si="221"/>
        <v>0</v>
      </c>
      <c r="AG36" s="48">
        <f t="shared" si="221"/>
        <v>0</v>
      </c>
      <c r="AH36" s="51">
        <f t="shared" si="41"/>
        <v>0</v>
      </c>
      <c r="AI36" s="48">
        <f t="shared" ref="AI36:AO36" si="222">$D36*AI184</f>
        <v>0</v>
      </c>
      <c r="AJ36" s="48">
        <f t="shared" si="222"/>
        <v>0</v>
      </c>
      <c r="AK36" s="48">
        <f t="shared" si="222"/>
        <v>0</v>
      </c>
      <c r="AL36" s="48">
        <f t="shared" si="222"/>
        <v>0</v>
      </c>
      <c r="AM36" s="48">
        <f t="shared" si="222"/>
        <v>0</v>
      </c>
      <c r="AN36" s="48">
        <f t="shared" si="222"/>
        <v>0</v>
      </c>
      <c r="AO36" s="48">
        <f t="shared" si="222"/>
        <v>0</v>
      </c>
      <c r="AP36" s="51">
        <f t="shared" si="43"/>
        <v>0</v>
      </c>
      <c r="AQ36" s="48">
        <f t="shared" ref="AQ36:AS36" si="223">$D36*AQ184</f>
        <v>0</v>
      </c>
      <c r="AR36" s="48">
        <f t="shared" si="223"/>
        <v>0</v>
      </c>
      <c r="AS36" s="48">
        <f t="shared" si="223"/>
        <v>0</v>
      </c>
      <c r="AT36" s="51">
        <f t="shared" si="45"/>
        <v>0</v>
      </c>
      <c r="AU36" s="48">
        <f t="shared" ref="AU36:AW36" si="224">$D36*AU184</f>
        <v>0</v>
      </c>
      <c r="AV36" s="48">
        <f t="shared" si="224"/>
        <v>0</v>
      </c>
      <c r="AW36" s="48">
        <f t="shared" si="224"/>
        <v>0</v>
      </c>
      <c r="AX36" s="48">
        <f t="shared" ref="AX36:AZ36" si="225">$D36*AX184</f>
        <v>0</v>
      </c>
      <c r="AY36" s="48">
        <f t="shared" si="225"/>
        <v>0</v>
      </c>
      <c r="AZ36" s="48">
        <f t="shared" si="225"/>
        <v>0</v>
      </c>
      <c r="BA36" s="51">
        <f t="shared" si="48"/>
        <v>0</v>
      </c>
      <c r="BB36" s="45" t="e">
        <f t="shared" si="49"/>
        <v>#DIV/0!</v>
      </c>
    </row>
    <row r="37" spans="2:54" s="44" customFormat="1" ht="13.5" x14ac:dyDescent="0.25">
      <c r="B37" s="40"/>
      <c r="C37" s="40" t="s">
        <v>56</v>
      </c>
      <c r="D37" s="46">
        <f>[2]NW!H1113</f>
        <v>211765</v>
      </c>
      <c r="E37" s="47">
        <f t="shared" si="34"/>
        <v>0</v>
      </c>
      <c r="F37" s="48">
        <f t="shared" si="173"/>
        <v>0</v>
      </c>
      <c r="G37" s="48">
        <f t="shared" ref="G37:N37" si="226">$D37*G185</f>
        <v>0</v>
      </c>
      <c r="H37" s="48">
        <f t="shared" si="226"/>
        <v>0</v>
      </c>
      <c r="I37" s="48">
        <f t="shared" si="226"/>
        <v>0</v>
      </c>
      <c r="J37" s="48">
        <f t="shared" si="226"/>
        <v>0</v>
      </c>
      <c r="K37" s="48">
        <f t="shared" si="226"/>
        <v>0</v>
      </c>
      <c r="L37" s="48">
        <f t="shared" si="226"/>
        <v>0</v>
      </c>
      <c r="M37" s="48">
        <f t="shared" si="226"/>
        <v>0</v>
      </c>
      <c r="N37" s="48">
        <f t="shared" si="226"/>
        <v>0</v>
      </c>
      <c r="O37" s="51">
        <f>SUM(F37:N37)</f>
        <v>0</v>
      </c>
      <c r="P37" s="48">
        <f t="shared" si="218"/>
        <v>0</v>
      </c>
      <c r="Q37" s="48">
        <f t="shared" ref="Q37:W37" si="227">$D37*Q185</f>
        <v>0</v>
      </c>
      <c r="R37" s="48">
        <f t="shared" si="227"/>
        <v>0</v>
      </c>
      <c r="S37" s="48">
        <f t="shared" si="227"/>
        <v>0</v>
      </c>
      <c r="T37" s="48">
        <f t="shared" si="227"/>
        <v>0</v>
      </c>
      <c r="U37" s="48">
        <f t="shared" si="227"/>
        <v>0</v>
      </c>
      <c r="V37" s="48">
        <f t="shared" si="227"/>
        <v>0</v>
      </c>
      <c r="W37" s="48">
        <f t="shared" si="227"/>
        <v>0</v>
      </c>
      <c r="X37" s="51">
        <f t="shared" si="38"/>
        <v>0</v>
      </c>
      <c r="Y37" s="48">
        <f t="shared" si="220"/>
        <v>0</v>
      </c>
      <c r="Z37" s="48">
        <f t="shared" ref="Z37:AG37" si="228">$D37*Z185</f>
        <v>0</v>
      </c>
      <c r="AA37" s="48">
        <f t="shared" si="228"/>
        <v>0</v>
      </c>
      <c r="AB37" s="48">
        <f t="shared" si="228"/>
        <v>0</v>
      </c>
      <c r="AC37" s="48">
        <f t="shared" si="228"/>
        <v>0</v>
      </c>
      <c r="AD37" s="48">
        <f t="shared" si="228"/>
        <v>0</v>
      </c>
      <c r="AE37" s="48">
        <f t="shared" si="228"/>
        <v>0</v>
      </c>
      <c r="AF37" s="48">
        <f t="shared" si="228"/>
        <v>0</v>
      </c>
      <c r="AG37" s="48">
        <f t="shared" si="228"/>
        <v>0</v>
      </c>
      <c r="AH37" s="51">
        <f t="shared" si="41"/>
        <v>0</v>
      </c>
      <c r="AI37" s="48">
        <f t="shared" ref="AI37:AO37" si="229">$D37*AI185</f>
        <v>0</v>
      </c>
      <c r="AJ37" s="48">
        <f t="shared" si="229"/>
        <v>0</v>
      </c>
      <c r="AK37" s="48">
        <f t="shared" si="229"/>
        <v>0</v>
      </c>
      <c r="AL37" s="48">
        <f t="shared" si="229"/>
        <v>0</v>
      </c>
      <c r="AM37" s="48">
        <f t="shared" si="229"/>
        <v>0</v>
      </c>
      <c r="AN37" s="48">
        <f t="shared" si="229"/>
        <v>0</v>
      </c>
      <c r="AO37" s="48">
        <f t="shared" si="229"/>
        <v>0</v>
      </c>
      <c r="AP37" s="51">
        <f t="shared" si="43"/>
        <v>0</v>
      </c>
      <c r="AQ37" s="48">
        <f t="shared" ref="AQ37:AS37" si="230">$D37*AQ185</f>
        <v>0</v>
      </c>
      <c r="AR37" s="48">
        <f t="shared" si="230"/>
        <v>0</v>
      </c>
      <c r="AS37" s="48">
        <f t="shared" si="230"/>
        <v>0</v>
      </c>
      <c r="AT37" s="51">
        <f t="shared" si="45"/>
        <v>0</v>
      </c>
      <c r="AU37" s="48">
        <f t="shared" ref="AU37:AW37" si="231">$D37*AU185</f>
        <v>0</v>
      </c>
      <c r="AV37" s="48">
        <f t="shared" si="231"/>
        <v>0</v>
      </c>
      <c r="AW37" s="48">
        <f t="shared" si="231"/>
        <v>0</v>
      </c>
      <c r="AX37" s="48">
        <f t="shared" ref="AX37:AZ37" si="232">$D37*AX185</f>
        <v>0</v>
      </c>
      <c r="AY37" s="48">
        <f t="shared" si="232"/>
        <v>0</v>
      </c>
      <c r="AZ37" s="48">
        <f t="shared" si="232"/>
        <v>0</v>
      </c>
      <c r="BA37" s="51">
        <f t="shared" si="48"/>
        <v>0</v>
      </c>
      <c r="BB37" s="45">
        <f t="shared" si="49"/>
        <v>0</v>
      </c>
    </row>
    <row r="38" spans="2:54" s="44" customFormat="1" x14ac:dyDescent="0.25">
      <c r="B38" s="39" t="s">
        <v>57</v>
      </c>
      <c r="C38" s="40"/>
      <c r="D38" s="50">
        <f>SUM(D39:D43)</f>
        <v>262322</v>
      </c>
      <c r="E38" s="42">
        <f t="shared" si="34"/>
        <v>18935.915000000001</v>
      </c>
      <c r="F38" s="41">
        <f t="shared" ref="F38:AI38" si="233">SUM(F39:F43)</f>
        <v>0</v>
      </c>
      <c r="G38" s="41">
        <f t="shared" ref="G38:N38" si="234">SUM(G39:G43)</f>
        <v>0</v>
      </c>
      <c r="H38" s="41">
        <f t="shared" si="234"/>
        <v>0</v>
      </c>
      <c r="I38" s="41">
        <f t="shared" si="234"/>
        <v>0</v>
      </c>
      <c r="J38" s="41">
        <f t="shared" si="234"/>
        <v>0</v>
      </c>
      <c r="K38" s="41">
        <f t="shared" si="234"/>
        <v>0</v>
      </c>
      <c r="L38" s="41">
        <f t="shared" si="234"/>
        <v>0</v>
      </c>
      <c r="M38" s="41">
        <f t="shared" si="234"/>
        <v>0</v>
      </c>
      <c r="N38" s="41">
        <f t="shared" si="234"/>
        <v>0</v>
      </c>
      <c r="O38" s="43">
        <f t="shared" si="233"/>
        <v>0</v>
      </c>
      <c r="P38" s="41">
        <f t="shared" si="233"/>
        <v>0</v>
      </c>
      <c r="Q38" s="41">
        <f t="shared" ref="Q38:W38" si="235">SUM(Q39:Q43)</f>
        <v>0</v>
      </c>
      <c r="R38" s="41">
        <f t="shared" si="235"/>
        <v>0</v>
      </c>
      <c r="S38" s="41">
        <f t="shared" si="235"/>
        <v>0</v>
      </c>
      <c r="T38" s="41">
        <f t="shared" si="235"/>
        <v>0</v>
      </c>
      <c r="U38" s="41">
        <f t="shared" si="235"/>
        <v>0</v>
      </c>
      <c r="V38" s="41">
        <f t="shared" si="235"/>
        <v>9690.7150000000001</v>
      </c>
      <c r="W38" s="41">
        <f t="shared" si="235"/>
        <v>9245.2000000000007</v>
      </c>
      <c r="X38" s="41">
        <f t="shared" si="233"/>
        <v>18935.915000000001</v>
      </c>
      <c r="Y38" s="41">
        <f t="shared" si="233"/>
        <v>0</v>
      </c>
      <c r="Z38" s="41">
        <f t="shared" ref="Z38:AG38" si="236">SUM(Z39:Z43)</f>
        <v>0</v>
      </c>
      <c r="AA38" s="41">
        <f t="shared" si="236"/>
        <v>0</v>
      </c>
      <c r="AB38" s="41">
        <f t="shared" si="236"/>
        <v>0</v>
      </c>
      <c r="AC38" s="41">
        <f t="shared" si="236"/>
        <v>0</v>
      </c>
      <c r="AD38" s="41">
        <f t="shared" si="236"/>
        <v>0</v>
      </c>
      <c r="AE38" s="41">
        <f t="shared" si="236"/>
        <v>0</v>
      </c>
      <c r="AF38" s="41">
        <f t="shared" si="236"/>
        <v>0</v>
      </c>
      <c r="AG38" s="41">
        <f t="shared" si="236"/>
        <v>0</v>
      </c>
      <c r="AH38" s="43">
        <f t="shared" si="233"/>
        <v>0</v>
      </c>
      <c r="AI38" s="41">
        <f t="shared" si="233"/>
        <v>0</v>
      </c>
      <c r="AJ38" s="41">
        <f t="shared" ref="AJ38:AO38" si="237">SUM(AJ39:AJ43)</f>
        <v>0</v>
      </c>
      <c r="AK38" s="41">
        <f t="shared" si="237"/>
        <v>0</v>
      </c>
      <c r="AL38" s="41">
        <f t="shared" si="237"/>
        <v>0</v>
      </c>
      <c r="AM38" s="41">
        <f t="shared" si="237"/>
        <v>0</v>
      </c>
      <c r="AN38" s="41">
        <f t="shared" si="237"/>
        <v>0</v>
      </c>
      <c r="AO38" s="41">
        <f t="shared" si="237"/>
        <v>0</v>
      </c>
      <c r="AP38" s="43">
        <f t="shared" si="43"/>
        <v>0</v>
      </c>
      <c r="AQ38" s="41">
        <f t="shared" ref="AQ38:AS38" si="238">SUM(AQ39:AQ43)</f>
        <v>0</v>
      </c>
      <c r="AR38" s="41">
        <f t="shared" si="238"/>
        <v>0</v>
      </c>
      <c r="AS38" s="41">
        <f t="shared" si="238"/>
        <v>0</v>
      </c>
      <c r="AT38" s="43">
        <f t="shared" si="45"/>
        <v>0</v>
      </c>
      <c r="AU38" s="41">
        <f t="shared" ref="AU38:AW38" si="239">SUM(AU39:AU43)</f>
        <v>0</v>
      </c>
      <c r="AV38" s="41">
        <f t="shared" si="239"/>
        <v>0</v>
      </c>
      <c r="AW38" s="41">
        <f t="shared" si="239"/>
        <v>0</v>
      </c>
      <c r="AX38" s="41">
        <f t="shared" ref="AX38:AZ38" si="240">SUM(AX39:AX43)</f>
        <v>0</v>
      </c>
      <c r="AY38" s="41">
        <f t="shared" si="240"/>
        <v>0</v>
      </c>
      <c r="AZ38" s="41">
        <f t="shared" si="240"/>
        <v>0</v>
      </c>
      <c r="BA38" s="43">
        <f t="shared" si="48"/>
        <v>0</v>
      </c>
      <c r="BB38" s="45">
        <f t="shared" si="49"/>
        <v>7.2185767873072029E-2</v>
      </c>
    </row>
    <row r="39" spans="2:54" s="44" customFormat="1" ht="13.5" x14ac:dyDescent="0.25">
      <c r="B39" s="40"/>
      <c r="C39" s="40" t="s">
        <v>58</v>
      </c>
      <c r="D39" s="46">
        <f>[2]NW!H1313</f>
        <v>176534</v>
      </c>
      <c r="E39" s="47">
        <f t="shared" si="34"/>
        <v>17653.400000000001</v>
      </c>
      <c r="F39" s="48">
        <f>$D39*F187</f>
        <v>0</v>
      </c>
      <c r="G39" s="48">
        <f t="shared" ref="G39:N39" si="241">$D39*G187</f>
        <v>0</v>
      </c>
      <c r="H39" s="48">
        <f t="shared" si="241"/>
        <v>0</v>
      </c>
      <c r="I39" s="48">
        <f t="shared" si="241"/>
        <v>0</v>
      </c>
      <c r="J39" s="48">
        <f t="shared" si="241"/>
        <v>0</v>
      </c>
      <c r="K39" s="48">
        <f t="shared" si="241"/>
        <v>0</v>
      </c>
      <c r="L39" s="48">
        <f t="shared" si="241"/>
        <v>0</v>
      </c>
      <c r="M39" s="48">
        <f t="shared" si="241"/>
        <v>0</v>
      </c>
      <c r="N39" s="48">
        <f t="shared" si="241"/>
        <v>0</v>
      </c>
      <c r="O39" s="51">
        <f>SUM(F39:N39)</f>
        <v>0</v>
      </c>
      <c r="P39" s="48">
        <f t="shared" ref="P39:P43" si="242">$D39*P187</f>
        <v>0</v>
      </c>
      <c r="Q39" s="48">
        <f t="shared" ref="Q39:W39" si="243">$D39*Q187</f>
        <v>0</v>
      </c>
      <c r="R39" s="48">
        <f t="shared" si="243"/>
        <v>0</v>
      </c>
      <c r="S39" s="48">
        <f t="shared" si="243"/>
        <v>0</v>
      </c>
      <c r="T39" s="48">
        <f t="shared" si="243"/>
        <v>0</v>
      </c>
      <c r="U39" s="48">
        <f t="shared" si="243"/>
        <v>0</v>
      </c>
      <c r="V39" s="48">
        <f t="shared" si="243"/>
        <v>8826.7000000000007</v>
      </c>
      <c r="W39" s="48">
        <f t="shared" si="243"/>
        <v>8826.7000000000007</v>
      </c>
      <c r="X39" s="51">
        <f t="shared" si="38"/>
        <v>17653.400000000001</v>
      </c>
      <c r="Y39" s="48">
        <f t="shared" ref="Y39:Y43" si="244">$D39*Y187</f>
        <v>0</v>
      </c>
      <c r="Z39" s="48">
        <f t="shared" ref="Z39:AG39" si="245">$D39*Z187</f>
        <v>0</v>
      </c>
      <c r="AA39" s="48">
        <f t="shared" si="245"/>
        <v>0</v>
      </c>
      <c r="AB39" s="48">
        <f t="shared" si="245"/>
        <v>0</v>
      </c>
      <c r="AC39" s="48">
        <f t="shared" si="245"/>
        <v>0</v>
      </c>
      <c r="AD39" s="48">
        <f t="shared" si="245"/>
        <v>0</v>
      </c>
      <c r="AE39" s="48">
        <f t="shared" si="245"/>
        <v>0</v>
      </c>
      <c r="AF39" s="48">
        <f t="shared" si="245"/>
        <v>0</v>
      </c>
      <c r="AG39" s="48">
        <f t="shared" si="245"/>
        <v>0</v>
      </c>
      <c r="AH39" s="51">
        <f t="shared" si="41"/>
        <v>0</v>
      </c>
      <c r="AI39" s="48">
        <f t="shared" ref="AI39:AO39" si="246">$D39*AI187</f>
        <v>0</v>
      </c>
      <c r="AJ39" s="48">
        <f t="shared" si="246"/>
        <v>0</v>
      </c>
      <c r="AK39" s="48">
        <f t="shared" si="246"/>
        <v>0</v>
      </c>
      <c r="AL39" s="48">
        <f t="shared" si="246"/>
        <v>0</v>
      </c>
      <c r="AM39" s="48">
        <f t="shared" si="246"/>
        <v>0</v>
      </c>
      <c r="AN39" s="48">
        <f t="shared" si="246"/>
        <v>0</v>
      </c>
      <c r="AO39" s="48">
        <f t="shared" si="246"/>
        <v>0</v>
      </c>
      <c r="AP39" s="51">
        <f t="shared" si="43"/>
        <v>0</v>
      </c>
      <c r="AQ39" s="48">
        <f t="shared" ref="AQ39:AS39" si="247">$D39*AQ187</f>
        <v>0</v>
      </c>
      <c r="AR39" s="48">
        <f t="shared" si="247"/>
        <v>0</v>
      </c>
      <c r="AS39" s="48">
        <f t="shared" si="247"/>
        <v>0</v>
      </c>
      <c r="AT39" s="51">
        <f t="shared" si="45"/>
        <v>0</v>
      </c>
      <c r="AU39" s="48">
        <f t="shared" ref="AU39:AW39" si="248">$D39*AU187</f>
        <v>0</v>
      </c>
      <c r="AV39" s="48">
        <f t="shared" si="248"/>
        <v>0</v>
      </c>
      <c r="AW39" s="48">
        <f t="shared" si="248"/>
        <v>0</v>
      </c>
      <c r="AX39" s="48">
        <f t="shared" ref="AX39:AZ39" si="249">$D39*AX187</f>
        <v>0</v>
      </c>
      <c r="AY39" s="48">
        <f t="shared" si="249"/>
        <v>0</v>
      </c>
      <c r="AZ39" s="48">
        <f t="shared" si="249"/>
        <v>0</v>
      </c>
      <c r="BA39" s="51">
        <f t="shared" si="48"/>
        <v>0</v>
      </c>
      <c r="BB39" s="45">
        <f t="shared" si="49"/>
        <v>0.1</v>
      </c>
    </row>
    <row r="40" spans="2:54" s="44" customFormat="1" ht="13.5" x14ac:dyDescent="0.25">
      <c r="B40" s="40"/>
      <c r="C40" s="40" t="s">
        <v>59</v>
      </c>
      <c r="D40" s="46">
        <f>[2]NW!H1314</f>
        <v>28187</v>
      </c>
      <c r="E40" s="47">
        <f t="shared" si="34"/>
        <v>0</v>
      </c>
      <c r="F40" s="48">
        <f>$D40*F188</f>
        <v>0</v>
      </c>
      <c r="G40" s="48">
        <f t="shared" ref="G40:N40" si="250">$D40*G188</f>
        <v>0</v>
      </c>
      <c r="H40" s="48">
        <f t="shared" si="250"/>
        <v>0</v>
      </c>
      <c r="I40" s="48">
        <f t="shared" si="250"/>
        <v>0</v>
      </c>
      <c r="J40" s="48">
        <f t="shared" si="250"/>
        <v>0</v>
      </c>
      <c r="K40" s="48">
        <f t="shared" si="250"/>
        <v>0</v>
      </c>
      <c r="L40" s="48">
        <f t="shared" si="250"/>
        <v>0</v>
      </c>
      <c r="M40" s="48">
        <f t="shared" si="250"/>
        <v>0</v>
      </c>
      <c r="N40" s="48">
        <f t="shared" si="250"/>
        <v>0</v>
      </c>
      <c r="O40" s="51">
        <f>SUM(F40:N40)</f>
        <v>0</v>
      </c>
      <c r="P40" s="48">
        <f t="shared" si="242"/>
        <v>0</v>
      </c>
      <c r="Q40" s="48">
        <f t="shared" ref="Q40:W40" si="251">$D40*Q188</f>
        <v>0</v>
      </c>
      <c r="R40" s="48">
        <f t="shared" si="251"/>
        <v>0</v>
      </c>
      <c r="S40" s="48">
        <f t="shared" si="251"/>
        <v>0</v>
      </c>
      <c r="T40" s="48">
        <f t="shared" si="251"/>
        <v>0</v>
      </c>
      <c r="U40" s="48">
        <f t="shared" si="251"/>
        <v>0</v>
      </c>
      <c r="V40" s="48">
        <f t="shared" si="251"/>
        <v>0</v>
      </c>
      <c r="W40" s="48">
        <f t="shared" si="251"/>
        <v>0</v>
      </c>
      <c r="X40" s="51">
        <f t="shared" si="38"/>
        <v>0</v>
      </c>
      <c r="Y40" s="48">
        <f t="shared" si="244"/>
        <v>0</v>
      </c>
      <c r="Z40" s="48">
        <f t="shared" ref="Z40:AG40" si="252">$D40*Z188</f>
        <v>0</v>
      </c>
      <c r="AA40" s="48">
        <f t="shared" si="252"/>
        <v>0</v>
      </c>
      <c r="AB40" s="48">
        <f t="shared" si="252"/>
        <v>0</v>
      </c>
      <c r="AC40" s="48">
        <f t="shared" si="252"/>
        <v>0</v>
      </c>
      <c r="AD40" s="48">
        <f t="shared" si="252"/>
        <v>0</v>
      </c>
      <c r="AE40" s="48">
        <f t="shared" si="252"/>
        <v>0</v>
      </c>
      <c r="AF40" s="48">
        <f t="shared" si="252"/>
        <v>0</v>
      </c>
      <c r="AG40" s="48">
        <f t="shared" si="252"/>
        <v>0</v>
      </c>
      <c r="AH40" s="51">
        <f t="shared" si="41"/>
        <v>0</v>
      </c>
      <c r="AI40" s="48">
        <f t="shared" ref="AI40:AO40" si="253">$D40*AI188</f>
        <v>0</v>
      </c>
      <c r="AJ40" s="48">
        <f t="shared" si="253"/>
        <v>0</v>
      </c>
      <c r="AK40" s="48">
        <f t="shared" si="253"/>
        <v>0</v>
      </c>
      <c r="AL40" s="48">
        <f t="shared" si="253"/>
        <v>0</v>
      </c>
      <c r="AM40" s="48">
        <f t="shared" si="253"/>
        <v>0</v>
      </c>
      <c r="AN40" s="48">
        <f t="shared" si="253"/>
        <v>0</v>
      </c>
      <c r="AO40" s="48">
        <f t="shared" si="253"/>
        <v>0</v>
      </c>
      <c r="AP40" s="51">
        <f t="shared" si="43"/>
        <v>0</v>
      </c>
      <c r="AQ40" s="48">
        <f t="shared" ref="AQ40:AS40" si="254">$D40*AQ188</f>
        <v>0</v>
      </c>
      <c r="AR40" s="48">
        <f t="shared" si="254"/>
        <v>0</v>
      </c>
      <c r="AS40" s="48">
        <f t="shared" si="254"/>
        <v>0</v>
      </c>
      <c r="AT40" s="51">
        <f t="shared" si="45"/>
        <v>0</v>
      </c>
      <c r="AU40" s="48">
        <f t="shared" ref="AU40:AW40" si="255">$D40*AU188</f>
        <v>0</v>
      </c>
      <c r="AV40" s="48">
        <f t="shared" si="255"/>
        <v>0</v>
      </c>
      <c r="AW40" s="48">
        <f t="shared" si="255"/>
        <v>0</v>
      </c>
      <c r="AX40" s="48">
        <f t="shared" ref="AX40:AZ40" si="256">$D40*AX188</f>
        <v>0</v>
      </c>
      <c r="AY40" s="48">
        <f t="shared" si="256"/>
        <v>0</v>
      </c>
      <c r="AZ40" s="48">
        <f t="shared" si="256"/>
        <v>0</v>
      </c>
      <c r="BA40" s="51">
        <f t="shared" si="48"/>
        <v>0</v>
      </c>
      <c r="BB40" s="45">
        <f t="shared" si="49"/>
        <v>0</v>
      </c>
    </row>
    <row r="41" spans="2:54" s="44" customFormat="1" ht="13.5" x14ac:dyDescent="0.25">
      <c r="B41" s="40"/>
      <c r="C41" s="40" t="s">
        <v>60</v>
      </c>
      <c r="D41" s="46"/>
      <c r="E41" s="47">
        <f t="shared" si="34"/>
        <v>0</v>
      </c>
      <c r="F41" s="48">
        <f>$D41*F189</f>
        <v>0</v>
      </c>
      <c r="G41" s="48">
        <f t="shared" ref="G41:N41" si="257">$D41*G189</f>
        <v>0</v>
      </c>
      <c r="H41" s="48">
        <f t="shared" si="257"/>
        <v>0</v>
      </c>
      <c r="I41" s="48">
        <f t="shared" si="257"/>
        <v>0</v>
      </c>
      <c r="J41" s="48">
        <f t="shared" si="257"/>
        <v>0</v>
      </c>
      <c r="K41" s="48">
        <f t="shared" si="257"/>
        <v>0</v>
      </c>
      <c r="L41" s="48">
        <f t="shared" si="257"/>
        <v>0</v>
      </c>
      <c r="M41" s="48">
        <f t="shared" si="257"/>
        <v>0</v>
      </c>
      <c r="N41" s="48">
        <f t="shared" si="257"/>
        <v>0</v>
      </c>
      <c r="O41" s="51">
        <f>SUM(F41:N41)</f>
        <v>0</v>
      </c>
      <c r="P41" s="48">
        <f t="shared" si="242"/>
        <v>0</v>
      </c>
      <c r="Q41" s="48">
        <f t="shared" ref="Q41:W41" si="258">$D41*Q189</f>
        <v>0</v>
      </c>
      <c r="R41" s="48">
        <f t="shared" si="258"/>
        <v>0</v>
      </c>
      <c r="S41" s="48">
        <f t="shared" si="258"/>
        <v>0</v>
      </c>
      <c r="T41" s="48">
        <f t="shared" si="258"/>
        <v>0</v>
      </c>
      <c r="U41" s="48">
        <f t="shared" si="258"/>
        <v>0</v>
      </c>
      <c r="V41" s="48">
        <f t="shared" si="258"/>
        <v>0</v>
      </c>
      <c r="W41" s="48">
        <f t="shared" si="258"/>
        <v>0</v>
      </c>
      <c r="X41" s="51">
        <f t="shared" si="38"/>
        <v>0</v>
      </c>
      <c r="Y41" s="48">
        <f t="shared" si="244"/>
        <v>0</v>
      </c>
      <c r="Z41" s="48">
        <f t="shared" ref="Z41:AG41" si="259">$D41*Z189</f>
        <v>0</v>
      </c>
      <c r="AA41" s="48">
        <f t="shared" si="259"/>
        <v>0</v>
      </c>
      <c r="AB41" s="48">
        <f t="shared" si="259"/>
        <v>0</v>
      </c>
      <c r="AC41" s="48">
        <f t="shared" si="259"/>
        <v>0</v>
      </c>
      <c r="AD41" s="48">
        <f t="shared" si="259"/>
        <v>0</v>
      </c>
      <c r="AE41" s="48">
        <f t="shared" si="259"/>
        <v>0</v>
      </c>
      <c r="AF41" s="48">
        <f t="shared" si="259"/>
        <v>0</v>
      </c>
      <c r="AG41" s="48">
        <f t="shared" si="259"/>
        <v>0</v>
      </c>
      <c r="AH41" s="51">
        <f t="shared" si="41"/>
        <v>0</v>
      </c>
      <c r="AI41" s="48">
        <f t="shared" ref="AI41:AO41" si="260">$D41*AI189</f>
        <v>0</v>
      </c>
      <c r="AJ41" s="48">
        <f t="shared" si="260"/>
        <v>0</v>
      </c>
      <c r="AK41" s="48">
        <f t="shared" si="260"/>
        <v>0</v>
      </c>
      <c r="AL41" s="48">
        <f t="shared" si="260"/>
        <v>0</v>
      </c>
      <c r="AM41" s="48">
        <f t="shared" si="260"/>
        <v>0</v>
      </c>
      <c r="AN41" s="48">
        <f t="shared" si="260"/>
        <v>0</v>
      </c>
      <c r="AO41" s="48">
        <f t="shared" si="260"/>
        <v>0</v>
      </c>
      <c r="AP41" s="51">
        <f t="shared" si="43"/>
        <v>0</v>
      </c>
      <c r="AQ41" s="48">
        <f t="shared" ref="AQ41:AS41" si="261">$D41*AQ189</f>
        <v>0</v>
      </c>
      <c r="AR41" s="48">
        <f t="shared" si="261"/>
        <v>0</v>
      </c>
      <c r="AS41" s="48">
        <f t="shared" si="261"/>
        <v>0</v>
      </c>
      <c r="AT41" s="51">
        <f t="shared" si="45"/>
        <v>0</v>
      </c>
      <c r="AU41" s="48">
        <f t="shared" ref="AU41:AW41" si="262">$D41*AU189</f>
        <v>0</v>
      </c>
      <c r="AV41" s="48">
        <f t="shared" si="262"/>
        <v>0</v>
      </c>
      <c r="AW41" s="48">
        <f t="shared" si="262"/>
        <v>0</v>
      </c>
      <c r="AX41" s="48">
        <f t="shared" ref="AX41:AZ41" si="263">$D41*AX189</f>
        <v>0</v>
      </c>
      <c r="AY41" s="48">
        <f t="shared" si="263"/>
        <v>0</v>
      </c>
      <c r="AZ41" s="48">
        <f t="shared" si="263"/>
        <v>0</v>
      </c>
      <c r="BA41" s="51">
        <f t="shared" si="48"/>
        <v>0</v>
      </c>
      <c r="BB41" s="45" t="e">
        <f t="shared" si="49"/>
        <v>#DIV/0!</v>
      </c>
    </row>
    <row r="42" spans="2:54" s="44" customFormat="1" ht="13.5" x14ac:dyDescent="0.25">
      <c r="B42" s="40"/>
      <c r="C42" s="40" t="s">
        <v>61</v>
      </c>
      <c r="D42" s="46">
        <f>[2]NW!H1315</f>
        <v>13950</v>
      </c>
      <c r="E42" s="47">
        <f t="shared" si="34"/>
        <v>627.75</v>
      </c>
      <c r="F42" s="48">
        <f>$D42*F190</f>
        <v>0</v>
      </c>
      <c r="G42" s="48">
        <f t="shared" ref="G42:N42" si="264">$D42*G190</f>
        <v>0</v>
      </c>
      <c r="H42" s="48">
        <f t="shared" si="264"/>
        <v>0</v>
      </c>
      <c r="I42" s="48">
        <f t="shared" si="264"/>
        <v>0</v>
      </c>
      <c r="J42" s="48">
        <f t="shared" si="264"/>
        <v>0</v>
      </c>
      <c r="K42" s="48">
        <f t="shared" si="264"/>
        <v>0</v>
      </c>
      <c r="L42" s="48">
        <f t="shared" si="264"/>
        <v>0</v>
      </c>
      <c r="M42" s="48">
        <f t="shared" si="264"/>
        <v>0</v>
      </c>
      <c r="N42" s="48">
        <f t="shared" si="264"/>
        <v>0</v>
      </c>
      <c r="O42" s="51">
        <f>SUM(F42:N42)</f>
        <v>0</v>
      </c>
      <c r="P42" s="48">
        <f t="shared" si="242"/>
        <v>0</v>
      </c>
      <c r="Q42" s="48">
        <f t="shared" ref="Q42:W42" si="265">$D42*Q190</f>
        <v>0</v>
      </c>
      <c r="R42" s="48">
        <f t="shared" si="265"/>
        <v>0</v>
      </c>
      <c r="S42" s="48">
        <f t="shared" si="265"/>
        <v>0</v>
      </c>
      <c r="T42" s="48">
        <f t="shared" si="265"/>
        <v>0</v>
      </c>
      <c r="U42" s="48">
        <f t="shared" si="265"/>
        <v>0</v>
      </c>
      <c r="V42" s="48">
        <f t="shared" si="265"/>
        <v>209.25</v>
      </c>
      <c r="W42" s="48">
        <f t="shared" si="265"/>
        <v>418.5</v>
      </c>
      <c r="X42" s="51">
        <f>SUM(P42:W42)</f>
        <v>627.75</v>
      </c>
      <c r="Y42" s="48">
        <f t="shared" si="244"/>
        <v>0</v>
      </c>
      <c r="Z42" s="48">
        <f t="shared" ref="Z42:AG42" si="266">$D42*Z190</f>
        <v>0</v>
      </c>
      <c r="AA42" s="48">
        <f t="shared" si="266"/>
        <v>0</v>
      </c>
      <c r="AB42" s="48">
        <f t="shared" si="266"/>
        <v>0</v>
      </c>
      <c r="AC42" s="48">
        <f t="shared" si="266"/>
        <v>0</v>
      </c>
      <c r="AD42" s="48">
        <f t="shared" si="266"/>
        <v>0</v>
      </c>
      <c r="AE42" s="48">
        <f t="shared" si="266"/>
        <v>0</v>
      </c>
      <c r="AF42" s="48">
        <f t="shared" si="266"/>
        <v>0</v>
      </c>
      <c r="AG42" s="48">
        <f t="shared" si="266"/>
        <v>0</v>
      </c>
      <c r="AH42" s="51">
        <f>SUM(Y42:AG42)</f>
        <v>0</v>
      </c>
      <c r="AI42" s="48">
        <f t="shared" ref="AI42:AO42" si="267">$D42*AI190</f>
        <v>0</v>
      </c>
      <c r="AJ42" s="48">
        <f t="shared" si="267"/>
        <v>0</v>
      </c>
      <c r="AK42" s="48">
        <f t="shared" si="267"/>
        <v>0</v>
      </c>
      <c r="AL42" s="48">
        <f t="shared" si="267"/>
        <v>0</v>
      </c>
      <c r="AM42" s="48">
        <f t="shared" si="267"/>
        <v>0</v>
      </c>
      <c r="AN42" s="48">
        <f t="shared" si="267"/>
        <v>0</v>
      </c>
      <c r="AO42" s="48">
        <f t="shared" si="267"/>
        <v>0</v>
      </c>
      <c r="AP42" s="51">
        <f t="shared" si="43"/>
        <v>0</v>
      </c>
      <c r="AQ42" s="48">
        <f t="shared" ref="AQ42:AS42" si="268">$D42*AQ190</f>
        <v>0</v>
      </c>
      <c r="AR42" s="48">
        <f t="shared" si="268"/>
        <v>0</v>
      </c>
      <c r="AS42" s="48">
        <f t="shared" si="268"/>
        <v>0</v>
      </c>
      <c r="AT42" s="51">
        <f t="shared" si="45"/>
        <v>0</v>
      </c>
      <c r="AU42" s="48">
        <f t="shared" ref="AU42:AW42" si="269">$D42*AU190</f>
        <v>0</v>
      </c>
      <c r="AV42" s="48">
        <f t="shared" si="269"/>
        <v>0</v>
      </c>
      <c r="AW42" s="48">
        <f t="shared" si="269"/>
        <v>0</v>
      </c>
      <c r="AX42" s="48">
        <f t="shared" ref="AX42:AZ42" si="270">$D42*AX190</f>
        <v>0</v>
      </c>
      <c r="AY42" s="48">
        <f t="shared" si="270"/>
        <v>0</v>
      </c>
      <c r="AZ42" s="48">
        <f t="shared" si="270"/>
        <v>0</v>
      </c>
      <c r="BA42" s="51">
        <f t="shared" si="48"/>
        <v>0</v>
      </c>
      <c r="BB42" s="45">
        <f t="shared" si="49"/>
        <v>4.4999999999999998E-2</v>
      </c>
    </row>
    <row r="43" spans="2:54" s="44" customFormat="1" ht="13.5" x14ac:dyDescent="0.25">
      <c r="B43" s="40"/>
      <c r="C43" s="40" t="s">
        <v>62</v>
      </c>
      <c r="D43" s="46">
        <f>[2]NW!H1316</f>
        <v>43651</v>
      </c>
      <c r="E43" s="47">
        <f t="shared" si="34"/>
        <v>654.76499999999999</v>
      </c>
      <c r="F43" s="48">
        <f>$D43*F191</f>
        <v>0</v>
      </c>
      <c r="G43" s="48">
        <f t="shared" ref="G43:N43" si="271">$D43*G191</f>
        <v>0</v>
      </c>
      <c r="H43" s="48">
        <f t="shared" si="271"/>
        <v>0</v>
      </c>
      <c r="I43" s="48">
        <f t="shared" si="271"/>
        <v>0</v>
      </c>
      <c r="J43" s="48">
        <f t="shared" si="271"/>
        <v>0</v>
      </c>
      <c r="K43" s="48">
        <f t="shared" si="271"/>
        <v>0</v>
      </c>
      <c r="L43" s="48">
        <f t="shared" si="271"/>
        <v>0</v>
      </c>
      <c r="M43" s="48">
        <f t="shared" si="271"/>
        <v>0</v>
      </c>
      <c r="N43" s="48">
        <f t="shared" si="271"/>
        <v>0</v>
      </c>
      <c r="O43" s="51">
        <f>SUM(F43:N43)</f>
        <v>0</v>
      </c>
      <c r="P43" s="48">
        <f t="shared" si="242"/>
        <v>0</v>
      </c>
      <c r="Q43" s="48">
        <f t="shared" ref="Q43:W43" si="272">$D43*Q191</f>
        <v>0</v>
      </c>
      <c r="R43" s="48">
        <f t="shared" si="272"/>
        <v>0</v>
      </c>
      <c r="S43" s="48">
        <f t="shared" si="272"/>
        <v>0</v>
      </c>
      <c r="T43" s="48">
        <f t="shared" si="272"/>
        <v>0</v>
      </c>
      <c r="U43" s="48">
        <f t="shared" si="272"/>
        <v>0</v>
      </c>
      <c r="V43" s="48">
        <f t="shared" si="272"/>
        <v>654.76499999999999</v>
      </c>
      <c r="W43" s="48">
        <f t="shared" si="272"/>
        <v>0</v>
      </c>
      <c r="X43" s="51">
        <f t="shared" si="38"/>
        <v>654.76499999999999</v>
      </c>
      <c r="Y43" s="48">
        <f t="shared" si="244"/>
        <v>0</v>
      </c>
      <c r="Z43" s="48">
        <f t="shared" ref="Z43:AG43" si="273">$D43*Z191</f>
        <v>0</v>
      </c>
      <c r="AA43" s="48">
        <f t="shared" si="273"/>
        <v>0</v>
      </c>
      <c r="AB43" s="48">
        <f t="shared" si="273"/>
        <v>0</v>
      </c>
      <c r="AC43" s="48">
        <f t="shared" si="273"/>
        <v>0</v>
      </c>
      <c r="AD43" s="48">
        <f t="shared" si="273"/>
        <v>0</v>
      </c>
      <c r="AE43" s="48">
        <f t="shared" si="273"/>
        <v>0</v>
      </c>
      <c r="AF43" s="48">
        <f t="shared" si="273"/>
        <v>0</v>
      </c>
      <c r="AG43" s="48">
        <f t="shared" si="273"/>
        <v>0</v>
      </c>
      <c r="AH43" s="51">
        <f t="shared" si="41"/>
        <v>0</v>
      </c>
      <c r="AI43" s="48">
        <f t="shared" ref="AI43:AO43" si="274">$D43*AI191</f>
        <v>0</v>
      </c>
      <c r="AJ43" s="48">
        <f t="shared" si="274"/>
        <v>0</v>
      </c>
      <c r="AK43" s="48">
        <f t="shared" si="274"/>
        <v>0</v>
      </c>
      <c r="AL43" s="48">
        <f t="shared" si="274"/>
        <v>0</v>
      </c>
      <c r="AM43" s="48">
        <f t="shared" si="274"/>
        <v>0</v>
      </c>
      <c r="AN43" s="48">
        <f t="shared" si="274"/>
        <v>0</v>
      </c>
      <c r="AO43" s="48">
        <f t="shared" si="274"/>
        <v>0</v>
      </c>
      <c r="AP43" s="51">
        <f t="shared" si="43"/>
        <v>0</v>
      </c>
      <c r="AQ43" s="48">
        <f t="shared" ref="AQ43:AS43" si="275">$D43*AQ191</f>
        <v>0</v>
      </c>
      <c r="AR43" s="48">
        <f t="shared" si="275"/>
        <v>0</v>
      </c>
      <c r="AS43" s="48">
        <f t="shared" si="275"/>
        <v>0</v>
      </c>
      <c r="AT43" s="51">
        <f t="shared" si="45"/>
        <v>0</v>
      </c>
      <c r="AU43" s="48">
        <f t="shared" ref="AU43:AW43" si="276">$D43*AU191</f>
        <v>0</v>
      </c>
      <c r="AV43" s="48">
        <f t="shared" si="276"/>
        <v>0</v>
      </c>
      <c r="AW43" s="48">
        <f t="shared" si="276"/>
        <v>0</v>
      </c>
      <c r="AX43" s="48">
        <f t="shared" ref="AX43:AZ43" si="277">$D43*AX191</f>
        <v>0</v>
      </c>
      <c r="AY43" s="48">
        <f t="shared" si="277"/>
        <v>0</v>
      </c>
      <c r="AZ43" s="48">
        <f t="shared" si="277"/>
        <v>0</v>
      </c>
      <c r="BA43" s="51">
        <f t="shared" si="48"/>
        <v>0</v>
      </c>
      <c r="BB43" s="45">
        <f t="shared" si="49"/>
        <v>1.4999999999999999E-2</v>
      </c>
    </row>
    <row r="44" spans="2:54" s="44" customFormat="1" x14ac:dyDescent="0.25">
      <c r="B44" s="39" t="s">
        <v>63</v>
      </c>
      <c r="C44" s="40"/>
      <c r="D44" s="50">
        <f>SUM(D45:D49)</f>
        <v>134038</v>
      </c>
      <c r="E44" s="42">
        <f t="shared" si="34"/>
        <v>7360.5700000000006</v>
      </c>
      <c r="F44" s="41">
        <f>SUM(F45:F49)</f>
        <v>0</v>
      </c>
      <c r="G44" s="41">
        <f t="shared" ref="G44:N44" si="278">SUM(G45:G49)</f>
        <v>0</v>
      </c>
      <c r="H44" s="41">
        <f t="shared" si="278"/>
        <v>103.67</v>
      </c>
      <c r="I44" s="41">
        <f t="shared" si="278"/>
        <v>0</v>
      </c>
      <c r="J44" s="41">
        <f t="shared" si="278"/>
        <v>0</v>
      </c>
      <c r="K44" s="41">
        <f t="shared" si="278"/>
        <v>0</v>
      </c>
      <c r="L44" s="41">
        <f t="shared" si="278"/>
        <v>0</v>
      </c>
      <c r="M44" s="41">
        <f t="shared" si="278"/>
        <v>0</v>
      </c>
      <c r="N44" s="41">
        <f t="shared" si="278"/>
        <v>0</v>
      </c>
      <c r="O44" s="43">
        <f>SUM(O45:O49)</f>
        <v>103.67</v>
      </c>
      <c r="P44" s="41">
        <f t="shared" ref="P44:AI44" si="279">SUM(P45:P49)</f>
        <v>0</v>
      </c>
      <c r="Q44" s="41">
        <f t="shared" ref="Q44:W44" si="280">SUM(Q45:Q49)</f>
        <v>0</v>
      </c>
      <c r="R44" s="41">
        <f t="shared" si="280"/>
        <v>0</v>
      </c>
      <c r="S44" s="41">
        <f t="shared" si="280"/>
        <v>0</v>
      </c>
      <c r="T44" s="41">
        <f t="shared" si="280"/>
        <v>0</v>
      </c>
      <c r="U44" s="41">
        <f t="shared" si="280"/>
        <v>0</v>
      </c>
      <c r="V44" s="41">
        <f t="shared" si="280"/>
        <v>0</v>
      </c>
      <c r="W44" s="41">
        <f t="shared" si="280"/>
        <v>0</v>
      </c>
      <c r="X44" s="41">
        <f t="shared" si="279"/>
        <v>0</v>
      </c>
      <c r="Y44" s="41">
        <f t="shared" si="279"/>
        <v>0</v>
      </c>
      <c r="Z44" s="41">
        <f t="shared" ref="Z44:AG44" si="281">SUM(Z45:Z49)</f>
        <v>0</v>
      </c>
      <c r="AA44" s="41">
        <f t="shared" si="281"/>
        <v>0</v>
      </c>
      <c r="AB44" s="41">
        <f t="shared" si="281"/>
        <v>0</v>
      </c>
      <c r="AC44" s="41">
        <f t="shared" si="281"/>
        <v>0</v>
      </c>
      <c r="AD44" s="41">
        <f t="shared" si="281"/>
        <v>0</v>
      </c>
      <c r="AE44" s="41">
        <f t="shared" si="281"/>
        <v>0</v>
      </c>
      <c r="AF44" s="41">
        <f t="shared" si="281"/>
        <v>0</v>
      </c>
      <c r="AG44" s="41">
        <f t="shared" si="281"/>
        <v>0</v>
      </c>
      <c r="AH44" s="43">
        <f t="shared" si="279"/>
        <v>0</v>
      </c>
      <c r="AI44" s="41">
        <f t="shared" si="279"/>
        <v>1036.7</v>
      </c>
      <c r="AJ44" s="41">
        <f t="shared" ref="AJ44:AO44" si="282">SUM(AJ45:AJ49)</f>
        <v>1036.7</v>
      </c>
      <c r="AK44" s="41">
        <f t="shared" si="282"/>
        <v>1036.7</v>
      </c>
      <c r="AL44" s="41">
        <f t="shared" si="282"/>
        <v>3110.1</v>
      </c>
      <c r="AM44" s="41">
        <f t="shared" si="282"/>
        <v>0</v>
      </c>
      <c r="AN44" s="41">
        <f t="shared" si="282"/>
        <v>1036.7</v>
      </c>
      <c r="AO44" s="41">
        <f t="shared" si="282"/>
        <v>0</v>
      </c>
      <c r="AP44" s="43">
        <f t="shared" si="43"/>
        <v>7256.9000000000005</v>
      </c>
      <c r="AQ44" s="41">
        <f t="shared" ref="AQ44:AS44" si="283">SUM(AQ45:AQ49)</f>
        <v>0</v>
      </c>
      <c r="AR44" s="41">
        <f t="shared" si="283"/>
        <v>0</v>
      </c>
      <c r="AS44" s="41">
        <f t="shared" si="283"/>
        <v>0</v>
      </c>
      <c r="AT44" s="43">
        <f t="shared" si="45"/>
        <v>0</v>
      </c>
      <c r="AU44" s="41">
        <f t="shared" ref="AU44:AW44" si="284">SUM(AU45:AU49)</f>
        <v>0</v>
      </c>
      <c r="AV44" s="41">
        <f t="shared" si="284"/>
        <v>0</v>
      </c>
      <c r="AW44" s="41">
        <f t="shared" si="284"/>
        <v>0</v>
      </c>
      <c r="AX44" s="41">
        <f t="shared" ref="AX44:AZ44" si="285">SUM(AX45:AX49)</f>
        <v>0</v>
      </c>
      <c r="AY44" s="41">
        <f t="shared" si="285"/>
        <v>0</v>
      </c>
      <c r="AZ44" s="41">
        <f t="shared" si="285"/>
        <v>0</v>
      </c>
      <c r="BA44" s="43">
        <f t="shared" si="48"/>
        <v>0</v>
      </c>
      <c r="BB44" s="45">
        <f t="shared" si="49"/>
        <v>5.4914054223429182E-2</v>
      </c>
    </row>
    <row r="45" spans="2:54" s="44" customFormat="1" ht="13.5" x14ac:dyDescent="0.25">
      <c r="B45" s="40"/>
      <c r="C45" s="40" t="s">
        <v>64</v>
      </c>
      <c r="D45" s="46">
        <f>[2]NW!H1514</f>
        <v>29575</v>
      </c>
      <c r="E45" s="47">
        <f t="shared" si="34"/>
        <v>0</v>
      </c>
      <c r="F45" s="48">
        <f t="shared" ref="F45" si="286">$D45*F193</f>
        <v>0</v>
      </c>
      <c r="G45" s="48">
        <f t="shared" ref="G45:N45" si="287">$D45*G193</f>
        <v>0</v>
      </c>
      <c r="H45" s="48">
        <f t="shared" si="287"/>
        <v>0</v>
      </c>
      <c r="I45" s="48">
        <f t="shared" si="287"/>
        <v>0</v>
      </c>
      <c r="J45" s="48">
        <f t="shared" si="287"/>
        <v>0</v>
      </c>
      <c r="K45" s="48">
        <f t="shared" si="287"/>
        <v>0</v>
      </c>
      <c r="L45" s="48">
        <f t="shared" si="287"/>
        <v>0</v>
      </c>
      <c r="M45" s="48">
        <f t="shared" si="287"/>
        <v>0</v>
      </c>
      <c r="N45" s="48">
        <f t="shared" si="287"/>
        <v>0</v>
      </c>
      <c r="O45" s="51">
        <f>SUM(F45:N45)</f>
        <v>0</v>
      </c>
      <c r="P45" s="48">
        <f t="shared" ref="P45:P49" si="288">$D45*P193</f>
        <v>0</v>
      </c>
      <c r="Q45" s="48">
        <f t="shared" ref="Q45:W45" si="289">$D45*Q193</f>
        <v>0</v>
      </c>
      <c r="R45" s="48">
        <f t="shared" si="289"/>
        <v>0</v>
      </c>
      <c r="S45" s="48">
        <f t="shared" si="289"/>
        <v>0</v>
      </c>
      <c r="T45" s="48">
        <f t="shared" si="289"/>
        <v>0</v>
      </c>
      <c r="U45" s="48">
        <f t="shared" si="289"/>
        <v>0</v>
      </c>
      <c r="V45" s="48">
        <f t="shared" si="289"/>
        <v>0</v>
      </c>
      <c r="W45" s="48">
        <f t="shared" si="289"/>
        <v>0</v>
      </c>
      <c r="X45" s="51">
        <f t="shared" si="38"/>
        <v>0</v>
      </c>
      <c r="Y45" s="48">
        <f t="shared" ref="Y45:Y49" si="290">$D45*Y193</f>
        <v>0</v>
      </c>
      <c r="Z45" s="48">
        <f t="shared" ref="Z45:AG45" si="291">$D45*Z193</f>
        <v>0</v>
      </c>
      <c r="AA45" s="48">
        <f t="shared" si="291"/>
        <v>0</v>
      </c>
      <c r="AB45" s="48">
        <f t="shared" si="291"/>
        <v>0</v>
      </c>
      <c r="AC45" s="48">
        <f t="shared" si="291"/>
        <v>0</v>
      </c>
      <c r="AD45" s="48">
        <f t="shared" si="291"/>
        <v>0</v>
      </c>
      <c r="AE45" s="48">
        <f t="shared" si="291"/>
        <v>0</v>
      </c>
      <c r="AF45" s="48">
        <f t="shared" si="291"/>
        <v>0</v>
      </c>
      <c r="AG45" s="48">
        <f t="shared" si="291"/>
        <v>0</v>
      </c>
      <c r="AH45" s="51">
        <f t="shared" si="41"/>
        <v>0</v>
      </c>
      <c r="AI45" s="48">
        <f t="shared" ref="AI45:AO45" si="292">$D45*AI193</f>
        <v>0</v>
      </c>
      <c r="AJ45" s="48">
        <f t="shared" si="292"/>
        <v>0</v>
      </c>
      <c r="AK45" s="48">
        <f t="shared" si="292"/>
        <v>0</v>
      </c>
      <c r="AL45" s="48">
        <f t="shared" si="292"/>
        <v>0</v>
      </c>
      <c r="AM45" s="48">
        <f t="shared" si="292"/>
        <v>0</v>
      </c>
      <c r="AN45" s="48">
        <f t="shared" si="292"/>
        <v>0</v>
      </c>
      <c r="AO45" s="48">
        <f t="shared" si="292"/>
        <v>0</v>
      </c>
      <c r="AP45" s="51">
        <f t="shared" si="43"/>
        <v>0</v>
      </c>
      <c r="AQ45" s="48">
        <f t="shared" ref="AQ45:AS45" si="293">$D45*AQ193</f>
        <v>0</v>
      </c>
      <c r="AR45" s="48">
        <f t="shared" si="293"/>
        <v>0</v>
      </c>
      <c r="AS45" s="48">
        <f t="shared" si="293"/>
        <v>0</v>
      </c>
      <c r="AT45" s="51">
        <f t="shared" si="45"/>
        <v>0</v>
      </c>
      <c r="AU45" s="48">
        <f t="shared" ref="AU45:AW45" si="294">$D45*AU193</f>
        <v>0</v>
      </c>
      <c r="AV45" s="48">
        <f t="shared" si="294"/>
        <v>0</v>
      </c>
      <c r="AW45" s="48">
        <f t="shared" si="294"/>
        <v>0</v>
      </c>
      <c r="AX45" s="48">
        <f t="shared" ref="AX45:AZ45" si="295">$D45*AX193</f>
        <v>0</v>
      </c>
      <c r="AY45" s="48">
        <f t="shared" si="295"/>
        <v>0</v>
      </c>
      <c r="AZ45" s="48">
        <f t="shared" si="295"/>
        <v>0</v>
      </c>
      <c r="BA45" s="51">
        <f t="shared" si="48"/>
        <v>0</v>
      </c>
      <c r="BB45" s="45">
        <f t="shared" si="49"/>
        <v>0</v>
      </c>
    </row>
    <row r="46" spans="2:54" s="44" customFormat="1" ht="13.5" x14ac:dyDescent="0.25">
      <c r="B46" s="40"/>
      <c r="C46" s="40" t="s">
        <v>65</v>
      </c>
      <c r="D46" s="46">
        <f>[2]NW!H1513</f>
        <v>71718</v>
      </c>
      <c r="E46" s="47">
        <f t="shared" si="34"/>
        <v>0</v>
      </c>
      <c r="F46" s="48">
        <f>$D46*F194</f>
        <v>0</v>
      </c>
      <c r="G46" s="48">
        <f t="shared" ref="G46:N46" si="296">$D46*G194</f>
        <v>0</v>
      </c>
      <c r="H46" s="48">
        <f t="shared" si="296"/>
        <v>0</v>
      </c>
      <c r="I46" s="48">
        <f t="shared" si="296"/>
        <v>0</v>
      </c>
      <c r="J46" s="48">
        <f t="shared" si="296"/>
        <v>0</v>
      </c>
      <c r="K46" s="48">
        <f t="shared" si="296"/>
        <v>0</v>
      </c>
      <c r="L46" s="48">
        <f t="shared" si="296"/>
        <v>0</v>
      </c>
      <c r="M46" s="48">
        <f t="shared" si="296"/>
        <v>0</v>
      </c>
      <c r="N46" s="48">
        <f t="shared" si="296"/>
        <v>0</v>
      </c>
      <c r="O46" s="51">
        <f>SUM(F46:N46)</f>
        <v>0</v>
      </c>
      <c r="P46" s="48">
        <f t="shared" si="288"/>
        <v>0</v>
      </c>
      <c r="Q46" s="48">
        <f t="shared" ref="Q46:W46" si="297">$D46*Q194</f>
        <v>0</v>
      </c>
      <c r="R46" s="48">
        <f t="shared" si="297"/>
        <v>0</v>
      </c>
      <c r="S46" s="48">
        <f t="shared" si="297"/>
        <v>0</v>
      </c>
      <c r="T46" s="48">
        <f t="shared" si="297"/>
        <v>0</v>
      </c>
      <c r="U46" s="48">
        <f t="shared" si="297"/>
        <v>0</v>
      </c>
      <c r="V46" s="48">
        <f t="shared" si="297"/>
        <v>0</v>
      </c>
      <c r="W46" s="48">
        <f t="shared" si="297"/>
        <v>0</v>
      </c>
      <c r="X46" s="51">
        <f t="shared" si="38"/>
        <v>0</v>
      </c>
      <c r="Y46" s="48">
        <f t="shared" si="290"/>
        <v>0</v>
      </c>
      <c r="Z46" s="48">
        <f t="shared" ref="Z46:AG46" si="298">$D46*Z194</f>
        <v>0</v>
      </c>
      <c r="AA46" s="48">
        <f t="shared" si="298"/>
        <v>0</v>
      </c>
      <c r="AB46" s="48">
        <f t="shared" si="298"/>
        <v>0</v>
      </c>
      <c r="AC46" s="48">
        <f t="shared" si="298"/>
        <v>0</v>
      </c>
      <c r="AD46" s="48">
        <f t="shared" si="298"/>
        <v>0</v>
      </c>
      <c r="AE46" s="48">
        <f t="shared" si="298"/>
        <v>0</v>
      </c>
      <c r="AF46" s="48">
        <f t="shared" si="298"/>
        <v>0</v>
      </c>
      <c r="AG46" s="48">
        <f t="shared" si="298"/>
        <v>0</v>
      </c>
      <c r="AH46" s="51">
        <f t="shared" si="41"/>
        <v>0</v>
      </c>
      <c r="AI46" s="48">
        <f t="shared" ref="AI46:AO46" si="299">$D46*AI194</f>
        <v>0</v>
      </c>
      <c r="AJ46" s="48">
        <f t="shared" si="299"/>
        <v>0</v>
      </c>
      <c r="AK46" s="48">
        <f t="shared" si="299"/>
        <v>0</v>
      </c>
      <c r="AL46" s="48">
        <f t="shared" si="299"/>
        <v>0</v>
      </c>
      <c r="AM46" s="48">
        <f t="shared" si="299"/>
        <v>0</v>
      </c>
      <c r="AN46" s="48">
        <f t="shared" si="299"/>
        <v>0</v>
      </c>
      <c r="AO46" s="48">
        <f t="shared" si="299"/>
        <v>0</v>
      </c>
      <c r="AP46" s="51">
        <f t="shared" si="43"/>
        <v>0</v>
      </c>
      <c r="AQ46" s="48">
        <f t="shared" ref="AQ46:AS46" si="300">$D46*AQ194</f>
        <v>0</v>
      </c>
      <c r="AR46" s="48">
        <f t="shared" si="300"/>
        <v>0</v>
      </c>
      <c r="AS46" s="48">
        <f t="shared" si="300"/>
        <v>0</v>
      </c>
      <c r="AT46" s="51">
        <f t="shared" si="45"/>
        <v>0</v>
      </c>
      <c r="AU46" s="48">
        <f t="shared" ref="AU46:AW46" si="301">$D46*AU194</f>
        <v>0</v>
      </c>
      <c r="AV46" s="48">
        <f t="shared" si="301"/>
        <v>0</v>
      </c>
      <c r="AW46" s="48">
        <f t="shared" si="301"/>
        <v>0</v>
      </c>
      <c r="AX46" s="48">
        <f t="shared" ref="AX46:AZ46" si="302">$D46*AX194</f>
        <v>0</v>
      </c>
      <c r="AY46" s="48">
        <f t="shared" si="302"/>
        <v>0</v>
      </c>
      <c r="AZ46" s="48">
        <f t="shared" si="302"/>
        <v>0</v>
      </c>
      <c r="BA46" s="51">
        <f t="shared" si="48"/>
        <v>0</v>
      </c>
      <c r="BB46" s="45">
        <f t="shared" si="49"/>
        <v>0</v>
      </c>
    </row>
    <row r="47" spans="2:54" s="44" customFormat="1" ht="13.5" x14ac:dyDescent="0.25">
      <c r="B47" s="40"/>
      <c r="C47" s="40" t="s">
        <v>66</v>
      </c>
      <c r="D47" s="46"/>
      <c r="E47" s="47">
        <f t="shared" si="34"/>
        <v>0</v>
      </c>
      <c r="F47" s="48">
        <f>$D47*F195</f>
        <v>0</v>
      </c>
      <c r="G47" s="48">
        <f t="shared" ref="G47:N47" si="303">$D47*G195</f>
        <v>0</v>
      </c>
      <c r="H47" s="48">
        <f t="shared" si="303"/>
        <v>0</v>
      </c>
      <c r="I47" s="48">
        <f t="shared" si="303"/>
        <v>0</v>
      </c>
      <c r="J47" s="48">
        <f t="shared" si="303"/>
        <v>0</v>
      </c>
      <c r="K47" s="48">
        <f t="shared" si="303"/>
        <v>0</v>
      </c>
      <c r="L47" s="48">
        <f t="shared" si="303"/>
        <v>0</v>
      </c>
      <c r="M47" s="48">
        <f t="shared" si="303"/>
        <v>0</v>
      </c>
      <c r="N47" s="48">
        <f t="shared" si="303"/>
        <v>0</v>
      </c>
      <c r="O47" s="51">
        <f>SUM(F47:N47)</f>
        <v>0</v>
      </c>
      <c r="P47" s="48">
        <f t="shared" si="288"/>
        <v>0</v>
      </c>
      <c r="Q47" s="48">
        <f t="shared" ref="Q47:W47" si="304">$D47*Q195</f>
        <v>0</v>
      </c>
      <c r="R47" s="48">
        <f t="shared" si="304"/>
        <v>0</v>
      </c>
      <c r="S47" s="48">
        <f t="shared" si="304"/>
        <v>0</v>
      </c>
      <c r="T47" s="48">
        <f t="shared" si="304"/>
        <v>0</v>
      </c>
      <c r="U47" s="48">
        <f t="shared" si="304"/>
        <v>0</v>
      </c>
      <c r="V47" s="48">
        <f t="shared" si="304"/>
        <v>0</v>
      </c>
      <c r="W47" s="48">
        <f t="shared" si="304"/>
        <v>0</v>
      </c>
      <c r="X47" s="51">
        <f t="shared" si="38"/>
        <v>0</v>
      </c>
      <c r="Y47" s="48">
        <f t="shared" si="290"/>
        <v>0</v>
      </c>
      <c r="Z47" s="48">
        <f t="shared" ref="Z47:AG47" si="305">$D47*Z195</f>
        <v>0</v>
      </c>
      <c r="AA47" s="48">
        <f t="shared" si="305"/>
        <v>0</v>
      </c>
      <c r="AB47" s="48">
        <f t="shared" si="305"/>
        <v>0</v>
      </c>
      <c r="AC47" s="48">
        <f t="shared" si="305"/>
        <v>0</v>
      </c>
      <c r="AD47" s="48">
        <f t="shared" si="305"/>
        <v>0</v>
      </c>
      <c r="AE47" s="48">
        <f t="shared" si="305"/>
        <v>0</v>
      </c>
      <c r="AF47" s="48">
        <f t="shared" si="305"/>
        <v>0</v>
      </c>
      <c r="AG47" s="48">
        <f t="shared" si="305"/>
        <v>0</v>
      </c>
      <c r="AH47" s="51">
        <f t="shared" si="41"/>
        <v>0</v>
      </c>
      <c r="AI47" s="48">
        <f t="shared" ref="AI47:AO47" si="306">$D47*AI195</f>
        <v>0</v>
      </c>
      <c r="AJ47" s="48">
        <f t="shared" si="306"/>
        <v>0</v>
      </c>
      <c r="AK47" s="48">
        <f t="shared" si="306"/>
        <v>0</v>
      </c>
      <c r="AL47" s="48">
        <f t="shared" si="306"/>
        <v>0</v>
      </c>
      <c r="AM47" s="48">
        <f t="shared" si="306"/>
        <v>0</v>
      </c>
      <c r="AN47" s="48">
        <f t="shared" si="306"/>
        <v>0</v>
      </c>
      <c r="AO47" s="48">
        <f t="shared" si="306"/>
        <v>0</v>
      </c>
      <c r="AP47" s="51">
        <f t="shared" si="43"/>
        <v>0</v>
      </c>
      <c r="AQ47" s="48">
        <f t="shared" ref="AQ47:AS47" si="307">$D47*AQ195</f>
        <v>0</v>
      </c>
      <c r="AR47" s="48">
        <f t="shared" si="307"/>
        <v>0</v>
      </c>
      <c r="AS47" s="48">
        <f t="shared" si="307"/>
        <v>0</v>
      </c>
      <c r="AT47" s="51">
        <f t="shared" si="45"/>
        <v>0</v>
      </c>
      <c r="AU47" s="48">
        <f t="shared" ref="AU47:AW47" si="308">$D47*AU195</f>
        <v>0</v>
      </c>
      <c r="AV47" s="48">
        <f t="shared" si="308"/>
        <v>0</v>
      </c>
      <c r="AW47" s="48">
        <f t="shared" si="308"/>
        <v>0</v>
      </c>
      <c r="AX47" s="48">
        <f t="shared" ref="AX47:AZ47" si="309">$D47*AX195</f>
        <v>0</v>
      </c>
      <c r="AY47" s="48">
        <f t="shared" si="309"/>
        <v>0</v>
      </c>
      <c r="AZ47" s="48">
        <f t="shared" si="309"/>
        <v>0</v>
      </c>
      <c r="BA47" s="51">
        <f t="shared" si="48"/>
        <v>0</v>
      </c>
      <c r="BB47" s="45" t="e">
        <f t="shared" si="49"/>
        <v>#DIV/0!</v>
      </c>
    </row>
    <row r="48" spans="2:54" s="44" customFormat="1" ht="13.5" x14ac:dyDescent="0.25">
      <c r="B48" s="40"/>
      <c r="C48" s="40" t="s">
        <v>67</v>
      </c>
      <c r="D48" s="46">
        <f>[2]NW!H1515</f>
        <v>12011</v>
      </c>
      <c r="E48" s="47">
        <f t="shared" si="34"/>
        <v>0</v>
      </c>
      <c r="F48" s="48">
        <f>$D48*F196</f>
        <v>0</v>
      </c>
      <c r="G48" s="48">
        <f t="shared" ref="G48:N48" si="310">$D48*G196</f>
        <v>0</v>
      </c>
      <c r="H48" s="48">
        <f t="shared" si="310"/>
        <v>0</v>
      </c>
      <c r="I48" s="48">
        <f t="shared" si="310"/>
        <v>0</v>
      </c>
      <c r="J48" s="48">
        <f t="shared" si="310"/>
        <v>0</v>
      </c>
      <c r="K48" s="48">
        <f t="shared" si="310"/>
        <v>0</v>
      </c>
      <c r="L48" s="48">
        <f t="shared" si="310"/>
        <v>0</v>
      </c>
      <c r="M48" s="48">
        <f t="shared" si="310"/>
        <v>0</v>
      </c>
      <c r="N48" s="48">
        <f t="shared" si="310"/>
        <v>0</v>
      </c>
      <c r="O48" s="51">
        <f>SUM(F48:N48)</f>
        <v>0</v>
      </c>
      <c r="P48" s="48">
        <f t="shared" si="288"/>
        <v>0</v>
      </c>
      <c r="Q48" s="48">
        <f t="shared" ref="Q48:W48" si="311">$D48*Q196</f>
        <v>0</v>
      </c>
      <c r="R48" s="48">
        <f t="shared" si="311"/>
        <v>0</v>
      </c>
      <c r="S48" s="48">
        <f t="shared" si="311"/>
        <v>0</v>
      </c>
      <c r="T48" s="48">
        <f t="shared" si="311"/>
        <v>0</v>
      </c>
      <c r="U48" s="48">
        <f t="shared" si="311"/>
        <v>0</v>
      </c>
      <c r="V48" s="48">
        <f t="shared" si="311"/>
        <v>0</v>
      </c>
      <c r="W48" s="48">
        <f t="shared" si="311"/>
        <v>0</v>
      </c>
      <c r="X48" s="51">
        <f t="shared" si="38"/>
        <v>0</v>
      </c>
      <c r="Y48" s="48">
        <f t="shared" si="290"/>
        <v>0</v>
      </c>
      <c r="Z48" s="48">
        <f t="shared" ref="Z48:AG48" si="312">$D48*Z196</f>
        <v>0</v>
      </c>
      <c r="AA48" s="48">
        <f t="shared" si="312"/>
        <v>0</v>
      </c>
      <c r="AB48" s="48">
        <f t="shared" si="312"/>
        <v>0</v>
      </c>
      <c r="AC48" s="48">
        <f t="shared" si="312"/>
        <v>0</v>
      </c>
      <c r="AD48" s="48">
        <f t="shared" si="312"/>
        <v>0</v>
      </c>
      <c r="AE48" s="48">
        <f t="shared" si="312"/>
        <v>0</v>
      </c>
      <c r="AF48" s="48">
        <f t="shared" si="312"/>
        <v>0</v>
      </c>
      <c r="AG48" s="48">
        <f t="shared" si="312"/>
        <v>0</v>
      </c>
      <c r="AH48" s="51">
        <f t="shared" si="41"/>
        <v>0</v>
      </c>
      <c r="AI48" s="48">
        <f t="shared" ref="AI48:AO48" si="313">$D48*AI196</f>
        <v>0</v>
      </c>
      <c r="AJ48" s="48">
        <f t="shared" si="313"/>
        <v>0</v>
      </c>
      <c r="AK48" s="48">
        <f t="shared" si="313"/>
        <v>0</v>
      </c>
      <c r="AL48" s="48">
        <f t="shared" si="313"/>
        <v>0</v>
      </c>
      <c r="AM48" s="48">
        <f t="shared" si="313"/>
        <v>0</v>
      </c>
      <c r="AN48" s="48">
        <f t="shared" si="313"/>
        <v>0</v>
      </c>
      <c r="AO48" s="48">
        <f t="shared" si="313"/>
        <v>0</v>
      </c>
      <c r="AP48" s="51">
        <f t="shared" si="43"/>
        <v>0</v>
      </c>
      <c r="AQ48" s="48">
        <f t="shared" ref="AQ48:AS48" si="314">$D48*AQ196</f>
        <v>0</v>
      </c>
      <c r="AR48" s="48">
        <f t="shared" si="314"/>
        <v>0</v>
      </c>
      <c r="AS48" s="48">
        <f t="shared" si="314"/>
        <v>0</v>
      </c>
      <c r="AT48" s="51">
        <f t="shared" si="45"/>
        <v>0</v>
      </c>
      <c r="AU48" s="48">
        <f t="shared" ref="AU48:AW48" si="315">$D48*AU196</f>
        <v>0</v>
      </c>
      <c r="AV48" s="48">
        <f t="shared" si="315"/>
        <v>0</v>
      </c>
      <c r="AW48" s="48">
        <f t="shared" si="315"/>
        <v>0</v>
      </c>
      <c r="AX48" s="48">
        <f t="shared" ref="AX48:AZ48" si="316">$D48*AX196</f>
        <v>0</v>
      </c>
      <c r="AY48" s="48">
        <f t="shared" si="316"/>
        <v>0</v>
      </c>
      <c r="AZ48" s="48">
        <f t="shared" si="316"/>
        <v>0</v>
      </c>
      <c r="BA48" s="51">
        <f t="shared" si="48"/>
        <v>0</v>
      </c>
      <c r="BB48" s="45">
        <f t="shared" si="49"/>
        <v>0</v>
      </c>
    </row>
    <row r="49" spans="2:54" s="44" customFormat="1" ht="13.5" x14ac:dyDescent="0.25">
      <c r="B49" s="40"/>
      <c r="C49" s="40" t="s">
        <v>68</v>
      </c>
      <c r="D49" s="46">
        <f>[2]NW!H1516</f>
        <v>20734</v>
      </c>
      <c r="E49" s="47">
        <f t="shared" si="34"/>
        <v>7360.5700000000006</v>
      </c>
      <c r="F49" s="48">
        <f>$D49*F197</f>
        <v>0</v>
      </c>
      <c r="G49" s="48">
        <f t="shared" ref="G49:N49" si="317">$D49*G197</f>
        <v>0</v>
      </c>
      <c r="H49" s="48">
        <f t="shared" si="317"/>
        <v>103.67</v>
      </c>
      <c r="I49" s="48">
        <f t="shared" si="317"/>
        <v>0</v>
      </c>
      <c r="J49" s="48">
        <f t="shared" si="317"/>
        <v>0</v>
      </c>
      <c r="K49" s="48">
        <f t="shared" si="317"/>
        <v>0</v>
      </c>
      <c r="L49" s="48">
        <f t="shared" si="317"/>
        <v>0</v>
      </c>
      <c r="M49" s="48">
        <f t="shared" si="317"/>
        <v>0</v>
      </c>
      <c r="N49" s="48">
        <f t="shared" si="317"/>
        <v>0</v>
      </c>
      <c r="O49" s="51">
        <f>SUM(F49:N49)</f>
        <v>103.67</v>
      </c>
      <c r="P49" s="48">
        <f t="shared" si="288"/>
        <v>0</v>
      </c>
      <c r="Q49" s="48">
        <f t="shared" ref="Q49:W49" si="318">$D49*Q197</f>
        <v>0</v>
      </c>
      <c r="R49" s="48">
        <f t="shared" si="318"/>
        <v>0</v>
      </c>
      <c r="S49" s="48">
        <f t="shared" si="318"/>
        <v>0</v>
      </c>
      <c r="T49" s="48">
        <f t="shared" si="318"/>
        <v>0</v>
      </c>
      <c r="U49" s="48">
        <f t="shared" si="318"/>
        <v>0</v>
      </c>
      <c r="V49" s="48">
        <f t="shared" si="318"/>
        <v>0</v>
      </c>
      <c r="W49" s="48">
        <f t="shared" si="318"/>
        <v>0</v>
      </c>
      <c r="X49" s="51">
        <f t="shared" si="38"/>
        <v>0</v>
      </c>
      <c r="Y49" s="48">
        <f t="shared" si="290"/>
        <v>0</v>
      </c>
      <c r="Z49" s="48">
        <f t="shared" ref="Z49:AG49" si="319">$D49*Z197</f>
        <v>0</v>
      </c>
      <c r="AA49" s="48">
        <f t="shared" si="319"/>
        <v>0</v>
      </c>
      <c r="AB49" s="48">
        <f t="shared" si="319"/>
        <v>0</v>
      </c>
      <c r="AC49" s="48">
        <f t="shared" si="319"/>
        <v>0</v>
      </c>
      <c r="AD49" s="48">
        <f t="shared" si="319"/>
        <v>0</v>
      </c>
      <c r="AE49" s="48">
        <f t="shared" si="319"/>
        <v>0</v>
      </c>
      <c r="AF49" s="48">
        <f t="shared" si="319"/>
        <v>0</v>
      </c>
      <c r="AG49" s="48">
        <f t="shared" si="319"/>
        <v>0</v>
      </c>
      <c r="AH49" s="51">
        <f t="shared" si="41"/>
        <v>0</v>
      </c>
      <c r="AI49" s="48">
        <f t="shared" ref="AI49:AO49" si="320">$D49*AI197</f>
        <v>1036.7</v>
      </c>
      <c r="AJ49" s="48">
        <f t="shared" si="320"/>
        <v>1036.7</v>
      </c>
      <c r="AK49" s="48">
        <f t="shared" si="320"/>
        <v>1036.7</v>
      </c>
      <c r="AL49" s="48">
        <f t="shared" si="320"/>
        <v>3110.1</v>
      </c>
      <c r="AM49" s="48">
        <f t="shared" si="320"/>
        <v>0</v>
      </c>
      <c r="AN49" s="48">
        <f t="shared" si="320"/>
        <v>1036.7</v>
      </c>
      <c r="AO49" s="48">
        <f t="shared" si="320"/>
        <v>0</v>
      </c>
      <c r="AP49" s="51">
        <f t="shared" si="43"/>
        <v>7256.9000000000005</v>
      </c>
      <c r="AQ49" s="48">
        <f t="shared" ref="AQ49:AS49" si="321">$D49*AQ197</f>
        <v>0</v>
      </c>
      <c r="AR49" s="48">
        <f t="shared" si="321"/>
        <v>0</v>
      </c>
      <c r="AS49" s="48">
        <f t="shared" si="321"/>
        <v>0</v>
      </c>
      <c r="AT49" s="51">
        <f t="shared" si="45"/>
        <v>0</v>
      </c>
      <c r="AU49" s="48">
        <f t="shared" ref="AU49:AW49" si="322">$D49*AU197</f>
        <v>0</v>
      </c>
      <c r="AV49" s="48">
        <f t="shared" si="322"/>
        <v>0</v>
      </c>
      <c r="AW49" s="48">
        <f t="shared" si="322"/>
        <v>0</v>
      </c>
      <c r="AX49" s="48">
        <f t="shared" ref="AX49:AZ49" si="323">$D49*AX197</f>
        <v>0</v>
      </c>
      <c r="AY49" s="48">
        <f t="shared" si="323"/>
        <v>0</v>
      </c>
      <c r="AZ49" s="48">
        <f t="shared" si="323"/>
        <v>0</v>
      </c>
      <c r="BA49" s="51">
        <f t="shared" si="48"/>
        <v>0</v>
      </c>
      <c r="BB49" s="45">
        <f t="shared" si="49"/>
        <v>0.35500000000000004</v>
      </c>
    </row>
    <row r="50" spans="2:54" s="44" customFormat="1" x14ac:dyDescent="0.25">
      <c r="B50" s="39" t="s">
        <v>69</v>
      </c>
      <c r="C50" s="40"/>
      <c r="D50" s="50">
        <f>SUM(D51:D56)</f>
        <v>605329</v>
      </c>
      <c r="E50" s="42">
        <f t="shared" si="34"/>
        <v>132201.08499999996</v>
      </c>
      <c r="F50" s="41">
        <f>SUM(F51:F56)</f>
        <v>2622.75</v>
      </c>
      <c r="G50" s="41">
        <f t="shared" ref="G50:N50" si="324">SUM(G51:G56)</f>
        <v>0</v>
      </c>
      <c r="H50" s="41">
        <f t="shared" si="324"/>
        <v>0</v>
      </c>
      <c r="I50" s="41">
        <f t="shared" si="324"/>
        <v>0</v>
      </c>
      <c r="J50" s="41">
        <f t="shared" si="324"/>
        <v>0</v>
      </c>
      <c r="K50" s="41">
        <f t="shared" si="324"/>
        <v>64343.299999999996</v>
      </c>
      <c r="L50" s="41">
        <f t="shared" si="324"/>
        <v>64343.299999999996</v>
      </c>
      <c r="M50" s="41">
        <f t="shared" si="324"/>
        <v>874.25</v>
      </c>
      <c r="N50" s="41">
        <f t="shared" si="324"/>
        <v>0</v>
      </c>
      <c r="O50" s="43">
        <f>SUM(O51:O56)</f>
        <v>132183.59999999998</v>
      </c>
      <c r="P50" s="41">
        <f t="shared" ref="P50:AI50" si="325">SUM(P51:P56)</f>
        <v>0</v>
      </c>
      <c r="Q50" s="41">
        <f t="shared" ref="Q50:W50" si="326">SUM(Q51:Q56)</f>
        <v>0</v>
      </c>
      <c r="R50" s="41">
        <f t="shared" si="326"/>
        <v>0</v>
      </c>
      <c r="S50" s="41">
        <f t="shared" si="326"/>
        <v>0</v>
      </c>
      <c r="T50" s="41">
        <f t="shared" si="326"/>
        <v>0</v>
      </c>
      <c r="U50" s="41">
        <f t="shared" si="326"/>
        <v>0</v>
      </c>
      <c r="V50" s="41">
        <f t="shared" si="326"/>
        <v>0</v>
      </c>
      <c r="W50" s="41">
        <f t="shared" si="326"/>
        <v>0</v>
      </c>
      <c r="X50" s="41">
        <f t="shared" si="325"/>
        <v>0</v>
      </c>
      <c r="Y50" s="41">
        <f t="shared" si="325"/>
        <v>17.484999999999999</v>
      </c>
      <c r="Z50" s="41">
        <f t="shared" ref="Z50:AG50" si="327">SUM(Z51:Z56)</f>
        <v>0</v>
      </c>
      <c r="AA50" s="41">
        <f t="shared" si="327"/>
        <v>0</v>
      </c>
      <c r="AB50" s="41">
        <f t="shared" si="327"/>
        <v>0</v>
      </c>
      <c r="AC50" s="41">
        <f t="shared" si="327"/>
        <v>0</v>
      </c>
      <c r="AD50" s="41">
        <f t="shared" si="327"/>
        <v>0</v>
      </c>
      <c r="AE50" s="41">
        <f t="shared" si="327"/>
        <v>0</v>
      </c>
      <c r="AF50" s="41">
        <f t="shared" si="327"/>
        <v>0</v>
      </c>
      <c r="AG50" s="41">
        <f t="shared" si="327"/>
        <v>0</v>
      </c>
      <c r="AH50" s="43">
        <f>SUM(AH51:AH56)</f>
        <v>17.484999999999999</v>
      </c>
      <c r="AI50" s="41">
        <f t="shared" si="325"/>
        <v>0</v>
      </c>
      <c r="AJ50" s="41">
        <f t="shared" ref="AJ50:AN50" si="328">SUM(AJ51:AJ56)</f>
        <v>0</v>
      </c>
      <c r="AK50" s="41">
        <f t="shared" si="328"/>
        <v>0</v>
      </c>
      <c r="AL50" s="41">
        <f t="shared" si="328"/>
        <v>0</v>
      </c>
      <c r="AM50" s="41">
        <f t="shared" si="328"/>
        <v>0</v>
      </c>
      <c r="AN50" s="41">
        <f t="shared" si="328"/>
        <v>0</v>
      </c>
      <c r="AO50" s="41">
        <f>SUM(AO51:AO56)</f>
        <v>0</v>
      </c>
      <c r="AP50" s="43">
        <f>SUM(AI50:AO50)</f>
        <v>0</v>
      </c>
      <c r="AQ50" s="41">
        <f t="shared" ref="AQ50:AS50" si="329">SUM(AQ51:AQ56)</f>
        <v>0</v>
      </c>
      <c r="AR50" s="41">
        <f t="shared" si="329"/>
        <v>0</v>
      </c>
      <c r="AS50" s="41">
        <f t="shared" si="329"/>
        <v>0</v>
      </c>
      <c r="AT50" s="43">
        <f t="shared" si="45"/>
        <v>0</v>
      </c>
      <c r="AU50" s="41">
        <f t="shared" ref="AU50:AW50" si="330">SUM(AU51:AU56)</f>
        <v>0</v>
      </c>
      <c r="AV50" s="41">
        <f t="shared" si="330"/>
        <v>0</v>
      </c>
      <c r="AW50" s="41">
        <f t="shared" si="330"/>
        <v>0</v>
      </c>
      <c r="AX50" s="41">
        <f t="shared" ref="AX50:AZ50" si="331">SUM(AX51:AX56)</f>
        <v>0</v>
      </c>
      <c r="AY50" s="41">
        <f t="shared" si="331"/>
        <v>0</v>
      </c>
      <c r="AZ50" s="41">
        <f t="shared" si="331"/>
        <v>0</v>
      </c>
      <c r="BA50" s="43">
        <f t="shared" si="48"/>
        <v>0</v>
      </c>
      <c r="BB50" s="45">
        <f t="shared" si="49"/>
        <v>0.21839542628884451</v>
      </c>
    </row>
    <row r="51" spans="2:54" s="44" customFormat="1" ht="13.5" x14ac:dyDescent="0.25">
      <c r="B51" s="40"/>
      <c r="C51" s="40" t="s">
        <v>70</v>
      </c>
      <c r="D51" s="46">
        <f>[2]NW!H1713</f>
        <v>17485</v>
      </c>
      <c r="E51" s="47">
        <f t="shared" si="34"/>
        <v>5262.9849999999997</v>
      </c>
      <c r="F51" s="48">
        <f t="shared" ref="F51:F56" si="332">$D51*F199</f>
        <v>2622.75</v>
      </c>
      <c r="G51" s="48">
        <f t="shared" ref="G51:N51" si="333">$D51*G199</f>
        <v>0</v>
      </c>
      <c r="H51" s="48">
        <f t="shared" si="333"/>
        <v>0</v>
      </c>
      <c r="I51" s="48">
        <f t="shared" si="333"/>
        <v>0</v>
      </c>
      <c r="J51" s="48">
        <f t="shared" si="333"/>
        <v>0</v>
      </c>
      <c r="K51" s="48">
        <f t="shared" si="333"/>
        <v>874.25</v>
      </c>
      <c r="L51" s="48">
        <f t="shared" si="333"/>
        <v>874.25</v>
      </c>
      <c r="M51" s="48">
        <f t="shared" si="333"/>
        <v>874.25</v>
      </c>
      <c r="N51" s="48">
        <f t="shared" si="333"/>
        <v>0</v>
      </c>
      <c r="O51" s="51">
        <f t="shared" ref="O51:O56" si="334">SUM(F51:N51)</f>
        <v>5245.5</v>
      </c>
      <c r="P51" s="48">
        <f t="shared" ref="P51:P56" si="335">$D51*P199</f>
        <v>0</v>
      </c>
      <c r="Q51" s="48">
        <f t="shared" ref="Q51:W51" si="336">$D51*Q199</f>
        <v>0</v>
      </c>
      <c r="R51" s="48">
        <f t="shared" si="336"/>
        <v>0</v>
      </c>
      <c r="S51" s="48">
        <f t="shared" si="336"/>
        <v>0</v>
      </c>
      <c r="T51" s="48">
        <f t="shared" si="336"/>
        <v>0</v>
      </c>
      <c r="U51" s="48">
        <f t="shared" si="336"/>
        <v>0</v>
      </c>
      <c r="V51" s="48">
        <f t="shared" si="336"/>
        <v>0</v>
      </c>
      <c r="W51" s="48">
        <f t="shared" si="336"/>
        <v>0</v>
      </c>
      <c r="X51" s="51">
        <f t="shared" si="38"/>
        <v>0</v>
      </c>
      <c r="Y51" s="48">
        <f t="shared" ref="Y51:Y56" si="337">$D51*Y199</f>
        <v>17.484999999999999</v>
      </c>
      <c r="Z51" s="48">
        <f t="shared" ref="Z51:AG51" si="338">$D51*Z199</f>
        <v>0</v>
      </c>
      <c r="AA51" s="48">
        <f t="shared" si="338"/>
        <v>0</v>
      </c>
      <c r="AB51" s="48">
        <f t="shared" si="338"/>
        <v>0</v>
      </c>
      <c r="AC51" s="48">
        <f t="shared" si="338"/>
        <v>0</v>
      </c>
      <c r="AD51" s="48">
        <f t="shared" si="338"/>
        <v>0</v>
      </c>
      <c r="AE51" s="48">
        <f t="shared" si="338"/>
        <v>0</v>
      </c>
      <c r="AF51" s="48">
        <f t="shared" si="338"/>
        <v>0</v>
      </c>
      <c r="AG51" s="48">
        <f t="shared" si="338"/>
        <v>0</v>
      </c>
      <c r="AH51" s="51">
        <f t="shared" si="41"/>
        <v>17.484999999999999</v>
      </c>
      <c r="AI51" s="48">
        <f t="shared" ref="AI51:AO51" si="339">$D51*AI199</f>
        <v>0</v>
      </c>
      <c r="AJ51" s="48">
        <f t="shared" si="339"/>
        <v>0</v>
      </c>
      <c r="AK51" s="48">
        <f t="shared" si="339"/>
        <v>0</v>
      </c>
      <c r="AL51" s="48">
        <f t="shared" si="339"/>
        <v>0</v>
      </c>
      <c r="AM51" s="48">
        <f t="shared" si="339"/>
        <v>0</v>
      </c>
      <c r="AN51" s="48">
        <f t="shared" si="339"/>
        <v>0</v>
      </c>
      <c r="AO51" s="48">
        <f t="shared" si="339"/>
        <v>0</v>
      </c>
      <c r="AP51" s="51">
        <f t="shared" si="43"/>
        <v>0</v>
      </c>
      <c r="AQ51" s="48">
        <f t="shared" ref="AQ51:AS51" si="340">$D51*AQ199</f>
        <v>0</v>
      </c>
      <c r="AR51" s="48">
        <f t="shared" si="340"/>
        <v>0</v>
      </c>
      <c r="AS51" s="48">
        <f t="shared" si="340"/>
        <v>0</v>
      </c>
      <c r="AT51" s="51">
        <f t="shared" si="45"/>
        <v>0</v>
      </c>
      <c r="AU51" s="48">
        <f t="shared" ref="AU51:AW51" si="341">$D51*AU199</f>
        <v>0</v>
      </c>
      <c r="AV51" s="48">
        <f t="shared" si="341"/>
        <v>0</v>
      </c>
      <c r="AW51" s="48">
        <f t="shared" si="341"/>
        <v>0</v>
      </c>
      <c r="AX51" s="48">
        <f t="shared" ref="AX51:AZ51" si="342">$D51*AX199</f>
        <v>0</v>
      </c>
      <c r="AY51" s="48">
        <f t="shared" si="342"/>
        <v>0</v>
      </c>
      <c r="AZ51" s="48">
        <f t="shared" si="342"/>
        <v>0</v>
      </c>
      <c r="BA51" s="51">
        <f t="shared" si="48"/>
        <v>0</v>
      </c>
      <c r="BB51" s="45">
        <f t="shared" si="49"/>
        <v>0.30099999999999999</v>
      </c>
    </row>
    <row r="52" spans="2:54" s="44" customFormat="1" ht="13.5" x14ac:dyDescent="0.25">
      <c r="B52" s="40"/>
      <c r="C52" s="40" t="s">
        <v>71</v>
      </c>
      <c r="D52" s="46"/>
      <c r="E52" s="47">
        <f t="shared" si="34"/>
        <v>0</v>
      </c>
      <c r="F52" s="48">
        <f t="shared" si="332"/>
        <v>0</v>
      </c>
      <c r="G52" s="48">
        <f t="shared" ref="G52:N52" si="343">$D52*G200</f>
        <v>0</v>
      </c>
      <c r="H52" s="48">
        <f t="shared" si="343"/>
        <v>0</v>
      </c>
      <c r="I52" s="48">
        <f t="shared" si="343"/>
        <v>0</v>
      </c>
      <c r="J52" s="48">
        <f t="shared" si="343"/>
        <v>0</v>
      </c>
      <c r="K52" s="48">
        <f t="shared" si="343"/>
        <v>0</v>
      </c>
      <c r="L52" s="48">
        <f t="shared" si="343"/>
        <v>0</v>
      </c>
      <c r="M52" s="48">
        <f t="shared" si="343"/>
        <v>0</v>
      </c>
      <c r="N52" s="48">
        <f t="shared" si="343"/>
        <v>0</v>
      </c>
      <c r="O52" s="51">
        <f t="shared" si="334"/>
        <v>0</v>
      </c>
      <c r="P52" s="48">
        <f t="shared" si="335"/>
        <v>0</v>
      </c>
      <c r="Q52" s="48">
        <f t="shared" ref="Q52:W52" si="344">$D52*Q200</f>
        <v>0</v>
      </c>
      <c r="R52" s="48">
        <f t="shared" si="344"/>
        <v>0</v>
      </c>
      <c r="S52" s="48">
        <f t="shared" si="344"/>
        <v>0</v>
      </c>
      <c r="T52" s="48">
        <f t="shared" si="344"/>
        <v>0</v>
      </c>
      <c r="U52" s="48">
        <f t="shared" si="344"/>
        <v>0</v>
      </c>
      <c r="V52" s="48">
        <f t="shared" si="344"/>
        <v>0</v>
      </c>
      <c r="W52" s="48">
        <f t="shared" si="344"/>
        <v>0</v>
      </c>
      <c r="X52" s="51">
        <f t="shared" si="38"/>
        <v>0</v>
      </c>
      <c r="Y52" s="48">
        <f t="shared" si="337"/>
        <v>0</v>
      </c>
      <c r="Z52" s="48">
        <f t="shared" ref="Z52:AG52" si="345">$D52*Z200</f>
        <v>0</v>
      </c>
      <c r="AA52" s="48">
        <f t="shared" si="345"/>
        <v>0</v>
      </c>
      <c r="AB52" s="48">
        <f t="shared" si="345"/>
        <v>0</v>
      </c>
      <c r="AC52" s="48">
        <f t="shared" si="345"/>
        <v>0</v>
      </c>
      <c r="AD52" s="48">
        <f t="shared" si="345"/>
        <v>0</v>
      </c>
      <c r="AE52" s="48">
        <f t="shared" si="345"/>
        <v>0</v>
      </c>
      <c r="AF52" s="48">
        <f t="shared" si="345"/>
        <v>0</v>
      </c>
      <c r="AG52" s="48">
        <f t="shared" si="345"/>
        <v>0</v>
      </c>
      <c r="AH52" s="51">
        <f t="shared" si="41"/>
        <v>0</v>
      </c>
      <c r="AI52" s="48">
        <f t="shared" ref="AI52:AO52" si="346">$D52*AI200</f>
        <v>0</v>
      </c>
      <c r="AJ52" s="48">
        <f t="shared" si="346"/>
        <v>0</v>
      </c>
      <c r="AK52" s="48">
        <f t="shared" si="346"/>
        <v>0</v>
      </c>
      <c r="AL52" s="48">
        <f t="shared" si="346"/>
        <v>0</v>
      </c>
      <c r="AM52" s="48">
        <f t="shared" si="346"/>
        <v>0</v>
      </c>
      <c r="AN52" s="48">
        <f t="shared" si="346"/>
        <v>0</v>
      </c>
      <c r="AO52" s="48">
        <f t="shared" si="346"/>
        <v>0</v>
      </c>
      <c r="AP52" s="51">
        <f t="shared" si="43"/>
        <v>0</v>
      </c>
      <c r="AQ52" s="48">
        <f t="shared" ref="AQ52:AS52" si="347">$D52*AQ200</f>
        <v>0</v>
      </c>
      <c r="AR52" s="48">
        <f t="shared" si="347"/>
        <v>0</v>
      </c>
      <c r="AS52" s="48">
        <f t="shared" si="347"/>
        <v>0</v>
      </c>
      <c r="AT52" s="51">
        <f t="shared" si="45"/>
        <v>0</v>
      </c>
      <c r="AU52" s="48">
        <f t="shared" ref="AU52:AW52" si="348">$D52*AU200</f>
        <v>0</v>
      </c>
      <c r="AV52" s="48">
        <f t="shared" si="348"/>
        <v>0</v>
      </c>
      <c r="AW52" s="48">
        <f t="shared" si="348"/>
        <v>0</v>
      </c>
      <c r="AX52" s="48">
        <f t="shared" ref="AX52:AZ52" si="349">$D52*AX200</f>
        <v>0</v>
      </c>
      <c r="AY52" s="48">
        <f t="shared" si="349"/>
        <v>0</v>
      </c>
      <c r="AZ52" s="48">
        <f t="shared" si="349"/>
        <v>0</v>
      </c>
      <c r="BA52" s="51">
        <f t="shared" si="48"/>
        <v>0</v>
      </c>
      <c r="BB52" s="45" t="e">
        <f t="shared" si="49"/>
        <v>#DIV/0!</v>
      </c>
    </row>
    <row r="53" spans="2:54" s="44" customFormat="1" ht="13.5" x14ac:dyDescent="0.25">
      <c r="B53" s="40"/>
      <c r="C53" s="40" t="s">
        <v>72</v>
      </c>
      <c r="D53" s="46">
        <f>[2]NW!H1714</f>
        <v>423127</v>
      </c>
      <c r="E53" s="47">
        <f t="shared" si="34"/>
        <v>126938.09999999999</v>
      </c>
      <c r="F53" s="48">
        <f t="shared" si="332"/>
        <v>0</v>
      </c>
      <c r="G53" s="48">
        <f t="shared" ref="G53:N53" si="350">$D53*G201</f>
        <v>0</v>
      </c>
      <c r="H53" s="48">
        <f t="shared" si="350"/>
        <v>0</v>
      </c>
      <c r="I53" s="48">
        <f t="shared" si="350"/>
        <v>0</v>
      </c>
      <c r="J53" s="48">
        <f t="shared" si="350"/>
        <v>0</v>
      </c>
      <c r="K53" s="48">
        <f t="shared" si="350"/>
        <v>63469.049999999996</v>
      </c>
      <c r="L53" s="48">
        <f t="shared" si="350"/>
        <v>63469.049999999996</v>
      </c>
      <c r="M53" s="48">
        <f t="shared" si="350"/>
        <v>0</v>
      </c>
      <c r="N53" s="48">
        <f t="shared" si="350"/>
        <v>0</v>
      </c>
      <c r="O53" s="51">
        <f t="shared" si="334"/>
        <v>126938.09999999999</v>
      </c>
      <c r="P53" s="48">
        <f t="shared" si="335"/>
        <v>0</v>
      </c>
      <c r="Q53" s="48">
        <f t="shared" ref="Q53:W53" si="351">$D53*Q201</f>
        <v>0</v>
      </c>
      <c r="R53" s="48">
        <f t="shared" si="351"/>
        <v>0</v>
      </c>
      <c r="S53" s="48">
        <f t="shared" si="351"/>
        <v>0</v>
      </c>
      <c r="T53" s="48">
        <f t="shared" si="351"/>
        <v>0</v>
      </c>
      <c r="U53" s="48">
        <f t="shared" si="351"/>
        <v>0</v>
      </c>
      <c r="V53" s="48">
        <f t="shared" si="351"/>
        <v>0</v>
      </c>
      <c r="W53" s="48">
        <f t="shared" si="351"/>
        <v>0</v>
      </c>
      <c r="X53" s="51">
        <f t="shared" si="38"/>
        <v>0</v>
      </c>
      <c r="Y53" s="48">
        <f t="shared" si="337"/>
        <v>0</v>
      </c>
      <c r="Z53" s="48">
        <f t="shared" ref="Z53:AG53" si="352">$D53*Z201</f>
        <v>0</v>
      </c>
      <c r="AA53" s="48">
        <f t="shared" si="352"/>
        <v>0</v>
      </c>
      <c r="AB53" s="48">
        <f t="shared" si="352"/>
        <v>0</v>
      </c>
      <c r="AC53" s="48">
        <f t="shared" si="352"/>
        <v>0</v>
      </c>
      <c r="AD53" s="48">
        <f t="shared" si="352"/>
        <v>0</v>
      </c>
      <c r="AE53" s="48">
        <f t="shared" si="352"/>
        <v>0</v>
      </c>
      <c r="AF53" s="48">
        <f t="shared" si="352"/>
        <v>0</v>
      </c>
      <c r="AG53" s="48">
        <f t="shared" si="352"/>
        <v>0</v>
      </c>
      <c r="AH53" s="51">
        <f t="shared" si="41"/>
        <v>0</v>
      </c>
      <c r="AI53" s="48">
        <f t="shared" ref="AI53:AO53" si="353">$D53*AI201</f>
        <v>0</v>
      </c>
      <c r="AJ53" s="48">
        <f t="shared" si="353"/>
        <v>0</v>
      </c>
      <c r="AK53" s="48">
        <f t="shared" si="353"/>
        <v>0</v>
      </c>
      <c r="AL53" s="48">
        <f t="shared" si="353"/>
        <v>0</v>
      </c>
      <c r="AM53" s="48">
        <f t="shared" si="353"/>
        <v>0</v>
      </c>
      <c r="AN53" s="48">
        <f t="shared" si="353"/>
        <v>0</v>
      </c>
      <c r="AO53" s="48">
        <f t="shared" si="353"/>
        <v>0</v>
      </c>
      <c r="AP53" s="51">
        <f t="shared" si="43"/>
        <v>0</v>
      </c>
      <c r="AQ53" s="48">
        <f t="shared" ref="AQ53:AS53" si="354">$D53*AQ201</f>
        <v>0</v>
      </c>
      <c r="AR53" s="48">
        <f t="shared" si="354"/>
        <v>0</v>
      </c>
      <c r="AS53" s="48">
        <f t="shared" si="354"/>
        <v>0</v>
      </c>
      <c r="AT53" s="51">
        <f t="shared" si="45"/>
        <v>0</v>
      </c>
      <c r="AU53" s="48">
        <f t="shared" ref="AU53:AW53" si="355">$D53*AU201</f>
        <v>0</v>
      </c>
      <c r="AV53" s="48">
        <f t="shared" si="355"/>
        <v>0</v>
      </c>
      <c r="AW53" s="48">
        <f t="shared" si="355"/>
        <v>0</v>
      </c>
      <c r="AX53" s="48">
        <f t="shared" ref="AX53:AZ53" si="356">$D53*AX201</f>
        <v>0</v>
      </c>
      <c r="AY53" s="48">
        <f t="shared" si="356"/>
        <v>0</v>
      </c>
      <c r="AZ53" s="48">
        <f t="shared" si="356"/>
        <v>0</v>
      </c>
      <c r="BA53" s="51">
        <f t="shared" si="48"/>
        <v>0</v>
      </c>
      <c r="BB53" s="45">
        <f t="shared" si="49"/>
        <v>0.3</v>
      </c>
    </row>
    <row r="54" spans="2:54" s="44" customFormat="1" ht="13.5" x14ac:dyDescent="0.25">
      <c r="B54" s="40"/>
      <c r="C54" s="40" t="s">
        <v>73</v>
      </c>
      <c r="D54" s="46"/>
      <c r="E54" s="47">
        <f t="shared" si="34"/>
        <v>0</v>
      </c>
      <c r="F54" s="48">
        <f t="shared" si="332"/>
        <v>0</v>
      </c>
      <c r="G54" s="48">
        <f t="shared" ref="G54:N54" si="357">$D54*G202</f>
        <v>0</v>
      </c>
      <c r="H54" s="48">
        <f t="shared" si="357"/>
        <v>0</v>
      </c>
      <c r="I54" s="48">
        <f t="shared" si="357"/>
        <v>0</v>
      </c>
      <c r="J54" s="48">
        <f t="shared" si="357"/>
        <v>0</v>
      </c>
      <c r="K54" s="48">
        <f t="shared" si="357"/>
        <v>0</v>
      </c>
      <c r="L54" s="48">
        <f t="shared" si="357"/>
        <v>0</v>
      </c>
      <c r="M54" s="48">
        <f t="shared" si="357"/>
        <v>0</v>
      </c>
      <c r="N54" s="48">
        <f t="shared" si="357"/>
        <v>0</v>
      </c>
      <c r="O54" s="51">
        <f t="shared" si="334"/>
        <v>0</v>
      </c>
      <c r="P54" s="48">
        <f t="shared" si="335"/>
        <v>0</v>
      </c>
      <c r="Q54" s="48">
        <f t="shared" ref="Q54:W54" si="358">$D54*Q202</f>
        <v>0</v>
      </c>
      <c r="R54" s="48">
        <f t="shared" si="358"/>
        <v>0</v>
      </c>
      <c r="S54" s="48">
        <f t="shared" si="358"/>
        <v>0</v>
      </c>
      <c r="T54" s="48">
        <f t="shared" si="358"/>
        <v>0</v>
      </c>
      <c r="U54" s="48">
        <f t="shared" si="358"/>
        <v>0</v>
      </c>
      <c r="V54" s="48">
        <f t="shared" si="358"/>
        <v>0</v>
      </c>
      <c r="W54" s="48">
        <f t="shared" si="358"/>
        <v>0</v>
      </c>
      <c r="X54" s="51"/>
      <c r="Y54" s="48">
        <f t="shared" si="337"/>
        <v>0</v>
      </c>
      <c r="Z54" s="48">
        <f t="shared" ref="Z54:AG54" si="359">$D54*Z202</f>
        <v>0</v>
      </c>
      <c r="AA54" s="48">
        <f t="shared" si="359"/>
        <v>0</v>
      </c>
      <c r="AB54" s="48">
        <f t="shared" si="359"/>
        <v>0</v>
      </c>
      <c r="AC54" s="48">
        <f t="shared" si="359"/>
        <v>0</v>
      </c>
      <c r="AD54" s="48">
        <f t="shared" si="359"/>
        <v>0</v>
      </c>
      <c r="AE54" s="48">
        <f t="shared" si="359"/>
        <v>0</v>
      </c>
      <c r="AF54" s="48">
        <f t="shared" si="359"/>
        <v>0</v>
      </c>
      <c r="AG54" s="48">
        <f t="shared" si="359"/>
        <v>0</v>
      </c>
      <c r="AH54" s="51"/>
      <c r="AI54" s="48">
        <f t="shared" ref="AI54:AO54" si="360">$D54*AI202</f>
        <v>0</v>
      </c>
      <c r="AJ54" s="48">
        <f t="shared" si="360"/>
        <v>0</v>
      </c>
      <c r="AK54" s="48">
        <f t="shared" si="360"/>
        <v>0</v>
      </c>
      <c r="AL54" s="48">
        <f t="shared" si="360"/>
        <v>0</v>
      </c>
      <c r="AM54" s="48">
        <f t="shared" si="360"/>
        <v>0</v>
      </c>
      <c r="AN54" s="48">
        <f t="shared" si="360"/>
        <v>0</v>
      </c>
      <c r="AO54" s="48">
        <f t="shared" si="360"/>
        <v>0</v>
      </c>
      <c r="AP54" s="51">
        <f t="shared" si="43"/>
        <v>0</v>
      </c>
      <c r="AQ54" s="48">
        <f t="shared" ref="AQ54:AS54" si="361">$D54*AQ202</f>
        <v>0</v>
      </c>
      <c r="AR54" s="48">
        <f t="shared" si="361"/>
        <v>0</v>
      </c>
      <c r="AS54" s="48">
        <f t="shared" si="361"/>
        <v>0</v>
      </c>
      <c r="AT54" s="51">
        <f t="shared" si="45"/>
        <v>0</v>
      </c>
      <c r="AU54" s="48">
        <f t="shared" ref="AU54:AW54" si="362">$D54*AU202</f>
        <v>0</v>
      </c>
      <c r="AV54" s="48">
        <f t="shared" si="362"/>
        <v>0</v>
      </c>
      <c r="AW54" s="48">
        <f t="shared" si="362"/>
        <v>0</v>
      </c>
      <c r="AX54" s="48">
        <f t="shared" ref="AX54:AZ54" si="363">$D54*AX202</f>
        <v>0</v>
      </c>
      <c r="AY54" s="48">
        <f t="shared" si="363"/>
        <v>0</v>
      </c>
      <c r="AZ54" s="48">
        <f t="shared" si="363"/>
        <v>0</v>
      </c>
      <c r="BA54" s="51">
        <f t="shared" si="48"/>
        <v>0</v>
      </c>
      <c r="BB54" s="45" t="e">
        <f t="shared" si="49"/>
        <v>#DIV/0!</v>
      </c>
    </row>
    <row r="55" spans="2:54" s="44" customFormat="1" ht="13.5" x14ac:dyDescent="0.25">
      <c r="B55" s="40"/>
      <c r="C55" s="40" t="s">
        <v>74</v>
      </c>
      <c r="D55" s="46"/>
      <c r="E55" s="47">
        <f t="shared" si="34"/>
        <v>0</v>
      </c>
      <c r="F55" s="48">
        <f t="shared" si="332"/>
        <v>0</v>
      </c>
      <c r="G55" s="48">
        <f t="shared" ref="G55:N55" si="364">$D55*G203</f>
        <v>0</v>
      </c>
      <c r="H55" s="48">
        <f t="shared" si="364"/>
        <v>0</v>
      </c>
      <c r="I55" s="48">
        <f t="shared" si="364"/>
        <v>0</v>
      </c>
      <c r="J55" s="48">
        <f t="shared" si="364"/>
        <v>0</v>
      </c>
      <c r="K55" s="48">
        <f t="shared" si="364"/>
        <v>0</v>
      </c>
      <c r="L55" s="48">
        <f t="shared" si="364"/>
        <v>0</v>
      </c>
      <c r="M55" s="48">
        <f t="shared" si="364"/>
        <v>0</v>
      </c>
      <c r="N55" s="48">
        <f t="shared" si="364"/>
        <v>0</v>
      </c>
      <c r="O55" s="51">
        <f t="shared" si="334"/>
        <v>0</v>
      </c>
      <c r="P55" s="48">
        <f t="shared" si="335"/>
        <v>0</v>
      </c>
      <c r="Q55" s="48">
        <f t="shared" ref="Q55:W55" si="365">$D55*Q203</f>
        <v>0</v>
      </c>
      <c r="R55" s="48">
        <f t="shared" si="365"/>
        <v>0</v>
      </c>
      <c r="S55" s="48">
        <f t="shared" si="365"/>
        <v>0</v>
      </c>
      <c r="T55" s="48">
        <f t="shared" si="365"/>
        <v>0</v>
      </c>
      <c r="U55" s="48">
        <f t="shared" si="365"/>
        <v>0</v>
      </c>
      <c r="V55" s="48">
        <f t="shared" si="365"/>
        <v>0</v>
      </c>
      <c r="W55" s="48">
        <f t="shared" si="365"/>
        <v>0</v>
      </c>
      <c r="X55" s="51"/>
      <c r="Y55" s="48">
        <f t="shared" si="337"/>
        <v>0</v>
      </c>
      <c r="Z55" s="48">
        <f t="shared" ref="Z55:AG55" si="366">$D55*Z203</f>
        <v>0</v>
      </c>
      <c r="AA55" s="48">
        <f t="shared" si="366"/>
        <v>0</v>
      </c>
      <c r="AB55" s="48">
        <f t="shared" si="366"/>
        <v>0</v>
      </c>
      <c r="AC55" s="48">
        <f t="shared" si="366"/>
        <v>0</v>
      </c>
      <c r="AD55" s="48">
        <f t="shared" si="366"/>
        <v>0</v>
      </c>
      <c r="AE55" s="48">
        <f t="shared" si="366"/>
        <v>0</v>
      </c>
      <c r="AF55" s="48">
        <f t="shared" si="366"/>
        <v>0</v>
      </c>
      <c r="AG55" s="48">
        <f t="shared" si="366"/>
        <v>0</v>
      </c>
      <c r="AH55" s="51"/>
      <c r="AI55" s="48">
        <f t="shared" ref="AI55:AO55" si="367">$D55*AI203</f>
        <v>0</v>
      </c>
      <c r="AJ55" s="48">
        <f t="shared" si="367"/>
        <v>0</v>
      </c>
      <c r="AK55" s="48">
        <f t="shared" si="367"/>
        <v>0</v>
      </c>
      <c r="AL55" s="48">
        <f t="shared" si="367"/>
        <v>0</v>
      </c>
      <c r="AM55" s="48">
        <f t="shared" si="367"/>
        <v>0</v>
      </c>
      <c r="AN55" s="48">
        <f t="shared" si="367"/>
        <v>0</v>
      </c>
      <c r="AO55" s="48">
        <f t="shared" si="367"/>
        <v>0</v>
      </c>
      <c r="AP55" s="51">
        <f t="shared" si="43"/>
        <v>0</v>
      </c>
      <c r="AQ55" s="48">
        <f t="shared" ref="AQ55:AS55" si="368">$D55*AQ203</f>
        <v>0</v>
      </c>
      <c r="AR55" s="48">
        <f t="shared" si="368"/>
        <v>0</v>
      </c>
      <c r="AS55" s="48">
        <f t="shared" si="368"/>
        <v>0</v>
      </c>
      <c r="AT55" s="51">
        <f t="shared" si="45"/>
        <v>0</v>
      </c>
      <c r="AU55" s="48">
        <f t="shared" ref="AU55:AW55" si="369">$D55*AU203</f>
        <v>0</v>
      </c>
      <c r="AV55" s="48">
        <f t="shared" si="369"/>
        <v>0</v>
      </c>
      <c r="AW55" s="48">
        <f t="shared" si="369"/>
        <v>0</v>
      </c>
      <c r="AX55" s="48">
        <f t="shared" ref="AX55:AZ55" si="370">$D55*AX203</f>
        <v>0</v>
      </c>
      <c r="AY55" s="48">
        <f t="shared" si="370"/>
        <v>0</v>
      </c>
      <c r="AZ55" s="48">
        <f t="shared" si="370"/>
        <v>0</v>
      </c>
      <c r="BA55" s="51">
        <f t="shared" si="48"/>
        <v>0</v>
      </c>
      <c r="BB55" s="45" t="e">
        <f t="shared" si="49"/>
        <v>#DIV/0!</v>
      </c>
    </row>
    <row r="56" spans="2:54" s="44" customFormat="1" ht="13.5" x14ac:dyDescent="0.25">
      <c r="B56" s="40"/>
      <c r="C56" s="40" t="s">
        <v>75</v>
      </c>
      <c r="D56" s="46">
        <f>[2]NW!H1715+[2]NW!H1716</f>
        <v>164717</v>
      </c>
      <c r="E56" s="47">
        <f t="shared" si="34"/>
        <v>0</v>
      </c>
      <c r="F56" s="48">
        <f t="shared" si="332"/>
        <v>0</v>
      </c>
      <c r="G56" s="48">
        <f t="shared" ref="G56:N56" si="371">$D56*G204</f>
        <v>0</v>
      </c>
      <c r="H56" s="48">
        <f t="shared" si="371"/>
        <v>0</v>
      </c>
      <c r="I56" s="48">
        <f t="shared" si="371"/>
        <v>0</v>
      </c>
      <c r="J56" s="48">
        <f t="shared" si="371"/>
        <v>0</v>
      </c>
      <c r="K56" s="48">
        <f t="shared" si="371"/>
        <v>0</v>
      </c>
      <c r="L56" s="48">
        <f t="shared" si="371"/>
        <v>0</v>
      </c>
      <c r="M56" s="48">
        <f t="shared" si="371"/>
        <v>0</v>
      </c>
      <c r="N56" s="48">
        <f t="shared" si="371"/>
        <v>0</v>
      </c>
      <c r="O56" s="51">
        <f t="shared" si="334"/>
        <v>0</v>
      </c>
      <c r="P56" s="48">
        <f t="shared" si="335"/>
        <v>0</v>
      </c>
      <c r="Q56" s="48">
        <f t="shared" ref="Q56:W56" si="372">$D56*Q204</f>
        <v>0</v>
      </c>
      <c r="R56" s="48">
        <f t="shared" si="372"/>
        <v>0</v>
      </c>
      <c r="S56" s="48">
        <f t="shared" si="372"/>
        <v>0</v>
      </c>
      <c r="T56" s="48">
        <f t="shared" si="372"/>
        <v>0</v>
      </c>
      <c r="U56" s="48">
        <f t="shared" si="372"/>
        <v>0</v>
      </c>
      <c r="V56" s="48">
        <f t="shared" si="372"/>
        <v>0</v>
      </c>
      <c r="W56" s="48">
        <f t="shared" si="372"/>
        <v>0</v>
      </c>
      <c r="X56" s="51">
        <f t="shared" si="38"/>
        <v>0</v>
      </c>
      <c r="Y56" s="48">
        <f t="shared" si="337"/>
        <v>0</v>
      </c>
      <c r="Z56" s="48">
        <f t="shared" ref="Z56:AG56" si="373">$D56*Z204</f>
        <v>0</v>
      </c>
      <c r="AA56" s="48">
        <f t="shared" si="373"/>
        <v>0</v>
      </c>
      <c r="AB56" s="48">
        <f t="shared" si="373"/>
        <v>0</v>
      </c>
      <c r="AC56" s="48">
        <f t="shared" si="373"/>
        <v>0</v>
      </c>
      <c r="AD56" s="48">
        <f t="shared" si="373"/>
        <v>0</v>
      </c>
      <c r="AE56" s="48">
        <f t="shared" si="373"/>
        <v>0</v>
      </c>
      <c r="AF56" s="48">
        <f t="shared" si="373"/>
        <v>0</v>
      </c>
      <c r="AG56" s="48">
        <f t="shared" si="373"/>
        <v>0</v>
      </c>
      <c r="AH56" s="51">
        <f t="shared" si="41"/>
        <v>0</v>
      </c>
      <c r="AI56" s="48">
        <f t="shared" ref="AI56:AO56" si="374">$D56*AI204</f>
        <v>0</v>
      </c>
      <c r="AJ56" s="48">
        <f t="shared" si="374"/>
        <v>0</v>
      </c>
      <c r="AK56" s="48">
        <f t="shared" si="374"/>
        <v>0</v>
      </c>
      <c r="AL56" s="48">
        <f t="shared" si="374"/>
        <v>0</v>
      </c>
      <c r="AM56" s="48">
        <f t="shared" si="374"/>
        <v>0</v>
      </c>
      <c r="AN56" s="48">
        <f t="shared" si="374"/>
        <v>0</v>
      </c>
      <c r="AO56" s="48">
        <f t="shared" si="374"/>
        <v>0</v>
      </c>
      <c r="AP56" s="51">
        <f t="shared" si="43"/>
        <v>0</v>
      </c>
      <c r="AQ56" s="48">
        <f t="shared" ref="AQ56:AS56" si="375">$D56*AQ204</f>
        <v>0</v>
      </c>
      <c r="AR56" s="48">
        <f t="shared" si="375"/>
        <v>0</v>
      </c>
      <c r="AS56" s="48">
        <f t="shared" si="375"/>
        <v>0</v>
      </c>
      <c r="AT56" s="51">
        <f t="shared" si="45"/>
        <v>0</v>
      </c>
      <c r="AU56" s="48">
        <f t="shared" ref="AU56:AW56" si="376">$D56*AU204</f>
        <v>0</v>
      </c>
      <c r="AV56" s="48">
        <f t="shared" si="376"/>
        <v>0</v>
      </c>
      <c r="AW56" s="48">
        <f t="shared" si="376"/>
        <v>0</v>
      </c>
      <c r="AX56" s="48">
        <f t="shared" ref="AX56:AZ56" si="377">$D56*AX204</f>
        <v>0</v>
      </c>
      <c r="AY56" s="48">
        <f t="shared" si="377"/>
        <v>0</v>
      </c>
      <c r="AZ56" s="48">
        <f t="shared" si="377"/>
        <v>0</v>
      </c>
      <c r="BA56" s="51">
        <f t="shared" si="48"/>
        <v>0</v>
      </c>
      <c r="BB56" s="45">
        <f t="shared" si="49"/>
        <v>0</v>
      </c>
    </row>
    <row r="57" spans="2:54" s="44" customFormat="1" ht="11.25" x14ac:dyDescent="0.2">
      <c r="B57" s="53" t="s">
        <v>76</v>
      </c>
      <c r="C57" s="53"/>
      <c r="D57" s="54">
        <f>D12+D15+D25+D28+D35+D38+D44+D50</f>
        <v>6959308</v>
      </c>
      <c r="E57" s="55">
        <f t="shared" si="34"/>
        <v>915163.30900000001</v>
      </c>
      <c r="F57" s="56">
        <f>F12+F15+F25+F28+F35+F38+F44+F50</f>
        <v>31682.89</v>
      </c>
      <c r="G57" s="56">
        <f t="shared" ref="G57:N57" si="378">G12+G15+G25+G28+G35+G38+G44+G50</f>
        <v>50921.580999999998</v>
      </c>
      <c r="H57" s="56">
        <f t="shared" si="378"/>
        <v>7435.0410000000002</v>
      </c>
      <c r="I57" s="56">
        <f t="shared" si="378"/>
        <v>10662.99</v>
      </c>
      <c r="J57" s="56">
        <f t="shared" si="378"/>
        <v>0</v>
      </c>
      <c r="K57" s="56">
        <f t="shared" si="378"/>
        <v>64488.6</v>
      </c>
      <c r="L57" s="56">
        <f t="shared" si="378"/>
        <v>65042.399999999994</v>
      </c>
      <c r="M57" s="56">
        <f t="shared" si="378"/>
        <v>5509.3</v>
      </c>
      <c r="N57" s="56">
        <f t="shared" si="378"/>
        <v>1162.4000000000001</v>
      </c>
      <c r="O57" s="57">
        <f t="shared" ref="O57:AI57" si="379">O12+O15+O25+O28+O35+O38+O44+O50</f>
        <v>236905.20199999999</v>
      </c>
      <c r="P57" s="56">
        <f t="shared" si="379"/>
        <v>1494.4549999999999</v>
      </c>
      <c r="Q57" s="56">
        <f t="shared" ref="Q57:W57" si="380">Q12+Q15+Q25+Q28+Q35+Q38+Q44+Q50</f>
        <v>4888.07</v>
      </c>
      <c r="R57" s="56">
        <f t="shared" si="380"/>
        <v>1276.5050000000001</v>
      </c>
      <c r="S57" s="56">
        <f t="shared" si="380"/>
        <v>1494.4549999999999</v>
      </c>
      <c r="T57" s="56">
        <f t="shared" si="380"/>
        <v>15982.9</v>
      </c>
      <c r="U57" s="56">
        <f t="shared" si="380"/>
        <v>55701.41</v>
      </c>
      <c r="V57" s="56">
        <f t="shared" si="380"/>
        <v>21729.264999999999</v>
      </c>
      <c r="W57" s="56">
        <f t="shared" si="380"/>
        <v>9485.9710000000014</v>
      </c>
      <c r="X57" s="56">
        <f t="shared" si="379"/>
        <v>111181.231</v>
      </c>
      <c r="Y57" s="56">
        <f t="shared" si="379"/>
        <v>20911.654999999999</v>
      </c>
      <c r="Z57" s="56">
        <f t="shared" ref="Z57:AG57" si="381">Z12+Z15+Z25+Z28+Z35+Z38+Z44+Z50</f>
        <v>6364.1</v>
      </c>
      <c r="AA57" s="56">
        <f t="shared" si="381"/>
        <v>9691.4499999999989</v>
      </c>
      <c r="AB57" s="56">
        <f t="shared" si="381"/>
        <v>9001.36</v>
      </c>
      <c r="AC57" s="56">
        <f t="shared" si="381"/>
        <v>8605.7209999999995</v>
      </c>
      <c r="AD57" s="56">
        <f t="shared" si="381"/>
        <v>8605.7209999999995</v>
      </c>
      <c r="AE57" s="56">
        <f t="shared" si="381"/>
        <v>954.61500000000001</v>
      </c>
      <c r="AF57" s="56">
        <f t="shared" si="381"/>
        <v>1195.386</v>
      </c>
      <c r="AG57" s="56">
        <f t="shared" si="381"/>
        <v>3182.05</v>
      </c>
      <c r="AH57" s="57">
        <f t="shared" si="379"/>
        <v>68512.058000000005</v>
      </c>
      <c r="AI57" s="56">
        <f t="shared" si="379"/>
        <v>4220.1720000000005</v>
      </c>
      <c r="AJ57" s="56">
        <f t="shared" ref="AJ57:AO57" si="382">AJ12+AJ15+AJ25+AJ28+AJ35+AJ38+AJ44+AJ50</f>
        <v>46347.039999999994</v>
      </c>
      <c r="AK57" s="56">
        <f t="shared" si="382"/>
        <v>30850.945</v>
      </c>
      <c r="AL57" s="56">
        <f t="shared" si="382"/>
        <v>3864.2049999999999</v>
      </c>
      <c r="AM57" s="56">
        <f t="shared" si="382"/>
        <v>95893.404999999999</v>
      </c>
      <c r="AN57" s="56">
        <f t="shared" si="382"/>
        <v>97220.705000000002</v>
      </c>
      <c r="AO57" s="56">
        <f t="shared" si="382"/>
        <v>61157.645000000004</v>
      </c>
      <c r="AP57" s="43">
        <f t="shared" si="43"/>
        <v>339554.11700000003</v>
      </c>
      <c r="AQ57" s="56">
        <f t="shared" ref="AQ57:AS57" si="383">AQ12+AQ15+AQ25+AQ28+AQ35+AQ38+AQ44+AQ50</f>
        <v>18887.021000000004</v>
      </c>
      <c r="AR57" s="56">
        <f t="shared" si="383"/>
        <v>18646.250000000004</v>
      </c>
      <c r="AS57" s="56">
        <f t="shared" si="383"/>
        <v>15464.199999999999</v>
      </c>
      <c r="AT57" s="43">
        <f t="shared" si="45"/>
        <v>52997.471000000005</v>
      </c>
      <c r="AU57" s="56">
        <f t="shared" ref="AU57:AW57" si="384">AU12+AU15+AU25+AU28+AU35+AU38+AU44+AU50</f>
        <v>3189.4500000000003</v>
      </c>
      <c r="AV57" s="56">
        <f t="shared" si="384"/>
        <v>6378.9000000000005</v>
      </c>
      <c r="AW57" s="56">
        <f t="shared" si="384"/>
        <v>9620.15</v>
      </c>
      <c r="AX57" s="56">
        <f t="shared" ref="AX57:AZ57" si="385">AX12+AX15+AX25+AX28+AX35+AX38+AX44+AX50</f>
        <v>67362.429999999993</v>
      </c>
      <c r="AY57" s="56">
        <f t="shared" si="385"/>
        <v>16132.25</v>
      </c>
      <c r="AZ57" s="56">
        <f t="shared" si="385"/>
        <v>3330.05</v>
      </c>
      <c r="BA57" s="43">
        <f t="shared" si="48"/>
        <v>106013.23</v>
      </c>
      <c r="BB57" s="45">
        <f t="shared" si="49"/>
        <v>0.13150205580784757</v>
      </c>
    </row>
    <row r="58" spans="2:54" s="44" customFormat="1" x14ac:dyDescent="0.25">
      <c r="B58" s="59"/>
      <c r="C58" s="59"/>
      <c r="D58" s="60"/>
      <c r="F58" s="61"/>
      <c r="G58" s="61"/>
      <c r="H58" s="61"/>
      <c r="I58" s="61"/>
      <c r="J58" s="61"/>
      <c r="K58" s="61"/>
      <c r="L58" s="61"/>
      <c r="M58" s="61"/>
      <c r="N58" s="61"/>
      <c r="O58" s="62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2:54" s="37" customFormat="1" ht="15" customHeight="1" x14ac:dyDescent="0.25">
      <c r="C59" s="38" t="s">
        <v>8</v>
      </c>
    </row>
    <row r="60" spans="2:54" s="44" customFormat="1" x14ac:dyDescent="0.25">
      <c r="B60" s="39" t="s">
        <v>31</v>
      </c>
      <c r="C60" s="40"/>
      <c r="D60" s="41">
        <f>SUM(D61:D62)</f>
        <v>261813</v>
      </c>
      <c r="E60" s="42">
        <f>O60+X60+AH60+AP60+AT60+BA60</f>
        <v>108076.122</v>
      </c>
      <c r="F60" s="41">
        <f t="shared" ref="F60:AI60" si="386">SUM(F61:F62)</f>
        <v>0</v>
      </c>
      <c r="G60" s="41">
        <f t="shared" ref="G60:M60" si="387">SUM(G61:G62)</f>
        <v>254.017</v>
      </c>
      <c r="H60" s="41">
        <f t="shared" si="387"/>
        <v>254.017</v>
      </c>
      <c r="I60" s="41">
        <f t="shared" si="387"/>
        <v>0</v>
      </c>
      <c r="J60" s="41">
        <f t="shared" si="387"/>
        <v>0</v>
      </c>
      <c r="K60" s="41">
        <f t="shared" si="387"/>
        <v>0</v>
      </c>
      <c r="L60" s="41">
        <f t="shared" si="387"/>
        <v>0</v>
      </c>
      <c r="M60" s="41">
        <f t="shared" si="387"/>
        <v>0</v>
      </c>
      <c r="N60" s="41">
        <f>SUM(N61:N62)</f>
        <v>0</v>
      </c>
      <c r="O60" s="43">
        <f>SUM(O61:O62)</f>
        <v>508.03399999999999</v>
      </c>
      <c r="P60" s="41">
        <f t="shared" si="386"/>
        <v>1270.085</v>
      </c>
      <c r="Q60" s="41">
        <f t="shared" ref="Q60:W60" si="388">SUM(Q61:Q62)</f>
        <v>5080.34</v>
      </c>
      <c r="R60" s="41">
        <f t="shared" si="388"/>
        <v>1270.085</v>
      </c>
      <c r="S60" s="41">
        <f t="shared" si="388"/>
        <v>1270.085</v>
      </c>
      <c r="T60" s="41">
        <f t="shared" si="388"/>
        <v>0</v>
      </c>
      <c r="U60" s="41">
        <f t="shared" si="388"/>
        <v>12700.85</v>
      </c>
      <c r="V60" s="41">
        <f t="shared" si="388"/>
        <v>12700.85</v>
      </c>
      <c r="W60" s="41">
        <f t="shared" si="388"/>
        <v>254.017</v>
      </c>
      <c r="X60" s="43">
        <f>SUM(X61:X62)</f>
        <v>34546.311999999998</v>
      </c>
      <c r="Y60" s="41">
        <f t="shared" si="386"/>
        <v>0</v>
      </c>
      <c r="Z60" s="41">
        <f t="shared" ref="Z60:AG60" si="389">SUM(Z61:Z62)</f>
        <v>0</v>
      </c>
      <c r="AA60" s="41">
        <f t="shared" si="389"/>
        <v>0</v>
      </c>
      <c r="AB60" s="41">
        <f t="shared" si="389"/>
        <v>0</v>
      </c>
      <c r="AC60" s="41">
        <f t="shared" si="389"/>
        <v>254.017</v>
      </c>
      <c r="AD60" s="41">
        <f t="shared" si="389"/>
        <v>254.017</v>
      </c>
      <c r="AE60" s="41">
        <f t="shared" si="389"/>
        <v>0</v>
      </c>
      <c r="AF60" s="41">
        <f t="shared" si="389"/>
        <v>254.017</v>
      </c>
      <c r="AG60" s="41">
        <f t="shared" si="389"/>
        <v>0</v>
      </c>
      <c r="AH60" s="43">
        <f t="shared" si="386"/>
        <v>762.05099999999993</v>
      </c>
      <c r="AI60" s="41">
        <f t="shared" si="386"/>
        <v>0</v>
      </c>
      <c r="AJ60" s="41">
        <f t="shared" ref="AJ60:AO60" si="390">SUM(AJ61:AJ62)</f>
        <v>0</v>
      </c>
      <c r="AK60" s="41">
        <f t="shared" si="390"/>
        <v>0</v>
      </c>
      <c r="AL60" s="41">
        <f t="shared" si="390"/>
        <v>0</v>
      </c>
      <c r="AM60" s="41">
        <f t="shared" si="390"/>
        <v>0</v>
      </c>
      <c r="AN60" s="41">
        <f t="shared" si="390"/>
        <v>0</v>
      </c>
      <c r="AO60" s="41">
        <f t="shared" si="390"/>
        <v>50803.4</v>
      </c>
      <c r="AP60" s="43">
        <f>SUM(AI60:AO60)</f>
        <v>50803.4</v>
      </c>
      <c r="AQ60" s="41">
        <f t="shared" ref="AQ60:AS60" si="391">SUM(AQ61:AQ62)</f>
        <v>254.017</v>
      </c>
      <c r="AR60" s="41">
        <f t="shared" si="391"/>
        <v>0</v>
      </c>
      <c r="AS60" s="41">
        <f t="shared" si="391"/>
        <v>0</v>
      </c>
      <c r="AT60" s="43">
        <f>SUM(AQ60:AS60)</f>
        <v>254.017</v>
      </c>
      <c r="AU60" s="41">
        <f t="shared" ref="AU60:AZ60" si="392">SUM(AU61:AU62)</f>
        <v>7.7960000000000003</v>
      </c>
      <c r="AV60" s="41">
        <f t="shared" si="392"/>
        <v>15.592000000000001</v>
      </c>
      <c r="AW60" s="41">
        <f t="shared" si="392"/>
        <v>77.960000000000008</v>
      </c>
      <c r="AX60" s="41">
        <f t="shared" si="392"/>
        <v>20711.16</v>
      </c>
      <c r="AY60" s="41">
        <f t="shared" si="392"/>
        <v>233.88</v>
      </c>
      <c r="AZ60" s="41">
        <f t="shared" si="392"/>
        <v>155.92000000000002</v>
      </c>
      <c r="BA60" s="43">
        <f>SUM(AU60:AZ60)</f>
        <v>21202.308000000001</v>
      </c>
      <c r="BB60" s="45">
        <f t="shared" ref="BB60:BB68" si="393">E60/D60</f>
        <v>0.41279891372850092</v>
      </c>
    </row>
    <row r="61" spans="2:54" s="44" customFormat="1" ht="13.5" x14ac:dyDescent="0.25">
      <c r="B61" s="40"/>
      <c r="C61" s="40" t="s">
        <v>32</v>
      </c>
      <c r="D61" s="46">
        <f>[2]NW!I313</f>
        <v>7796</v>
      </c>
      <c r="E61" s="47">
        <f t="shared" ref="E61:E105" si="394">O61+X61+AH61+AP61+AT61+BA61</f>
        <v>880.94800000000009</v>
      </c>
      <c r="F61" s="48">
        <f>$D61*F161</f>
        <v>0</v>
      </c>
      <c r="G61" s="48">
        <f t="shared" ref="G61:N61" si="395">$D61*G161</f>
        <v>0</v>
      </c>
      <c r="H61" s="48">
        <f t="shared" si="395"/>
        <v>0</v>
      </c>
      <c r="I61" s="48">
        <f t="shared" si="395"/>
        <v>0</v>
      </c>
      <c r="J61" s="48">
        <f t="shared" si="395"/>
        <v>0</v>
      </c>
      <c r="K61" s="48">
        <f t="shared" si="395"/>
        <v>0</v>
      </c>
      <c r="L61" s="48">
        <f t="shared" si="395"/>
        <v>0</v>
      </c>
      <c r="M61" s="48">
        <f t="shared" si="395"/>
        <v>0</v>
      </c>
      <c r="N61" s="48">
        <f t="shared" si="395"/>
        <v>0</v>
      </c>
      <c r="O61" s="49">
        <f>SUM(F61:N61)</f>
        <v>0</v>
      </c>
      <c r="P61" s="48">
        <f t="shared" ref="P61:W61" si="396">$D61*P161</f>
        <v>0</v>
      </c>
      <c r="Q61" s="48">
        <f t="shared" si="396"/>
        <v>0</v>
      </c>
      <c r="R61" s="48">
        <f t="shared" si="396"/>
        <v>0</v>
      </c>
      <c r="S61" s="48">
        <f t="shared" si="396"/>
        <v>0</v>
      </c>
      <c r="T61" s="48">
        <f t="shared" si="396"/>
        <v>0</v>
      </c>
      <c r="U61" s="48">
        <f t="shared" si="396"/>
        <v>0</v>
      </c>
      <c r="V61" s="48">
        <f t="shared" si="396"/>
        <v>0</v>
      </c>
      <c r="W61" s="48">
        <f t="shared" si="396"/>
        <v>0</v>
      </c>
      <c r="X61" s="49">
        <f>SUM(P61:W61)</f>
        <v>0</v>
      </c>
      <c r="Y61" s="48">
        <f t="shared" ref="Y61:AG61" si="397">$D61*Y161</f>
        <v>0</v>
      </c>
      <c r="Z61" s="48">
        <f t="shared" si="397"/>
        <v>0</v>
      </c>
      <c r="AA61" s="48">
        <f t="shared" si="397"/>
        <v>0</v>
      </c>
      <c r="AB61" s="48">
        <f t="shared" si="397"/>
        <v>0</v>
      </c>
      <c r="AC61" s="48">
        <f t="shared" si="397"/>
        <v>0</v>
      </c>
      <c r="AD61" s="48">
        <f t="shared" si="397"/>
        <v>0</v>
      </c>
      <c r="AE61" s="48">
        <f t="shared" si="397"/>
        <v>0</v>
      </c>
      <c r="AF61" s="48">
        <f t="shared" si="397"/>
        <v>0</v>
      </c>
      <c r="AG61" s="48">
        <f t="shared" si="397"/>
        <v>0</v>
      </c>
      <c r="AH61" s="49">
        <f>SUM(Y61:AG61)</f>
        <v>0</v>
      </c>
      <c r="AI61" s="48">
        <f t="shared" ref="AI61:AO61" si="398">$D61*AI161</f>
        <v>0</v>
      </c>
      <c r="AJ61" s="48">
        <f t="shared" si="398"/>
        <v>0</v>
      </c>
      <c r="AK61" s="48">
        <f t="shared" si="398"/>
        <v>0</v>
      </c>
      <c r="AL61" s="48">
        <f t="shared" si="398"/>
        <v>0</v>
      </c>
      <c r="AM61" s="48">
        <f t="shared" si="398"/>
        <v>0</v>
      </c>
      <c r="AN61" s="48">
        <f t="shared" si="398"/>
        <v>0</v>
      </c>
      <c r="AO61" s="48">
        <f t="shared" si="398"/>
        <v>0</v>
      </c>
      <c r="AP61" s="51">
        <f t="shared" ref="AP61:AP105" si="399">SUM(AI61:AO61)</f>
        <v>0</v>
      </c>
      <c r="AQ61" s="48">
        <f t="shared" ref="AQ61:AS61" si="400">$D61*AQ161</f>
        <v>0</v>
      </c>
      <c r="AR61" s="48">
        <f t="shared" si="400"/>
        <v>0</v>
      </c>
      <c r="AS61" s="48">
        <f t="shared" si="400"/>
        <v>0</v>
      </c>
      <c r="AT61" s="51">
        <f t="shared" ref="AT61:AT105" si="401">SUM(AQ61:AS61)</f>
        <v>0</v>
      </c>
      <c r="AU61" s="48">
        <f t="shared" ref="AU61:AZ61" si="402">$D61*AU161</f>
        <v>7.7960000000000003</v>
      </c>
      <c r="AV61" s="48">
        <f t="shared" si="402"/>
        <v>15.592000000000001</v>
      </c>
      <c r="AW61" s="48">
        <f t="shared" si="402"/>
        <v>77.960000000000008</v>
      </c>
      <c r="AX61" s="48">
        <f t="shared" si="402"/>
        <v>389.8</v>
      </c>
      <c r="AY61" s="48">
        <f t="shared" si="402"/>
        <v>233.88</v>
      </c>
      <c r="AZ61" s="48">
        <f t="shared" si="402"/>
        <v>155.92000000000002</v>
      </c>
      <c r="BA61" s="51">
        <f t="shared" ref="BA61:BA104" si="403">SUM(AU61:AZ61)</f>
        <v>880.94800000000009</v>
      </c>
      <c r="BB61" s="45">
        <f t="shared" si="393"/>
        <v>0.11300000000000002</v>
      </c>
    </row>
    <row r="62" spans="2:54" s="44" customFormat="1" ht="13.5" x14ac:dyDescent="0.25">
      <c r="B62" s="40"/>
      <c r="C62" s="40" t="s">
        <v>33</v>
      </c>
      <c r="D62" s="46">
        <f>[2]NW!I314</f>
        <v>254017</v>
      </c>
      <c r="E62" s="47">
        <f t="shared" si="394"/>
        <v>107195.174</v>
      </c>
      <c r="F62" s="48">
        <f>$D62*F162</f>
        <v>0</v>
      </c>
      <c r="G62" s="48">
        <f t="shared" ref="G62:N62" si="404">$D62*G162</f>
        <v>254.017</v>
      </c>
      <c r="H62" s="48">
        <f t="shared" si="404"/>
        <v>254.017</v>
      </c>
      <c r="I62" s="48">
        <f t="shared" si="404"/>
        <v>0</v>
      </c>
      <c r="J62" s="48">
        <f t="shared" si="404"/>
        <v>0</v>
      </c>
      <c r="K62" s="48">
        <f t="shared" si="404"/>
        <v>0</v>
      </c>
      <c r="L62" s="48">
        <f t="shared" si="404"/>
        <v>0</v>
      </c>
      <c r="M62" s="48">
        <f t="shared" si="404"/>
        <v>0</v>
      </c>
      <c r="N62" s="48">
        <f t="shared" si="404"/>
        <v>0</v>
      </c>
      <c r="O62" s="49">
        <f>SUM(F62:N62)</f>
        <v>508.03399999999999</v>
      </c>
      <c r="P62" s="48">
        <f t="shared" ref="P62:W62" si="405">$D62*P162</f>
        <v>1270.085</v>
      </c>
      <c r="Q62" s="48">
        <f t="shared" si="405"/>
        <v>5080.34</v>
      </c>
      <c r="R62" s="48">
        <f t="shared" si="405"/>
        <v>1270.085</v>
      </c>
      <c r="S62" s="48">
        <f t="shared" si="405"/>
        <v>1270.085</v>
      </c>
      <c r="T62" s="48">
        <f t="shared" si="405"/>
        <v>0</v>
      </c>
      <c r="U62" s="48">
        <f t="shared" si="405"/>
        <v>12700.85</v>
      </c>
      <c r="V62" s="48">
        <f t="shared" si="405"/>
        <v>12700.85</v>
      </c>
      <c r="W62" s="48">
        <f t="shared" si="405"/>
        <v>254.017</v>
      </c>
      <c r="X62" s="49">
        <f>SUM(P62:W62)</f>
        <v>34546.311999999998</v>
      </c>
      <c r="Y62" s="48">
        <f t="shared" ref="Y62:AG62" si="406">$D62*Y162</f>
        <v>0</v>
      </c>
      <c r="Z62" s="48">
        <f t="shared" si="406"/>
        <v>0</v>
      </c>
      <c r="AA62" s="48">
        <f t="shared" si="406"/>
        <v>0</v>
      </c>
      <c r="AB62" s="48">
        <f t="shared" si="406"/>
        <v>0</v>
      </c>
      <c r="AC62" s="48">
        <f t="shared" si="406"/>
        <v>254.017</v>
      </c>
      <c r="AD62" s="48">
        <f t="shared" si="406"/>
        <v>254.017</v>
      </c>
      <c r="AE62" s="48">
        <f t="shared" si="406"/>
        <v>0</v>
      </c>
      <c r="AF62" s="48">
        <f t="shared" si="406"/>
        <v>254.017</v>
      </c>
      <c r="AG62" s="48">
        <f t="shared" si="406"/>
        <v>0</v>
      </c>
      <c r="AH62" s="49">
        <f>SUM(Y62:AG62)</f>
        <v>762.05099999999993</v>
      </c>
      <c r="AI62" s="48">
        <f t="shared" ref="AI62:AO62" si="407">$D62*AI162</f>
        <v>0</v>
      </c>
      <c r="AJ62" s="48">
        <f t="shared" si="407"/>
        <v>0</v>
      </c>
      <c r="AK62" s="48">
        <f t="shared" si="407"/>
        <v>0</v>
      </c>
      <c r="AL62" s="48">
        <f t="shared" si="407"/>
        <v>0</v>
      </c>
      <c r="AM62" s="48">
        <f t="shared" si="407"/>
        <v>0</v>
      </c>
      <c r="AN62" s="48">
        <f t="shared" si="407"/>
        <v>0</v>
      </c>
      <c r="AO62" s="48">
        <f t="shared" si="407"/>
        <v>50803.4</v>
      </c>
      <c r="AP62" s="51">
        <f t="shared" si="399"/>
        <v>50803.4</v>
      </c>
      <c r="AQ62" s="48">
        <f t="shared" ref="AQ62:AS62" si="408">$D62*AQ162</f>
        <v>254.017</v>
      </c>
      <c r="AR62" s="48">
        <f t="shared" si="408"/>
        <v>0</v>
      </c>
      <c r="AS62" s="48">
        <f t="shared" si="408"/>
        <v>0</v>
      </c>
      <c r="AT62" s="51">
        <f t="shared" si="401"/>
        <v>254.017</v>
      </c>
      <c r="AU62" s="48">
        <f t="shared" ref="AU62:AZ62" si="409">$D62*AU162</f>
        <v>0</v>
      </c>
      <c r="AV62" s="48">
        <f t="shared" si="409"/>
        <v>0</v>
      </c>
      <c r="AW62" s="48">
        <f t="shared" si="409"/>
        <v>0</v>
      </c>
      <c r="AX62" s="48">
        <f t="shared" si="409"/>
        <v>20321.36</v>
      </c>
      <c r="AY62" s="48">
        <f t="shared" si="409"/>
        <v>0</v>
      </c>
      <c r="AZ62" s="48">
        <f t="shared" si="409"/>
        <v>0</v>
      </c>
      <c r="BA62" s="51">
        <f t="shared" si="403"/>
        <v>20321.36</v>
      </c>
      <c r="BB62" s="45">
        <f t="shared" si="393"/>
        <v>0.42199999999999999</v>
      </c>
    </row>
    <row r="63" spans="2:54" s="44" customFormat="1" x14ac:dyDescent="0.25">
      <c r="B63" s="39" t="s">
        <v>34</v>
      </c>
      <c r="C63" s="40"/>
      <c r="D63" s="50">
        <f>SUM(D64:D72)</f>
        <v>3885773</v>
      </c>
      <c r="E63" s="42">
        <f t="shared" si="394"/>
        <v>470903.57500000007</v>
      </c>
      <c r="F63" s="41">
        <f t="shared" ref="F63:AI63" si="410">SUM(F64:F72)</f>
        <v>0</v>
      </c>
      <c r="G63" s="41">
        <f t="shared" ref="G63:N63" si="411">SUM(G64:G72)</f>
        <v>7508.22</v>
      </c>
      <c r="H63" s="41">
        <f t="shared" si="411"/>
        <v>7508.22</v>
      </c>
      <c r="I63" s="41">
        <f t="shared" si="411"/>
        <v>11299.205</v>
      </c>
      <c r="J63" s="41">
        <f t="shared" si="411"/>
        <v>0</v>
      </c>
      <c r="K63" s="41">
        <f t="shared" si="411"/>
        <v>154.02000000000001</v>
      </c>
      <c r="L63" s="41">
        <f t="shared" si="411"/>
        <v>462.06</v>
      </c>
      <c r="M63" s="41">
        <f t="shared" si="411"/>
        <v>4909.26</v>
      </c>
      <c r="N63" s="41">
        <f t="shared" si="411"/>
        <v>1232.1600000000001</v>
      </c>
      <c r="O63" s="43">
        <f t="shared" si="410"/>
        <v>33073.145000000004</v>
      </c>
      <c r="P63" s="41">
        <f t="shared" si="410"/>
        <v>308.04000000000002</v>
      </c>
      <c r="Q63" s="41">
        <f t="shared" ref="Q63:W63" si="412">SUM(Q64:Q72)</f>
        <v>77.010000000000005</v>
      </c>
      <c r="R63" s="41">
        <f t="shared" si="412"/>
        <v>77.010000000000005</v>
      </c>
      <c r="S63" s="41">
        <f t="shared" si="412"/>
        <v>308.04000000000002</v>
      </c>
      <c r="T63" s="41">
        <f t="shared" si="412"/>
        <v>16922.309999999998</v>
      </c>
      <c r="U63" s="41">
        <f t="shared" si="412"/>
        <v>77.010000000000005</v>
      </c>
      <c r="V63" s="41">
        <f t="shared" si="412"/>
        <v>0</v>
      </c>
      <c r="W63" s="41">
        <f t="shared" si="412"/>
        <v>0</v>
      </c>
      <c r="X63" s="43">
        <f t="shared" si="410"/>
        <v>17769.419999999998</v>
      </c>
      <c r="Y63" s="41">
        <f t="shared" si="410"/>
        <v>6738.12</v>
      </c>
      <c r="Z63" s="41">
        <f t="shared" ref="Z63:AG63" si="413">SUM(Z64:Z72)</f>
        <v>6738.12</v>
      </c>
      <c r="AA63" s="41">
        <f t="shared" si="413"/>
        <v>10261.200000000001</v>
      </c>
      <c r="AB63" s="41">
        <f t="shared" si="413"/>
        <v>1838.55</v>
      </c>
      <c r="AC63" s="41">
        <f t="shared" si="413"/>
        <v>1164.7380000000001</v>
      </c>
      <c r="AD63" s="41">
        <f t="shared" si="413"/>
        <v>1164.7380000000001</v>
      </c>
      <c r="AE63" s="41">
        <f t="shared" si="413"/>
        <v>1010.7180000000001</v>
      </c>
      <c r="AF63" s="41">
        <f t="shared" si="413"/>
        <v>1010.7180000000001</v>
      </c>
      <c r="AG63" s="41">
        <f t="shared" si="413"/>
        <v>3369.06</v>
      </c>
      <c r="AH63" s="43">
        <f t="shared" si="410"/>
        <v>33295.962</v>
      </c>
      <c r="AI63" s="41">
        <f t="shared" si="410"/>
        <v>2495.2280000000001</v>
      </c>
      <c r="AJ63" s="41">
        <f t="shared" ref="AJ63:AO63" si="414">SUM(AJ64:AJ72)</f>
        <v>17867.75</v>
      </c>
      <c r="AK63" s="41">
        <f t="shared" si="414"/>
        <v>798.96600000000001</v>
      </c>
      <c r="AL63" s="41">
        <f t="shared" si="414"/>
        <v>798.96600000000001</v>
      </c>
      <c r="AM63" s="41">
        <f t="shared" si="414"/>
        <v>100591.266</v>
      </c>
      <c r="AN63" s="41">
        <f t="shared" si="414"/>
        <v>100899.30600000001</v>
      </c>
      <c r="AO63" s="41">
        <f t="shared" si="414"/>
        <v>13642.546</v>
      </c>
      <c r="AP63" s="43">
        <f t="shared" si="399"/>
        <v>237094.02800000002</v>
      </c>
      <c r="AQ63" s="41">
        <f t="shared" ref="AQ63:AS63" si="415">SUM(AQ64:AQ72)</f>
        <v>20691.820000000003</v>
      </c>
      <c r="AR63" s="41">
        <f t="shared" si="415"/>
        <v>20691.820000000003</v>
      </c>
      <c r="AS63" s="41">
        <f t="shared" si="415"/>
        <v>17322.760000000002</v>
      </c>
      <c r="AT63" s="43">
        <f t="shared" si="401"/>
        <v>58706.400000000009</v>
      </c>
      <c r="AU63" s="41">
        <f t="shared" ref="AU63:AZ63" si="416">SUM(AU64:AU72)</f>
        <v>3369.06</v>
      </c>
      <c r="AV63" s="41">
        <f t="shared" si="416"/>
        <v>6738.12</v>
      </c>
      <c r="AW63" s="41">
        <f t="shared" si="416"/>
        <v>10107.18</v>
      </c>
      <c r="AX63" s="41">
        <f t="shared" si="416"/>
        <v>50535.9</v>
      </c>
      <c r="AY63" s="41">
        <f t="shared" si="416"/>
        <v>16845.3</v>
      </c>
      <c r="AZ63" s="41">
        <f t="shared" si="416"/>
        <v>3369.06</v>
      </c>
      <c r="BA63" s="43">
        <f t="shared" si="403"/>
        <v>90964.62000000001</v>
      </c>
      <c r="BB63" s="45">
        <f t="shared" si="393"/>
        <v>0.12118658887176376</v>
      </c>
    </row>
    <row r="64" spans="2:54" s="44" customFormat="1" ht="13.5" x14ac:dyDescent="0.25">
      <c r="B64" s="40"/>
      <c r="C64" s="40" t="s">
        <v>35</v>
      </c>
      <c r="D64" s="46">
        <f>[2]NW!I513</f>
        <v>336906</v>
      </c>
      <c r="E64" s="47">
        <f t="shared" si="394"/>
        <v>190351.89</v>
      </c>
      <c r="F64" s="48">
        <f t="shared" ref="F64:N72" si="417">$D64*F164</f>
        <v>0</v>
      </c>
      <c r="G64" s="48">
        <f t="shared" si="417"/>
        <v>6738.12</v>
      </c>
      <c r="H64" s="48">
        <f t="shared" si="417"/>
        <v>6738.12</v>
      </c>
      <c r="I64" s="48">
        <f t="shared" si="417"/>
        <v>6738.12</v>
      </c>
      <c r="J64" s="48">
        <f t="shared" si="417"/>
        <v>0</v>
      </c>
      <c r="K64" s="48">
        <f t="shared" si="417"/>
        <v>0</v>
      </c>
      <c r="L64" s="48">
        <f t="shared" si="417"/>
        <v>0</v>
      </c>
      <c r="M64" s="48">
        <f t="shared" si="417"/>
        <v>3369.06</v>
      </c>
      <c r="N64" s="48">
        <f t="shared" si="417"/>
        <v>0</v>
      </c>
      <c r="O64" s="51">
        <f t="shared" ref="O64:O72" si="418">SUM(F64:N64)</f>
        <v>23583.420000000002</v>
      </c>
      <c r="P64" s="48">
        <f t="shared" ref="P64:W64" si="419">$D64*P164</f>
        <v>0</v>
      </c>
      <c r="Q64" s="48">
        <f t="shared" si="419"/>
        <v>0</v>
      </c>
      <c r="R64" s="48">
        <f t="shared" si="419"/>
        <v>0</v>
      </c>
      <c r="S64" s="48">
        <f t="shared" si="419"/>
        <v>0</v>
      </c>
      <c r="T64" s="48">
        <f t="shared" si="419"/>
        <v>16845.3</v>
      </c>
      <c r="U64" s="48">
        <f t="shared" si="419"/>
        <v>0</v>
      </c>
      <c r="V64" s="48">
        <f t="shared" si="419"/>
        <v>0</v>
      </c>
      <c r="W64" s="48">
        <f t="shared" si="419"/>
        <v>0</v>
      </c>
      <c r="X64" s="51">
        <f t="shared" ref="X64:X72" si="420">SUM(P64:W64)</f>
        <v>16845.3</v>
      </c>
      <c r="Y64" s="48">
        <f t="shared" ref="Y64:AG64" si="421">$D64*Y164</f>
        <v>6738.12</v>
      </c>
      <c r="Z64" s="48">
        <f t="shared" si="421"/>
        <v>6738.12</v>
      </c>
      <c r="AA64" s="48">
        <f t="shared" si="421"/>
        <v>10107.18</v>
      </c>
      <c r="AB64" s="48">
        <f t="shared" si="421"/>
        <v>1684.53</v>
      </c>
      <c r="AC64" s="48">
        <f t="shared" si="421"/>
        <v>1010.7180000000001</v>
      </c>
      <c r="AD64" s="48">
        <f t="shared" si="421"/>
        <v>1010.7180000000001</v>
      </c>
      <c r="AE64" s="48">
        <f t="shared" si="421"/>
        <v>1010.7180000000001</v>
      </c>
      <c r="AF64" s="48">
        <f t="shared" si="421"/>
        <v>1010.7180000000001</v>
      </c>
      <c r="AG64" s="48">
        <f t="shared" si="421"/>
        <v>3369.06</v>
      </c>
      <c r="AH64" s="51">
        <f t="shared" ref="AH64:AH72" si="422">SUM(Y64:AG64)</f>
        <v>32679.882000000001</v>
      </c>
      <c r="AI64" s="48">
        <f t="shared" ref="AI64:AO64" si="423">$D64*AI164</f>
        <v>1010.7180000000001</v>
      </c>
      <c r="AJ64" s="48">
        <f t="shared" si="423"/>
        <v>16845.3</v>
      </c>
      <c r="AK64" s="48">
        <f t="shared" si="423"/>
        <v>336.90600000000001</v>
      </c>
      <c r="AL64" s="48">
        <f t="shared" si="423"/>
        <v>336.90600000000001</v>
      </c>
      <c r="AM64" s="48">
        <f t="shared" si="423"/>
        <v>336.90600000000001</v>
      </c>
      <c r="AN64" s="48">
        <f t="shared" si="423"/>
        <v>336.90600000000001</v>
      </c>
      <c r="AO64" s="48">
        <f t="shared" si="423"/>
        <v>336.90600000000001</v>
      </c>
      <c r="AP64" s="51">
        <f t="shared" si="399"/>
        <v>19540.547999999995</v>
      </c>
      <c r="AQ64" s="48">
        <f t="shared" ref="AQ64:AS64" si="424">$D64*AQ164</f>
        <v>3369.06</v>
      </c>
      <c r="AR64" s="48">
        <f t="shared" si="424"/>
        <v>3369.06</v>
      </c>
      <c r="AS64" s="48">
        <f t="shared" si="424"/>
        <v>0</v>
      </c>
      <c r="AT64" s="51">
        <f t="shared" si="401"/>
        <v>6738.12</v>
      </c>
      <c r="AU64" s="48">
        <f t="shared" ref="AU64:AZ64" si="425">$D64*AU164</f>
        <v>3369.06</v>
      </c>
      <c r="AV64" s="48">
        <f t="shared" si="425"/>
        <v>6738.12</v>
      </c>
      <c r="AW64" s="48">
        <f t="shared" si="425"/>
        <v>10107.18</v>
      </c>
      <c r="AX64" s="48">
        <f t="shared" si="425"/>
        <v>50535.9</v>
      </c>
      <c r="AY64" s="48">
        <f t="shared" si="425"/>
        <v>16845.3</v>
      </c>
      <c r="AZ64" s="48">
        <f t="shared" si="425"/>
        <v>3369.06</v>
      </c>
      <c r="BA64" s="51">
        <f t="shared" si="403"/>
        <v>90964.62000000001</v>
      </c>
      <c r="BB64" s="45">
        <f t="shared" si="393"/>
        <v>0.56500000000000006</v>
      </c>
    </row>
    <row r="65" spans="2:54" s="44" customFormat="1" ht="13.5" x14ac:dyDescent="0.25">
      <c r="B65" s="40"/>
      <c r="C65" s="40" t="s">
        <v>36</v>
      </c>
      <c r="D65" s="46">
        <f>[2]NW!I514</f>
        <v>20449</v>
      </c>
      <c r="E65" s="47">
        <f t="shared" si="394"/>
        <v>2044.9</v>
      </c>
      <c r="F65" s="48">
        <f t="shared" si="417"/>
        <v>0</v>
      </c>
      <c r="G65" s="48">
        <f t="shared" si="417"/>
        <v>0</v>
      </c>
      <c r="H65" s="48">
        <f t="shared" si="417"/>
        <v>0</v>
      </c>
      <c r="I65" s="48">
        <f t="shared" si="417"/>
        <v>0</v>
      </c>
      <c r="J65" s="48">
        <f t="shared" si="417"/>
        <v>0</v>
      </c>
      <c r="K65" s="48">
        <f t="shared" si="417"/>
        <v>0</v>
      </c>
      <c r="L65" s="48">
        <f t="shared" si="417"/>
        <v>0</v>
      </c>
      <c r="M65" s="48">
        <f t="shared" si="417"/>
        <v>0</v>
      </c>
      <c r="N65" s="48">
        <f t="shared" si="417"/>
        <v>0</v>
      </c>
      <c r="O65" s="51">
        <f t="shared" si="418"/>
        <v>0</v>
      </c>
      <c r="P65" s="48">
        <f t="shared" ref="P65:W65" si="426">$D65*P165</f>
        <v>0</v>
      </c>
      <c r="Q65" s="48">
        <f t="shared" si="426"/>
        <v>0</v>
      </c>
      <c r="R65" s="48">
        <f t="shared" si="426"/>
        <v>0</v>
      </c>
      <c r="S65" s="48">
        <f t="shared" si="426"/>
        <v>0</v>
      </c>
      <c r="T65" s="48">
        <f t="shared" si="426"/>
        <v>0</v>
      </c>
      <c r="U65" s="48">
        <f t="shared" si="426"/>
        <v>0</v>
      </c>
      <c r="V65" s="48">
        <f t="shared" si="426"/>
        <v>0</v>
      </c>
      <c r="W65" s="48">
        <f t="shared" si="426"/>
        <v>0</v>
      </c>
      <c r="X65" s="51">
        <f t="shared" si="420"/>
        <v>0</v>
      </c>
      <c r="Y65" s="48">
        <f t="shared" ref="Y65:AG65" si="427">$D65*Y165</f>
        <v>0</v>
      </c>
      <c r="Z65" s="48">
        <f t="shared" si="427"/>
        <v>0</v>
      </c>
      <c r="AA65" s="48">
        <f t="shared" si="427"/>
        <v>0</v>
      </c>
      <c r="AB65" s="48">
        <f t="shared" si="427"/>
        <v>0</v>
      </c>
      <c r="AC65" s="48">
        <f t="shared" si="427"/>
        <v>0</v>
      </c>
      <c r="AD65" s="48">
        <f t="shared" si="427"/>
        <v>0</v>
      </c>
      <c r="AE65" s="48">
        <f t="shared" si="427"/>
        <v>0</v>
      </c>
      <c r="AF65" s="48">
        <f t="shared" si="427"/>
        <v>0</v>
      </c>
      <c r="AG65" s="48">
        <f t="shared" si="427"/>
        <v>0</v>
      </c>
      <c r="AH65" s="51">
        <f t="shared" si="422"/>
        <v>0</v>
      </c>
      <c r="AI65" s="48">
        <f t="shared" ref="AI65:AO65" si="428">$D65*AI165</f>
        <v>1022.45</v>
      </c>
      <c r="AJ65" s="48">
        <f t="shared" si="428"/>
        <v>1022.45</v>
      </c>
      <c r="AK65" s="48">
        <f t="shared" si="428"/>
        <v>0</v>
      </c>
      <c r="AL65" s="48">
        <f t="shared" si="428"/>
        <v>0</v>
      </c>
      <c r="AM65" s="48">
        <f t="shared" si="428"/>
        <v>0</v>
      </c>
      <c r="AN65" s="48">
        <f t="shared" si="428"/>
        <v>0</v>
      </c>
      <c r="AO65" s="48">
        <f t="shared" si="428"/>
        <v>0</v>
      </c>
      <c r="AP65" s="51">
        <f t="shared" si="399"/>
        <v>2044.9</v>
      </c>
      <c r="AQ65" s="48">
        <f t="shared" ref="AQ65:AS65" si="429">$D65*AQ165</f>
        <v>0</v>
      </c>
      <c r="AR65" s="48">
        <f t="shared" si="429"/>
        <v>0</v>
      </c>
      <c r="AS65" s="48">
        <f t="shared" si="429"/>
        <v>0</v>
      </c>
      <c r="AT65" s="51">
        <f t="shared" si="401"/>
        <v>0</v>
      </c>
      <c r="AU65" s="48">
        <f t="shared" ref="AU65:AZ65" si="430">$D65*AU165</f>
        <v>0</v>
      </c>
      <c r="AV65" s="48">
        <f t="shared" si="430"/>
        <v>0</v>
      </c>
      <c r="AW65" s="48">
        <f t="shared" si="430"/>
        <v>0</v>
      </c>
      <c r="AX65" s="48">
        <f t="shared" si="430"/>
        <v>0</v>
      </c>
      <c r="AY65" s="48">
        <f t="shared" si="430"/>
        <v>0</v>
      </c>
      <c r="AZ65" s="48">
        <f t="shared" si="430"/>
        <v>0</v>
      </c>
      <c r="BA65" s="51">
        <f t="shared" si="403"/>
        <v>0</v>
      </c>
      <c r="BB65" s="45">
        <f t="shared" si="393"/>
        <v>0.1</v>
      </c>
    </row>
    <row r="66" spans="2:54" s="44" customFormat="1" ht="13.5" x14ac:dyDescent="0.25">
      <c r="B66" s="40"/>
      <c r="C66" s="40" t="s">
        <v>37</v>
      </c>
      <c r="D66" s="46">
        <f>[2]NW!I515</f>
        <v>665282</v>
      </c>
      <c r="E66" s="47">
        <f t="shared" si="394"/>
        <v>252807.15999999997</v>
      </c>
      <c r="F66" s="48">
        <f t="shared" si="417"/>
        <v>0</v>
      </c>
      <c r="G66" s="48">
        <f t="shared" si="417"/>
        <v>0</v>
      </c>
      <c r="H66" s="48">
        <f t="shared" si="417"/>
        <v>0</v>
      </c>
      <c r="I66" s="48">
        <f t="shared" si="417"/>
        <v>0</v>
      </c>
      <c r="J66" s="48">
        <f t="shared" si="417"/>
        <v>0</v>
      </c>
      <c r="K66" s="48">
        <f t="shared" si="417"/>
        <v>0</v>
      </c>
      <c r="L66" s="48">
        <f t="shared" si="417"/>
        <v>0</v>
      </c>
      <c r="M66" s="48">
        <f t="shared" si="417"/>
        <v>0</v>
      </c>
      <c r="N66" s="48">
        <f t="shared" si="417"/>
        <v>0</v>
      </c>
      <c r="O66" s="51">
        <f t="shared" si="418"/>
        <v>0</v>
      </c>
      <c r="P66" s="48">
        <f t="shared" ref="P66:W66" si="431">$D66*P166</f>
        <v>0</v>
      </c>
      <c r="Q66" s="48">
        <f t="shared" si="431"/>
        <v>0</v>
      </c>
      <c r="R66" s="48">
        <f t="shared" si="431"/>
        <v>0</v>
      </c>
      <c r="S66" s="48">
        <f t="shared" si="431"/>
        <v>0</v>
      </c>
      <c r="T66" s="48">
        <f t="shared" si="431"/>
        <v>0</v>
      </c>
      <c r="U66" s="48">
        <f t="shared" si="431"/>
        <v>0</v>
      </c>
      <c r="V66" s="48">
        <f t="shared" si="431"/>
        <v>0</v>
      </c>
      <c r="W66" s="48">
        <f t="shared" si="431"/>
        <v>0</v>
      </c>
      <c r="X66" s="51">
        <f t="shared" si="420"/>
        <v>0</v>
      </c>
      <c r="Y66" s="48">
        <f t="shared" ref="Y66:AG66" si="432">$D66*Y166</f>
        <v>0</v>
      </c>
      <c r="Z66" s="48">
        <f t="shared" si="432"/>
        <v>0</v>
      </c>
      <c r="AA66" s="48">
        <f t="shared" si="432"/>
        <v>0</v>
      </c>
      <c r="AB66" s="48">
        <f t="shared" si="432"/>
        <v>0</v>
      </c>
      <c r="AC66" s="48">
        <f t="shared" si="432"/>
        <v>0</v>
      </c>
      <c r="AD66" s="48">
        <f t="shared" si="432"/>
        <v>0</v>
      </c>
      <c r="AE66" s="48">
        <f t="shared" si="432"/>
        <v>0</v>
      </c>
      <c r="AF66" s="48">
        <f t="shared" si="432"/>
        <v>0</v>
      </c>
      <c r="AG66" s="48">
        <f t="shared" si="432"/>
        <v>0</v>
      </c>
      <c r="AH66" s="51">
        <f t="shared" si="422"/>
        <v>0</v>
      </c>
      <c r="AI66" s="48">
        <f t="shared" ref="AI66:AO66" si="433">$D66*AI166</f>
        <v>0</v>
      </c>
      <c r="AJ66" s="48">
        <f t="shared" si="433"/>
        <v>0</v>
      </c>
      <c r="AK66" s="48">
        <f t="shared" si="433"/>
        <v>0</v>
      </c>
      <c r="AL66" s="48">
        <f t="shared" si="433"/>
        <v>0</v>
      </c>
      <c r="AM66" s="48">
        <f t="shared" si="433"/>
        <v>99792.3</v>
      </c>
      <c r="AN66" s="48">
        <f t="shared" si="433"/>
        <v>99792.3</v>
      </c>
      <c r="AO66" s="48">
        <f t="shared" si="433"/>
        <v>13305.64</v>
      </c>
      <c r="AP66" s="51">
        <f t="shared" si="399"/>
        <v>212890.23999999999</v>
      </c>
      <c r="AQ66" s="48">
        <f t="shared" ref="AQ66:AS66" si="434">$D66*AQ166</f>
        <v>13305.64</v>
      </c>
      <c r="AR66" s="48">
        <f t="shared" si="434"/>
        <v>13305.64</v>
      </c>
      <c r="AS66" s="48">
        <f t="shared" si="434"/>
        <v>13305.64</v>
      </c>
      <c r="AT66" s="51">
        <f t="shared" si="401"/>
        <v>39916.92</v>
      </c>
      <c r="AU66" s="48">
        <f t="shared" ref="AU66:AZ66" si="435">$D66*AU166</f>
        <v>0</v>
      </c>
      <c r="AV66" s="48">
        <f t="shared" si="435"/>
        <v>0</v>
      </c>
      <c r="AW66" s="48">
        <f t="shared" si="435"/>
        <v>0</v>
      </c>
      <c r="AX66" s="48">
        <f t="shared" si="435"/>
        <v>0</v>
      </c>
      <c r="AY66" s="48">
        <f t="shared" si="435"/>
        <v>0</v>
      </c>
      <c r="AZ66" s="48">
        <f t="shared" si="435"/>
        <v>0</v>
      </c>
      <c r="BA66" s="51">
        <f t="shared" si="403"/>
        <v>0</v>
      </c>
      <c r="BB66" s="45">
        <f t="shared" si="393"/>
        <v>0.37999999999999995</v>
      </c>
    </row>
    <row r="67" spans="2:54" s="44" customFormat="1" ht="13.5" x14ac:dyDescent="0.25">
      <c r="B67" s="40"/>
      <c r="C67" s="40" t="s">
        <v>38</v>
      </c>
      <c r="D67" s="46">
        <f>[2]NW!I516</f>
        <v>177753</v>
      </c>
      <c r="E67" s="47">
        <f t="shared" si="394"/>
        <v>10665.18</v>
      </c>
      <c r="F67" s="48">
        <f t="shared" si="417"/>
        <v>0</v>
      </c>
      <c r="G67" s="48">
        <f t="shared" si="417"/>
        <v>0</v>
      </c>
      <c r="H67" s="48">
        <f t="shared" si="417"/>
        <v>0</v>
      </c>
      <c r="I67" s="48">
        <f t="shared" si="417"/>
        <v>0</v>
      </c>
      <c r="J67" s="48">
        <f t="shared" si="417"/>
        <v>0</v>
      </c>
      <c r="K67" s="48">
        <f t="shared" si="417"/>
        <v>0</v>
      </c>
      <c r="L67" s="48">
        <f t="shared" si="417"/>
        <v>0</v>
      </c>
      <c r="M67" s="48">
        <f t="shared" si="417"/>
        <v>0</v>
      </c>
      <c r="N67" s="48">
        <f t="shared" si="417"/>
        <v>0</v>
      </c>
      <c r="O67" s="51">
        <f t="shared" si="418"/>
        <v>0</v>
      </c>
      <c r="P67" s="48">
        <f t="shared" ref="P67:W67" si="436">$D67*P167</f>
        <v>0</v>
      </c>
      <c r="Q67" s="48">
        <f t="shared" si="436"/>
        <v>0</v>
      </c>
      <c r="R67" s="48">
        <f t="shared" si="436"/>
        <v>0</v>
      </c>
      <c r="S67" s="48">
        <f t="shared" si="436"/>
        <v>0</v>
      </c>
      <c r="T67" s="48">
        <f t="shared" si="436"/>
        <v>0</v>
      </c>
      <c r="U67" s="48">
        <f t="shared" si="436"/>
        <v>0</v>
      </c>
      <c r="V67" s="48">
        <f t="shared" si="436"/>
        <v>0</v>
      </c>
      <c r="W67" s="48">
        <f t="shared" si="436"/>
        <v>0</v>
      </c>
      <c r="X67" s="51">
        <f t="shared" si="420"/>
        <v>0</v>
      </c>
      <c r="Y67" s="48">
        <f t="shared" ref="Y67:AG67" si="437">$D67*Y167</f>
        <v>0</v>
      </c>
      <c r="Z67" s="48">
        <f t="shared" si="437"/>
        <v>0</v>
      </c>
      <c r="AA67" s="48">
        <f t="shared" si="437"/>
        <v>0</v>
      </c>
      <c r="AB67" s="48">
        <f t="shared" si="437"/>
        <v>0</v>
      </c>
      <c r="AC67" s="48">
        <f t="shared" si="437"/>
        <v>0</v>
      </c>
      <c r="AD67" s="48">
        <f t="shared" si="437"/>
        <v>0</v>
      </c>
      <c r="AE67" s="48">
        <f t="shared" si="437"/>
        <v>0</v>
      </c>
      <c r="AF67" s="48">
        <f t="shared" si="437"/>
        <v>0</v>
      </c>
      <c r="AG67" s="48">
        <f t="shared" si="437"/>
        <v>0</v>
      </c>
      <c r="AH67" s="51">
        <f t="shared" si="422"/>
        <v>0</v>
      </c>
      <c r="AI67" s="48">
        <f t="shared" ref="AI67:AO67" si="438">$D67*AI167</f>
        <v>0</v>
      </c>
      <c r="AJ67" s="48">
        <f t="shared" si="438"/>
        <v>0</v>
      </c>
      <c r="AK67" s="48">
        <f t="shared" si="438"/>
        <v>0</v>
      </c>
      <c r="AL67" s="48">
        <f t="shared" si="438"/>
        <v>0</v>
      </c>
      <c r="AM67" s="48">
        <f t="shared" si="438"/>
        <v>0</v>
      </c>
      <c r="AN67" s="48">
        <f t="shared" si="438"/>
        <v>0</v>
      </c>
      <c r="AO67" s="48">
        <f t="shared" si="438"/>
        <v>0</v>
      </c>
      <c r="AP67" s="51">
        <f t="shared" si="399"/>
        <v>0</v>
      </c>
      <c r="AQ67" s="48">
        <f t="shared" ref="AQ67:AS67" si="439">$D67*AQ167</f>
        <v>3555.06</v>
      </c>
      <c r="AR67" s="48">
        <f t="shared" si="439"/>
        <v>3555.06</v>
      </c>
      <c r="AS67" s="48">
        <f t="shared" si="439"/>
        <v>3555.06</v>
      </c>
      <c r="AT67" s="51">
        <f t="shared" si="401"/>
        <v>10665.18</v>
      </c>
      <c r="AU67" s="48">
        <f t="shared" ref="AU67:AZ67" si="440">$D67*AU167</f>
        <v>0</v>
      </c>
      <c r="AV67" s="48">
        <f t="shared" si="440"/>
        <v>0</v>
      </c>
      <c r="AW67" s="48">
        <f t="shared" si="440"/>
        <v>0</v>
      </c>
      <c r="AX67" s="48">
        <f t="shared" si="440"/>
        <v>0</v>
      </c>
      <c r="AY67" s="48">
        <f t="shared" si="440"/>
        <v>0</v>
      </c>
      <c r="AZ67" s="48">
        <f t="shared" si="440"/>
        <v>0</v>
      </c>
      <c r="BA67" s="51">
        <f t="shared" si="403"/>
        <v>0</v>
      </c>
      <c r="BB67" s="45">
        <f t="shared" si="393"/>
        <v>6.0000000000000005E-2</v>
      </c>
    </row>
    <row r="68" spans="2:54" s="44" customFormat="1" ht="13.5" x14ac:dyDescent="0.25">
      <c r="B68" s="40"/>
      <c r="C68" s="40" t="s">
        <v>39</v>
      </c>
      <c r="D68" s="46">
        <f>[2]NW!I517</f>
        <v>839520</v>
      </c>
      <c r="E68" s="47">
        <f t="shared" si="394"/>
        <v>0</v>
      </c>
      <c r="F68" s="48">
        <f t="shared" si="417"/>
        <v>0</v>
      </c>
      <c r="G68" s="48">
        <f t="shared" si="417"/>
        <v>0</v>
      </c>
      <c r="H68" s="48">
        <f t="shared" si="417"/>
        <v>0</v>
      </c>
      <c r="I68" s="48">
        <f t="shared" si="417"/>
        <v>0</v>
      </c>
      <c r="J68" s="48">
        <f t="shared" si="417"/>
        <v>0</v>
      </c>
      <c r="K68" s="48">
        <f t="shared" si="417"/>
        <v>0</v>
      </c>
      <c r="L68" s="48">
        <f t="shared" si="417"/>
        <v>0</v>
      </c>
      <c r="M68" s="48">
        <f t="shared" si="417"/>
        <v>0</v>
      </c>
      <c r="N68" s="48">
        <f t="shared" si="417"/>
        <v>0</v>
      </c>
      <c r="O68" s="51">
        <f t="shared" si="418"/>
        <v>0</v>
      </c>
      <c r="P68" s="48">
        <f t="shared" ref="P68:W68" si="441">$D68*P168</f>
        <v>0</v>
      </c>
      <c r="Q68" s="48">
        <f t="shared" si="441"/>
        <v>0</v>
      </c>
      <c r="R68" s="48">
        <f t="shared" si="441"/>
        <v>0</v>
      </c>
      <c r="S68" s="48">
        <f t="shared" si="441"/>
        <v>0</v>
      </c>
      <c r="T68" s="48">
        <f t="shared" si="441"/>
        <v>0</v>
      </c>
      <c r="U68" s="48">
        <f t="shared" si="441"/>
        <v>0</v>
      </c>
      <c r="V68" s="48">
        <f t="shared" si="441"/>
        <v>0</v>
      </c>
      <c r="W68" s="48">
        <f t="shared" si="441"/>
        <v>0</v>
      </c>
      <c r="X68" s="51">
        <f t="shared" si="420"/>
        <v>0</v>
      </c>
      <c r="Y68" s="48">
        <f t="shared" ref="Y68:AG68" si="442">$D68*Y168</f>
        <v>0</v>
      </c>
      <c r="Z68" s="48">
        <f t="shared" si="442"/>
        <v>0</v>
      </c>
      <c r="AA68" s="48">
        <f t="shared" si="442"/>
        <v>0</v>
      </c>
      <c r="AB68" s="48">
        <f t="shared" si="442"/>
        <v>0</v>
      </c>
      <c r="AC68" s="48">
        <f t="shared" si="442"/>
        <v>0</v>
      </c>
      <c r="AD68" s="48">
        <f t="shared" si="442"/>
        <v>0</v>
      </c>
      <c r="AE68" s="48">
        <f t="shared" si="442"/>
        <v>0</v>
      </c>
      <c r="AF68" s="48">
        <f t="shared" si="442"/>
        <v>0</v>
      </c>
      <c r="AG68" s="48">
        <f t="shared" si="442"/>
        <v>0</v>
      </c>
      <c r="AH68" s="51">
        <f t="shared" si="422"/>
        <v>0</v>
      </c>
      <c r="AI68" s="48">
        <f t="shared" ref="AI68:AO68" si="443">$D68*AI168</f>
        <v>0</v>
      </c>
      <c r="AJ68" s="48">
        <f t="shared" si="443"/>
        <v>0</v>
      </c>
      <c r="AK68" s="48">
        <f t="shared" si="443"/>
        <v>0</v>
      </c>
      <c r="AL68" s="48">
        <f t="shared" si="443"/>
        <v>0</v>
      </c>
      <c r="AM68" s="48">
        <f t="shared" si="443"/>
        <v>0</v>
      </c>
      <c r="AN68" s="48">
        <f t="shared" si="443"/>
        <v>0</v>
      </c>
      <c r="AO68" s="48">
        <f t="shared" si="443"/>
        <v>0</v>
      </c>
      <c r="AP68" s="51">
        <f t="shared" si="399"/>
        <v>0</v>
      </c>
      <c r="AQ68" s="48">
        <f t="shared" ref="AQ68:AS68" si="444">$D68*AQ168</f>
        <v>0</v>
      </c>
      <c r="AR68" s="48">
        <f t="shared" si="444"/>
        <v>0</v>
      </c>
      <c r="AS68" s="48">
        <f t="shared" si="444"/>
        <v>0</v>
      </c>
      <c r="AT68" s="51">
        <f t="shared" si="401"/>
        <v>0</v>
      </c>
      <c r="AU68" s="48">
        <f t="shared" ref="AU68:AZ68" si="445">$D68*AU168</f>
        <v>0</v>
      </c>
      <c r="AV68" s="48">
        <f t="shared" si="445"/>
        <v>0</v>
      </c>
      <c r="AW68" s="48">
        <f t="shared" si="445"/>
        <v>0</v>
      </c>
      <c r="AX68" s="48">
        <f t="shared" si="445"/>
        <v>0</v>
      </c>
      <c r="AY68" s="48">
        <f t="shared" si="445"/>
        <v>0</v>
      </c>
      <c r="AZ68" s="48">
        <f t="shared" si="445"/>
        <v>0</v>
      </c>
      <c r="BA68" s="51">
        <f t="shared" si="403"/>
        <v>0</v>
      </c>
      <c r="BB68" s="45">
        <f t="shared" si="393"/>
        <v>0</v>
      </c>
    </row>
    <row r="69" spans="2:54" s="44" customFormat="1" ht="13.5" x14ac:dyDescent="0.25">
      <c r="B69" s="40"/>
      <c r="C69" s="40" t="s">
        <v>40</v>
      </c>
      <c r="D69" s="46">
        <f>[2]NW!I518</f>
        <v>15402</v>
      </c>
      <c r="E69" s="47">
        <f t="shared" si="394"/>
        <v>11243.46</v>
      </c>
      <c r="F69" s="48">
        <f t="shared" si="417"/>
        <v>0</v>
      </c>
      <c r="G69" s="48">
        <f t="shared" si="417"/>
        <v>770.1</v>
      </c>
      <c r="H69" s="48">
        <f t="shared" si="417"/>
        <v>770.1</v>
      </c>
      <c r="I69" s="48">
        <f t="shared" si="417"/>
        <v>770.1</v>
      </c>
      <c r="J69" s="48">
        <f t="shared" si="417"/>
        <v>0</v>
      </c>
      <c r="K69" s="48">
        <f t="shared" si="417"/>
        <v>154.02000000000001</v>
      </c>
      <c r="L69" s="48">
        <f t="shared" si="417"/>
        <v>462.06</v>
      </c>
      <c r="M69" s="48">
        <f t="shared" si="417"/>
        <v>1540.2</v>
      </c>
      <c r="N69" s="48">
        <f t="shared" si="417"/>
        <v>1232.1600000000001</v>
      </c>
      <c r="O69" s="51">
        <f t="shared" si="418"/>
        <v>5698.74</v>
      </c>
      <c r="P69" s="48">
        <f t="shared" ref="P69:W69" si="446">$D69*P169</f>
        <v>308.04000000000002</v>
      </c>
      <c r="Q69" s="48">
        <f t="shared" si="446"/>
        <v>77.010000000000005</v>
      </c>
      <c r="R69" s="48">
        <f t="shared" si="446"/>
        <v>77.010000000000005</v>
      </c>
      <c r="S69" s="48">
        <f t="shared" si="446"/>
        <v>308.04000000000002</v>
      </c>
      <c r="T69" s="48">
        <f t="shared" si="446"/>
        <v>77.010000000000005</v>
      </c>
      <c r="U69" s="48">
        <f t="shared" si="446"/>
        <v>77.010000000000005</v>
      </c>
      <c r="V69" s="48">
        <f t="shared" si="446"/>
        <v>0</v>
      </c>
      <c r="W69" s="48">
        <f t="shared" si="446"/>
        <v>0</v>
      </c>
      <c r="X69" s="51">
        <f t="shared" si="420"/>
        <v>924.12</v>
      </c>
      <c r="Y69" s="48">
        <f t="shared" ref="Y69:AG69" si="447">$D69*Y169</f>
        <v>0</v>
      </c>
      <c r="Z69" s="48">
        <f t="shared" si="447"/>
        <v>0</v>
      </c>
      <c r="AA69" s="48">
        <f t="shared" si="447"/>
        <v>154.02000000000001</v>
      </c>
      <c r="AB69" s="48">
        <f t="shared" si="447"/>
        <v>154.02000000000001</v>
      </c>
      <c r="AC69" s="48">
        <f t="shared" si="447"/>
        <v>154.02000000000001</v>
      </c>
      <c r="AD69" s="48">
        <f t="shared" si="447"/>
        <v>154.02000000000001</v>
      </c>
      <c r="AE69" s="48">
        <f t="shared" si="447"/>
        <v>0</v>
      </c>
      <c r="AF69" s="48">
        <f t="shared" si="447"/>
        <v>0</v>
      </c>
      <c r="AG69" s="48">
        <f t="shared" si="447"/>
        <v>0</v>
      </c>
      <c r="AH69" s="51">
        <f t="shared" si="422"/>
        <v>616.08000000000004</v>
      </c>
      <c r="AI69" s="48">
        <f t="shared" ref="AI69:AO69" si="448">$D69*AI169</f>
        <v>462.06</v>
      </c>
      <c r="AJ69" s="48">
        <f t="shared" si="448"/>
        <v>0</v>
      </c>
      <c r="AK69" s="48">
        <f t="shared" si="448"/>
        <v>462.06</v>
      </c>
      <c r="AL69" s="48">
        <f t="shared" si="448"/>
        <v>462.06</v>
      </c>
      <c r="AM69" s="48">
        <f t="shared" si="448"/>
        <v>462.06</v>
      </c>
      <c r="AN69" s="48">
        <f t="shared" si="448"/>
        <v>770.1</v>
      </c>
      <c r="AO69" s="48">
        <f t="shared" si="448"/>
        <v>0</v>
      </c>
      <c r="AP69" s="51">
        <f t="shared" si="399"/>
        <v>2618.34</v>
      </c>
      <c r="AQ69" s="48">
        <f t="shared" ref="AQ69:AS69" si="449">$D69*AQ169</f>
        <v>462.06</v>
      </c>
      <c r="AR69" s="48">
        <f t="shared" si="449"/>
        <v>462.06</v>
      </c>
      <c r="AS69" s="48">
        <f t="shared" si="449"/>
        <v>462.06</v>
      </c>
      <c r="AT69" s="51">
        <f t="shared" si="401"/>
        <v>1386.18</v>
      </c>
      <c r="AU69" s="48">
        <f t="shared" ref="AU69:AZ69" si="450">$D69*AU169</f>
        <v>0</v>
      </c>
      <c r="AV69" s="48">
        <f t="shared" si="450"/>
        <v>0</v>
      </c>
      <c r="AW69" s="48">
        <f t="shared" si="450"/>
        <v>0</v>
      </c>
      <c r="AX69" s="48">
        <f t="shared" si="450"/>
        <v>0</v>
      </c>
      <c r="AY69" s="48">
        <f t="shared" si="450"/>
        <v>0</v>
      </c>
      <c r="AZ69" s="48">
        <f t="shared" si="450"/>
        <v>0</v>
      </c>
      <c r="BA69" s="51">
        <f t="shared" si="403"/>
        <v>0</v>
      </c>
      <c r="BB69" s="45"/>
    </row>
    <row r="70" spans="2:54" s="44" customFormat="1" ht="13.5" x14ac:dyDescent="0.25">
      <c r="B70" s="40"/>
      <c r="C70" s="40" t="s">
        <v>41</v>
      </c>
      <c r="D70" s="46">
        <f>[2]NW!I519</f>
        <v>758197</v>
      </c>
      <c r="E70" s="47">
        <f t="shared" si="394"/>
        <v>3790.9850000000001</v>
      </c>
      <c r="F70" s="48">
        <f t="shared" si="417"/>
        <v>0</v>
      </c>
      <c r="G70" s="48">
        <f t="shared" si="417"/>
        <v>0</v>
      </c>
      <c r="H70" s="48">
        <f t="shared" si="417"/>
        <v>0</v>
      </c>
      <c r="I70" s="48">
        <f t="shared" si="417"/>
        <v>3790.9850000000001</v>
      </c>
      <c r="J70" s="48">
        <f t="shared" si="417"/>
        <v>0</v>
      </c>
      <c r="K70" s="48">
        <f t="shared" si="417"/>
        <v>0</v>
      </c>
      <c r="L70" s="48">
        <f t="shared" si="417"/>
        <v>0</v>
      </c>
      <c r="M70" s="48">
        <f t="shared" si="417"/>
        <v>0</v>
      </c>
      <c r="N70" s="48">
        <f t="shared" si="417"/>
        <v>0</v>
      </c>
      <c r="O70" s="51">
        <f t="shared" si="418"/>
        <v>3790.9850000000001</v>
      </c>
      <c r="P70" s="48">
        <f t="shared" ref="P70:W70" si="451">$D70*P170</f>
        <v>0</v>
      </c>
      <c r="Q70" s="48">
        <f t="shared" si="451"/>
        <v>0</v>
      </c>
      <c r="R70" s="48">
        <f t="shared" si="451"/>
        <v>0</v>
      </c>
      <c r="S70" s="48">
        <f t="shared" si="451"/>
        <v>0</v>
      </c>
      <c r="T70" s="48">
        <f t="shared" si="451"/>
        <v>0</v>
      </c>
      <c r="U70" s="48">
        <f t="shared" si="451"/>
        <v>0</v>
      </c>
      <c r="V70" s="48">
        <f t="shared" si="451"/>
        <v>0</v>
      </c>
      <c r="W70" s="48">
        <f t="shared" si="451"/>
        <v>0</v>
      </c>
      <c r="X70" s="51">
        <f t="shared" si="420"/>
        <v>0</v>
      </c>
      <c r="Y70" s="48">
        <f t="shared" ref="Y70:AG70" si="452">$D70*Y170</f>
        <v>0</v>
      </c>
      <c r="Z70" s="48">
        <f t="shared" si="452"/>
        <v>0</v>
      </c>
      <c r="AA70" s="48">
        <f t="shared" si="452"/>
        <v>0</v>
      </c>
      <c r="AB70" s="48">
        <f t="shared" si="452"/>
        <v>0</v>
      </c>
      <c r="AC70" s="48">
        <f t="shared" si="452"/>
        <v>0</v>
      </c>
      <c r="AD70" s="48">
        <f t="shared" si="452"/>
        <v>0</v>
      </c>
      <c r="AE70" s="48">
        <f t="shared" si="452"/>
        <v>0</v>
      </c>
      <c r="AF70" s="48">
        <f t="shared" si="452"/>
        <v>0</v>
      </c>
      <c r="AG70" s="48">
        <f t="shared" si="452"/>
        <v>0</v>
      </c>
      <c r="AH70" s="51">
        <f t="shared" si="422"/>
        <v>0</v>
      </c>
      <c r="AI70" s="48">
        <f t="shared" ref="AI70:AO70" si="453">$D70*AI170</f>
        <v>0</v>
      </c>
      <c r="AJ70" s="48">
        <f t="shared" si="453"/>
        <v>0</v>
      </c>
      <c r="AK70" s="48">
        <f t="shared" si="453"/>
        <v>0</v>
      </c>
      <c r="AL70" s="48">
        <f t="shared" si="453"/>
        <v>0</v>
      </c>
      <c r="AM70" s="48">
        <f t="shared" si="453"/>
        <v>0</v>
      </c>
      <c r="AN70" s="48">
        <f t="shared" si="453"/>
        <v>0</v>
      </c>
      <c r="AO70" s="48">
        <f t="shared" si="453"/>
        <v>0</v>
      </c>
      <c r="AP70" s="51">
        <f t="shared" si="399"/>
        <v>0</v>
      </c>
      <c r="AQ70" s="48">
        <f t="shared" ref="AQ70:AS70" si="454">$D70*AQ170</f>
        <v>0</v>
      </c>
      <c r="AR70" s="48">
        <f t="shared" si="454"/>
        <v>0</v>
      </c>
      <c r="AS70" s="48">
        <f t="shared" si="454"/>
        <v>0</v>
      </c>
      <c r="AT70" s="51">
        <f t="shared" si="401"/>
        <v>0</v>
      </c>
      <c r="AU70" s="48">
        <f t="shared" ref="AU70:AZ70" si="455">$D70*AU170</f>
        <v>0</v>
      </c>
      <c r="AV70" s="48">
        <f t="shared" si="455"/>
        <v>0</v>
      </c>
      <c r="AW70" s="48">
        <f t="shared" si="455"/>
        <v>0</v>
      </c>
      <c r="AX70" s="48">
        <f t="shared" si="455"/>
        <v>0</v>
      </c>
      <c r="AY70" s="48">
        <f t="shared" si="455"/>
        <v>0</v>
      </c>
      <c r="AZ70" s="48">
        <f t="shared" si="455"/>
        <v>0</v>
      </c>
      <c r="BA70" s="51">
        <f t="shared" si="403"/>
        <v>0</v>
      </c>
      <c r="BB70" s="45"/>
    </row>
    <row r="71" spans="2:54" s="44" customFormat="1" ht="13.5" x14ac:dyDescent="0.25">
      <c r="B71" s="40"/>
      <c r="C71" s="40" t="s">
        <v>42</v>
      </c>
      <c r="D71" s="46">
        <f>[2]NW!I520</f>
        <v>30119</v>
      </c>
      <c r="E71" s="47">
        <f t="shared" si="394"/>
        <v>0</v>
      </c>
      <c r="F71" s="48">
        <f t="shared" si="417"/>
        <v>0</v>
      </c>
      <c r="G71" s="48">
        <f t="shared" si="417"/>
        <v>0</v>
      </c>
      <c r="H71" s="48">
        <f t="shared" si="417"/>
        <v>0</v>
      </c>
      <c r="I71" s="48">
        <f t="shared" si="417"/>
        <v>0</v>
      </c>
      <c r="J71" s="48">
        <f t="shared" si="417"/>
        <v>0</v>
      </c>
      <c r="K71" s="48">
        <f t="shared" si="417"/>
        <v>0</v>
      </c>
      <c r="L71" s="48">
        <f t="shared" si="417"/>
        <v>0</v>
      </c>
      <c r="M71" s="48">
        <f t="shared" si="417"/>
        <v>0</v>
      </c>
      <c r="N71" s="48">
        <f t="shared" si="417"/>
        <v>0</v>
      </c>
      <c r="O71" s="51">
        <f t="shared" si="418"/>
        <v>0</v>
      </c>
      <c r="P71" s="48">
        <f t="shared" ref="P71:W71" si="456">$D71*P171</f>
        <v>0</v>
      </c>
      <c r="Q71" s="48">
        <f t="shared" si="456"/>
        <v>0</v>
      </c>
      <c r="R71" s="48">
        <f t="shared" si="456"/>
        <v>0</v>
      </c>
      <c r="S71" s="48">
        <f t="shared" si="456"/>
        <v>0</v>
      </c>
      <c r="T71" s="48">
        <f t="shared" si="456"/>
        <v>0</v>
      </c>
      <c r="U71" s="48">
        <f t="shared" si="456"/>
        <v>0</v>
      </c>
      <c r="V71" s="48">
        <f t="shared" si="456"/>
        <v>0</v>
      </c>
      <c r="W71" s="48">
        <f t="shared" si="456"/>
        <v>0</v>
      </c>
      <c r="X71" s="51">
        <f t="shared" si="420"/>
        <v>0</v>
      </c>
      <c r="Y71" s="48">
        <f t="shared" ref="Y71:AG71" si="457">$D71*Y171</f>
        <v>0</v>
      </c>
      <c r="Z71" s="48">
        <f t="shared" si="457"/>
        <v>0</v>
      </c>
      <c r="AA71" s="48">
        <f t="shared" si="457"/>
        <v>0</v>
      </c>
      <c r="AB71" s="48">
        <f t="shared" si="457"/>
        <v>0</v>
      </c>
      <c r="AC71" s="48">
        <f t="shared" si="457"/>
        <v>0</v>
      </c>
      <c r="AD71" s="48">
        <f t="shared" si="457"/>
        <v>0</v>
      </c>
      <c r="AE71" s="48">
        <f t="shared" si="457"/>
        <v>0</v>
      </c>
      <c r="AF71" s="48">
        <f t="shared" si="457"/>
        <v>0</v>
      </c>
      <c r="AG71" s="48">
        <f t="shared" si="457"/>
        <v>0</v>
      </c>
      <c r="AH71" s="51">
        <f t="shared" si="422"/>
        <v>0</v>
      </c>
      <c r="AI71" s="48">
        <f t="shared" ref="AI71:AO71" si="458">$D71*AI171</f>
        <v>0</v>
      </c>
      <c r="AJ71" s="48">
        <f t="shared" si="458"/>
        <v>0</v>
      </c>
      <c r="AK71" s="48">
        <f t="shared" si="458"/>
        <v>0</v>
      </c>
      <c r="AL71" s="48">
        <f t="shared" si="458"/>
        <v>0</v>
      </c>
      <c r="AM71" s="48">
        <f t="shared" si="458"/>
        <v>0</v>
      </c>
      <c r="AN71" s="48">
        <f t="shared" si="458"/>
        <v>0</v>
      </c>
      <c r="AO71" s="48">
        <f t="shared" si="458"/>
        <v>0</v>
      </c>
      <c r="AP71" s="51">
        <f t="shared" si="399"/>
        <v>0</v>
      </c>
      <c r="AQ71" s="48">
        <f t="shared" ref="AQ71:AS71" si="459">$D71*AQ171</f>
        <v>0</v>
      </c>
      <c r="AR71" s="48">
        <f t="shared" si="459"/>
        <v>0</v>
      </c>
      <c r="AS71" s="48">
        <f t="shared" si="459"/>
        <v>0</v>
      </c>
      <c r="AT71" s="51">
        <f t="shared" si="401"/>
        <v>0</v>
      </c>
      <c r="AU71" s="48">
        <f t="shared" ref="AU71:AZ71" si="460">$D71*AU171</f>
        <v>0</v>
      </c>
      <c r="AV71" s="48">
        <f t="shared" si="460"/>
        <v>0</v>
      </c>
      <c r="AW71" s="48">
        <f t="shared" si="460"/>
        <v>0</v>
      </c>
      <c r="AX71" s="48">
        <f t="shared" si="460"/>
        <v>0</v>
      </c>
      <c r="AY71" s="48">
        <f t="shared" si="460"/>
        <v>0</v>
      </c>
      <c r="AZ71" s="48">
        <f t="shared" si="460"/>
        <v>0</v>
      </c>
      <c r="BA71" s="51">
        <f t="shared" si="403"/>
        <v>0</v>
      </c>
      <c r="BB71" s="45"/>
    </row>
    <row r="72" spans="2:54" s="44" customFormat="1" ht="13.5" x14ac:dyDescent="0.25">
      <c r="B72" s="40"/>
      <c r="C72" s="40" t="s">
        <v>43</v>
      </c>
      <c r="D72" s="46">
        <f>[2]NW!I521</f>
        <v>1042145</v>
      </c>
      <c r="E72" s="47">
        <f t="shared" si="394"/>
        <v>0</v>
      </c>
      <c r="F72" s="48">
        <f t="shared" si="417"/>
        <v>0</v>
      </c>
      <c r="G72" s="48">
        <f t="shared" si="417"/>
        <v>0</v>
      </c>
      <c r="H72" s="48">
        <f t="shared" si="417"/>
        <v>0</v>
      </c>
      <c r="I72" s="48">
        <f t="shared" si="417"/>
        <v>0</v>
      </c>
      <c r="J72" s="48">
        <f t="shared" si="417"/>
        <v>0</v>
      </c>
      <c r="K72" s="48">
        <f t="shared" si="417"/>
        <v>0</v>
      </c>
      <c r="L72" s="48">
        <f t="shared" si="417"/>
        <v>0</v>
      </c>
      <c r="M72" s="48">
        <f t="shared" si="417"/>
        <v>0</v>
      </c>
      <c r="N72" s="48">
        <f t="shared" si="417"/>
        <v>0</v>
      </c>
      <c r="O72" s="51">
        <f t="shared" si="418"/>
        <v>0</v>
      </c>
      <c r="P72" s="48">
        <f t="shared" ref="P72:W72" si="461">$D72*P172</f>
        <v>0</v>
      </c>
      <c r="Q72" s="48">
        <f t="shared" si="461"/>
        <v>0</v>
      </c>
      <c r="R72" s="48">
        <f t="shared" si="461"/>
        <v>0</v>
      </c>
      <c r="S72" s="48">
        <f t="shared" si="461"/>
        <v>0</v>
      </c>
      <c r="T72" s="48">
        <f t="shared" si="461"/>
        <v>0</v>
      </c>
      <c r="U72" s="48">
        <f t="shared" si="461"/>
        <v>0</v>
      </c>
      <c r="V72" s="48">
        <f t="shared" si="461"/>
        <v>0</v>
      </c>
      <c r="W72" s="48">
        <f t="shared" si="461"/>
        <v>0</v>
      </c>
      <c r="X72" s="51">
        <f t="shared" si="420"/>
        <v>0</v>
      </c>
      <c r="Y72" s="48">
        <f t="shared" ref="Y72:AG72" si="462">$D72*Y172</f>
        <v>0</v>
      </c>
      <c r="Z72" s="48">
        <f t="shared" si="462"/>
        <v>0</v>
      </c>
      <c r="AA72" s="48">
        <f t="shared" si="462"/>
        <v>0</v>
      </c>
      <c r="AB72" s="48">
        <f t="shared" si="462"/>
        <v>0</v>
      </c>
      <c r="AC72" s="48">
        <f t="shared" si="462"/>
        <v>0</v>
      </c>
      <c r="AD72" s="48">
        <f t="shared" si="462"/>
        <v>0</v>
      </c>
      <c r="AE72" s="48">
        <f t="shared" si="462"/>
        <v>0</v>
      </c>
      <c r="AF72" s="48">
        <f t="shared" si="462"/>
        <v>0</v>
      </c>
      <c r="AG72" s="48">
        <f t="shared" si="462"/>
        <v>0</v>
      </c>
      <c r="AH72" s="51">
        <f t="shared" si="422"/>
        <v>0</v>
      </c>
      <c r="AI72" s="48">
        <f t="shared" ref="AI72:AO72" si="463">$D72*AI172</f>
        <v>0</v>
      </c>
      <c r="AJ72" s="48">
        <f t="shared" si="463"/>
        <v>0</v>
      </c>
      <c r="AK72" s="48">
        <f t="shared" si="463"/>
        <v>0</v>
      </c>
      <c r="AL72" s="48">
        <f t="shared" si="463"/>
        <v>0</v>
      </c>
      <c r="AM72" s="48">
        <f t="shared" si="463"/>
        <v>0</v>
      </c>
      <c r="AN72" s="48">
        <f t="shared" si="463"/>
        <v>0</v>
      </c>
      <c r="AO72" s="48">
        <f t="shared" si="463"/>
        <v>0</v>
      </c>
      <c r="AP72" s="51">
        <f t="shared" si="399"/>
        <v>0</v>
      </c>
      <c r="AQ72" s="48">
        <f t="shared" ref="AQ72:AS72" si="464">$D72*AQ172</f>
        <v>0</v>
      </c>
      <c r="AR72" s="48">
        <f t="shared" si="464"/>
        <v>0</v>
      </c>
      <c r="AS72" s="48">
        <f t="shared" si="464"/>
        <v>0</v>
      </c>
      <c r="AT72" s="51">
        <f t="shared" si="401"/>
        <v>0</v>
      </c>
      <c r="AU72" s="48">
        <f t="shared" ref="AU72:AZ72" si="465">$D72*AU172</f>
        <v>0</v>
      </c>
      <c r="AV72" s="48">
        <f t="shared" si="465"/>
        <v>0</v>
      </c>
      <c r="AW72" s="48">
        <f t="shared" si="465"/>
        <v>0</v>
      </c>
      <c r="AX72" s="48">
        <f t="shared" si="465"/>
        <v>0</v>
      </c>
      <c r="AY72" s="48">
        <f t="shared" si="465"/>
        <v>0</v>
      </c>
      <c r="AZ72" s="48">
        <f t="shared" si="465"/>
        <v>0</v>
      </c>
      <c r="BA72" s="51">
        <f t="shared" si="403"/>
        <v>0</v>
      </c>
      <c r="BB72" s="45">
        <f t="shared" ref="BB72:BB80" si="466">E72/D72</f>
        <v>0</v>
      </c>
    </row>
    <row r="73" spans="2:54" s="44" customFormat="1" x14ac:dyDescent="0.25">
      <c r="B73" s="39" t="s">
        <v>44</v>
      </c>
      <c r="C73" s="40"/>
      <c r="D73" s="50">
        <f>SUM(D74:D75)</f>
        <v>255031</v>
      </c>
      <c r="E73" s="42">
        <f t="shared" si="394"/>
        <v>280</v>
      </c>
      <c r="F73" s="41">
        <f t="shared" ref="F73:AI73" si="467">SUM(F74:F75)</f>
        <v>0</v>
      </c>
      <c r="G73" s="41">
        <f t="shared" ref="G73:N73" si="468">SUM(G74:G75)</f>
        <v>0</v>
      </c>
      <c r="H73" s="41">
        <f t="shared" si="468"/>
        <v>0</v>
      </c>
      <c r="I73" s="41">
        <f t="shared" si="468"/>
        <v>0</v>
      </c>
      <c r="J73" s="41">
        <f t="shared" si="468"/>
        <v>0</v>
      </c>
      <c r="K73" s="41">
        <f t="shared" si="468"/>
        <v>0</v>
      </c>
      <c r="L73" s="41">
        <f t="shared" si="468"/>
        <v>280</v>
      </c>
      <c r="M73" s="41">
        <f t="shared" si="468"/>
        <v>0</v>
      </c>
      <c r="N73" s="41">
        <f t="shared" si="468"/>
        <v>0</v>
      </c>
      <c r="O73" s="43">
        <f t="shared" si="467"/>
        <v>280</v>
      </c>
      <c r="P73" s="41">
        <f t="shared" si="467"/>
        <v>0</v>
      </c>
      <c r="Q73" s="41">
        <f t="shared" ref="Q73:W73" si="469">SUM(Q74:Q75)</f>
        <v>0</v>
      </c>
      <c r="R73" s="41">
        <f t="shared" si="469"/>
        <v>0</v>
      </c>
      <c r="S73" s="41">
        <f t="shared" si="469"/>
        <v>0</v>
      </c>
      <c r="T73" s="41">
        <f t="shared" si="469"/>
        <v>0</v>
      </c>
      <c r="U73" s="41">
        <f t="shared" si="469"/>
        <v>0</v>
      </c>
      <c r="V73" s="41">
        <f t="shared" si="469"/>
        <v>0</v>
      </c>
      <c r="W73" s="41">
        <f t="shared" si="469"/>
        <v>0</v>
      </c>
      <c r="X73" s="41">
        <f t="shared" si="467"/>
        <v>0</v>
      </c>
      <c r="Y73" s="41">
        <f t="shared" si="467"/>
        <v>0</v>
      </c>
      <c r="Z73" s="41">
        <f t="shared" ref="Z73:AG73" si="470">SUM(Z74:Z75)</f>
        <v>0</v>
      </c>
      <c r="AA73" s="41">
        <f t="shared" si="470"/>
        <v>0</v>
      </c>
      <c r="AB73" s="41">
        <f t="shared" si="470"/>
        <v>0</v>
      </c>
      <c r="AC73" s="41">
        <f t="shared" si="470"/>
        <v>0</v>
      </c>
      <c r="AD73" s="41">
        <f t="shared" si="470"/>
        <v>0</v>
      </c>
      <c r="AE73" s="41">
        <f t="shared" si="470"/>
        <v>0</v>
      </c>
      <c r="AF73" s="41">
        <f t="shared" si="470"/>
        <v>0</v>
      </c>
      <c r="AG73" s="41">
        <f t="shared" si="470"/>
        <v>0</v>
      </c>
      <c r="AH73" s="43">
        <f t="shared" si="467"/>
        <v>0</v>
      </c>
      <c r="AI73" s="41">
        <f t="shared" si="467"/>
        <v>0</v>
      </c>
      <c r="AJ73" s="41">
        <f t="shared" ref="AJ73:AO73" si="471">SUM(AJ74:AJ75)</f>
        <v>0</v>
      </c>
      <c r="AK73" s="41">
        <f t="shared" si="471"/>
        <v>0</v>
      </c>
      <c r="AL73" s="41">
        <f t="shared" si="471"/>
        <v>0</v>
      </c>
      <c r="AM73" s="41">
        <f t="shared" si="471"/>
        <v>0</v>
      </c>
      <c r="AN73" s="41">
        <f t="shared" si="471"/>
        <v>0</v>
      </c>
      <c r="AO73" s="41">
        <f t="shared" si="471"/>
        <v>0</v>
      </c>
      <c r="AP73" s="43">
        <f t="shared" si="399"/>
        <v>0</v>
      </c>
      <c r="AQ73" s="41">
        <f t="shared" ref="AQ73:AS73" si="472">SUM(AQ74:AQ75)</f>
        <v>0</v>
      </c>
      <c r="AR73" s="41">
        <f t="shared" si="472"/>
        <v>0</v>
      </c>
      <c r="AS73" s="41">
        <f t="shared" si="472"/>
        <v>0</v>
      </c>
      <c r="AT73" s="43">
        <f t="shared" si="401"/>
        <v>0</v>
      </c>
      <c r="AU73" s="41">
        <f t="shared" ref="AU73:AZ73" si="473">SUM(AU74:AU75)</f>
        <v>0</v>
      </c>
      <c r="AV73" s="41">
        <f t="shared" si="473"/>
        <v>0</v>
      </c>
      <c r="AW73" s="41">
        <f t="shared" si="473"/>
        <v>0</v>
      </c>
      <c r="AX73" s="41">
        <f t="shared" si="473"/>
        <v>0</v>
      </c>
      <c r="AY73" s="41">
        <f t="shared" si="473"/>
        <v>0</v>
      </c>
      <c r="AZ73" s="41">
        <f t="shared" si="473"/>
        <v>0</v>
      </c>
      <c r="BA73" s="43">
        <f t="shared" si="403"/>
        <v>0</v>
      </c>
      <c r="BB73" s="45">
        <f t="shared" si="466"/>
        <v>1.0979057447918095E-3</v>
      </c>
    </row>
    <row r="74" spans="2:54" s="44" customFormat="1" ht="13.5" x14ac:dyDescent="0.25">
      <c r="B74" s="40"/>
      <c r="C74" s="52" t="s">
        <v>45</v>
      </c>
      <c r="D74" s="46">
        <f>[2]NW!I713</f>
        <v>241031</v>
      </c>
      <c r="E74" s="47">
        <f t="shared" si="394"/>
        <v>0</v>
      </c>
      <c r="F74" s="48">
        <f>$D74*F174</f>
        <v>0</v>
      </c>
      <c r="G74" s="48">
        <f t="shared" ref="G74:N74" si="474">$D74*G174</f>
        <v>0</v>
      </c>
      <c r="H74" s="48">
        <f t="shared" si="474"/>
        <v>0</v>
      </c>
      <c r="I74" s="48">
        <f t="shared" si="474"/>
        <v>0</v>
      </c>
      <c r="J74" s="48">
        <f t="shared" si="474"/>
        <v>0</v>
      </c>
      <c r="K74" s="48">
        <f t="shared" si="474"/>
        <v>0</v>
      </c>
      <c r="L74" s="48">
        <f t="shared" si="474"/>
        <v>0</v>
      </c>
      <c r="M74" s="48">
        <f t="shared" si="474"/>
        <v>0</v>
      </c>
      <c r="N74" s="48">
        <f t="shared" si="474"/>
        <v>0</v>
      </c>
      <c r="O74" s="51">
        <f>SUM(F74:N74)</f>
        <v>0</v>
      </c>
      <c r="P74" s="48">
        <f t="shared" ref="P74:W74" si="475">$D74*P174</f>
        <v>0</v>
      </c>
      <c r="Q74" s="48">
        <f t="shared" si="475"/>
        <v>0</v>
      </c>
      <c r="R74" s="48">
        <f t="shared" si="475"/>
        <v>0</v>
      </c>
      <c r="S74" s="48">
        <f t="shared" si="475"/>
        <v>0</v>
      </c>
      <c r="T74" s="48">
        <f t="shared" si="475"/>
        <v>0</v>
      </c>
      <c r="U74" s="48">
        <f t="shared" si="475"/>
        <v>0</v>
      </c>
      <c r="V74" s="48">
        <f t="shared" si="475"/>
        <v>0</v>
      </c>
      <c r="W74" s="48">
        <f t="shared" si="475"/>
        <v>0</v>
      </c>
      <c r="X74" s="51">
        <f>SUM(P74:W74)</f>
        <v>0</v>
      </c>
      <c r="Y74" s="48">
        <f t="shared" ref="Y74:AG74" si="476">$D74*Y174</f>
        <v>0</v>
      </c>
      <c r="Z74" s="48">
        <f t="shared" si="476"/>
        <v>0</v>
      </c>
      <c r="AA74" s="48">
        <f t="shared" si="476"/>
        <v>0</v>
      </c>
      <c r="AB74" s="48">
        <f t="shared" si="476"/>
        <v>0</v>
      </c>
      <c r="AC74" s="48">
        <f t="shared" si="476"/>
        <v>0</v>
      </c>
      <c r="AD74" s="48">
        <f t="shared" si="476"/>
        <v>0</v>
      </c>
      <c r="AE74" s="48">
        <f t="shared" si="476"/>
        <v>0</v>
      </c>
      <c r="AF74" s="48">
        <f t="shared" si="476"/>
        <v>0</v>
      </c>
      <c r="AG74" s="48">
        <f t="shared" si="476"/>
        <v>0</v>
      </c>
      <c r="AH74" s="51">
        <f>SUM(Y74:AG74)</f>
        <v>0</v>
      </c>
      <c r="AI74" s="48">
        <f t="shared" ref="AI74:AO74" si="477">$D74*AI174</f>
        <v>0</v>
      </c>
      <c r="AJ74" s="48">
        <f t="shared" si="477"/>
        <v>0</v>
      </c>
      <c r="AK74" s="48">
        <f t="shared" si="477"/>
        <v>0</v>
      </c>
      <c r="AL74" s="48">
        <f t="shared" si="477"/>
        <v>0</v>
      </c>
      <c r="AM74" s="48">
        <f t="shared" si="477"/>
        <v>0</v>
      </c>
      <c r="AN74" s="48">
        <f t="shared" si="477"/>
        <v>0</v>
      </c>
      <c r="AO74" s="48">
        <f t="shared" si="477"/>
        <v>0</v>
      </c>
      <c r="AP74" s="51">
        <f t="shared" si="399"/>
        <v>0</v>
      </c>
      <c r="AQ74" s="48">
        <f t="shared" ref="AQ74:AS74" si="478">$D74*AQ174</f>
        <v>0</v>
      </c>
      <c r="AR74" s="48">
        <f t="shared" si="478"/>
        <v>0</v>
      </c>
      <c r="AS74" s="48">
        <f t="shared" si="478"/>
        <v>0</v>
      </c>
      <c r="AT74" s="51">
        <f t="shared" si="401"/>
        <v>0</v>
      </c>
      <c r="AU74" s="48">
        <f t="shared" ref="AU74:AZ74" si="479">$D74*AU174</f>
        <v>0</v>
      </c>
      <c r="AV74" s="48">
        <f t="shared" si="479"/>
        <v>0</v>
      </c>
      <c r="AW74" s="48">
        <f t="shared" si="479"/>
        <v>0</v>
      </c>
      <c r="AX74" s="48">
        <f t="shared" si="479"/>
        <v>0</v>
      </c>
      <c r="AY74" s="48">
        <f t="shared" si="479"/>
        <v>0</v>
      </c>
      <c r="AZ74" s="48">
        <f t="shared" si="479"/>
        <v>0</v>
      </c>
      <c r="BA74" s="51">
        <f t="shared" si="403"/>
        <v>0</v>
      </c>
      <c r="BB74" s="45">
        <f t="shared" si="466"/>
        <v>0</v>
      </c>
    </row>
    <row r="75" spans="2:54" s="44" customFormat="1" ht="13.5" x14ac:dyDescent="0.25">
      <c r="B75" s="40"/>
      <c r="C75" s="52" t="s">
        <v>46</v>
      </c>
      <c r="D75" s="46">
        <f>[2]NW!I714</f>
        <v>14000</v>
      </c>
      <c r="E75" s="47">
        <f t="shared" si="394"/>
        <v>280</v>
      </c>
      <c r="F75" s="48">
        <f>$D75*F175</f>
        <v>0</v>
      </c>
      <c r="G75" s="48">
        <f t="shared" ref="G75:N75" si="480">$D75*G175</f>
        <v>0</v>
      </c>
      <c r="H75" s="48">
        <f t="shared" si="480"/>
        <v>0</v>
      </c>
      <c r="I75" s="48">
        <f t="shared" si="480"/>
        <v>0</v>
      </c>
      <c r="J75" s="48">
        <f t="shared" si="480"/>
        <v>0</v>
      </c>
      <c r="K75" s="48">
        <f t="shared" si="480"/>
        <v>0</v>
      </c>
      <c r="L75" s="48">
        <f t="shared" si="480"/>
        <v>280</v>
      </c>
      <c r="M75" s="48">
        <f t="shared" si="480"/>
        <v>0</v>
      </c>
      <c r="N75" s="48">
        <f t="shared" si="480"/>
        <v>0</v>
      </c>
      <c r="O75" s="51">
        <f>SUM(F75:N75)</f>
        <v>280</v>
      </c>
      <c r="P75" s="48">
        <f t="shared" ref="P75:W75" si="481">$D75*P175</f>
        <v>0</v>
      </c>
      <c r="Q75" s="48">
        <f t="shared" si="481"/>
        <v>0</v>
      </c>
      <c r="R75" s="48">
        <f t="shared" si="481"/>
        <v>0</v>
      </c>
      <c r="S75" s="48">
        <f t="shared" si="481"/>
        <v>0</v>
      </c>
      <c r="T75" s="48">
        <f t="shared" si="481"/>
        <v>0</v>
      </c>
      <c r="U75" s="48">
        <f t="shared" si="481"/>
        <v>0</v>
      </c>
      <c r="V75" s="48">
        <f t="shared" si="481"/>
        <v>0</v>
      </c>
      <c r="W75" s="48">
        <f t="shared" si="481"/>
        <v>0</v>
      </c>
      <c r="X75" s="51">
        <f>SUM(P75:W75)</f>
        <v>0</v>
      </c>
      <c r="Y75" s="48">
        <f t="shared" ref="Y75:AG75" si="482">$D75*Y175</f>
        <v>0</v>
      </c>
      <c r="Z75" s="48">
        <f t="shared" si="482"/>
        <v>0</v>
      </c>
      <c r="AA75" s="48">
        <f t="shared" si="482"/>
        <v>0</v>
      </c>
      <c r="AB75" s="48">
        <f t="shared" si="482"/>
        <v>0</v>
      </c>
      <c r="AC75" s="48">
        <f t="shared" si="482"/>
        <v>0</v>
      </c>
      <c r="AD75" s="48">
        <f t="shared" si="482"/>
        <v>0</v>
      </c>
      <c r="AE75" s="48">
        <f t="shared" si="482"/>
        <v>0</v>
      </c>
      <c r="AF75" s="48">
        <f t="shared" si="482"/>
        <v>0</v>
      </c>
      <c r="AG75" s="48">
        <f t="shared" si="482"/>
        <v>0</v>
      </c>
      <c r="AH75" s="51">
        <f>SUM(Y75:AG75)</f>
        <v>0</v>
      </c>
      <c r="AI75" s="48">
        <f t="shared" ref="AI75:AO75" si="483">$D75*AI175</f>
        <v>0</v>
      </c>
      <c r="AJ75" s="48">
        <f t="shared" si="483"/>
        <v>0</v>
      </c>
      <c r="AK75" s="48">
        <f t="shared" si="483"/>
        <v>0</v>
      </c>
      <c r="AL75" s="48">
        <f t="shared" si="483"/>
        <v>0</v>
      </c>
      <c r="AM75" s="48">
        <f t="shared" si="483"/>
        <v>0</v>
      </c>
      <c r="AN75" s="48">
        <f t="shared" si="483"/>
        <v>0</v>
      </c>
      <c r="AO75" s="48">
        <f t="shared" si="483"/>
        <v>0</v>
      </c>
      <c r="AP75" s="51">
        <f t="shared" si="399"/>
        <v>0</v>
      </c>
      <c r="AQ75" s="48">
        <f t="shared" ref="AQ75:AS75" si="484">$D75*AQ175</f>
        <v>0</v>
      </c>
      <c r="AR75" s="48">
        <f t="shared" si="484"/>
        <v>0</v>
      </c>
      <c r="AS75" s="48">
        <f t="shared" si="484"/>
        <v>0</v>
      </c>
      <c r="AT75" s="51">
        <f t="shared" si="401"/>
        <v>0</v>
      </c>
      <c r="AU75" s="48">
        <f t="shared" ref="AU75:AZ75" si="485">$D75*AU175</f>
        <v>0</v>
      </c>
      <c r="AV75" s="48">
        <f t="shared" si="485"/>
        <v>0</v>
      </c>
      <c r="AW75" s="48">
        <f t="shared" si="485"/>
        <v>0</v>
      </c>
      <c r="AX75" s="48">
        <f t="shared" si="485"/>
        <v>0</v>
      </c>
      <c r="AY75" s="48">
        <f t="shared" si="485"/>
        <v>0</v>
      </c>
      <c r="AZ75" s="48">
        <f t="shared" si="485"/>
        <v>0</v>
      </c>
      <c r="BA75" s="51">
        <f t="shared" si="403"/>
        <v>0</v>
      </c>
      <c r="BB75" s="45">
        <f t="shared" si="466"/>
        <v>0.02</v>
      </c>
    </row>
    <row r="76" spans="2:54" s="44" customFormat="1" x14ac:dyDescent="0.25">
      <c r="B76" s="39" t="s">
        <v>47</v>
      </c>
      <c r="C76" s="40"/>
      <c r="D76" s="50">
        <f>SUM(D77:D82)</f>
        <v>1842295</v>
      </c>
      <c r="E76" s="47">
        <f t="shared" si="394"/>
        <v>223985.60799999998</v>
      </c>
      <c r="F76" s="41">
        <f t="shared" ref="F76:AI76" si="486">SUM(F77:F82)</f>
        <v>30682.959999999999</v>
      </c>
      <c r="G76" s="41">
        <f t="shared" ref="G76:N76" si="487">SUM(G77:G82)</f>
        <v>46024.439999999995</v>
      </c>
      <c r="H76" s="41">
        <f t="shared" si="487"/>
        <v>0</v>
      </c>
      <c r="I76" s="41">
        <f t="shared" si="487"/>
        <v>0</v>
      </c>
      <c r="J76" s="41">
        <f t="shared" si="487"/>
        <v>0</v>
      </c>
      <c r="K76" s="41">
        <f t="shared" si="487"/>
        <v>0</v>
      </c>
      <c r="L76" s="41">
        <f t="shared" si="487"/>
        <v>0</v>
      </c>
      <c r="M76" s="41">
        <f t="shared" si="487"/>
        <v>0</v>
      </c>
      <c r="N76" s="41">
        <f t="shared" si="487"/>
        <v>0</v>
      </c>
      <c r="O76" s="43">
        <f t="shared" si="486"/>
        <v>76707.399999999994</v>
      </c>
      <c r="P76" s="41">
        <f t="shared" si="486"/>
        <v>0</v>
      </c>
      <c r="Q76" s="41">
        <f t="shared" ref="Q76:W76" si="488">SUM(Q77:Q82)</f>
        <v>0</v>
      </c>
      <c r="R76" s="41">
        <f t="shared" si="488"/>
        <v>0</v>
      </c>
      <c r="S76" s="41">
        <f t="shared" si="488"/>
        <v>0</v>
      </c>
      <c r="T76" s="41">
        <f t="shared" si="488"/>
        <v>0</v>
      </c>
      <c r="U76" s="41">
        <f t="shared" si="488"/>
        <v>46024.439999999995</v>
      </c>
      <c r="V76" s="41">
        <f t="shared" si="488"/>
        <v>0</v>
      </c>
      <c r="W76" s="41">
        <f t="shared" si="488"/>
        <v>0</v>
      </c>
      <c r="X76" s="41">
        <f t="shared" si="486"/>
        <v>46024.439999999995</v>
      </c>
      <c r="Y76" s="41">
        <f t="shared" si="486"/>
        <v>15341.48</v>
      </c>
      <c r="Z76" s="41">
        <f t="shared" ref="Z76:AG76" si="489">SUM(Z77:Z82)</f>
        <v>0</v>
      </c>
      <c r="AA76" s="41">
        <f t="shared" si="489"/>
        <v>0</v>
      </c>
      <c r="AB76" s="41">
        <f t="shared" si="489"/>
        <v>7670.74</v>
      </c>
      <c r="AC76" s="41">
        <f t="shared" si="489"/>
        <v>7670.74</v>
      </c>
      <c r="AD76" s="41">
        <f t="shared" si="489"/>
        <v>7670.74</v>
      </c>
      <c r="AE76" s="41">
        <f t="shared" si="489"/>
        <v>0</v>
      </c>
      <c r="AF76" s="41">
        <f t="shared" si="489"/>
        <v>0</v>
      </c>
      <c r="AG76" s="41">
        <f t="shared" si="489"/>
        <v>0</v>
      </c>
      <c r="AH76" s="43">
        <f t="shared" si="486"/>
        <v>38353.699999999997</v>
      </c>
      <c r="AI76" s="41">
        <f t="shared" si="486"/>
        <v>1534.1480000000001</v>
      </c>
      <c r="AJ76" s="41">
        <f t="shared" ref="AJ76:AO76" si="490">SUM(AJ77:AJ82)</f>
        <v>30682.959999999999</v>
      </c>
      <c r="AK76" s="41">
        <f t="shared" si="490"/>
        <v>30682.959999999999</v>
      </c>
      <c r="AL76" s="41">
        <f t="shared" si="490"/>
        <v>0</v>
      </c>
      <c r="AM76" s="41">
        <f t="shared" si="490"/>
        <v>0</v>
      </c>
      <c r="AN76" s="41">
        <f t="shared" si="490"/>
        <v>0</v>
      </c>
      <c r="AO76" s="41">
        <f t="shared" si="490"/>
        <v>0</v>
      </c>
      <c r="AP76" s="43">
        <f t="shared" si="399"/>
        <v>62900.067999999999</v>
      </c>
      <c r="AQ76" s="41">
        <f t="shared" ref="AQ76:AS76" si="491">SUM(AQ77:AQ82)</f>
        <v>0</v>
      </c>
      <c r="AR76" s="41">
        <f t="shared" si="491"/>
        <v>0</v>
      </c>
      <c r="AS76" s="41">
        <f t="shared" si="491"/>
        <v>0</v>
      </c>
      <c r="AT76" s="43">
        <f t="shared" si="401"/>
        <v>0</v>
      </c>
      <c r="AU76" s="41">
        <f t="shared" ref="AU76:AZ76" si="492">SUM(AU77:AU82)</f>
        <v>0</v>
      </c>
      <c r="AV76" s="41">
        <f t="shared" si="492"/>
        <v>0</v>
      </c>
      <c r="AW76" s="41">
        <f t="shared" si="492"/>
        <v>0</v>
      </c>
      <c r="AX76" s="41">
        <f t="shared" si="492"/>
        <v>0</v>
      </c>
      <c r="AY76" s="41">
        <f t="shared" si="492"/>
        <v>0</v>
      </c>
      <c r="AZ76" s="41">
        <f t="shared" si="492"/>
        <v>0</v>
      </c>
      <c r="BA76" s="43">
        <f t="shared" si="403"/>
        <v>0</v>
      </c>
      <c r="BB76" s="45">
        <f t="shared" si="466"/>
        <v>0.12157966449455705</v>
      </c>
    </row>
    <row r="77" spans="2:54" s="44" customFormat="1" ht="13.5" x14ac:dyDescent="0.25">
      <c r="B77" s="40"/>
      <c r="C77" s="40" t="s">
        <v>48</v>
      </c>
      <c r="D77" s="46">
        <f>[2]NW!I913</f>
        <v>1534148</v>
      </c>
      <c r="E77" s="47">
        <f t="shared" si="394"/>
        <v>223985.60799999998</v>
      </c>
      <c r="F77" s="48">
        <f t="shared" ref="F77:N82" si="493">$D77*F177</f>
        <v>30682.959999999999</v>
      </c>
      <c r="G77" s="48">
        <f t="shared" si="493"/>
        <v>46024.439999999995</v>
      </c>
      <c r="H77" s="48">
        <f t="shared" si="493"/>
        <v>0</v>
      </c>
      <c r="I77" s="48">
        <f t="shared" si="493"/>
        <v>0</v>
      </c>
      <c r="J77" s="48">
        <f t="shared" si="493"/>
        <v>0</v>
      </c>
      <c r="K77" s="48">
        <f t="shared" si="493"/>
        <v>0</v>
      </c>
      <c r="L77" s="48">
        <f t="shared" si="493"/>
        <v>0</v>
      </c>
      <c r="M77" s="48">
        <f t="shared" si="493"/>
        <v>0</v>
      </c>
      <c r="N77" s="48">
        <f t="shared" si="493"/>
        <v>0</v>
      </c>
      <c r="O77" s="51">
        <f t="shared" ref="O77:O82" si="494">SUM(F77:N77)</f>
        <v>76707.399999999994</v>
      </c>
      <c r="P77" s="48">
        <f t="shared" ref="P77:W77" si="495">$D77*P177</f>
        <v>0</v>
      </c>
      <c r="Q77" s="48">
        <f t="shared" si="495"/>
        <v>0</v>
      </c>
      <c r="R77" s="48">
        <f t="shared" si="495"/>
        <v>0</v>
      </c>
      <c r="S77" s="48">
        <f t="shared" si="495"/>
        <v>0</v>
      </c>
      <c r="T77" s="48">
        <f t="shared" si="495"/>
        <v>0</v>
      </c>
      <c r="U77" s="48">
        <f t="shared" si="495"/>
        <v>46024.439999999995</v>
      </c>
      <c r="V77" s="48">
        <f t="shared" si="495"/>
        <v>0</v>
      </c>
      <c r="W77" s="48">
        <f t="shared" si="495"/>
        <v>0</v>
      </c>
      <c r="X77" s="51">
        <f t="shared" ref="X77:X82" si="496">SUM(P77:W77)</f>
        <v>46024.439999999995</v>
      </c>
      <c r="Y77" s="48">
        <f t="shared" ref="Y77:AG77" si="497">$D77*Y177</f>
        <v>15341.48</v>
      </c>
      <c r="Z77" s="48">
        <f t="shared" si="497"/>
        <v>0</v>
      </c>
      <c r="AA77" s="48">
        <f t="shared" si="497"/>
        <v>0</v>
      </c>
      <c r="AB77" s="48">
        <f t="shared" si="497"/>
        <v>7670.74</v>
      </c>
      <c r="AC77" s="48">
        <f t="shared" si="497"/>
        <v>7670.74</v>
      </c>
      <c r="AD77" s="48">
        <f t="shared" si="497"/>
        <v>7670.74</v>
      </c>
      <c r="AE77" s="48">
        <f t="shared" si="497"/>
        <v>0</v>
      </c>
      <c r="AF77" s="48">
        <f t="shared" si="497"/>
        <v>0</v>
      </c>
      <c r="AG77" s="48">
        <f t="shared" si="497"/>
        <v>0</v>
      </c>
      <c r="AH77" s="51">
        <f t="shared" ref="AH77:AH82" si="498">SUM(Y77:AG77)</f>
        <v>38353.699999999997</v>
      </c>
      <c r="AI77" s="48">
        <f t="shared" ref="AI77:AO77" si="499">$D77*AI177</f>
        <v>1534.1480000000001</v>
      </c>
      <c r="AJ77" s="48">
        <f t="shared" si="499"/>
        <v>30682.959999999999</v>
      </c>
      <c r="AK77" s="48">
        <f t="shared" si="499"/>
        <v>30682.959999999999</v>
      </c>
      <c r="AL77" s="48">
        <f t="shared" si="499"/>
        <v>0</v>
      </c>
      <c r="AM77" s="48">
        <f t="shared" si="499"/>
        <v>0</v>
      </c>
      <c r="AN77" s="48">
        <f t="shared" si="499"/>
        <v>0</v>
      </c>
      <c r="AO77" s="48">
        <f t="shared" si="499"/>
        <v>0</v>
      </c>
      <c r="AP77" s="51">
        <f t="shared" si="399"/>
        <v>62900.067999999999</v>
      </c>
      <c r="AQ77" s="48">
        <f t="shared" ref="AQ77:AS77" si="500">$D77*AQ177</f>
        <v>0</v>
      </c>
      <c r="AR77" s="48">
        <f t="shared" si="500"/>
        <v>0</v>
      </c>
      <c r="AS77" s="48">
        <f t="shared" si="500"/>
        <v>0</v>
      </c>
      <c r="AT77" s="51">
        <f t="shared" si="401"/>
        <v>0</v>
      </c>
      <c r="AU77" s="48">
        <f t="shared" ref="AU77:AZ77" si="501">$D77*AU177</f>
        <v>0</v>
      </c>
      <c r="AV77" s="48">
        <f t="shared" si="501"/>
        <v>0</v>
      </c>
      <c r="AW77" s="48">
        <f t="shared" si="501"/>
        <v>0</v>
      </c>
      <c r="AX77" s="48">
        <f t="shared" si="501"/>
        <v>0</v>
      </c>
      <c r="AY77" s="48">
        <f t="shared" si="501"/>
        <v>0</v>
      </c>
      <c r="AZ77" s="48">
        <f t="shared" si="501"/>
        <v>0</v>
      </c>
      <c r="BA77" s="51">
        <f t="shared" si="403"/>
        <v>0</v>
      </c>
      <c r="BB77" s="45">
        <f t="shared" si="466"/>
        <v>0.14599999999999999</v>
      </c>
    </row>
    <row r="78" spans="2:54" s="44" customFormat="1" ht="13.5" x14ac:dyDescent="0.25">
      <c r="B78" s="40"/>
      <c r="C78" s="40" t="s">
        <v>49</v>
      </c>
      <c r="D78" s="46"/>
      <c r="E78" s="47">
        <f t="shared" si="394"/>
        <v>0</v>
      </c>
      <c r="F78" s="48">
        <f t="shared" si="493"/>
        <v>0</v>
      </c>
      <c r="G78" s="48">
        <f t="shared" si="493"/>
        <v>0</v>
      </c>
      <c r="H78" s="48">
        <f t="shared" si="493"/>
        <v>0</v>
      </c>
      <c r="I78" s="48">
        <f t="shared" si="493"/>
        <v>0</v>
      </c>
      <c r="J78" s="48">
        <f t="shared" si="493"/>
        <v>0</v>
      </c>
      <c r="K78" s="48">
        <f t="shared" si="493"/>
        <v>0</v>
      </c>
      <c r="L78" s="48">
        <f t="shared" si="493"/>
        <v>0</v>
      </c>
      <c r="M78" s="48">
        <f t="shared" si="493"/>
        <v>0</v>
      </c>
      <c r="N78" s="48">
        <f t="shared" si="493"/>
        <v>0</v>
      </c>
      <c r="O78" s="51">
        <f t="shared" si="494"/>
        <v>0</v>
      </c>
      <c r="P78" s="48">
        <f t="shared" ref="P78:W78" si="502">$D78*P178</f>
        <v>0</v>
      </c>
      <c r="Q78" s="48">
        <f t="shared" si="502"/>
        <v>0</v>
      </c>
      <c r="R78" s="48">
        <f t="shared" si="502"/>
        <v>0</v>
      </c>
      <c r="S78" s="48">
        <f t="shared" si="502"/>
        <v>0</v>
      </c>
      <c r="T78" s="48">
        <f t="shared" si="502"/>
        <v>0</v>
      </c>
      <c r="U78" s="48">
        <f t="shared" si="502"/>
        <v>0</v>
      </c>
      <c r="V78" s="48">
        <f t="shared" si="502"/>
        <v>0</v>
      </c>
      <c r="W78" s="48">
        <f t="shared" si="502"/>
        <v>0</v>
      </c>
      <c r="X78" s="51">
        <f t="shared" si="496"/>
        <v>0</v>
      </c>
      <c r="Y78" s="48">
        <f t="shared" ref="Y78:AG78" si="503">$D78*Y178</f>
        <v>0</v>
      </c>
      <c r="Z78" s="48">
        <f t="shared" si="503"/>
        <v>0</v>
      </c>
      <c r="AA78" s="48">
        <f t="shared" si="503"/>
        <v>0</v>
      </c>
      <c r="AB78" s="48">
        <f t="shared" si="503"/>
        <v>0</v>
      </c>
      <c r="AC78" s="48">
        <f t="shared" si="503"/>
        <v>0</v>
      </c>
      <c r="AD78" s="48">
        <f t="shared" si="503"/>
        <v>0</v>
      </c>
      <c r="AE78" s="48">
        <f t="shared" si="503"/>
        <v>0</v>
      </c>
      <c r="AF78" s="48">
        <f t="shared" si="503"/>
        <v>0</v>
      </c>
      <c r="AG78" s="48">
        <f t="shared" si="503"/>
        <v>0</v>
      </c>
      <c r="AH78" s="51">
        <f t="shared" si="498"/>
        <v>0</v>
      </c>
      <c r="AI78" s="48">
        <f t="shared" ref="AI78:AO78" si="504">$D78*AI178</f>
        <v>0</v>
      </c>
      <c r="AJ78" s="48">
        <f t="shared" si="504"/>
        <v>0</v>
      </c>
      <c r="AK78" s="48">
        <f t="shared" si="504"/>
        <v>0</v>
      </c>
      <c r="AL78" s="48">
        <f t="shared" si="504"/>
        <v>0</v>
      </c>
      <c r="AM78" s="48">
        <f t="shared" si="504"/>
        <v>0</v>
      </c>
      <c r="AN78" s="48">
        <f t="shared" si="504"/>
        <v>0</v>
      </c>
      <c r="AO78" s="48">
        <f t="shared" si="504"/>
        <v>0</v>
      </c>
      <c r="AP78" s="51">
        <f t="shared" si="399"/>
        <v>0</v>
      </c>
      <c r="AQ78" s="48">
        <f t="shared" ref="AQ78:AS78" si="505">$D78*AQ178</f>
        <v>0</v>
      </c>
      <c r="AR78" s="48">
        <f t="shared" si="505"/>
        <v>0</v>
      </c>
      <c r="AS78" s="48">
        <f t="shared" si="505"/>
        <v>0</v>
      </c>
      <c r="AT78" s="51">
        <f t="shared" si="401"/>
        <v>0</v>
      </c>
      <c r="AU78" s="48">
        <f t="shared" ref="AU78:AZ78" si="506">$D78*AU178</f>
        <v>0</v>
      </c>
      <c r="AV78" s="48">
        <f t="shared" si="506"/>
        <v>0</v>
      </c>
      <c r="AW78" s="48">
        <f t="shared" si="506"/>
        <v>0</v>
      </c>
      <c r="AX78" s="48">
        <f t="shared" si="506"/>
        <v>0</v>
      </c>
      <c r="AY78" s="48">
        <f t="shared" si="506"/>
        <v>0</v>
      </c>
      <c r="AZ78" s="48">
        <f t="shared" si="506"/>
        <v>0</v>
      </c>
      <c r="BA78" s="51">
        <f t="shared" si="403"/>
        <v>0</v>
      </c>
      <c r="BB78" s="45" t="e">
        <f t="shared" si="466"/>
        <v>#DIV/0!</v>
      </c>
    </row>
    <row r="79" spans="2:54" s="44" customFormat="1" ht="13.5" x14ac:dyDescent="0.25">
      <c r="B79" s="40"/>
      <c r="C79" s="40" t="s">
        <v>50</v>
      </c>
      <c r="D79" s="46">
        <f>[2]NW!I914</f>
        <v>308147</v>
      </c>
      <c r="E79" s="47">
        <f t="shared" si="394"/>
        <v>0</v>
      </c>
      <c r="F79" s="48">
        <f t="shared" si="493"/>
        <v>0</v>
      </c>
      <c r="G79" s="48">
        <f t="shared" si="493"/>
        <v>0</v>
      </c>
      <c r="H79" s="48">
        <f t="shared" si="493"/>
        <v>0</v>
      </c>
      <c r="I79" s="48">
        <f t="shared" si="493"/>
        <v>0</v>
      </c>
      <c r="J79" s="48">
        <f t="shared" si="493"/>
        <v>0</v>
      </c>
      <c r="K79" s="48">
        <f t="shared" si="493"/>
        <v>0</v>
      </c>
      <c r="L79" s="48">
        <f t="shared" si="493"/>
        <v>0</v>
      </c>
      <c r="M79" s="48">
        <f t="shared" si="493"/>
        <v>0</v>
      </c>
      <c r="N79" s="48">
        <f t="shared" si="493"/>
        <v>0</v>
      </c>
      <c r="O79" s="51">
        <f t="shared" si="494"/>
        <v>0</v>
      </c>
      <c r="P79" s="48">
        <f t="shared" ref="P79:W79" si="507">$D79*P179</f>
        <v>0</v>
      </c>
      <c r="Q79" s="48">
        <f t="shared" si="507"/>
        <v>0</v>
      </c>
      <c r="R79" s="48">
        <f t="shared" si="507"/>
        <v>0</v>
      </c>
      <c r="S79" s="48">
        <f t="shared" si="507"/>
        <v>0</v>
      </c>
      <c r="T79" s="48">
        <f t="shared" si="507"/>
        <v>0</v>
      </c>
      <c r="U79" s="48">
        <f t="shared" si="507"/>
        <v>0</v>
      </c>
      <c r="V79" s="48">
        <f t="shared" si="507"/>
        <v>0</v>
      </c>
      <c r="W79" s="48">
        <f t="shared" si="507"/>
        <v>0</v>
      </c>
      <c r="X79" s="51">
        <f t="shared" si="496"/>
        <v>0</v>
      </c>
      <c r="Y79" s="48">
        <f t="shared" ref="Y79:AG79" si="508">$D79*Y179</f>
        <v>0</v>
      </c>
      <c r="Z79" s="48">
        <f t="shared" si="508"/>
        <v>0</v>
      </c>
      <c r="AA79" s="48">
        <f t="shared" si="508"/>
        <v>0</v>
      </c>
      <c r="AB79" s="48">
        <f t="shared" si="508"/>
        <v>0</v>
      </c>
      <c r="AC79" s="48">
        <f t="shared" si="508"/>
        <v>0</v>
      </c>
      <c r="AD79" s="48">
        <f t="shared" si="508"/>
        <v>0</v>
      </c>
      <c r="AE79" s="48">
        <f t="shared" si="508"/>
        <v>0</v>
      </c>
      <c r="AF79" s="48">
        <f t="shared" si="508"/>
        <v>0</v>
      </c>
      <c r="AG79" s="48">
        <f t="shared" si="508"/>
        <v>0</v>
      </c>
      <c r="AH79" s="51">
        <f t="shared" si="498"/>
        <v>0</v>
      </c>
      <c r="AI79" s="48">
        <f t="shared" ref="AI79:AO79" si="509">$D79*AI179</f>
        <v>0</v>
      </c>
      <c r="AJ79" s="48">
        <f t="shared" si="509"/>
        <v>0</v>
      </c>
      <c r="AK79" s="48">
        <f t="shared" si="509"/>
        <v>0</v>
      </c>
      <c r="AL79" s="48">
        <f t="shared" si="509"/>
        <v>0</v>
      </c>
      <c r="AM79" s="48">
        <f t="shared" si="509"/>
        <v>0</v>
      </c>
      <c r="AN79" s="48">
        <f t="shared" si="509"/>
        <v>0</v>
      </c>
      <c r="AO79" s="48">
        <f t="shared" si="509"/>
        <v>0</v>
      </c>
      <c r="AP79" s="51">
        <f t="shared" si="399"/>
        <v>0</v>
      </c>
      <c r="AQ79" s="48">
        <f t="shared" ref="AQ79:AS79" si="510">$D79*AQ179</f>
        <v>0</v>
      </c>
      <c r="AR79" s="48">
        <f t="shared" si="510"/>
        <v>0</v>
      </c>
      <c r="AS79" s="48">
        <f t="shared" si="510"/>
        <v>0</v>
      </c>
      <c r="AT79" s="51">
        <f t="shared" si="401"/>
        <v>0</v>
      </c>
      <c r="AU79" s="48">
        <f t="shared" ref="AU79:AZ79" si="511">$D79*AU179</f>
        <v>0</v>
      </c>
      <c r="AV79" s="48">
        <f t="shared" si="511"/>
        <v>0</v>
      </c>
      <c r="AW79" s="48">
        <f t="shared" si="511"/>
        <v>0</v>
      </c>
      <c r="AX79" s="48">
        <f t="shared" si="511"/>
        <v>0</v>
      </c>
      <c r="AY79" s="48">
        <f t="shared" si="511"/>
        <v>0</v>
      </c>
      <c r="AZ79" s="48">
        <f t="shared" si="511"/>
        <v>0</v>
      </c>
      <c r="BA79" s="51">
        <f t="shared" si="403"/>
        <v>0</v>
      </c>
      <c r="BB79" s="45">
        <f t="shared" si="466"/>
        <v>0</v>
      </c>
    </row>
    <row r="80" spans="2:54" s="44" customFormat="1" ht="13.5" x14ac:dyDescent="0.25">
      <c r="B80" s="40"/>
      <c r="C80" s="40" t="s">
        <v>51</v>
      </c>
      <c r="D80" s="46"/>
      <c r="E80" s="47">
        <f t="shared" si="394"/>
        <v>0</v>
      </c>
      <c r="F80" s="48">
        <f t="shared" si="493"/>
        <v>0</v>
      </c>
      <c r="G80" s="48">
        <f t="shared" si="493"/>
        <v>0</v>
      </c>
      <c r="H80" s="48">
        <f t="shared" si="493"/>
        <v>0</v>
      </c>
      <c r="I80" s="48">
        <f t="shared" si="493"/>
        <v>0</v>
      </c>
      <c r="J80" s="48">
        <f t="shared" si="493"/>
        <v>0</v>
      </c>
      <c r="K80" s="48">
        <f t="shared" si="493"/>
        <v>0</v>
      </c>
      <c r="L80" s="48">
        <f t="shared" si="493"/>
        <v>0</v>
      </c>
      <c r="M80" s="48">
        <f t="shared" si="493"/>
        <v>0</v>
      </c>
      <c r="N80" s="48">
        <f t="shared" si="493"/>
        <v>0</v>
      </c>
      <c r="O80" s="51">
        <f t="shared" si="494"/>
        <v>0</v>
      </c>
      <c r="P80" s="48">
        <f t="shared" ref="P80:W80" si="512">$D80*P180</f>
        <v>0</v>
      </c>
      <c r="Q80" s="48">
        <f t="shared" si="512"/>
        <v>0</v>
      </c>
      <c r="R80" s="48">
        <f t="shared" si="512"/>
        <v>0</v>
      </c>
      <c r="S80" s="48">
        <f t="shared" si="512"/>
        <v>0</v>
      </c>
      <c r="T80" s="48">
        <f t="shared" si="512"/>
        <v>0</v>
      </c>
      <c r="U80" s="48">
        <f t="shared" si="512"/>
        <v>0</v>
      </c>
      <c r="V80" s="48">
        <f t="shared" si="512"/>
        <v>0</v>
      </c>
      <c r="W80" s="48">
        <f t="shared" si="512"/>
        <v>0</v>
      </c>
      <c r="X80" s="51">
        <f t="shared" si="496"/>
        <v>0</v>
      </c>
      <c r="Y80" s="48">
        <f t="shared" ref="Y80:AG80" si="513">$D80*Y180</f>
        <v>0</v>
      </c>
      <c r="Z80" s="48">
        <f t="shared" si="513"/>
        <v>0</v>
      </c>
      <c r="AA80" s="48">
        <f t="shared" si="513"/>
        <v>0</v>
      </c>
      <c r="AB80" s="48">
        <f t="shared" si="513"/>
        <v>0</v>
      </c>
      <c r="AC80" s="48">
        <f t="shared" si="513"/>
        <v>0</v>
      </c>
      <c r="AD80" s="48">
        <f t="shared" si="513"/>
        <v>0</v>
      </c>
      <c r="AE80" s="48">
        <f t="shared" si="513"/>
        <v>0</v>
      </c>
      <c r="AF80" s="48">
        <f t="shared" si="513"/>
        <v>0</v>
      </c>
      <c r="AG80" s="48">
        <f t="shared" si="513"/>
        <v>0</v>
      </c>
      <c r="AH80" s="51">
        <f t="shared" si="498"/>
        <v>0</v>
      </c>
      <c r="AI80" s="48">
        <f t="shared" ref="AI80:AO80" si="514">$D80*AI180</f>
        <v>0</v>
      </c>
      <c r="AJ80" s="48">
        <f t="shared" si="514"/>
        <v>0</v>
      </c>
      <c r="AK80" s="48">
        <f t="shared" si="514"/>
        <v>0</v>
      </c>
      <c r="AL80" s="48">
        <f t="shared" si="514"/>
        <v>0</v>
      </c>
      <c r="AM80" s="48">
        <f t="shared" si="514"/>
        <v>0</v>
      </c>
      <c r="AN80" s="48">
        <f t="shared" si="514"/>
        <v>0</v>
      </c>
      <c r="AO80" s="48">
        <f t="shared" si="514"/>
        <v>0</v>
      </c>
      <c r="AP80" s="51">
        <f t="shared" si="399"/>
        <v>0</v>
      </c>
      <c r="AQ80" s="48">
        <f t="shared" ref="AQ80:AS80" si="515">$D80*AQ180</f>
        <v>0</v>
      </c>
      <c r="AR80" s="48">
        <f t="shared" si="515"/>
        <v>0</v>
      </c>
      <c r="AS80" s="48">
        <f t="shared" si="515"/>
        <v>0</v>
      </c>
      <c r="AT80" s="51">
        <f t="shared" si="401"/>
        <v>0</v>
      </c>
      <c r="AU80" s="48">
        <f t="shared" ref="AU80:AZ80" si="516">$D80*AU180</f>
        <v>0</v>
      </c>
      <c r="AV80" s="48">
        <f t="shared" si="516"/>
        <v>0</v>
      </c>
      <c r="AW80" s="48">
        <f t="shared" si="516"/>
        <v>0</v>
      </c>
      <c r="AX80" s="48">
        <f t="shared" si="516"/>
        <v>0</v>
      </c>
      <c r="AY80" s="48">
        <f t="shared" si="516"/>
        <v>0</v>
      </c>
      <c r="AZ80" s="48">
        <f t="shared" si="516"/>
        <v>0</v>
      </c>
      <c r="BA80" s="51">
        <f t="shared" si="403"/>
        <v>0</v>
      </c>
      <c r="BB80" s="45" t="e">
        <f t="shared" si="466"/>
        <v>#DIV/0!</v>
      </c>
    </row>
    <row r="81" spans="2:54" s="44" customFormat="1" ht="13.5" x14ac:dyDescent="0.25">
      <c r="B81" s="40"/>
      <c r="C81" s="40" t="s">
        <v>52</v>
      </c>
      <c r="D81" s="46"/>
      <c r="E81" s="47">
        <f t="shared" si="394"/>
        <v>0</v>
      </c>
      <c r="F81" s="48">
        <f t="shared" si="493"/>
        <v>0</v>
      </c>
      <c r="G81" s="48">
        <f t="shared" si="493"/>
        <v>0</v>
      </c>
      <c r="H81" s="48">
        <f t="shared" si="493"/>
        <v>0</v>
      </c>
      <c r="I81" s="48">
        <f t="shared" si="493"/>
        <v>0</v>
      </c>
      <c r="J81" s="48">
        <f t="shared" si="493"/>
        <v>0</v>
      </c>
      <c r="K81" s="48">
        <f t="shared" si="493"/>
        <v>0</v>
      </c>
      <c r="L81" s="48">
        <f t="shared" si="493"/>
        <v>0</v>
      </c>
      <c r="M81" s="48">
        <f t="shared" si="493"/>
        <v>0</v>
      </c>
      <c r="N81" s="48">
        <f t="shared" si="493"/>
        <v>0</v>
      </c>
      <c r="O81" s="51">
        <f t="shared" si="494"/>
        <v>0</v>
      </c>
      <c r="P81" s="48">
        <f t="shared" ref="P81:W81" si="517">$D81*P181</f>
        <v>0</v>
      </c>
      <c r="Q81" s="48">
        <f t="shared" si="517"/>
        <v>0</v>
      </c>
      <c r="R81" s="48">
        <f t="shared" si="517"/>
        <v>0</v>
      </c>
      <c r="S81" s="48">
        <f t="shared" si="517"/>
        <v>0</v>
      </c>
      <c r="T81" s="48">
        <f t="shared" si="517"/>
        <v>0</v>
      </c>
      <c r="U81" s="48">
        <f t="shared" si="517"/>
        <v>0</v>
      </c>
      <c r="V81" s="48">
        <f t="shared" si="517"/>
        <v>0</v>
      </c>
      <c r="W81" s="48">
        <f t="shared" si="517"/>
        <v>0</v>
      </c>
      <c r="X81" s="51">
        <f t="shared" si="496"/>
        <v>0</v>
      </c>
      <c r="Y81" s="48">
        <f t="shared" ref="Y81:AG81" si="518">$D81*Y181</f>
        <v>0</v>
      </c>
      <c r="Z81" s="48">
        <f t="shared" si="518"/>
        <v>0</v>
      </c>
      <c r="AA81" s="48">
        <f t="shared" si="518"/>
        <v>0</v>
      </c>
      <c r="AB81" s="48">
        <f t="shared" si="518"/>
        <v>0</v>
      </c>
      <c r="AC81" s="48">
        <f t="shared" si="518"/>
        <v>0</v>
      </c>
      <c r="AD81" s="48">
        <f t="shared" si="518"/>
        <v>0</v>
      </c>
      <c r="AE81" s="48">
        <f t="shared" si="518"/>
        <v>0</v>
      </c>
      <c r="AF81" s="48">
        <f t="shared" si="518"/>
        <v>0</v>
      </c>
      <c r="AG81" s="48">
        <f t="shared" si="518"/>
        <v>0</v>
      </c>
      <c r="AH81" s="51">
        <f t="shared" si="498"/>
        <v>0</v>
      </c>
      <c r="AI81" s="48">
        <f t="shared" ref="AI81:AO81" si="519">$D81*AI181</f>
        <v>0</v>
      </c>
      <c r="AJ81" s="48">
        <f t="shared" si="519"/>
        <v>0</v>
      </c>
      <c r="AK81" s="48">
        <f t="shared" si="519"/>
        <v>0</v>
      </c>
      <c r="AL81" s="48">
        <f t="shared" si="519"/>
        <v>0</v>
      </c>
      <c r="AM81" s="48">
        <f t="shared" si="519"/>
        <v>0</v>
      </c>
      <c r="AN81" s="48">
        <f t="shared" si="519"/>
        <v>0</v>
      </c>
      <c r="AO81" s="48">
        <f t="shared" si="519"/>
        <v>0</v>
      </c>
      <c r="AP81" s="51">
        <f t="shared" si="399"/>
        <v>0</v>
      </c>
      <c r="AQ81" s="48">
        <f t="shared" ref="AQ81:AS81" si="520">$D81*AQ181</f>
        <v>0</v>
      </c>
      <c r="AR81" s="48">
        <f t="shared" si="520"/>
        <v>0</v>
      </c>
      <c r="AS81" s="48">
        <f t="shared" si="520"/>
        <v>0</v>
      </c>
      <c r="AT81" s="51">
        <f t="shared" si="401"/>
        <v>0</v>
      </c>
      <c r="AU81" s="48">
        <f t="shared" ref="AU81:AZ81" si="521">$D81*AU181</f>
        <v>0</v>
      </c>
      <c r="AV81" s="48">
        <f t="shared" si="521"/>
        <v>0</v>
      </c>
      <c r="AW81" s="48">
        <f t="shared" si="521"/>
        <v>0</v>
      </c>
      <c r="AX81" s="48">
        <f t="shared" si="521"/>
        <v>0</v>
      </c>
      <c r="AY81" s="48">
        <f t="shared" si="521"/>
        <v>0</v>
      </c>
      <c r="AZ81" s="48">
        <f t="shared" si="521"/>
        <v>0</v>
      </c>
      <c r="BA81" s="51">
        <f t="shared" si="403"/>
        <v>0</v>
      </c>
      <c r="BB81" s="45"/>
    </row>
    <row r="82" spans="2:54" s="44" customFormat="1" ht="13.5" x14ac:dyDescent="0.25">
      <c r="B82" s="40"/>
      <c r="C82" s="40" t="s">
        <v>53</v>
      </c>
      <c r="D82" s="46"/>
      <c r="E82" s="47">
        <f t="shared" si="394"/>
        <v>0</v>
      </c>
      <c r="F82" s="48">
        <f t="shared" si="493"/>
        <v>0</v>
      </c>
      <c r="G82" s="48">
        <f t="shared" si="493"/>
        <v>0</v>
      </c>
      <c r="H82" s="48">
        <f t="shared" si="493"/>
        <v>0</v>
      </c>
      <c r="I82" s="48">
        <f t="shared" si="493"/>
        <v>0</v>
      </c>
      <c r="J82" s="48">
        <f t="shared" si="493"/>
        <v>0</v>
      </c>
      <c r="K82" s="48">
        <f t="shared" si="493"/>
        <v>0</v>
      </c>
      <c r="L82" s="48">
        <f t="shared" si="493"/>
        <v>0</v>
      </c>
      <c r="M82" s="48">
        <f t="shared" si="493"/>
        <v>0</v>
      </c>
      <c r="N82" s="48">
        <f t="shared" si="493"/>
        <v>0</v>
      </c>
      <c r="O82" s="51">
        <f t="shared" si="494"/>
        <v>0</v>
      </c>
      <c r="P82" s="48">
        <f t="shared" ref="P82:W82" si="522">$D82*P182</f>
        <v>0</v>
      </c>
      <c r="Q82" s="48">
        <f t="shared" si="522"/>
        <v>0</v>
      </c>
      <c r="R82" s="48">
        <f t="shared" si="522"/>
        <v>0</v>
      </c>
      <c r="S82" s="48">
        <f t="shared" si="522"/>
        <v>0</v>
      </c>
      <c r="T82" s="48">
        <f t="shared" si="522"/>
        <v>0</v>
      </c>
      <c r="U82" s="48">
        <f t="shared" si="522"/>
        <v>0</v>
      </c>
      <c r="V82" s="48">
        <f t="shared" si="522"/>
        <v>0</v>
      </c>
      <c r="W82" s="48">
        <f t="shared" si="522"/>
        <v>0</v>
      </c>
      <c r="X82" s="51">
        <f t="shared" si="496"/>
        <v>0</v>
      </c>
      <c r="Y82" s="48">
        <f t="shared" ref="Y82:AG82" si="523">$D82*Y182</f>
        <v>0</v>
      </c>
      <c r="Z82" s="48">
        <f t="shared" si="523"/>
        <v>0</v>
      </c>
      <c r="AA82" s="48">
        <f t="shared" si="523"/>
        <v>0</v>
      </c>
      <c r="AB82" s="48">
        <f t="shared" si="523"/>
        <v>0</v>
      </c>
      <c r="AC82" s="48">
        <f t="shared" si="523"/>
        <v>0</v>
      </c>
      <c r="AD82" s="48">
        <f t="shared" si="523"/>
        <v>0</v>
      </c>
      <c r="AE82" s="48">
        <f t="shared" si="523"/>
        <v>0</v>
      </c>
      <c r="AF82" s="48">
        <f t="shared" si="523"/>
        <v>0</v>
      </c>
      <c r="AG82" s="48">
        <f t="shared" si="523"/>
        <v>0</v>
      </c>
      <c r="AH82" s="51">
        <f t="shared" si="498"/>
        <v>0</v>
      </c>
      <c r="AI82" s="48">
        <f t="shared" ref="AI82:AO82" si="524">$D82*AI182</f>
        <v>0</v>
      </c>
      <c r="AJ82" s="48">
        <f t="shared" si="524"/>
        <v>0</v>
      </c>
      <c r="AK82" s="48">
        <f t="shared" si="524"/>
        <v>0</v>
      </c>
      <c r="AL82" s="48">
        <f t="shared" si="524"/>
        <v>0</v>
      </c>
      <c r="AM82" s="48">
        <f t="shared" si="524"/>
        <v>0</v>
      </c>
      <c r="AN82" s="48">
        <f t="shared" si="524"/>
        <v>0</v>
      </c>
      <c r="AO82" s="48">
        <f t="shared" si="524"/>
        <v>0</v>
      </c>
      <c r="AP82" s="51">
        <f t="shared" si="399"/>
        <v>0</v>
      </c>
      <c r="AQ82" s="48">
        <f t="shared" ref="AQ82:AS82" si="525">$D82*AQ182</f>
        <v>0</v>
      </c>
      <c r="AR82" s="48">
        <f t="shared" si="525"/>
        <v>0</v>
      </c>
      <c r="AS82" s="48">
        <f t="shared" si="525"/>
        <v>0</v>
      </c>
      <c r="AT82" s="51">
        <f t="shared" si="401"/>
        <v>0</v>
      </c>
      <c r="AU82" s="48">
        <f t="shared" ref="AU82:AZ82" si="526">$D82*AU182</f>
        <v>0</v>
      </c>
      <c r="AV82" s="48">
        <f t="shared" si="526"/>
        <v>0</v>
      </c>
      <c r="AW82" s="48">
        <f t="shared" si="526"/>
        <v>0</v>
      </c>
      <c r="AX82" s="48">
        <f t="shared" si="526"/>
        <v>0</v>
      </c>
      <c r="AY82" s="48">
        <f t="shared" si="526"/>
        <v>0</v>
      </c>
      <c r="AZ82" s="48">
        <f t="shared" si="526"/>
        <v>0</v>
      </c>
      <c r="BA82" s="51">
        <f t="shared" si="403"/>
        <v>0</v>
      </c>
      <c r="BB82" s="45" t="e">
        <f t="shared" ref="BB82:BB89" si="527">E82/D82</f>
        <v>#DIV/0!</v>
      </c>
    </row>
    <row r="83" spans="2:54" s="44" customFormat="1" x14ac:dyDescent="0.25">
      <c r="B83" s="39" t="s">
        <v>54</v>
      </c>
      <c r="C83" s="40"/>
      <c r="D83" s="50">
        <f>SUM(D84:D85)</f>
        <v>224470</v>
      </c>
      <c r="E83" s="42">
        <f t="shared" si="394"/>
        <v>0</v>
      </c>
      <c r="F83" s="41">
        <f t="shared" ref="F83:AI83" si="528">SUM(F84:F85)</f>
        <v>0</v>
      </c>
      <c r="G83" s="41">
        <f t="shared" ref="G83:N83" si="529">SUM(G84:G85)</f>
        <v>0</v>
      </c>
      <c r="H83" s="41">
        <f t="shared" si="529"/>
        <v>0</v>
      </c>
      <c r="I83" s="41">
        <f t="shared" si="529"/>
        <v>0</v>
      </c>
      <c r="J83" s="41">
        <f t="shared" si="529"/>
        <v>0</v>
      </c>
      <c r="K83" s="41">
        <f t="shared" si="529"/>
        <v>0</v>
      </c>
      <c r="L83" s="41">
        <f t="shared" si="529"/>
        <v>0</v>
      </c>
      <c r="M83" s="41">
        <f t="shared" si="529"/>
        <v>0</v>
      </c>
      <c r="N83" s="41">
        <f t="shared" si="529"/>
        <v>0</v>
      </c>
      <c r="O83" s="43">
        <f t="shared" si="528"/>
        <v>0</v>
      </c>
      <c r="P83" s="41">
        <f t="shared" si="528"/>
        <v>0</v>
      </c>
      <c r="Q83" s="41">
        <f t="shared" ref="Q83:W83" si="530">SUM(Q84:Q85)</f>
        <v>0</v>
      </c>
      <c r="R83" s="41">
        <f t="shared" si="530"/>
        <v>0</v>
      </c>
      <c r="S83" s="41">
        <f t="shared" si="530"/>
        <v>0</v>
      </c>
      <c r="T83" s="41">
        <f t="shared" si="530"/>
        <v>0</v>
      </c>
      <c r="U83" s="41">
        <f t="shared" si="530"/>
        <v>0</v>
      </c>
      <c r="V83" s="41">
        <f t="shared" si="530"/>
        <v>0</v>
      </c>
      <c r="W83" s="41">
        <f t="shared" si="530"/>
        <v>0</v>
      </c>
      <c r="X83" s="41">
        <f t="shared" si="528"/>
        <v>0</v>
      </c>
      <c r="Y83" s="41">
        <f t="shared" si="528"/>
        <v>0</v>
      </c>
      <c r="Z83" s="41">
        <f t="shared" ref="Z83:AG83" si="531">SUM(Z84:Z85)</f>
        <v>0</v>
      </c>
      <c r="AA83" s="41">
        <f t="shared" si="531"/>
        <v>0</v>
      </c>
      <c r="AB83" s="41">
        <f t="shared" si="531"/>
        <v>0</v>
      </c>
      <c r="AC83" s="41">
        <f t="shared" si="531"/>
        <v>0</v>
      </c>
      <c r="AD83" s="41">
        <f t="shared" si="531"/>
        <v>0</v>
      </c>
      <c r="AE83" s="41">
        <f t="shared" si="531"/>
        <v>0</v>
      </c>
      <c r="AF83" s="41">
        <f t="shared" si="531"/>
        <v>0</v>
      </c>
      <c r="AG83" s="41">
        <f t="shared" si="531"/>
        <v>0</v>
      </c>
      <c r="AH83" s="43">
        <f t="shared" si="528"/>
        <v>0</v>
      </c>
      <c r="AI83" s="41">
        <f t="shared" si="528"/>
        <v>0</v>
      </c>
      <c r="AJ83" s="41">
        <f t="shared" ref="AJ83:AO83" si="532">SUM(AJ84:AJ85)</f>
        <v>0</v>
      </c>
      <c r="AK83" s="41">
        <f t="shared" si="532"/>
        <v>0</v>
      </c>
      <c r="AL83" s="41">
        <f t="shared" si="532"/>
        <v>0</v>
      </c>
      <c r="AM83" s="41">
        <f t="shared" si="532"/>
        <v>0</v>
      </c>
      <c r="AN83" s="41">
        <f t="shared" si="532"/>
        <v>0</v>
      </c>
      <c r="AO83" s="41">
        <f t="shared" si="532"/>
        <v>0</v>
      </c>
      <c r="AP83" s="43">
        <f t="shared" si="399"/>
        <v>0</v>
      </c>
      <c r="AQ83" s="41">
        <f t="shared" ref="AQ83:AS83" si="533">SUM(AQ84:AQ85)</f>
        <v>0</v>
      </c>
      <c r="AR83" s="41">
        <f t="shared" si="533"/>
        <v>0</v>
      </c>
      <c r="AS83" s="41">
        <f t="shared" si="533"/>
        <v>0</v>
      </c>
      <c r="AT83" s="43">
        <f t="shared" si="401"/>
        <v>0</v>
      </c>
      <c r="AU83" s="41">
        <f t="shared" ref="AU83:AZ83" si="534">SUM(AU84:AU85)</f>
        <v>0</v>
      </c>
      <c r="AV83" s="41">
        <f t="shared" si="534"/>
        <v>0</v>
      </c>
      <c r="AW83" s="41">
        <f t="shared" si="534"/>
        <v>0</v>
      </c>
      <c r="AX83" s="41">
        <f t="shared" si="534"/>
        <v>0</v>
      </c>
      <c r="AY83" s="41">
        <f t="shared" si="534"/>
        <v>0</v>
      </c>
      <c r="AZ83" s="41">
        <f t="shared" si="534"/>
        <v>0</v>
      </c>
      <c r="BA83" s="43">
        <f t="shared" si="403"/>
        <v>0</v>
      </c>
      <c r="BB83" s="45">
        <f t="shared" si="527"/>
        <v>0</v>
      </c>
    </row>
    <row r="84" spans="2:54" s="44" customFormat="1" ht="13.5" x14ac:dyDescent="0.25">
      <c r="B84" s="40"/>
      <c r="C84" s="40" t="s">
        <v>55</v>
      </c>
      <c r="D84" s="46"/>
      <c r="E84" s="47">
        <f t="shared" si="394"/>
        <v>0</v>
      </c>
      <c r="F84" s="48">
        <f t="shared" ref="F84:N85" si="535">$D84*F184</f>
        <v>0</v>
      </c>
      <c r="G84" s="48">
        <f t="shared" si="535"/>
        <v>0</v>
      </c>
      <c r="H84" s="48">
        <f t="shared" si="535"/>
        <v>0</v>
      </c>
      <c r="I84" s="48">
        <f t="shared" si="535"/>
        <v>0</v>
      </c>
      <c r="J84" s="48">
        <f t="shared" si="535"/>
        <v>0</v>
      </c>
      <c r="K84" s="48">
        <f t="shared" si="535"/>
        <v>0</v>
      </c>
      <c r="L84" s="48">
        <f t="shared" si="535"/>
        <v>0</v>
      </c>
      <c r="M84" s="48">
        <f t="shared" si="535"/>
        <v>0</v>
      </c>
      <c r="N84" s="48">
        <f t="shared" si="535"/>
        <v>0</v>
      </c>
      <c r="O84" s="51">
        <f>SUM(F84:N84)</f>
        <v>0</v>
      </c>
      <c r="P84" s="48">
        <f t="shared" ref="P84:W84" si="536">$D84*P184</f>
        <v>0</v>
      </c>
      <c r="Q84" s="48">
        <f t="shared" si="536"/>
        <v>0</v>
      </c>
      <c r="R84" s="48">
        <f t="shared" si="536"/>
        <v>0</v>
      </c>
      <c r="S84" s="48">
        <f t="shared" si="536"/>
        <v>0</v>
      </c>
      <c r="T84" s="48">
        <f t="shared" si="536"/>
        <v>0</v>
      </c>
      <c r="U84" s="48">
        <f t="shared" si="536"/>
        <v>0</v>
      </c>
      <c r="V84" s="48">
        <f t="shared" si="536"/>
        <v>0</v>
      </c>
      <c r="W84" s="48">
        <f t="shared" si="536"/>
        <v>0</v>
      </c>
      <c r="X84" s="51">
        <f>SUM(P84:W84)</f>
        <v>0</v>
      </c>
      <c r="Y84" s="48">
        <f t="shared" ref="Y84:AG84" si="537">$D84*Y184</f>
        <v>0</v>
      </c>
      <c r="Z84" s="48">
        <f t="shared" si="537"/>
        <v>0</v>
      </c>
      <c r="AA84" s="48">
        <f t="shared" si="537"/>
        <v>0</v>
      </c>
      <c r="AB84" s="48">
        <f t="shared" si="537"/>
        <v>0</v>
      </c>
      <c r="AC84" s="48">
        <f t="shared" si="537"/>
        <v>0</v>
      </c>
      <c r="AD84" s="48">
        <f t="shared" si="537"/>
        <v>0</v>
      </c>
      <c r="AE84" s="48">
        <f t="shared" si="537"/>
        <v>0</v>
      </c>
      <c r="AF84" s="48">
        <f t="shared" si="537"/>
        <v>0</v>
      </c>
      <c r="AG84" s="48">
        <f t="shared" si="537"/>
        <v>0</v>
      </c>
      <c r="AH84" s="51">
        <f>SUM(Y84:AG84)</f>
        <v>0</v>
      </c>
      <c r="AI84" s="48">
        <f t="shared" ref="AI84:AO84" si="538">$D84*AI184</f>
        <v>0</v>
      </c>
      <c r="AJ84" s="48">
        <f t="shared" si="538"/>
        <v>0</v>
      </c>
      <c r="AK84" s="48">
        <f t="shared" si="538"/>
        <v>0</v>
      </c>
      <c r="AL84" s="48">
        <f t="shared" si="538"/>
        <v>0</v>
      </c>
      <c r="AM84" s="48">
        <f t="shared" si="538"/>
        <v>0</v>
      </c>
      <c r="AN84" s="48">
        <f t="shared" si="538"/>
        <v>0</v>
      </c>
      <c r="AO84" s="48">
        <f t="shared" si="538"/>
        <v>0</v>
      </c>
      <c r="AP84" s="51">
        <f t="shared" si="399"/>
        <v>0</v>
      </c>
      <c r="AQ84" s="48">
        <f t="shared" ref="AQ84:AS84" si="539">$D84*AQ184</f>
        <v>0</v>
      </c>
      <c r="AR84" s="48">
        <f t="shared" si="539"/>
        <v>0</v>
      </c>
      <c r="AS84" s="48">
        <f t="shared" si="539"/>
        <v>0</v>
      </c>
      <c r="AT84" s="51">
        <f t="shared" si="401"/>
        <v>0</v>
      </c>
      <c r="AU84" s="48">
        <f t="shared" ref="AU84:AZ84" si="540">$D84*AU184</f>
        <v>0</v>
      </c>
      <c r="AV84" s="48">
        <f t="shared" si="540"/>
        <v>0</v>
      </c>
      <c r="AW84" s="48">
        <f t="shared" si="540"/>
        <v>0</v>
      </c>
      <c r="AX84" s="48">
        <f t="shared" si="540"/>
        <v>0</v>
      </c>
      <c r="AY84" s="48">
        <f t="shared" si="540"/>
        <v>0</v>
      </c>
      <c r="AZ84" s="48">
        <f t="shared" si="540"/>
        <v>0</v>
      </c>
      <c r="BA84" s="51">
        <f t="shared" si="403"/>
        <v>0</v>
      </c>
      <c r="BB84" s="45" t="e">
        <f t="shared" si="527"/>
        <v>#DIV/0!</v>
      </c>
    </row>
    <row r="85" spans="2:54" s="44" customFormat="1" ht="13.5" x14ac:dyDescent="0.25">
      <c r="B85" s="40"/>
      <c r="C85" s="40" t="s">
        <v>56</v>
      </c>
      <c r="D85" s="46">
        <f>[2]NW!I1113</f>
        <v>224470</v>
      </c>
      <c r="E85" s="47">
        <f t="shared" si="394"/>
        <v>0</v>
      </c>
      <c r="F85" s="48">
        <f t="shared" si="535"/>
        <v>0</v>
      </c>
      <c r="G85" s="48">
        <f t="shared" si="535"/>
        <v>0</v>
      </c>
      <c r="H85" s="48">
        <f t="shared" si="535"/>
        <v>0</v>
      </c>
      <c r="I85" s="48">
        <f t="shared" si="535"/>
        <v>0</v>
      </c>
      <c r="J85" s="48">
        <f t="shared" si="535"/>
        <v>0</v>
      </c>
      <c r="K85" s="48">
        <f t="shared" si="535"/>
        <v>0</v>
      </c>
      <c r="L85" s="48">
        <f t="shared" si="535"/>
        <v>0</v>
      </c>
      <c r="M85" s="48">
        <f t="shared" si="535"/>
        <v>0</v>
      </c>
      <c r="N85" s="48">
        <f t="shared" si="535"/>
        <v>0</v>
      </c>
      <c r="O85" s="51">
        <f>SUM(F85:N85)</f>
        <v>0</v>
      </c>
      <c r="P85" s="48">
        <f t="shared" ref="P85:W85" si="541">$D85*P185</f>
        <v>0</v>
      </c>
      <c r="Q85" s="48">
        <f t="shared" si="541"/>
        <v>0</v>
      </c>
      <c r="R85" s="48">
        <f t="shared" si="541"/>
        <v>0</v>
      </c>
      <c r="S85" s="48">
        <f t="shared" si="541"/>
        <v>0</v>
      </c>
      <c r="T85" s="48">
        <f t="shared" si="541"/>
        <v>0</v>
      </c>
      <c r="U85" s="48">
        <f t="shared" si="541"/>
        <v>0</v>
      </c>
      <c r="V85" s="48">
        <f t="shared" si="541"/>
        <v>0</v>
      </c>
      <c r="W85" s="48">
        <f t="shared" si="541"/>
        <v>0</v>
      </c>
      <c r="X85" s="51">
        <f>SUM(P85:W85)</f>
        <v>0</v>
      </c>
      <c r="Y85" s="48">
        <f t="shared" ref="Y85:AG85" si="542">$D85*Y185</f>
        <v>0</v>
      </c>
      <c r="Z85" s="48">
        <f t="shared" si="542"/>
        <v>0</v>
      </c>
      <c r="AA85" s="48">
        <f t="shared" si="542"/>
        <v>0</v>
      </c>
      <c r="AB85" s="48">
        <f t="shared" si="542"/>
        <v>0</v>
      </c>
      <c r="AC85" s="48">
        <f t="shared" si="542"/>
        <v>0</v>
      </c>
      <c r="AD85" s="48">
        <f t="shared" si="542"/>
        <v>0</v>
      </c>
      <c r="AE85" s="48">
        <f t="shared" si="542"/>
        <v>0</v>
      </c>
      <c r="AF85" s="48">
        <f t="shared" si="542"/>
        <v>0</v>
      </c>
      <c r="AG85" s="48">
        <f t="shared" si="542"/>
        <v>0</v>
      </c>
      <c r="AH85" s="51">
        <f>SUM(Y85:AG85)</f>
        <v>0</v>
      </c>
      <c r="AI85" s="48">
        <f t="shared" ref="AI85:AO85" si="543">$D85*AI185</f>
        <v>0</v>
      </c>
      <c r="AJ85" s="48">
        <f t="shared" si="543"/>
        <v>0</v>
      </c>
      <c r="AK85" s="48">
        <f t="shared" si="543"/>
        <v>0</v>
      </c>
      <c r="AL85" s="48">
        <f t="shared" si="543"/>
        <v>0</v>
      </c>
      <c r="AM85" s="48">
        <f t="shared" si="543"/>
        <v>0</v>
      </c>
      <c r="AN85" s="48">
        <f t="shared" si="543"/>
        <v>0</v>
      </c>
      <c r="AO85" s="48">
        <f t="shared" si="543"/>
        <v>0</v>
      </c>
      <c r="AP85" s="51">
        <f t="shared" si="399"/>
        <v>0</v>
      </c>
      <c r="AQ85" s="48">
        <f t="shared" ref="AQ85:AS85" si="544">$D85*AQ185</f>
        <v>0</v>
      </c>
      <c r="AR85" s="48">
        <f t="shared" si="544"/>
        <v>0</v>
      </c>
      <c r="AS85" s="48">
        <f t="shared" si="544"/>
        <v>0</v>
      </c>
      <c r="AT85" s="51">
        <f t="shared" si="401"/>
        <v>0</v>
      </c>
      <c r="AU85" s="48">
        <f t="shared" ref="AU85:AZ85" si="545">$D85*AU185</f>
        <v>0</v>
      </c>
      <c r="AV85" s="48">
        <f t="shared" si="545"/>
        <v>0</v>
      </c>
      <c r="AW85" s="48">
        <f t="shared" si="545"/>
        <v>0</v>
      </c>
      <c r="AX85" s="48">
        <f t="shared" si="545"/>
        <v>0</v>
      </c>
      <c r="AY85" s="48">
        <f t="shared" si="545"/>
        <v>0</v>
      </c>
      <c r="AZ85" s="48">
        <f t="shared" si="545"/>
        <v>0</v>
      </c>
      <c r="BA85" s="51">
        <f t="shared" si="403"/>
        <v>0</v>
      </c>
      <c r="BB85" s="45">
        <f t="shared" si="527"/>
        <v>0</v>
      </c>
    </row>
    <row r="86" spans="2:54" s="44" customFormat="1" x14ac:dyDescent="0.25">
      <c r="B86" s="39" t="s">
        <v>57</v>
      </c>
      <c r="C86" s="40"/>
      <c r="D86" s="50">
        <f>SUM(D87:D91)</f>
        <v>279448</v>
      </c>
      <c r="E86" s="42">
        <f t="shared" si="394"/>
        <v>20276.145</v>
      </c>
      <c r="F86" s="41">
        <f t="shared" ref="F86:AI86" si="546">SUM(F87:F91)</f>
        <v>0</v>
      </c>
      <c r="G86" s="41">
        <f t="shared" ref="G86:N86" si="547">SUM(G87:G91)</f>
        <v>0</v>
      </c>
      <c r="H86" s="41">
        <f t="shared" si="547"/>
        <v>0</v>
      </c>
      <c r="I86" s="41">
        <f t="shared" si="547"/>
        <v>0</v>
      </c>
      <c r="J86" s="41">
        <f t="shared" si="547"/>
        <v>0</v>
      </c>
      <c r="K86" s="41">
        <f t="shared" si="547"/>
        <v>0</v>
      </c>
      <c r="L86" s="41">
        <f t="shared" si="547"/>
        <v>0</v>
      </c>
      <c r="M86" s="41">
        <f t="shared" si="547"/>
        <v>0</v>
      </c>
      <c r="N86" s="41">
        <f t="shared" si="547"/>
        <v>0</v>
      </c>
      <c r="O86" s="43">
        <f t="shared" si="546"/>
        <v>0</v>
      </c>
      <c r="P86" s="41">
        <f t="shared" si="546"/>
        <v>0</v>
      </c>
      <c r="Q86" s="41">
        <f t="shared" ref="Q86:W86" si="548">SUM(Q87:Q91)</f>
        <v>0</v>
      </c>
      <c r="R86" s="41">
        <f t="shared" si="548"/>
        <v>0</v>
      </c>
      <c r="S86" s="41">
        <f t="shared" si="548"/>
        <v>0</v>
      </c>
      <c r="T86" s="41">
        <f t="shared" si="548"/>
        <v>0</v>
      </c>
      <c r="U86" s="41">
        <f t="shared" si="548"/>
        <v>0</v>
      </c>
      <c r="V86" s="41">
        <f t="shared" si="548"/>
        <v>10370.535</v>
      </c>
      <c r="W86" s="41">
        <f t="shared" si="548"/>
        <v>9905.61</v>
      </c>
      <c r="X86" s="41">
        <f t="shared" si="546"/>
        <v>20276.145</v>
      </c>
      <c r="Y86" s="41">
        <f t="shared" si="546"/>
        <v>0</v>
      </c>
      <c r="Z86" s="41">
        <f t="shared" ref="Z86:AG86" si="549">SUM(Z87:Z91)</f>
        <v>0</v>
      </c>
      <c r="AA86" s="41">
        <f t="shared" si="549"/>
        <v>0</v>
      </c>
      <c r="AB86" s="41">
        <f t="shared" si="549"/>
        <v>0</v>
      </c>
      <c r="AC86" s="41">
        <f t="shared" si="549"/>
        <v>0</v>
      </c>
      <c r="AD86" s="41">
        <f t="shared" si="549"/>
        <v>0</v>
      </c>
      <c r="AE86" s="41">
        <f t="shared" si="549"/>
        <v>0</v>
      </c>
      <c r="AF86" s="41">
        <f t="shared" si="549"/>
        <v>0</v>
      </c>
      <c r="AG86" s="41">
        <f t="shared" si="549"/>
        <v>0</v>
      </c>
      <c r="AH86" s="43">
        <f t="shared" si="546"/>
        <v>0</v>
      </c>
      <c r="AI86" s="41">
        <f t="shared" si="546"/>
        <v>0</v>
      </c>
      <c r="AJ86" s="41">
        <f t="shared" ref="AJ86:AO86" si="550">SUM(AJ87:AJ91)</f>
        <v>0</v>
      </c>
      <c r="AK86" s="41">
        <f t="shared" si="550"/>
        <v>0</v>
      </c>
      <c r="AL86" s="41">
        <f t="shared" si="550"/>
        <v>0</v>
      </c>
      <c r="AM86" s="41">
        <f t="shared" si="550"/>
        <v>0</v>
      </c>
      <c r="AN86" s="41">
        <f t="shared" si="550"/>
        <v>0</v>
      </c>
      <c r="AO86" s="41">
        <f t="shared" si="550"/>
        <v>0</v>
      </c>
      <c r="AP86" s="43">
        <f t="shared" si="399"/>
        <v>0</v>
      </c>
      <c r="AQ86" s="41">
        <f t="shared" ref="AQ86:AS86" si="551">SUM(AQ87:AQ91)</f>
        <v>0</v>
      </c>
      <c r="AR86" s="41">
        <f t="shared" si="551"/>
        <v>0</v>
      </c>
      <c r="AS86" s="41">
        <f t="shared" si="551"/>
        <v>0</v>
      </c>
      <c r="AT86" s="43">
        <f t="shared" si="401"/>
        <v>0</v>
      </c>
      <c r="AU86" s="41">
        <f t="shared" ref="AU86:AZ86" si="552">SUM(AU87:AU91)</f>
        <v>0</v>
      </c>
      <c r="AV86" s="41">
        <f t="shared" si="552"/>
        <v>0</v>
      </c>
      <c r="AW86" s="41">
        <f t="shared" si="552"/>
        <v>0</v>
      </c>
      <c r="AX86" s="41">
        <f t="shared" si="552"/>
        <v>0</v>
      </c>
      <c r="AY86" s="41">
        <f t="shared" si="552"/>
        <v>0</v>
      </c>
      <c r="AZ86" s="41">
        <f t="shared" si="552"/>
        <v>0</v>
      </c>
      <c r="BA86" s="43">
        <f t="shared" si="403"/>
        <v>0</v>
      </c>
      <c r="BB86" s="45">
        <f t="shared" si="527"/>
        <v>7.2557846182474017E-2</v>
      </c>
    </row>
    <row r="87" spans="2:54" s="44" customFormat="1" ht="13.5" x14ac:dyDescent="0.25">
      <c r="B87" s="40"/>
      <c r="C87" s="40" t="s">
        <v>58</v>
      </c>
      <c r="D87" s="46">
        <f>[2]NW!I1313</f>
        <v>189282</v>
      </c>
      <c r="E87" s="47">
        <f t="shared" si="394"/>
        <v>18928.2</v>
      </c>
      <c r="F87" s="48">
        <f t="shared" ref="F87:N91" si="553">$D87*F187</f>
        <v>0</v>
      </c>
      <c r="G87" s="48">
        <f t="shared" si="553"/>
        <v>0</v>
      </c>
      <c r="H87" s="48">
        <f t="shared" si="553"/>
        <v>0</v>
      </c>
      <c r="I87" s="48">
        <f t="shared" si="553"/>
        <v>0</v>
      </c>
      <c r="J87" s="48">
        <f t="shared" si="553"/>
        <v>0</v>
      </c>
      <c r="K87" s="48">
        <f t="shared" si="553"/>
        <v>0</v>
      </c>
      <c r="L87" s="48">
        <f t="shared" si="553"/>
        <v>0</v>
      </c>
      <c r="M87" s="48">
        <f t="shared" si="553"/>
        <v>0</v>
      </c>
      <c r="N87" s="48">
        <f t="shared" si="553"/>
        <v>0</v>
      </c>
      <c r="O87" s="51">
        <f>SUM(F87:N87)</f>
        <v>0</v>
      </c>
      <c r="P87" s="48">
        <f t="shared" ref="P87:W87" si="554">$D87*P187</f>
        <v>0</v>
      </c>
      <c r="Q87" s="48">
        <f t="shared" si="554"/>
        <v>0</v>
      </c>
      <c r="R87" s="48">
        <f t="shared" si="554"/>
        <v>0</v>
      </c>
      <c r="S87" s="48">
        <f t="shared" si="554"/>
        <v>0</v>
      </c>
      <c r="T87" s="48">
        <f t="shared" si="554"/>
        <v>0</v>
      </c>
      <c r="U87" s="48">
        <f t="shared" si="554"/>
        <v>0</v>
      </c>
      <c r="V87" s="48">
        <f t="shared" si="554"/>
        <v>9464.1</v>
      </c>
      <c r="W87" s="48">
        <f t="shared" si="554"/>
        <v>9464.1</v>
      </c>
      <c r="X87" s="51">
        <f>SUM(P87:W87)</f>
        <v>18928.2</v>
      </c>
      <c r="Y87" s="48">
        <f t="shared" ref="Y87:AG87" si="555">$D87*Y187</f>
        <v>0</v>
      </c>
      <c r="Z87" s="48">
        <f t="shared" si="555"/>
        <v>0</v>
      </c>
      <c r="AA87" s="48">
        <f t="shared" si="555"/>
        <v>0</v>
      </c>
      <c r="AB87" s="48">
        <f t="shared" si="555"/>
        <v>0</v>
      </c>
      <c r="AC87" s="48">
        <f t="shared" si="555"/>
        <v>0</v>
      </c>
      <c r="AD87" s="48">
        <f t="shared" si="555"/>
        <v>0</v>
      </c>
      <c r="AE87" s="48">
        <f t="shared" si="555"/>
        <v>0</v>
      </c>
      <c r="AF87" s="48">
        <f t="shared" si="555"/>
        <v>0</v>
      </c>
      <c r="AG87" s="48">
        <f t="shared" si="555"/>
        <v>0</v>
      </c>
      <c r="AH87" s="51">
        <f>SUM(Y87:AG87)</f>
        <v>0</v>
      </c>
      <c r="AI87" s="48">
        <f t="shared" ref="AI87:AO87" si="556">$D87*AI187</f>
        <v>0</v>
      </c>
      <c r="AJ87" s="48">
        <f t="shared" si="556"/>
        <v>0</v>
      </c>
      <c r="AK87" s="48">
        <f t="shared" si="556"/>
        <v>0</v>
      </c>
      <c r="AL87" s="48">
        <f t="shared" si="556"/>
        <v>0</v>
      </c>
      <c r="AM87" s="48">
        <f t="shared" si="556"/>
        <v>0</v>
      </c>
      <c r="AN87" s="48">
        <f t="shared" si="556"/>
        <v>0</v>
      </c>
      <c r="AO87" s="48">
        <f t="shared" si="556"/>
        <v>0</v>
      </c>
      <c r="AP87" s="51">
        <f t="shared" si="399"/>
        <v>0</v>
      </c>
      <c r="AQ87" s="48">
        <f t="shared" ref="AQ87:AS87" si="557">$D87*AQ187</f>
        <v>0</v>
      </c>
      <c r="AR87" s="48">
        <f t="shared" si="557"/>
        <v>0</v>
      </c>
      <c r="AS87" s="48">
        <f t="shared" si="557"/>
        <v>0</v>
      </c>
      <c r="AT87" s="51">
        <f t="shared" si="401"/>
        <v>0</v>
      </c>
      <c r="AU87" s="48">
        <f t="shared" ref="AU87:AZ87" si="558">$D87*AU187</f>
        <v>0</v>
      </c>
      <c r="AV87" s="48">
        <f t="shared" si="558"/>
        <v>0</v>
      </c>
      <c r="AW87" s="48">
        <f t="shared" si="558"/>
        <v>0</v>
      </c>
      <c r="AX87" s="48">
        <f t="shared" si="558"/>
        <v>0</v>
      </c>
      <c r="AY87" s="48">
        <f t="shared" si="558"/>
        <v>0</v>
      </c>
      <c r="AZ87" s="48">
        <f t="shared" si="558"/>
        <v>0</v>
      </c>
      <c r="BA87" s="51">
        <f t="shared" si="403"/>
        <v>0</v>
      </c>
      <c r="BB87" s="45">
        <f t="shared" si="527"/>
        <v>0.1</v>
      </c>
    </row>
    <row r="88" spans="2:54" s="44" customFormat="1" ht="13.5" x14ac:dyDescent="0.25">
      <c r="B88" s="40"/>
      <c r="C88" s="40" t="s">
        <v>59</v>
      </c>
      <c r="D88" s="46">
        <f>[2]NW!I1314</f>
        <v>29737</v>
      </c>
      <c r="E88" s="47">
        <f t="shared" si="394"/>
        <v>0</v>
      </c>
      <c r="F88" s="48">
        <f t="shared" si="553"/>
        <v>0</v>
      </c>
      <c r="G88" s="48">
        <f t="shared" si="553"/>
        <v>0</v>
      </c>
      <c r="H88" s="48">
        <f t="shared" si="553"/>
        <v>0</v>
      </c>
      <c r="I88" s="48">
        <f t="shared" si="553"/>
        <v>0</v>
      </c>
      <c r="J88" s="48">
        <f t="shared" si="553"/>
        <v>0</v>
      </c>
      <c r="K88" s="48">
        <f t="shared" si="553"/>
        <v>0</v>
      </c>
      <c r="L88" s="48">
        <f t="shared" si="553"/>
        <v>0</v>
      </c>
      <c r="M88" s="48">
        <f t="shared" si="553"/>
        <v>0</v>
      </c>
      <c r="N88" s="48">
        <f t="shared" si="553"/>
        <v>0</v>
      </c>
      <c r="O88" s="51">
        <f>SUM(F88:N88)</f>
        <v>0</v>
      </c>
      <c r="P88" s="48">
        <f t="shared" ref="P88:W88" si="559">$D88*P188</f>
        <v>0</v>
      </c>
      <c r="Q88" s="48">
        <f t="shared" si="559"/>
        <v>0</v>
      </c>
      <c r="R88" s="48">
        <f t="shared" si="559"/>
        <v>0</v>
      </c>
      <c r="S88" s="48">
        <f t="shared" si="559"/>
        <v>0</v>
      </c>
      <c r="T88" s="48">
        <f t="shared" si="559"/>
        <v>0</v>
      </c>
      <c r="U88" s="48">
        <f t="shared" si="559"/>
        <v>0</v>
      </c>
      <c r="V88" s="48">
        <f t="shared" si="559"/>
        <v>0</v>
      </c>
      <c r="W88" s="48">
        <f t="shared" si="559"/>
        <v>0</v>
      </c>
      <c r="X88" s="51">
        <f>SUM(P88:W88)</f>
        <v>0</v>
      </c>
      <c r="Y88" s="48">
        <f t="shared" ref="Y88:AG88" si="560">$D88*Y188</f>
        <v>0</v>
      </c>
      <c r="Z88" s="48">
        <f t="shared" si="560"/>
        <v>0</v>
      </c>
      <c r="AA88" s="48">
        <f t="shared" si="560"/>
        <v>0</v>
      </c>
      <c r="AB88" s="48">
        <f t="shared" si="560"/>
        <v>0</v>
      </c>
      <c r="AC88" s="48">
        <f t="shared" si="560"/>
        <v>0</v>
      </c>
      <c r="AD88" s="48">
        <f t="shared" si="560"/>
        <v>0</v>
      </c>
      <c r="AE88" s="48">
        <f t="shared" si="560"/>
        <v>0</v>
      </c>
      <c r="AF88" s="48">
        <f t="shared" si="560"/>
        <v>0</v>
      </c>
      <c r="AG88" s="48">
        <f t="shared" si="560"/>
        <v>0</v>
      </c>
      <c r="AH88" s="51">
        <f>SUM(Y88:AG88)</f>
        <v>0</v>
      </c>
      <c r="AI88" s="48">
        <f t="shared" ref="AI88:AO88" si="561">$D88*AI188</f>
        <v>0</v>
      </c>
      <c r="AJ88" s="48">
        <f t="shared" si="561"/>
        <v>0</v>
      </c>
      <c r="AK88" s="48">
        <f t="shared" si="561"/>
        <v>0</v>
      </c>
      <c r="AL88" s="48">
        <f t="shared" si="561"/>
        <v>0</v>
      </c>
      <c r="AM88" s="48">
        <f t="shared" si="561"/>
        <v>0</v>
      </c>
      <c r="AN88" s="48">
        <f t="shared" si="561"/>
        <v>0</v>
      </c>
      <c r="AO88" s="48">
        <f t="shared" si="561"/>
        <v>0</v>
      </c>
      <c r="AP88" s="51">
        <f t="shared" si="399"/>
        <v>0</v>
      </c>
      <c r="AQ88" s="48">
        <f t="shared" ref="AQ88:AS88" si="562">$D88*AQ188</f>
        <v>0</v>
      </c>
      <c r="AR88" s="48">
        <f t="shared" si="562"/>
        <v>0</v>
      </c>
      <c r="AS88" s="48">
        <f t="shared" si="562"/>
        <v>0</v>
      </c>
      <c r="AT88" s="51">
        <f t="shared" si="401"/>
        <v>0</v>
      </c>
      <c r="AU88" s="48">
        <f t="shared" ref="AU88:AZ88" si="563">$D88*AU188</f>
        <v>0</v>
      </c>
      <c r="AV88" s="48">
        <f t="shared" si="563"/>
        <v>0</v>
      </c>
      <c r="AW88" s="48">
        <f t="shared" si="563"/>
        <v>0</v>
      </c>
      <c r="AX88" s="48">
        <f t="shared" si="563"/>
        <v>0</v>
      </c>
      <c r="AY88" s="48">
        <f t="shared" si="563"/>
        <v>0</v>
      </c>
      <c r="AZ88" s="48">
        <f t="shared" si="563"/>
        <v>0</v>
      </c>
      <c r="BA88" s="51">
        <f t="shared" si="403"/>
        <v>0</v>
      </c>
      <c r="BB88" s="45">
        <f t="shared" si="527"/>
        <v>0</v>
      </c>
    </row>
    <row r="89" spans="2:54" s="44" customFormat="1" ht="13.5" x14ac:dyDescent="0.25">
      <c r="B89" s="40"/>
      <c r="C89" s="40" t="s">
        <v>60</v>
      </c>
      <c r="D89" s="46"/>
      <c r="E89" s="47">
        <f t="shared" si="394"/>
        <v>0</v>
      </c>
      <c r="F89" s="48">
        <f>$D89*F189</f>
        <v>0</v>
      </c>
      <c r="G89" s="48">
        <f t="shared" ref="G89:N89" si="564">$D89*G189</f>
        <v>0</v>
      </c>
      <c r="H89" s="48">
        <f t="shared" si="564"/>
        <v>0</v>
      </c>
      <c r="I89" s="48">
        <f t="shared" si="564"/>
        <v>0</v>
      </c>
      <c r="J89" s="48">
        <f t="shared" si="564"/>
        <v>0</v>
      </c>
      <c r="K89" s="48">
        <f t="shared" si="564"/>
        <v>0</v>
      </c>
      <c r="L89" s="48">
        <f t="shared" si="564"/>
        <v>0</v>
      </c>
      <c r="M89" s="48">
        <f t="shared" si="564"/>
        <v>0</v>
      </c>
      <c r="N89" s="48">
        <f t="shared" si="564"/>
        <v>0</v>
      </c>
      <c r="O89" s="51">
        <f>SUM(F89:N89)</f>
        <v>0</v>
      </c>
      <c r="P89" s="48">
        <f t="shared" ref="P89:W89" si="565">$D89*P189</f>
        <v>0</v>
      </c>
      <c r="Q89" s="48">
        <f t="shared" si="565"/>
        <v>0</v>
      </c>
      <c r="R89" s="48">
        <f t="shared" si="565"/>
        <v>0</v>
      </c>
      <c r="S89" s="48">
        <f t="shared" si="565"/>
        <v>0</v>
      </c>
      <c r="T89" s="48">
        <f t="shared" si="565"/>
        <v>0</v>
      </c>
      <c r="U89" s="48">
        <f t="shared" si="565"/>
        <v>0</v>
      </c>
      <c r="V89" s="48">
        <f t="shared" si="565"/>
        <v>0</v>
      </c>
      <c r="W89" s="48">
        <f t="shared" si="565"/>
        <v>0</v>
      </c>
      <c r="X89" s="51">
        <f>SUM(P89:W89)</f>
        <v>0</v>
      </c>
      <c r="Y89" s="48">
        <f t="shared" ref="Y89:AG89" si="566">$D89*Y189</f>
        <v>0</v>
      </c>
      <c r="Z89" s="48">
        <f t="shared" si="566"/>
        <v>0</v>
      </c>
      <c r="AA89" s="48">
        <f t="shared" si="566"/>
        <v>0</v>
      </c>
      <c r="AB89" s="48">
        <f t="shared" si="566"/>
        <v>0</v>
      </c>
      <c r="AC89" s="48">
        <f t="shared" si="566"/>
        <v>0</v>
      </c>
      <c r="AD89" s="48">
        <f t="shared" si="566"/>
        <v>0</v>
      </c>
      <c r="AE89" s="48">
        <f t="shared" si="566"/>
        <v>0</v>
      </c>
      <c r="AF89" s="48">
        <f t="shared" si="566"/>
        <v>0</v>
      </c>
      <c r="AG89" s="48">
        <f t="shared" si="566"/>
        <v>0</v>
      </c>
      <c r="AH89" s="51">
        <f>SUM(Y89:AG89)</f>
        <v>0</v>
      </c>
      <c r="AI89" s="48">
        <f t="shared" ref="AI89:AO89" si="567">$D89*AI189</f>
        <v>0</v>
      </c>
      <c r="AJ89" s="48">
        <f t="shared" si="567"/>
        <v>0</v>
      </c>
      <c r="AK89" s="48">
        <f t="shared" si="567"/>
        <v>0</v>
      </c>
      <c r="AL89" s="48">
        <f t="shared" si="567"/>
        <v>0</v>
      </c>
      <c r="AM89" s="48">
        <f t="shared" si="567"/>
        <v>0</v>
      </c>
      <c r="AN89" s="48">
        <f t="shared" si="567"/>
        <v>0</v>
      </c>
      <c r="AO89" s="48">
        <f t="shared" si="567"/>
        <v>0</v>
      </c>
      <c r="AP89" s="51">
        <f t="shared" si="399"/>
        <v>0</v>
      </c>
      <c r="AQ89" s="48">
        <f t="shared" ref="AQ89:AS89" si="568">$D89*AQ189</f>
        <v>0</v>
      </c>
      <c r="AR89" s="48">
        <f t="shared" si="568"/>
        <v>0</v>
      </c>
      <c r="AS89" s="48">
        <f t="shared" si="568"/>
        <v>0</v>
      </c>
      <c r="AT89" s="51">
        <f t="shared" si="401"/>
        <v>0</v>
      </c>
      <c r="AU89" s="48">
        <f t="shared" ref="AU89:AZ89" si="569">$D89*AU189</f>
        <v>0</v>
      </c>
      <c r="AV89" s="48">
        <f t="shared" si="569"/>
        <v>0</v>
      </c>
      <c r="AW89" s="48">
        <f t="shared" si="569"/>
        <v>0</v>
      </c>
      <c r="AX89" s="48">
        <f t="shared" si="569"/>
        <v>0</v>
      </c>
      <c r="AY89" s="48">
        <f t="shared" si="569"/>
        <v>0</v>
      </c>
      <c r="AZ89" s="48">
        <f t="shared" si="569"/>
        <v>0</v>
      </c>
      <c r="BA89" s="51">
        <f t="shared" si="403"/>
        <v>0</v>
      </c>
      <c r="BB89" s="45" t="e">
        <f t="shared" si="527"/>
        <v>#DIV/0!</v>
      </c>
    </row>
    <row r="90" spans="2:54" s="44" customFormat="1" ht="13.5" x14ac:dyDescent="0.25">
      <c r="B90" s="40"/>
      <c r="C90" s="40" t="s">
        <v>61</v>
      </c>
      <c r="D90" s="46">
        <f>[2]NW!I1315</f>
        <v>14717</v>
      </c>
      <c r="E90" s="47">
        <f t="shared" si="394"/>
        <v>662.26499999999999</v>
      </c>
      <c r="F90" s="48">
        <f t="shared" si="553"/>
        <v>0</v>
      </c>
      <c r="G90" s="48">
        <f t="shared" si="553"/>
        <v>0</v>
      </c>
      <c r="H90" s="48">
        <f t="shared" si="553"/>
        <v>0</v>
      </c>
      <c r="I90" s="48">
        <f t="shared" si="553"/>
        <v>0</v>
      </c>
      <c r="J90" s="48">
        <f t="shared" si="553"/>
        <v>0</v>
      </c>
      <c r="K90" s="48">
        <f t="shared" si="553"/>
        <v>0</v>
      </c>
      <c r="L90" s="48">
        <f t="shared" si="553"/>
        <v>0</v>
      </c>
      <c r="M90" s="48">
        <f t="shared" si="553"/>
        <v>0</v>
      </c>
      <c r="N90" s="48">
        <f t="shared" si="553"/>
        <v>0</v>
      </c>
      <c r="O90" s="51">
        <f>SUM(F90:N90)</f>
        <v>0</v>
      </c>
      <c r="P90" s="48">
        <f t="shared" ref="P90:W90" si="570">$D90*P190</f>
        <v>0</v>
      </c>
      <c r="Q90" s="48">
        <f t="shared" si="570"/>
        <v>0</v>
      </c>
      <c r="R90" s="48">
        <f t="shared" si="570"/>
        <v>0</v>
      </c>
      <c r="S90" s="48">
        <f t="shared" si="570"/>
        <v>0</v>
      </c>
      <c r="T90" s="48">
        <f t="shared" si="570"/>
        <v>0</v>
      </c>
      <c r="U90" s="48">
        <f t="shared" si="570"/>
        <v>0</v>
      </c>
      <c r="V90" s="48">
        <f t="shared" si="570"/>
        <v>220.755</v>
      </c>
      <c r="W90" s="48">
        <f t="shared" si="570"/>
        <v>441.51</v>
      </c>
      <c r="X90" s="51">
        <f>SUM(P90:W90)</f>
        <v>662.26499999999999</v>
      </c>
      <c r="Y90" s="48">
        <f t="shared" ref="Y90:AG90" si="571">$D90*Y190</f>
        <v>0</v>
      </c>
      <c r="Z90" s="48">
        <f t="shared" si="571"/>
        <v>0</v>
      </c>
      <c r="AA90" s="48">
        <f t="shared" si="571"/>
        <v>0</v>
      </c>
      <c r="AB90" s="48">
        <f t="shared" si="571"/>
        <v>0</v>
      </c>
      <c r="AC90" s="48">
        <f t="shared" si="571"/>
        <v>0</v>
      </c>
      <c r="AD90" s="48">
        <f t="shared" si="571"/>
        <v>0</v>
      </c>
      <c r="AE90" s="48">
        <f t="shared" si="571"/>
        <v>0</v>
      </c>
      <c r="AF90" s="48">
        <f t="shared" si="571"/>
        <v>0</v>
      </c>
      <c r="AG90" s="48">
        <f t="shared" si="571"/>
        <v>0</v>
      </c>
      <c r="AH90" s="51">
        <f>SUM(Y90:AG90)</f>
        <v>0</v>
      </c>
      <c r="AI90" s="48">
        <f t="shared" ref="AI90:AO90" si="572">$D90*AI190</f>
        <v>0</v>
      </c>
      <c r="AJ90" s="48">
        <f t="shared" si="572"/>
        <v>0</v>
      </c>
      <c r="AK90" s="48">
        <f t="shared" si="572"/>
        <v>0</v>
      </c>
      <c r="AL90" s="48">
        <f t="shared" si="572"/>
        <v>0</v>
      </c>
      <c r="AM90" s="48">
        <f t="shared" si="572"/>
        <v>0</v>
      </c>
      <c r="AN90" s="48">
        <f t="shared" si="572"/>
        <v>0</v>
      </c>
      <c r="AO90" s="48">
        <f t="shared" si="572"/>
        <v>0</v>
      </c>
      <c r="AP90" s="51">
        <f t="shared" si="399"/>
        <v>0</v>
      </c>
      <c r="AQ90" s="48">
        <f t="shared" ref="AQ90:AS90" si="573">$D90*AQ190</f>
        <v>0</v>
      </c>
      <c r="AR90" s="48">
        <f t="shared" si="573"/>
        <v>0</v>
      </c>
      <c r="AS90" s="48">
        <f t="shared" si="573"/>
        <v>0</v>
      </c>
      <c r="AT90" s="51">
        <f t="shared" si="401"/>
        <v>0</v>
      </c>
      <c r="AU90" s="48">
        <f t="shared" ref="AU90:AZ90" si="574">$D90*AU190</f>
        <v>0</v>
      </c>
      <c r="AV90" s="48">
        <f t="shared" si="574"/>
        <v>0</v>
      </c>
      <c r="AW90" s="48">
        <f t="shared" si="574"/>
        <v>0</v>
      </c>
      <c r="AX90" s="48">
        <f t="shared" si="574"/>
        <v>0</v>
      </c>
      <c r="AY90" s="48">
        <f t="shared" si="574"/>
        <v>0</v>
      </c>
      <c r="AZ90" s="48">
        <f t="shared" si="574"/>
        <v>0</v>
      </c>
      <c r="BA90" s="51">
        <f t="shared" si="403"/>
        <v>0</v>
      </c>
      <c r="BB90" s="45"/>
    </row>
    <row r="91" spans="2:54" s="44" customFormat="1" ht="13.5" x14ac:dyDescent="0.25">
      <c r="B91" s="40"/>
      <c r="C91" s="40" t="s">
        <v>62</v>
      </c>
      <c r="D91" s="46">
        <f>[2]NW!I1316</f>
        <v>45712</v>
      </c>
      <c r="E91" s="47">
        <f t="shared" si="394"/>
        <v>685.68</v>
      </c>
      <c r="F91" s="48">
        <f t="shared" si="553"/>
        <v>0</v>
      </c>
      <c r="G91" s="48">
        <f t="shared" si="553"/>
        <v>0</v>
      </c>
      <c r="H91" s="48">
        <f t="shared" si="553"/>
        <v>0</v>
      </c>
      <c r="I91" s="48">
        <f t="shared" si="553"/>
        <v>0</v>
      </c>
      <c r="J91" s="48">
        <f t="shared" si="553"/>
        <v>0</v>
      </c>
      <c r="K91" s="48">
        <f t="shared" si="553"/>
        <v>0</v>
      </c>
      <c r="L91" s="48">
        <f t="shared" si="553"/>
        <v>0</v>
      </c>
      <c r="M91" s="48">
        <f t="shared" si="553"/>
        <v>0</v>
      </c>
      <c r="N91" s="48">
        <f t="shared" si="553"/>
        <v>0</v>
      </c>
      <c r="O91" s="51">
        <f>SUM(F91:N91)</f>
        <v>0</v>
      </c>
      <c r="P91" s="48">
        <f t="shared" ref="P91:W91" si="575">$D91*P191</f>
        <v>0</v>
      </c>
      <c r="Q91" s="48">
        <f t="shared" si="575"/>
        <v>0</v>
      </c>
      <c r="R91" s="48">
        <f t="shared" si="575"/>
        <v>0</v>
      </c>
      <c r="S91" s="48">
        <f t="shared" si="575"/>
        <v>0</v>
      </c>
      <c r="T91" s="48">
        <f t="shared" si="575"/>
        <v>0</v>
      </c>
      <c r="U91" s="48">
        <f t="shared" si="575"/>
        <v>0</v>
      </c>
      <c r="V91" s="48">
        <f t="shared" si="575"/>
        <v>685.68</v>
      </c>
      <c r="W91" s="48">
        <f t="shared" si="575"/>
        <v>0</v>
      </c>
      <c r="X91" s="51">
        <f>SUM(P91:W91)</f>
        <v>685.68</v>
      </c>
      <c r="Y91" s="48">
        <f t="shared" ref="Y91:AG91" si="576">$D91*Y191</f>
        <v>0</v>
      </c>
      <c r="Z91" s="48">
        <f t="shared" si="576"/>
        <v>0</v>
      </c>
      <c r="AA91" s="48">
        <f t="shared" si="576"/>
        <v>0</v>
      </c>
      <c r="AB91" s="48">
        <f t="shared" si="576"/>
        <v>0</v>
      </c>
      <c r="AC91" s="48">
        <f t="shared" si="576"/>
        <v>0</v>
      </c>
      <c r="AD91" s="48">
        <f t="shared" si="576"/>
        <v>0</v>
      </c>
      <c r="AE91" s="48">
        <f t="shared" si="576"/>
        <v>0</v>
      </c>
      <c r="AF91" s="48">
        <f t="shared" si="576"/>
        <v>0</v>
      </c>
      <c r="AG91" s="48">
        <f t="shared" si="576"/>
        <v>0</v>
      </c>
      <c r="AH91" s="51">
        <f>SUM(Y91:AG91)</f>
        <v>0</v>
      </c>
      <c r="AI91" s="48">
        <f t="shared" ref="AI91:AO91" si="577">$D91*AI191</f>
        <v>0</v>
      </c>
      <c r="AJ91" s="48">
        <f t="shared" si="577"/>
        <v>0</v>
      </c>
      <c r="AK91" s="48">
        <f t="shared" si="577"/>
        <v>0</v>
      </c>
      <c r="AL91" s="48">
        <f t="shared" si="577"/>
        <v>0</v>
      </c>
      <c r="AM91" s="48">
        <f t="shared" si="577"/>
        <v>0</v>
      </c>
      <c r="AN91" s="48">
        <f t="shared" si="577"/>
        <v>0</v>
      </c>
      <c r="AO91" s="48">
        <f t="shared" si="577"/>
        <v>0</v>
      </c>
      <c r="AP91" s="51">
        <f t="shared" si="399"/>
        <v>0</v>
      </c>
      <c r="AQ91" s="48">
        <f t="shared" ref="AQ91:AS91" si="578">$D91*AQ191</f>
        <v>0</v>
      </c>
      <c r="AR91" s="48">
        <f t="shared" si="578"/>
        <v>0</v>
      </c>
      <c r="AS91" s="48">
        <f t="shared" si="578"/>
        <v>0</v>
      </c>
      <c r="AT91" s="51">
        <f t="shared" si="401"/>
        <v>0</v>
      </c>
      <c r="AU91" s="48">
        <f t="shared" ref="AU91:AZ91" si="579">$D91*AU191</f>
        <v>0</v>
      </c>
      <c r="AV91" s="48">
        <f t="shared" si="579"/>
        <v>0</v>
      </c>
      <c r="AW91" s="48">
        <f t="shared" si="579"/>
        <v>0</v>
      </c>
      <c r="AX91" s="48">
        <f t="shared" si="579"/>
        <v>0</v>
      </c>
      <c r="AY91" s="48">
        <f t="shared" si="579"/>
        <v>0</v>
      </c>
      <c r="AZ91" s="48">
        <f t="shared" si="579"/>
        <v>0</v>
      </c>
      <c r="BA91" s="51">
        <f t="shared" si="403"/>
        <v>0</v>
      </c>
      <c r="BB91" s="45">
        <f t="shared" ref="BB91:BB101" si="580">E91/D91</f>
        <v>1.4999999999999999E-2</v>
      </c>
    </row>
    <row r="92" spans="2:54" s="44" customFormat="1" x14ac:dyDescent="0.25">
      <c r="B92" s="39" t="s">
        <v>63</v>
      </c>
      <c r="C92" s="40"/>
      <c r="D92" s="50">
        <f>SUM(D93:D97)</f>
        <v>141081</v>
      </c>
      <c r="E92" s="42">
        <f t="shared" si="394"/>
        <v>7765.625</v>
      </c>
      <c r="F92" s="41">
        <f t="shared" ref="F92:AI92" si="581">SUM(F93:F97)</f>
        <v>0</v>
      </c>
      <c r="G92" s="41">
        <f t="shared" ref="G92:N92" si="582">SUM(G93:G97)</f>
        <v>0</v>
      </c>
      <c r="H92" s="41">
        <f t="shared" si="582"/>
        <v>109.375</v>
      </c>
      <c r="I92" s="41">
        <f t="shared" si="582"/>
        <v>0</v>
      </c>
      <c r="J92" s="41">
        <f t="shared" si="582"/>
        <v>0</v>
      </c>
      <c r="K92" s="41">
        <f t="shared" si="582"/>
        <v>0</v>
      </c>
      <c r="L92" s="41">
        <f t="shared" si="582"/>
        <v>0</v>
      </c>
      <c r="M92" s="41">
        <f t="shared" si="582"/>
        <v>0</v>
      </c>
      <c r="N92" s="41">
        <f t="shared" si="582"/>
        <v>0</v>
      </c>
      <c r="O92" s="43">
        <f t="shared" si="581"/>
        <v>109.375</v>
      </c>
      <c r="P92" s="41">
        <f t="shared" si="581"/>
        <v>0</v>
      </c>
      <c r="Q92" s="41">
        <f t="shared" ref="Q92:W92" si="583">SUM(Q93:Q97)</f>
        <v>0</v>
      </c>
      <c r="R92" s="41">
        <f t="shared" si="583"/>
        <v>0</v>
      </c>
      <c r="S92" s="41">
        <f t="shared" si="583"/>
        <v>0</v>
      </c>
      <c r="T92" s="41">
        <f t="shared" si="583"/>
        <v>0</v>
      </c>
      <c r="U92" s="41">
        <f t="shared" si="583"/>
        <v>0</v>
      </c>
      <c r="V92" s="41">
        <f t="shared" si="583"/>
        <v>0</v>
      </c>
      <c r="W92" s="41">
        <f t="shared" si="583"/>
        <v>0</v>
      </c>
      <c r="X92" s="41">
        <f t="shared" si="581"/>
        <v>0</v>
      </c>
      <c r="Y92" s="41">
        <f t="shared" si="581"/>
        <v>0</v>
      </c>
      <c r="Z92" s="41">
        <f t="shared" ref="Z92:AG92" si="584">SUM(Z93:Z97)</f>
        <v>0</v>
      </c>
      <c r="AA92" s="41">
        <f t="shared" si="584"/>
        <v>0</v>
      </c>
      <c r="AB92" s="41">
        <f t="shared" si="584"/>
        <v>0</v>
      </c>
      <c r="AC92" s="41">
        <f t="shared" si="584"/>
        <v>0</v>
      </c>
      <c r="AD92" s="41">
        <f t="shared" si="584"/>
        <v>0</v>
      </c>
      <c r="AE92" s="41">
        <f t="shared" si="584"/>
        <v>0</v>
      </c>
      <c r="AF92" s="41">
        <f t="shared" si="584"/>
        <v>0</v>
      </c>
      <c r="AG92" s="41">
        <f t="shared" si="584"/>
        <v>0</v>
      </c>
      <c r="AH92" s="43">
        <f t="shared" si="581"/>
        <v>0</v>
      </c>
      <c r="AI92" s="41">
        <f t="shared" si="581"/>
        <v>1093.75</v>
      </c>
      <c r="AJ92" s="41">
        <f t="shared" ref="AJ92:AO92" si="585">SUM(AJ93:AJ97)</f>
        <v>1093.75</v>
      </c>
      <c r="AK92" s="41">
        <f t="shared" si="585"/>
        <v>1093.75</v>
      </c>
      <c r="AL92" s="41">
        <f t="shared" si="585"/>
        <v>3281.25</v>
      </c>
      <c r="AM92" s="41">
        <f t="shared" si="585"/>
        <v>0</v>
      </c>
      <c r="AN92" s="41">
        <f t="shared" si="585"/>
        <v>1093.75</v>
      </c>
      <c r="AO92" s="41">
        <f t="shared" si="585"/>
        <v>0</v>
      </c>
      <c r="AP92" s="43">
        <f t="shared" si="399"/>
        <v>7656.25</v>
      </c>
      <c r="AQ92" s="41">
        <f t="shared" ref="AQ92:AS92" si="586">SUM(AQ93:AQ97)</f>
        <v>0</v>
      </c>
      <c r="AR92" s="41">
        <f t="shared" si="586"/>
        <v>0</v>
      </c>
      <c r="AS92" s="41">
        <f t="shared" si="586"/>
        <v>0</v>
      </c>
      <c r="AT92" s="43">
        <f t="shared" si="401"/>
        <v>0</v>
      </c>
      <c r="AU92" s="41">
        <f t="shared" ref="AU92:AZ92" si="587">SUM(AU93:AU97)</f>
        <v>0</v>
      </c>
      <c r="AV92" s="41">
        <f t="shared" si="587"/>
        <v>0</v>
      </c>
      <c r="AW92" s="41">
        <f t="shared" si="587"/>
        <v>0</v>
      </c>
      <c r="AX92" s="41">
        <f t="shared" si="587"/>
        <v>0</v>
      </c>
      <c r="AY92" s="41">
        <f t="shared" si="587"/>
        <v>0</v>
      </c>
      <c r="AZ92" s="41">
        <f t="shared" si="587"/>
        <v>0</v>
      </c>
      <c r="BA92" s="43">
        <f t="shared" si="403"/>
        <v>0</v>
      </c>
      <c r="BB92" s="45">
        <f t="shared" si="580"/>
        <v>5.5043733741609431E-2</v>
      </c>
    </row>
    <row r="93" spans="2:54" s="44" customFormat="1" ht="13.5" x14ac:dyDescent="0.25">
      <c r="B93" s="40"/>
      <c r="C93" s="40" t="s">
        <v>64</v>
      </c>
      <c r="D93" s="46">
        <f>[2]NW!I1514</f>
        <v>31037</v>
      </c>
      <c r="E93" s="47">
        <f t="shared" si="394"/>
        <v>0</v>
      </c>
      <c r="F93" s="48">
        <f t="shared" ref="F93:N97" si="588">$D93*F193</f>
        <v>0</v>
      </c>
      <c r="G93" s="48">
        <f t="shared" si="588"/>
        <v>0</v>
      </c>
      <c r="H93" s="48">
        <f t="shared" si="588"/>
        <v>0</v>
      </c>
      <c r="I93" s="48">
        <f t="shared" si="588"/>
        <v>0</v>
      </c>
      <c r="J93" s="48">
        <f t="shared" si="588"/>
        <v>0</v>
      </c>
      <c r="K93" s="48">
        <f t="shared" si="588"/>
        <v>0</v>
      </c>
      <c r="L93" s="48">
        <f t="shared" si="588"/>
        <v>0</v>
      </c>
      <c r="M93" s="48">
        <f t="shared" si="588"/>
        <v>0</v>
      </c>
      <c r="N93" s="48">
        <f t="shared" si="588"/>
        <v>0</v>
      </c>
      <c r="O93" s="51">
        <f>SUM(F93:N93)</f>
        <v>0</v>
      </c>
      <c r="P93" s="48">
        <f t="shared" ref="P93:W93" si="589">$D93*P193</f>
        <v>0</v>
      </c>
      <c r="Q93" s="48">
        <f t="shared" si="589"/>
        <v>0</v>
      </c>
      <c r="R93" s="48">
        <f t="shared" si="589"/>
        <v>0</v>
      </c>
      <c r="S93" s="48">
        <f t="shared" si="589"/>
        <v>0</v>
      </c>
      <c r="T93" s="48">
        <f t="shared" si="589"/>
        <v>0</v>
      </c>
      <c r="U93" s="48">
        <f t="shared" si="589"/>
        <v>0</v>
      </c>
      <c r="V93" s="48">
        <f t="shared" si="589"/>
        <v>0</v>
      </c>
      <c r="W93" s="48">
        <f t="shared" si="589"/>
        <v>0</v>
      </c>
      <c r="X93" s="51">
        <f>SUM(P93:W93)</f>
        <v>0</v>
      </c>
      <c r="Y93" s="48">
        <f t="shared" ref="Y93:AG93" si="590">$D93*Y193</f>
        <v>0</v>
      </c>
      <c r="Z93" s="48">
        <f t="shared" si="590"/>
        <v>0</v>
      </c>
      <c r="AA93" s="48">
        <f t="shared" si="590"/>
        <v>0</v>
      </c>
      <c r="AB93" s="48">
        <f t="shared" si="590"/>
        <v>0</v>
      </c>
      <c r="AC93" s="48">
        <f t="shared" si="590"/>
        <v>0</v>
      </c>
      <c r="AD93" s="48">
        <f t="shared" si="590"/>
        <v>0</v>
      </c>
      <c r="AE93" s="48">
        <f t="shared" si="590"/>
        <v>0</v>
      </c>
      <c r="AF93" s="48">
        <f t="shared" si="590"/>
        <v>0</v>
      </c>
      <c r="AG93" s="48">
        <f t="shared" si="590"/>
        <v>0</v>
      </c>
      <c r="AH93" s="51">
        <f>SUM(Y93:AG93)</f>
        <v>0</v>
      </c>
      <c r="AI93" s="48">
        <f t="shared" ref="AI93:AO93" si="591">$D93*AI193</f>
        <v>0</v>
      </c>
      <c r="AJ93" s="48">
        <f t="shared" si="591"/>
        <v>0</v>
      </c>
      <c r="AK93" s="48">
        <f t="shared" si="591"/>
        <v>0</v>
      </c>
      <c r="AL93" s="48">
        <f t="shared" si="591"/>
        <v>0</v>
      </c>
      <c r="AM93" s="48">
        <f t="shared" si="591"/>
        <v>0</v>
      </c>
      <c r="AN93" s="48">
        <f t="shared" si="591"/>
        <v>0</v>
      </c>
      <c r="AO93" s="48">
        <f t="shared" si="591"/>
        <v>0</v>
      </c>
      <c r="AP93" s="51">
        <f t="shared" si="399"/>
        <v>0</v>
      </c>
      <c r="AQ93" s="48">
        <f t="shared" ref="AQ93:AS93" si="592">$D93*AQ193</f>
        <v>0</v>
      </c>
      <c r="AR93" s="48">
        <f t="shared" si="592"/>
        <v>0</v>
      </c>
      <c r="AS93" s="48">
        <f t="shared" si="592"/>
        <v>0</v>
      </c>
      <c r="AT93" s="51">
        <f t="shared" si="401"/>
        <v>0</v>
      </c>
      <c r="AU93" s="48">
        <f t="shared" ref="AU93:AZ93" si="593">$D93*AU193</f>
        <v>0</v>
      </c>
      <c r="AV93" s="48">
        <f t="shared" si="593"/>
        <v>0</v>
      </c>
      <c r="AW93" s="48">
        <f t="shared" si="593"/>
        <v>0</v>
      </c>
      <c r="AX93" s="48">
        <f t="shared" si="593"/>
        <v>0</v>
      </c>
      <c r="AY93" s="48">
        <f t="shared" si="593"/>
        <v>0</v>
      </c>
      <c r="AZ93" s="48">
        <f t="shared" si="593"/>
        <v>0</v>
      </c>
      <c r="BA93" s="51">
        <f t="shared" si="403"/>
        <v>0</v>
      </c>
      <c r="BB93" s="45">
        <f t="shared" si="580"/>
        <v>0</v>
      </c>
    </row>
    <row r="94" spans="2:54" s="44" customFormat="1" ht="13.5" x14ac:dyDescent="0.25">
      <c r="B94" s="40"/>
      <c r="C94" s="40" t="s">
        <v>65</v>
      </c>
      <c r="D94" s="46">
        <f>[2]NW!I1513</f>
        <v>75497</v>
      </c>
      <c r="E94" s="47">
        <f t="shared" si="394"/>
        <v>0</v>
      </c>
      <c r="F94" s="48">
        <f t="shared" si="588"/>
        <v>0</v>
      </c>
      <c r="G94" s="48">
        <f t="shared" si="588"/>
        <v>0</v>
      </c>
      <c r="H94" s="48">
        <f t="shared" si="588"/>
        <v>0</v>
      </c>
      <c r="I94" s="48">
        <f t="shared" si="588"/>
        <v>0</v>
      </c>
      <c r="J94" s="48">
        <f t="shared" si="588"/>
        <v>0</v>
      </c>
      <c r="K94" s="48">
        <f t="shared" si="588"/>
        <v>0</v>
      </c>
      <c r="L94" s="48">
        <f t="shared" si="588"/>
        <v>0</v>
      </c>
      <c r="M94" s="48">
        <f t="shared" si="588"/>
        <v>0</v>
      </c>
      <c r="N94" s="48">
        <f t="shared" si="588"/>
        <v>0</v>
      </c>
      <c r="O94" s="51">
        <f>SUM(F94:N94)</f>
        <v>0</v>
      </c>
      <c r="P94" s="48">
        <f t="shared" ref="P94:W94" si="594">$D94*P194</f>
        <v>0</v>
      </c>
      <c r="Q94" s="48">
        <f t="shared" si="594"/>
        <v>0</v>
      </c>
      <c r="R94" s="48">
        <f t="shared" si="594"/>
        <v>0</v>
      </c>
      <c r="S94" s="48">
        <f t="shared" si="594"/>
        <v>0</v>
      </c>
      <c r="T94" s="48">
        <f t="shared" si="594"/>
        <v>0</v>
      </c>
      <c r="U94" s="48">
        <f t="shared" si="594"/>
        <v>0</v>
      </c>
      <c r="V94" s="48">
        <f t="shared" si="594"/>
        <v>0</v>
      </c>
      <c r="W94" s="48">
        <f t="shared" si="594"/>
        <v>0</v>
      </c>
      <c r="X94" s="51">
        <f>SUM(P94:W94)</f>
        <v>0</v>
      </c>
      <c r="Y94" s="48">
        <f t="shared" ref="Y94:AG94" si="595">$D94*Y194</f>
        <v>0</v>
      </c>
      <c r="Z94" s="48">
        <f t="shared" si="595"/>
        <v>0</v>
      </c>
      <c r="AA94" s="48">
        <f t="shared" si="595"/>
        <v>0</v>
      </c>
      <c r="AB94" s="48">
        <f t="shared" si="595"/>
        <v>0</v>
      </c>
      <c r="AC94" s="48">
        <f t="shared" si="595"/>
        <v>0</v>
      </c>
      <c r="AD94" s="48">
        <f t="shared" si="595"/>
        <v>0</v>
      </c>
      <c r="AE94" s="48">
        <f t="shared" si="595"/>
        <v>0</v>
      </c>
      <c r="AF94" s="48">
        <f t="shared" si="595"/>
        <v>0</v>
      </c>
      <c r="AG94" s="48">
        <f t="shared" si="595"/>
        <v>0</v>
      </c>
      <c r="AH94" s="51">
        <f>SUM(Y94:AG94)</f>
        <v>0</v>
      </c>
      <c r="AI94" s="48">
        <f t="shared" ref="AI94:AO94" si="596">$D94*AI194</f>
        <v>0</v>
      </c>
      <c r="AJ94" s="48">
        <f t="shared" si="596"/>
        <v>0</v>
      </c>
      <c r="AK94" s="48">
        <f t="shared" si="596"/>
        <v>0</v>
      </c>
      <c r="AL94" s="48">
        <f t="shared" si="596"/>
        <v>0</v>
      </c>
      <c r="AM94" s="48">
        <f t="shared" si="596"/>
        <v>0</v>
      </c>
      <c r="AN94" s="48">
        <f t="shared" si="596"/>
        <v>0</v>
      </c>
      <c r="AO94" s="48">
        <f t="shared" si="596"/>
        <v>0</v>
      </c>
      <c r="AP94" s="51">
        <f t="shared" si="399"/>
        <v>0</v>
      </c>
      <c r="AQ94" s="48">
        <f t="shared" ref="AQ94:AS94" si="597">$D94*AQ194</f>
        <v>0</v>
      </c>
      <c r="AR94" s="48">
        <f t="shared" si="597"/>
        <v>0</v>
      </c>
      <c r="AS94" s="48">
        <f t="shared" si="597"/>
        <v>0</v>
      </c>
      <c r="AT94" s="51">
        <f t="shared" si="401"/>
        <v>0</v>
      </c>
      <c r="AU94" s="48">
        <f t="shared" ref="AU94:AZ94" si="598">$D94*AU194</f>
        <v>0</v>
      </c>
      <c r="AV94" s="48">
        <f t="shared" si="598"/>
        <v>0</v>
      </c>
      <c r="AW94" s="48">
        <f t="shared" si="598"/>
        <v>0</v>
      </c>
      <c r="AX94" s="48">
        <f t="shared" si="598"/>
        <v>0</v>
      </c>
      <c r="AY94" s="48">
        <f t="shared" si="598"/>
        <v>0</v>
      </c>
      <c r="AZ94" s="48">
        <f t="shared" si="598"/>
        <v>0</v>
      </c>
      <c r="BA94" s="51">
        <f t="shared" si="403"/>
        <v>0</v>
      </c>
      <c r="BB94" s="45">
        <f t="shared" si="580"/>
        <v>0</v>
      </c>
    </row>
    <row r="95" spans="2:54" s="44" customFormat="1" ht="13.5" x14ac:dyDescent="0.25">
      <c r="B95" s="40"/>
      <c r="C95" s="40" t="s">
        <v>66</v>
      </c>
      <c r="D95" s="46"/>
      <c r="E95" s="47">
        <f t="shared" si="394"/>
        <v>0</v>
      </c>
      <c r="F95" s="48">
        <f t="shared" si="588"/>
        <v>0</v>
      </c>
      <c r="G95" s="48">
        <f t="shared" si="588"/>
        <v>0</v>
      </c>
      <c r="H95" s="48">
        <f t="shared" si="588"/>
        <v>0</v>
      </c>
      <c r="I95" s="48">
        <f t="shared" si="588"/>
        <v>0</v>
      </c>
      <c r="J95" s="48">
        <f t="shared" si="588"/>
        <v>0</v>
      </c>
      <c r="K95" s="48">
        <f t="shared" si="588"/>
        <v>0</v>
      </c>
      <c r="L95" s="48">
        <f t="shared" si="588"/>
        <v>0</v>
      </c>
      <c r="M95" s="48">
        <f t="shared" si="588"/>
        <v>0</v>
      </c>
      <c r="N95" s="48">
        <f t="shared" si="588"/>
        <v>0</v>
      </c>
      <c r="O95" s="51">
        <f>SUM(F95:N95)</f>
        <v>0</v>
      </c>
      <c r="P95" s="48">
        <f t="shared" ref="P95:W95" si="599">$D95*P195</f>
        <v>0</v>
      </c>
      <c r="Q95" s="48">
        <f t="shared" si="599"/>
        <v>0</v>
      </c>
      <c r="R95" s="48">
        <f t="shared" si="599"/>
        <v>0</v>
      </c>
      <c r="S95" s="48">
        <f t="shared" si="599"/>
        <v>0</v>
      </c>
      <c r="T95" s="48">
        <f t="shared" si="599"/>
        <v>0</v>
      </c>
      <c r="U95" s="48">
        <f t="shared" si="599"/>
        <v>0</v>
      </c>
      <c r="V95" s="48">
        <f t="shared" si="599"/>
        <v>0</v>
      </c>
      <c r="W95" s="48">
        <f t="shared" si="599"/>
        <v>0</v>
      </c>
      <c r="X95" s="51">
        <f>SUM(P95:W95)</f>
        <v>0</v>
      </c>
      <c r="Y95" s="48">
        <f t="shared" ref="Y95:AG95" si="600">$D95*Y195</f>
        <v>0</v>
      </c>
      <c r="Z95" s="48">
        <f t="shared" si="600"/>
        <v>0</v>
      </c>
      <c r="AA95" s="48">
        <f t="shared" si="600"/>
        <v>0</v>
      </c>
      <c r="AB95" s="48">
        <f t="shared" si="600"/>
        <v>0</v>
      </c>
      <c r="AC95" s="48">
        <f t="shared" si="600"/>
        <v>0</v>
      </c>
      <c r="AD95" s="48">
        <f t="shared" si="600"/>
        <v>0</v>
      </c>
      <c r="AE95" s="48">
        <f t="shared" si="600"/>
        <v>0</v>
      </c>
      <c r="AF95" s="48">
        <f t="shared" si="600"/>
        <v>0</v>
      </c>
      <c r="AG95" s="48">
        <f t="shared" si="600"/>
        <v>0</v>
      </c>
      <c r="AH95" s="51">
        <f>SUM(Y95:AG95)</f>
        <v>0</v>
      </c>
      <c r="AI95" s="48">
        <f t="shared" ref="AI95:AO95" si="601">$D95*AI195</f>
        <v>0</v>
      </c>
      <c r="AJ95" s="48">
        <f t="shared" si="601"/>
        <v>0</v>
      </c>
      <c r="AK95" s="48">
        <f t="shared" si="601"/>
        <v>0</v>
      </c>
      <c r="AL95" s="48">
        <f t="shared" si="601"/>
        <v>0</v>
      </c>
      <c r="AM95" s="48">
        <f t="shared" si="601"/>
        <v>0</v>
      </c>
      <c r="AN95" s="48">
        <f t="shared" si="601"/>
        <v>0</v>
      </c>
      <c r="AO95" s="48">
        <f t="shared" si="601"/>
        <v>0</v>
      </c>
      <c r="AP95" s="51">
        <f t="shared" si="399"/>
        <v>0</v>
      </c>
      <c r="AQ95" s="48">
        <f t="shared" ref="AQ95:AS95" si="602">$D95*AQ195</f>
        <v>0</v>
      </c>
      <c r="AR95" s="48">
        <f t="shared" si="602"/>
        <v>0</v>
      </c>
      <c r="AS95" s="48">
        <f t="shared" si="602"/>
        <v>0</v>
      </c>
      <c r="AT95" s="51">
        <f t="shared" si="401"/>
        <v>0</v>
      </c>
      <c r="AU95" s="48">
        <f t="shared" ref="AU95:AZ95" si="603">$D95*AU195</f>
        <v>0</v>
      </c>
      <c r="AV95" s="48">
        <f t="shared" si="603"/>
        <v>0</v>
      </c>
      <c r="AW95" s="48">
        <f t="shared" si="603"/>
        <v>0</v>
      </c>
      <c r="AX95" s="48">
        <f t="shared" si="603"/>
        <v>0</v>
      </c>
      <c r="AY95" s="48">
        <f t="shared" si="603"/>
        <v>0</v>
      </c>
      <c r="AZ95" s="48">
        <f t="shared" si="603"/>
        <v>0</v>
      </c>
      <c r="BA95" s="51">
        <f t="shared" si="403"/>
        <v>0</v>
      </c>
      <c r="BB95" s="45" t="e">
        <f t="shared" si="580"/>
        <v>#DIV/0!</v>
      </c>
    </row>
    <row r="96" spans="2:54" s="44" customFormat="1" ht="13.5" x14ac:dyDescent="0.25">
      <c r="B96" s="40"/>
      <c r="C96" s="40" t="s">
        <v>67</v>
      </c>
      <c r="D96" s="46">
        <f>[2]NW!I1515</f>
        <v>12672</v>
      </c>
      <c r="E96" s="47">
        <f t="shared" si="394"/>
        <v>0</v>
      </c>
      <c r="F96" s="48">
        <f t="shared" si="588"/>
        <v>0</v>
      </c>
      <c r="G96" s="48">
        <f t="shared" si="588"/>
        <v>0</v>
      </c>
      <c r="H96" s="48">
        <f t="shared" si="588"/>
        <v>0</v>
      </c>
      <c r="I96" s="48">
        <f t="shared" si="588"/>
        <v>0</v>
      </c>
      <c r="J96" s="48">
        <f t="shared" si="588"/>
        <v>0</v>
      </c>
      <c r="K96" s="48">
        <f t="shared" si="588"/>
        <v>0</v>
      </c>
      <c r="L96" s="48">
        <f t="shared" si="588"/>
        <v>0</v>
      </c>
      <c r="M96" s="48">
        <f t="shared" si="588"/>
        <v>0</v>
      </c>
      <c r="N96" s="48">
        <f t="shared" si="588"/>
        <v>0</v>
      </c>
      <c r="O96" s="51">
        <f>SUM(F96:N96)</f>
        <v>0</v>
      </c>
      <c r="P96" s="48">
        <f t="shared" ref="P96:W96" si="604">$D96*P196</f>
        <v>0</v>
      </c>
      <c r="Q96" s="48">
        <f t="shared" si="604"/>
        <v>0</v>
      </c>
      <c r="R96" s="48">
        <f t="shared" si="604"/>
        <v>0</v>
      </c>
      <c r="S96" s="48">
        <f t="shared" si="604"/>
        <v>0</v>
      </c>
      <c r="T96" s="48">
        <f t="shared" si="604"/>
        <v>0</v>
      </c>
      <c r="U96" s="48">
        <f t="shared" si="604"/>
        <v>0</v>
      </c>
      <c r="V96" s="48">
        <f t="shared" si="604"/>
        <v>0</v>
      </c>
      <c r="W96" s="48">
        <f t="shared" si="604"/>
        <v>0</v>
      </c>
      <c r="X96" s="51">
        <f>SUM(P96:W96)</f>
        <v>0</v>
      </c>
      <c r="Y96" s="48">
        <f t="shared" ref="Y96:AG96" si="605">$D96*Y196</f>
        <v>0</v>
      </c>
      <c r="Z96" s="48">
        <f t="shared" si="605"/>
        <v>0</v>
      </c>
      <c r="AA96" s="48">
        <f t="shared" si="605"/>
        <v>0</v>
      </c>
      <c r="AB96" s="48">
        <f t="shared" si="605"/>
        <v>0</v>
      </c>
      <c r="AC96" s="48">
        <f t="shared" si="605"/>
        <v>0</v>
      </c>
      <c r="AD96" s="48">
        <f t="shared" si="605"/>
        <v>0</v>
      </c>
      <c r="AE96" s="48">
        <f t="shared" si="605"/>
        <v>0</v>
      </c>
      <c r="AF96" s="48">
        <f t="shared" si="605"/>
        <v>0</v>
      </c>
      <c r="AG96" s="48">
        <f t="shared" si="605"/>
        <v>0</v>
      </c>
      <c r="AH96" s="51">
        <f>SUM(Y96:AG96)</f>
        <v>0</v>
      </c>
      <c r="AI96" s="48">
        <f t="shared" ref="AI96:AO96" si="606">$D96*AI196</f>
        <v>0</v>
      </c>
      <c r="AJ96" s="48">
        <f t="shared" si="606"/>
        <v>0</v>
      </c>
      <c r="AK96" s="48">
        <f t="shared" si="606"/>
        <v>0</v>
      </c>
      <c r="AL96" s="48">
        <f t="shared" si="606"/>
        <v>0</v>
      </c>
      <c r="AM96" s="48">
        <f t="shared" si="606"/>
        <v>0</v>
      </c>
      <c r="AN96" s="48">
        <f t="shared" si="606"/>
        <v>0</v>
      </c>
      <c r="AO96" s="48">
        <f t="shared" si="606"/>
        <v>0</v>
      </c>
      <c r="AP96" s="51">
        <f t="shared" si="399"/>
        <v>0</v>
      </c>
      <c r="AQ96" s="48">
        <f t="shared" ref="AQ96:AS96" si="607">$D96*AQ196</f>
        <v>0</v>
      </c>
      <c r="AR96" s="48">
        <f t="shared" si="607"/>
        <v>0</v>
      </c>
      <c r="AS96" s="48">
        <f t="shared" si="607"/>
        <v>0</v>
      </c>
      <c r="AT96" s="51">
        <f t="shared" si="401"/>
        <v>0</v>
      </c>
      <c r="AU96" s="48">
        <f t="shared" ref="AU96:AZ96" si="608">$D96*AU196</f>
        <v>0</v>
      </c>
      <c r="AV96" s="48">
        <f t="shared" si="608"/>
        <v>0</v>
      </c>
      <c r="AW96" s="48">
        <f t="shared" si="608"/>
        <v>0</v>
      </c>
      <c r="AX96" s="48">
        <f t="shared" si="608"/>
        <v>0</v>
      </c>
      <c r="AY96" s="48">
        <f t="shared" si="608"/>
        <v>0</v>
      </c>
      <c r="AZ96" s="48">
        <f t="shared" si="608"/>
        <v>0</v>
      </c>
      <c r="BA96" s="51">
        <f t="shared" si="403"/>
        <v>0</v>
      </c>
      <c r="BB96" s="45">
        <f t="shared" si="580"/>
        <v>0</v>
      </c>
    </row>
    <row r="97" spans="2:54" s="44" customFormat="1" ht="13.5" x14ac:dyDescent="0.25">
      <c r="B97" s="40"/>
      <c r="C97" s="40" t="s">
        <v>68</v>
      </c>
      <c r="D97" s="46">
        <f>[2]NW!I1516</f>
        <v>21875</v>
      </c>
      <c r="E97" s="47">
        <f t="shared" si="394"/>
        <v>7765.625</v>
      </c>
      <c r="F97" s="48">
        <f t="shared" si="588"/>
        <v>0</v>
      </c>
      <c r="G97" s="48">
        <f t="shared" si="588"/>
        <v>0</v>
      </c>
      <c r="H97" s="48">
        <f t="shared" si="588"/>
        <v>109.375</v>
      </c>
      <c r="I97" s="48">
        <f t="shared" si="588"/>
        <v>0</v>
      </c>
      <c r="J97" s="48">
        <f t="shared" si="588"/>
        <v>0</v>
      </c>
      <c r="K97" s="48">
        <f t="shared" si="588"/>
        <v>0</v>
      </c>
      <c r="L97" s="48">
        <f t="shared" si="588"/>
        <v>0</v>
      </c>
      <c r="M97" s="48">
        <f t="shared" si="588"/>
        <v>0</v>
      </c>
      <c r="N97" s="48">
        <f t="shared" si="588"/>
        <v>0</v>
      </c>
      <c r="O97" s="51">
        <f>SUM(F97:N97)</f>
        <v>109.375</v>
      </c>
      <c r="P97" s="48">
        <f t="shared" ref="P97:W97" si="609">$D97*P197</f>
        <v>0</v>
      </c>
      <c r="Q97" s="48">
        <f t="shared" si="609"/>
        <v>0</v>
      </c>
      <c r="R97" s="48">
        <f t="shared" si="609"/>
        <v>0</v>
      </c>
      <c r="S97" s="48">
        <f t="shared" si="609"/>
        <v>0</v>
      </c>
      <c r="T97" s="48">
        <f t="shared" si="609"/>
        <v>0</v>
      </c>
      <c r="U97" s="48">
        <f t="shared" si="609"/>
        <v>0</v>
      </c>
      <c r="V97" s="48">
        <f t="shared" si="609"/>
        <v>0</v>
      </c>
      <c r="W97" s="48">
        <f t="shared" si="609"/>
        <v>0</v>
      </c>
      <c r="X97" s="51">
        <f>SUM(P97:W97)</f>
        <v>0</v>
      </c>
      <c r="Y97" s="48">
        <f t="shared" ref="Y97:AG97" si="610">$D97*Y197</f>
        <v>0</v>
      </c>
      <c r="Z97" s="48">
        <f t="shared" si="610"/>
        <v>0</v>
      </c>
      <c r="AA97" s="48">
        <f t="shared" si="610"/>
        <v>0</v>
      </c>
      <c r="AB97" s="48">
        <f t="shared" si="610"/>
        <v>0</v>
      </c>
      <c r="AC97" s="48">
        <f t="shared" si="610"/>
        <v>0</v>
      </c>
      <c r="AD97" s="48">
        <f t="shared" si="610"/>
        <v>0</v>
      </c>
      <c r="AE97" s="48">
        <f t="shared" si="610"/>
        <v>0</v>
      </c>
      <c r="AF97" s="48">
        <f t="shared" si="610"/>
        <v>0</v>
      </c>
      <c r="AG97" s="48">
        <f t="shared" si="610"/>
        <v>0</v>
      </c>
      <c r="AH97" s="51">
        <f>SUM(Y97:AG97)</f>
        <v>0</v>
      </c>
      <c r="AI97" s="48">
        <f t="shared" ref="AI97:AO97" si="611">$D97*AI197</f>
        <v>1093.75</v>
      </c>
      <c r="AJ97" s="48">
        <f t="shared" si="611"/>
        <v>1093.75</v>
      </c>
      <c r="AK97" s="48">
        <f t="shared" si="611"/>
        <v>1093.75</v>
      </c>
      <c r="AL97" s="48">
        <f t="shared" si="611"/>
        <v>3281.25</v>
      </c>
      <c r="AM97" s="48">
        <f t="shared" si="611"/>
        <v>0</v>
      </c>
      <c r="AN97" s="48">
        <f t="shared" si="611"/>
        <v>1093.75</v>
      </c>
      <c r="AO97" s="48">
        <f t="shared" si="611"/>
        <v>0</v>
      </c>
      <c r="AP97" s="51">
        <f t="shared" si="399"/>
        <v>7656.25</v>
      </c>
      <c r="AQ97" s="48">
        <f t="shared" ref="AQ97:AS97" si="612">$D97*AQ197</f>
        <v>0</v>
      </c>
      <c r="AR97" s="48">
        <f t="shared" si="612"/>
        <v>0</v>
      </c>
      <c r="AS97" s="48">
        <f t="shared" si="612"/>
        <v>0</v>
      </c>
      <c r="AT97" s="51">
        <f t="shared" si="401"/>
        <v>0</v>
      </c>
      <c r="AU97" s="48">
        <f t="shared" ref="AU97:AZ97" si="613">$D97*AU197</f>
        <v>0</v>
      </c>
      <c r="AV97" s="48">
        <f t="shared" si="613"/>
        <v>0</v>
      </c>
      <c r="AW97" s="48">
        <f t="shared" si="613"/>
        <v>0</v>
      </c>
      <c r="AX97" s="48">
        <f t="shared" si="613"/>
        <v>0</v>
      </c>
      <c r="AY97" s="48">
        <f t="shared" si="613"/>
        <v>0</v>
      </c>
      <c r="AZ97" s="48">
        <f t="shared" si="613"/>
        <v>0</v>
      </c>
      <c r="BA97" s="51">
        <f t="shared" si="403"/>
        <v>0</v>
      </c>
      <c r="BB97" s="45">
        <f t="shared" si="580"/>
        <v>0.35499999999999998</v>
      </c>
    </row>
    <row r="98" spans="2:54" s="44" customFormat="1" x14ac:dyDescent="0.25">
      <c r="B98" s="39" t="s">
        <v>69</v>
      </c>
      <c r="C98" s="40"/>
      <c r="D98" s="50">
        <f>SUM(D99:D104)</f>
        <v>654624</v>
      </c>
      <c r="E98" s="42">
        <f t="shared" si="394"/>
        <v>141478.66</v>
      </c>
      <c r="F98" s="41">
        <f t="shared" ref="F98:AI98" si="614">SUM(F99:F104)</f>
        <v>3489</v>
      </c>
      <c r="G98" s="41">
        <f t="shared" ref="G98:N98" si="615">SUM(G99:G104)</f>
        <v>0</v>
      </c>
      <c r="H98" s="41">
        <f t="shared" si="615"/>
        <v>0</v>
      </c>
      <c r="I98" s="41">
        <f t="shared" si="615"/>
        <v>0</v>
      </c>
      <c r="J98" s="41">
        <f t="shared" si="615"/>
        <v>0</v>
      </c>
      <c r="K98" s="41">
        <f t="shared" si="615"/>
        <v>68401.7</v>
      </c>
      <c r="L98" s="41">
        <f t="shared" si="615"/>
        <v>68401.7</v>
      </c>
      <c r="M98" s="41">
        <f t="shared" si="615"/>
        <v>1163</v>
      </c>
      <c r="N98" s="41">
        <f t="shared" si="615"/>
        <v>0</v>
      </c>
      <c r="O98" s="43">
        <f t="shared" si="614"/>
        <v>141455.4</v>
      </c>
      <c r="P98" s="41">
        <f t="shared" si="614"/>
        <v>0</v>
      </c>
      <c r="Q98" s="41">
        <f t="shared" ref="Q98:W98" si="616">SUM(Q99:Q104)</f>
        <v>0</v>
      </c>
      <c r="R98" s="41">
        <f t="shared" si="616"/>
        <v>0</v>
      </c>
      <c r="S98" s="41">
        <f t="shared" si="616"/>
        <v>0</v>
      </c>
      <c r="T98" s="41">
        <f t="shared" si="616"/>
        <v>0</v>
      </c>
      <c r="U98" s="41">
        <f t="shared" si="616"/>
        <v>0</v>
      </c>
      <c r="V98" s="41">
        <f t="shared" si="616"/>
        <v>0</v>
      </c>
      <c r="W98" s="41">
        <f t="shared" si="616"/>
        <v>0</v>
      </c>
      <c r="X98" s="41">
        <f t="shared" si="614"/>
        <v>0</v>
      </c>
      <c r="Y98" s="41">
        <f t="shared" si="614"/>
        <v>23.26</v>
      </c>
      <c r="Z98" s="41">
        <f t="shared" ref="Z98:AG98" si="617">SUM(Z99:Z104)</f>
        <v>0</v>
      </c>
      <c r="AA98" s="41">
        <f t="shared" si="617"/>
        <v>0</v>
      </c>
      <c r="AB98" s="41">
        <f t="shared" si="617"/>
        <v>0</v>
      </c>
      <c r="AC98" s="41">
        <f t="shared" si="617"/>
        <v>0</v>
      </c>
      <c r="AD98" s="41">
        <f t="shared" si="617"/>
        <v>0</v>
      </c>
      <c r="AE98" s="41">
        <f t="shared" si="617"/>
        <v>0</v>
      </c>
      <c r="AF98" s="41">
        <f t="shared" si="617"/>
        <v>0</v>
      </c>
      <c r="AG98" s="41">
        <f t="shared" si="617"/>
        <v>0</v>
      </c>
      <c r="AH98" s="43">
        <f t="shared" si="614"/>
        <v>23.26</v>
      </c>
      <c r="AI98" s="41">
        <f t="shared" si="614"/>
        <v>0</v>
      </c>
      <c r="AJ98" s="41">
        <f t="shared" ref="AJ98:AO98" si="618">SUM(AJ99:AJ104)</f>
        <v>0</v>
      </c>
      <c r="AK98" s="41">
        <f t="shared" si="618"/>
        <v>0</v>
      </c>
      <c r="AL98" s="41">
        <f t="shared" si="618"/>
        <v>0</v>
      </c>
      <c r="AM98" s="41">
        <f t="shared" si="618"/>
        <v>0</v>
      </c>
      <c r="AN98" s="41">
        <f t="shared" si="618"/>
        <v>0</v>
      </c>
      <c r="AO98" s="41">
        <f t="shared" si="618"/>
        <v>0</v>
      </c>
      <c r="AP98" s="43">
        <f t="shared" si="399"/>
        <v>0</v>
      </c>
      <c r="AQ98" s="41">
        <f t="shared" ref="AQ98:AS98" si="619">SUM(AQ99:AQ104)</f>
        <v>0</v>
      </c>
      <c r="AR98" s="41">
        <f t="shared" si="619"/>
        <v>0</v>
      </c>
      <c r="AS98" s="41">
        <f t="shared" si="619"/>
        <v>0</v>
      </c>
      <c r="AT98" s="43">
        <f t="shared" si="401"/>
        <v>0</v>
      </c>
      <c r="AU98" s="41">
        <f t="shared" ref="AU98:AZ98" si="620">SUM(AU99:AU104)</f>
        <v>0</v>
      </c>
      <c r="AV98" s="41">
        <f t="shared" si="620"/>
        <v>0</v>
      </c>
      <c r="AW98" s="41">
        <f t="shared" si="620"/>
        <v>0</v>
      </c>
      <c r="AX98" s="41">
        <f t="shared" si="620"/>
        <v>0</v>
      </c>
      <c r="AY98" s="41">
        <f t="shared" si="620"/>
        <v>0</v>
      </c>
      <c r="AZ98" s="41">
        <f t="shared" si="620"/>
        <v>0</v>
      </c>
      <c r="BA98" s="43">
        <f t="shared" si="403"/>
        <v>0</v>
      </c>
      <c r="BB98" s="45">
        <f t="shared" si="580"/>
        <v>0.2161220181356015</v>
      </c>
    </row>
    <row r="99" spans="2:54" s="44" customFormat="1" ht="13.5" x14ac:dyDescent="0.25">
      <c r="B99" s="40"/>
      <c r="C99" s="40" t="s">
        <v>70</v>
      </c>
      <c r="D99" s="46">
        <f>[2]NW!I1713</f>
        <v>23260</v>
      </c>
      <c r="E99" s="47">
        <f t="shared" si="394"/>
        <v>7001.26</v>
      </c>
      <c r="F99" s="48">
        <f t="shared" ref="F99:N104" si="621">$D99*F199</f>
        <v>3489</v>
      </c>
      <c r="G99" s="48">
        <f t="shared" si="621"/>
        <v>0</v>
      </c>
      <c r="H99" s="48">
        <f t="shared" si="621"/>
        <v>0</v>
      </c>
      <c r="I99" s="48">
        <f t="shared" si="621"/>
        <v>0</v>
      </c>
      <c r="J99" s="48">
        <f t="shared" si="621"/>
        <v>0</v>
      </c>
      <c r="K99" s="48">
        <f t="shared" si="621"/>
        <v>1163</v>
      </c>
      <c r="L99" s="48">
        <f t="shared" si="621"/>
        <v>1163</v>
      </c>
      <c r="M99" s="48">
        <f t="shared" si="621"/>
        <v>1163</v>
      </c>
      <c r="N99" s="48">
        <f t="shared" si="621"/>
        <v>0</v>
      </c>
      <c r="O99" s="51">
        <f t="shared" ref="O99:O104" si="622">SUM(F99:N99)</f>
        <v>6978</v>
      </c>
      <c r="P99" s="48">
        <f t="shared" ref="P99:W99" si="623">$D99*P199</f>
        <v>0</v>
      </c>
      <c r="Q99" s="48">
        <f t="shared" si="623"/>
        <v>0</v>
      </c>
      <c r="R99" s="48">
        <f t="shared" si="623"/>
        <v>0</v>
      </c>
      <c r="S99" s="48">
        <f t="shared" si="623"/>
        <v>0</v>
      </c>
      <c r="T99" s="48">
        <f t="shared" si="623"/>
        <v>0</v>
      </c>
      <c r="U99" s="48">
        <f t="shared" si="623"/>
        <v>0</v>
      </c>
      <c r="V99" s="48">
        <f t="shared" si="623"/>
        <v>0</v>
      </c>
      <c r="W99" s="48">
        <f t="shared" si="623"/>
        <v>0</v>
      </c>
      <c r="X99" s="51">
        <f t="shared" ref="X99:X104" si="624">SUM(P99:W99)</f>
        <v>0</v>
      </c>
      <c r="Y99" s="48">
        <f t="shared" ref="Y99:AG99" si="625">$D99*Y199</f>
        <v>23.26</v>
      </c>
      <c r="Z99" s="48">
        <f t="shared" si="625"/>
        <v>0</v>
      </c>
      <c r="AA99" s="48">
        <f t="shared" si="625"/>
        <v>0</v>
      </c>
      <c r="AB99" s="48">
        <f t="shared" si="625"/>
        <v>0</v>
      </c>
      <c r="AC99" s="48">
        <f t="shared" si="625"/>
        <v>0</v>
      </c>
      <c r="AD99" s="48">
        <f t="shared" si="625"/>
        <v>0</v>
      </c>
      <c r="AE99" s="48">
        <f t="shared" si="625"/>
        <v>0</v>
      </c>
      <c r="AF99" s="48">
        <f t="shared" si="625"/>
        <v>0</v>
      </c>
      <c r="AG99" s="48">
        <f t="shared" si="625"/>
        <v>0</v>
      </c>
      <c r="AH99" s="51">
        <f t="shared" ref="AH99:AH104" si="626">SUM(Y99:AG99)</f>
        <v>23.26</v>
      </c>
      <c r="AI99" s="48">
        <f t="shared" ref="AI99:AO99" si="627">$D99*AI199</f>
        <v>0</v>
      </c>
      <c r="AJ99" s="48">
        <f t="shared" si="627"/>
        <v>0</v>
      </c>
      <c r="AK99" s="48">
        <f t="shared" si="627"/>
        <v>0</v>
      </c>
      <c r="AL99" s="48">
        <f t="shared" si="627"/>
        <v>0</v>
      </c>
      <c r="AM99" s="48">
        <f t="shared" si="627"/>
        <v>0</v>
      </c>
      <c r="AN99" s="48">
        <f t="shared" si="627"/>
        <v>0</v>
      </c>
      <c r="AO99" s="48">
        <f t="shared" si="627"/>
        <v>0</v>
      </c>
      <c r="AP99" s="51">
        <f t="shared" si="399"/>
        <v>0</v>
      </c>
      <c r="AQ99" s="48">
        <f t="shared" ref="AQ99:AS99" si="628">$D99*AQ199</f>
        <v>0</v>
      </c>
      <c r="AR99" s="48">
        <f t="shared" si="628"/>
        <v>0</v>
      </c>
      <c r="AS99" s="48">
        <f t="shared" si="628"/>
        <v>0</v>
      </c>
      <c r="AT99" s="51">
        <f t="shared" si="401"/>
        <v>0</v>
      </c>
      <c r="AU99" s="48">
        <f t="shared" ref="AU99:AZ99" si="629">$D99*AU199</f>
        <v>0</v>
      </c>
      <c r="AV99" s="48">
        <f t="shared" si="629"/>
        <v>0</v>
      </c>
      <c r="AW99" s="48">
        <f t="shared" si="629"/>
        <v>0</v>
      </c>
      <c r="AX99" s="48">
        <f t="shared" si="629"/>
        <v>0</v>
      </c>
      <c r="AY99" s="48">
        <f t="shared" si="629"/>
        <v>0</v>
      </c>
      <c r="AZ99" s="48">
        <f t="shared" si="629"/>
        <v>0</v>
      </c>
      <c r="BA99" s="51">
        <f t="shared" si="403"/>
        <v>0</v>
      </c>
      <c r="BB99" s="45">
        <f t="shared" si="580"/>
        <v>0.30099999999999999</v>
      </c>
    </row>
    <row r="100" spans="2:54" s="44" customFormat="1" ht="13.5" x14ac:dyDescent="0.25">
      <c r="B100" s="40"/>
      <c r="C100" s="40" t="s">
        <v>71</v>
      </c>
      <c r="D100" s="46"/>
      <c r="E100" s="47">
        <f t="shared" si="394"/>
        <v>0</v>
      </c>
      <c r="F100" s="48">
        <f t="shared" si="621"/>
        <v>0</v>
      </c>
      <c r="G100" s="48">
        <f t="shared" si="621"/>
        <v>0</v>
      </c>
      <c r="H100" s="48">
        <f t="shared" si="621"/>
        <v>0</v>
      </c>
      <c r="I100" s="48">
        <f t="shared" si="621"/>
        <v>0</v>
      </c>
      <c r="J100" s="48">
        <f t="shared" si="621"/>
        <v>0</v>
      </c>
      <c r="K100" s="48">
        <f t="shared" si="621"/>
        <v>0</v>
      </c>
      <c r="L100" s="48">
        <f t="shared" si="621"/>
        <v>0</v>
      </c>
      <c r="M100" s="48">
        <f t="shared" si="621"/>
        <v>0</v>
      </c>
      <c r="N100" s="48">
        <f t="shared" si="621"/>
        <v>0</v>
      </c>
      <c r="O100" s="51">
        <f t="shared" si="622"/>
        <v>0</v>
      </c>
      <c r="P100" s="48">
        <f t="shared" ref="P100:W100" si="630">$D100*P200</f>
        <v>0</v>
      </c>
      <c r="Q100" s="48">
        <f t="shared" si="630"/>
        <v>0</v>
      </c>
      <c r="R100" s="48">
        <f t="shared" si="630"/>
        <v>0</v>
      </c>
      <c r="S100" s="48">
        <f t="shared" si="630"/>
        <v>0</v>
      </c>
      <c r="T100" s="48">
        <f t="shared" si="630"/>
        <v>0</v>
      </c>
      <c r="U100" s="48">
        <f t="shared" si="630"/>
        <v>0</v>
      </c>
      <c r="V100" s="48">
        <f t="shared" si="630"/>
        <v>0</v>
      </c>
      <c r="W100" s="48">
        <f t="shared" si="630"/>
        <v>0</v>
      </c>
      <c r="X100" s="51">
        <f t="shared" si="624"/>
        <v>0</v>
      </c>
      <c r="Y100" s="48">
        <f t="shared" ref="Y100:AG100" si="631">$D100*Y200</f>
        <v>0</v>
      </c>
      <c r="Z100" s="48">
        <f t="shared" si="631"/>
        <v>0</v>
      </c>
      <c r="AA100" s="48">
        <f t="shared" si="631"/>
        <v>0</v>
      </c>
      <c r="AB100" s="48">
        <f t="shared" si="631"/>
        <v>0</v>
      </c>
      <c r="AC100" s="48">
        <f t="shared" si="631"/>
        <v>0</v>
      </c>
      <c r="AD100" s="48">
        <f t="shared" si="631"/>
        <v>0</v>
      </c>
      <c r="AE100" s="48">
        <f t="shared" si="631"/>
        <v>0</v>
      </c>
      <c r="AF100" s="48">
        <f t="shared" si="631"/>
        <v>0</v>
      </c>
      <c r="AG100" s="48">
        <f t="shared" si="631"/>
        <v>0</v>
      </c>
      <c r="AH100" s="51">
        <f t="shared" si="626"/>
        <v>0</v>
      </c>
      <c r="AI100" s="48">
        <f t="shared" ref="AI100:AO100" si="632">$D100*AI200</f>
        <v>0</v>
      </c>
      <c r="AJ100" s="48">
        <f t="shared" si="632"/>
        <v>0</v>
      </c>
      <c r="AK100" s="48">
        <f t="shared" si="632"/>
        <v>0</v>
      </c>
      <c r="AL100" s="48">
        <f t="shared" si="632"/>
        <v>0</v>
      </c>
      <c r="AM100" s="48">
        <f t="shared" si="632"/>
        <v>0</v>
      </c>
      <c r="AN100" s="48">
        <f t="shared" si="632"/>
        <v>0</v>
      </c>
      <c r="AO100" s="48">
        <f t="shared" si="632"/>
        <v>0</v>
      </c>
      <c r="AP100" s="51">
        <f t="shared" si="399"/>
        <v>0</v>
      </c>
      <c r="AQ100" s="48">
        <f t="shared" ref="AQ100:AS100" si="633">$D100*AQ200</f>
        <v>0</v>
      </c>
      <c r="AR100" s="48">
        <f t="shared" si="633"/>
        <v>0</v>
      </c>
      <c r="AS100" s="48">
        <f t="shared" si="633"/>
        <v>0</v>
      </c>
      <c r="AT100" s="51">
        <f t="shared" si="401"/>
        <v>0</v>
      </c>
      <c r="AU100" s="48">
        <f t="shared" ref="AU100:AZ100" si="634">$D100*AU200</f>
        <v>0</v>
      </c>
      <c r="AV100" s="48">
        <f t="shared" si="634"/>
        <v>0</v>
      </c>
      <c r="AW100" s="48">
        <f t="shared" si="634"/>
        <v>0</v>
      </c>
      <c r="AX100" s="48">
        <f t="shared" si="634"/>
        <v>0</v>
      </c>
      <c r="AY100" s="48">
        <f t="shared" si="634"/>
        <v>0</v>
      </c>
      <c r="AZ100" s="48">
        <f t="shared" si="634"/>
        <v>0</v>
      </c>
      <c r="BA100" s="51">
        <f t="shared" si="403"/>
        <v>0</v>
      </c>
      <c r="BB100" s="45" t="e">
        <f t="shared" si="580"/>
        <v>#DIV/0!</v>
      </c>
    </row>
    <row r="101" spans="2:54" s="44" customFormat="1" ht="13.5" x14ac:dyDescent="0.25">
      <c r="B101" s="40"/>
      <c r="C101" s="40" t="s">
        <v>72</v>
      </c>
      <c r="D101" s="46">
        <f>[2]NW!I1714</f>
        <v>448258</v>
      </c>
      <c r="E101" s="47">
        <f t="shared" si="394"/>
        <v>134477.4</v>
      </c>
      <c r="F101" s="48">
        <f t="shared" si="621"/>
        <v>0</v>
      </c>
      <c r="G101" s="48">
        <f t="shared" si="621"/>
        <v>0</v>
      </c>
      <c r="H101" s="48">
        <f t="shared" si="621"/>
        <v>0</v>
      </c>
      <c r="I101" s="48">
        <f t="shared" si="621"/>
        <v>0</v>
      </c>
      <c r="J101" s="48">
        <f t="shared" si="621"/>
        <v>0</v>
      </c>
      <c r="K101" s="48">
        <f t="shared" si="621"/>
        <v>67238.7</v>
      </c>
      <c r="L101" s="48">
        <f t="shared" si="621"/>
        <v>67238.7</v>
      </c>
      <c r="M101" s="48">
        <f t="shared" si="621"/>
        <v>0</v>
      </c>
      <c r="N101" s="48">
        <f t="shared" si="621"/>
        <v>0</v>
      </c>
      <c r="O101" s="51">
        <f t="shared" si="622"/>
        <v>134477.4</v>
      </c>
      <c r="P101" s="48">
        <f t="shared" ref="P101:W101" si="635">$D101*P201</f>
        <v>0</v>
      </c>
      <c r="Q101" s="48">
        <f t="shared" si="635"/>
        <v>0</v>
      </c>
      <c r="R101" s="48">
        <f t="shared" si="635"/>
        <v>0</v>
      </c>
      <c r="S101" s="48">
        <f t="shared" si="635"/>
        <v>0</v>
      </c>
      <c r="T101" s="48">
        <f t="shared" si="635"/>
        <v>0</v>
      </c>
      <c r="U101" s="48">
        <f t="shared" si="635"/>
        <v>0</v>
      </c>
      <c r="V101" s="48">
        <f t="shared" si="635"/>
        <v>0</v>
      </c>
      <c r="W101" s="48">
        <f t="shared" si="635"/>
        <v>0</v>
      </c>
      <c r="X101" s="51">
        <f t="shared" si="624"/>
        <v>0</v>
      </c>
      <c r="Y101" s="48">
        <f t="shared" ref="Y101:AG101" si="636">$D101*Y201</f>
        <v>0</v>
      </c>
      <c r="Z101" s="48">
        <f t="shared" si="636"/>
        <v>0</v>
      </c>
      <c r="AA101" s="48">
        <f t="shared" si="636"/>
        <v>0</v>
      </c>
      <c r="AB101" s="48">
        <f t="shared" si="636"/>
        <v>0</v>
      </c>
      <c r="AC101" s="48">
        <f t="shared" si="636"/>
        <v>0</v>
      </c>
      <c r="AD101" s="48">
        <f t="shared" si="636"/>
        <v>0</v>
      </c>
      <c r="AE101" s="48">
        <f t="shared" si="636"/>
        <v>0</v>
      </c>
      <c r="AF101" s="48">
        <f t="shared" si="636"/>
        <v>0</v>
      </c>
      <c r="AG101" s="48">
        <f t="shared" si="636"/>
        <v>0</v>
      </c>
      <c r="AH101" s="51">
        <f t="shared" si="626"/>
        <v>0</v>
      </c>
      <c r="AI101" s="48">
        <f t="shared" ref="AI101:AO101" si="637">$D101*AI201</f>
        <v>0</v>
      </c>
      <c r="AJ101" s="48">
        <f t="shared" si="637"/>
        <v>0</v>
      </c>
      <c r="AK101" s="48">
        <f t="shared" si="637"/>
        <v>0</v>
      </c>
      <c r="AL101" s="48">
        <f t="shared" si="637"/>
        <v>0</v>
      </c>
      <c r="AM101" s="48">
        <f t="shared" si="637"/>
        <v>0</v>
      </c>
      <c r="AN101" s="48">
        <f t="shared" si="637"/>
        <v>0</v>
      </c>
      <c r="AO101" s="48">
        <f t="shared" si="637"/>
        <v>0</v>
      </c>
      <c r="AP101" s="51">
        <f t="shared" si="399"/>
        <v>0</v>
      </c>
      <c r="AQ101" s="48">
        <f t="shared" ref="AQ101:AS101" si="638">$D101*AQ201</f>
        <v>0</v>
      </c>
      <c r="AR101" s="48">
        <f t="shared" si="638"/>
        <v>0</v>
      </c>
      <c r="AS101" s="48">
        <f t="shared" si="638"/>
        <v>0</v>
      </c>
      <c r="AT101" s="51">
        <f t="shared" si="401"/>
        <v>0</v>
      </c>
      <c r="AU101" s="48">
        <f t="shared" ref="AU101:AZ101" si="639">$D101*AU201</f>
        <v>0</v>
      </c>
      <c r="AV101" s="48">
        <f t="shared" si="639"/>
        <v>0</v>
      </c>
      <c r="AW101" s="48">
        <f t="shared" si="639"/>
        <v>0</v>
      </c>
      <c r="AX101" s="48">
        <f t="shared" si="639"/>
        <v>0</v>
      </c>
      <c r="AY101" s="48">
        <f t="shared" si="639"/>
        <v>0</v>
      </c>
      <c r="AZ101" s="48">
        <f t="shared" si="639"/>
        <v>0</v>
      </c>
      <c r="BA101" s="51">
        <f t="shared" si="403"/>
        <v>0</v>
      </c>
      <c r="BB101" s="45">
        <f t="shared" si="580"/>
        <v>0.3</v>
      </c>
    </row>
    <row r="102" spans="2:54" s="44" customFormat="1" ht="13.5" x14ac:dyDescent="0.25">
      <c r="B102" s="40"/>
      <c r="C102" s="40" t="s">
        <v>73</v>
      </c>
      <c r="D102" s="46"/>
      <c r="E102" s="47">
        <f t="shared" si="394"/>
        <v>0</v>
      </c>
      <c r="F102" s="48">
        <f>$D102*F202</f>
        <v>0</v>
      </c>
      <c r="G102" s="48">
        <f t="shared" ref="G102:N102" si="640">$D102*G202</f>
        <v>0</v>
      </c>
      <c r="H102" s="48">
        <f t="shared" si="640"/>
        <v>0</v>
      </c>
      <c r="I102" s="48">
        <f t="shared" si="640"/>
        <v>0</v>
      </c>
      <c r="J102" s="48">
        <f t="shared" si="640"/>
        <v>0</v>
      </c>
      <c r="K102" s="48">
        <f t="shared" si="640"/>
        <v>0</v>
      </c>
      <c r="L102" s="48">
        <f t="shared" si="640"/>
        <v>0</v>
      </c>
      <c r="M102" s="48">
        <f t="shared" si="640"/>
        <v>0</v>
      </c>
      <c r="N102" s="48">
        <f t="shared" si="640"/>
        <v>0</v>
      </c>
      <c r="O102" s="51">
        <f t="shared" si="622"/>
        <v>0</v>
      </c>
      <c r="P102" s="48">
        <f t="shared" ref="P102:W102" si="641">$D102*P202</f>
        <v>0</v>
      </c>
      <c r="Q102" s="48">
        <f t="shared" si="641"/>
        <v>0</v>
      </c>
      <c r="R102" s="48">
        <f t="shared" si="641"/>
        <v>0</v>
      </c>
      <c r="S102" s="48">
        <f t="shared" si="641"/>
        <v>0</v>
      </c>
      <c r="T102" s="48">
        <f t="shared" si="641"/>
        <v>0</v>
      </c>
      <c r="U102" s="48">
        <f t="shared" si="641"/>
        <v>0</v>
      </c>
      <c r="V102" s="48">
        <f t="shared" si="641"/>
        <v>0</v>
      </c>
      <c r="W102" s="48">
        <f t="shared" si="641"/>
        <v>0</v>
      </c>
      <c r="X102" s="51">
        <f t="shared" si="624"/>
        <v>0</v>
      </c>
      <c r="Y102" s="48">
        <f t="shared" ref="Y102:AG102" si="642">$D102*Y202</f>
        <v>0</v>
      </c>
      <c r="Z102" s="48">
        <f t="shared" si="642"/>
        <v>0</v>
      </c>
      <c r="AA102" s="48">
        <f t="shared" si="642"/>
        <v>0</v>
      </c>
      <c r="AB102" s="48">
        <f t="shared" si="642"/>
        <v>0</v>
      </c>
      <c r="AC102" s="48">
        <f t="shared" si="642"/>
        <v>0</v>
      </c>
      <c r="AD102" s="48">
        <f t="shared" si="642"/>
        <v>0</v>
      </c>
      <c r="AE102" s="48">
        <f t="shared" si="642"/>
        <v>0</v>
      </c>
      <c r="AF102" s="48">
        <f t="shared" si="642"/>
        <v>0</v>
      </c>
      <c r="AG102" s="48">
        <f t="shared" si="642"/>
        <v>0</v>
      </c>
      <c r="AH102" s="51">
        <f t="shared" si="626"/>
        <v>0</v>
      </c>
      <c r="AI102" s="48">
        <f t="shared" ref="AI102:AO102" si="643">$D102*AI202</f>
        <v>0</v>
      </c>
      <c r="AJ102" s="48">
        <f t="shared" si="643"/>
        <v>0</v>
      </c>
      <c r="AK102" s="48">
        <f t="shared" si="643"/>
        <v>0</v>
      </c>
      <c r="AL102" s="48">
        <f t="shared" si="643"/>
        <v>0</v>
      </c>
      <c r="AM102" s="48">
        <f t="shared" si="643"/>
        <v>0</v>
      </c>
      <c r="AN102" s="48">
        <f t="shared" si="643"/>
        <v>0</v>
      </c>
      <c r="AO102" s="48">
        <f t="shared" si="643"/>
        <v>0</v>
      </c>
      <c r="AP102" s="51">
        <f t="shared" si="399"/>
        <v>0</v>
      </c>
      <c r="AQ102" s="48">
        <f t="shared" ref="AQ102:AS102" si="644">$D102*AQ202</f>
        <v>0</v>
      </c>
      <c r="AR102" s="48">
        <f t="shared" si="644"/>
        <v>0</v>
      </c>
      <c r="AS102" s="48">
        <f t="shared" si="644"/>
        <v>0</v>
      </c>
      <c r="AT102" s="51">
        <f t="shared" si="401"/>
        <v>0</v>
      </c>
      <c r="AU102" s="48">
        <f t="shared" ref="AU102:AZ102" si="645">$D102*AU202</f>
        <v>0</v>
      </c>
      <c r="AV102" s="48">
        <f t="shared" si="645"/>
        <v>0</v>
      </c>
      <c r="AW102" s="48">
        <f t="shared" si="645"/>
        <v>0</v>
      </c>
      <c r="AX102" s="48">
        <f t="shared" si="645"/>
        <v>0</v>
      </c>
      <c r="AY102" s="48">
        <f t="shared" si="645"/>
        <v>0</v>
      </c>
      <c r="AZ102" s="48">
        <f t="shared" si="645"/>
        <v>0</v>
      </c>
      <c r="BA102" s="51">
        <f t="shared" si="403"/>
        <v>0</v>
      </c>
      <c r="BB102" s="45"/>
    </row>
    <row r="103" spans="2:54" s="44" customFormat="1" ht="13.5" x14ac:dyDescent="0.25">
      <c r="B103" s="40"/>
      <c r="C103" s="40" t="s">
        <v>74</v>
      </c>
      <c r="D103" s="46"/>
      <c r="E103" s="47">
        <f t="shared" si="394"/>
        <v>0</v>
      </c>
      <c r="F103" s="48">
        <f t="shared" si="621"/>
        <v>0</v>
      </c>
      <c r="G103" s="48">
        <f t="shared" si="621"/>
        <v>0</v>
      </c>
      <c r="H103" s="48">
        <f t="shared" si="621"/>
        <v>0</v>
      </c>
      <c r="I103" s="48">
        <f t="shared" si="621"/>
        <v>0</v>
      </c>
      <c r="J103" s="48">
        <f t="shared" si="621"/>
        <v>0</v>
      </c>
      <c r="K103" s="48">
        <f t="shared" si="621"/>
        <v>0</v>
      </c>
      <c r="L103" s="48">
        <f t="shared" si="621"/>
        <v>0</v>
      </c>
      <c r="M103" s="48">
        <f t="shared" si="621"/>
        <v>0</v>
      </c>
      <c r="N103" s="48">
        <f t="shared" si="621"/>
        <v>0</v>
      </c>
      <c r="O103" s="51">
        <f t="shared" si="622"/>
        <v>0</v>
      </c>
      <c r="P103" s="48">
        <f t="shared" ref="P103:W103" si="646">$D103*P203</f>
        <v>0</v>
      </c>
      <c r="Q103" s="48">
        <f t="shared" si="646"/>
        <v>0</v>
      </c>
      <c r="R103" s="48">
        <f t="shared" si="646"/>
        <v>0</v>
      </c>
      <c r="S103" s="48">
        <f t="shared" si="646"/>
        <v>0</v>
      </c>
      <c r="T103" s="48">
        <f t="shared" si="646"/>
        <v>0</v>
      </c>
      <c r="U103" s="48">
        <f t="shared" si="646"/>
        <v>0</v>
      </c>
      <c r="V103" s="48">
        <f t="shared" si="646"/>
        <v>0</v>
      </c>
      <c r="W103" s="48">
        <f t="shared" si="646"/>
        <v>0</v>
      </c>
      <c r="X103" s="51">
        <f t="shared" si="624"/>
        <v>0</v>
      </c>
      <c r="Y103" s="48">
        <f t="shared" ref="Y103:AG103" si="647">$D103*Y203</f>
        <v>0</v>
      </c>
      <c r="Z103" s="48">
        <f t="shared" si="647"/>
        <v>0</v>
      </c>
      <c r="AA103" s="48">
        <f t="shared" si="647"/>
        <v>0</v>
      </c>
      <c r="AB103" s="48">
        <f t="shared" si="647"/>
        <v>0</v>
      </c>
      <c r="AC103" s="48">
        <f t="shared" si="647"/>
        <v>0</v>
      </c>
      <c r="AD103" s="48">
        <f t="shared" si="647"/>
        <v>0</v>
      </c>
      <c r="AE103" s="48">
        <f t="shared" si="647"/>
        <v>0</v>
      </c>
      <c r="AF103" s="48">
        <f t="shared" si="647"/>
        <v>0</v>
      </c>
      <c r="AG103" s="48">
        <f t="shared" si="647"/>
        <v>0</v>
      </c>
      <c r="AH103" s="51">
        <f t="shared" si="626"/>
        <v>0</v>
      </c>
      <c r="AI103" s="48">
        <f t="shared" ref="AI103:AO103" si="648">$D103*AI203</f>
        <v>0</v>
      </c>
      <c r="AJ103" s="48">
        <f t="shared" si="648"/>
        <v>0</v>
      </c>
      <c r="AK103" s="48">
        <f t="shared" si="648"/>
        <v>0</v>
      </c>
      <c r="AL103" s="48">
        <f t="shared" si="648"/>
        <v>0</v>
      </c>
      <c r="AM103" s="48">
        <f t="shared" si="648"/>
        <v>0</v>
      </c>
      <c r="AN103" s="48">
        <f t="shared" si="648"/>
        <v>0</v>
      </c>
      <c r="AO103" s="48">
        <f t="shared" si="648"/>
        <v>0</v>
      </c>
      <c r="AP103" s="51">
        <f t="shared" si="399"/>
        <v>0</v>
      </c>
      <c r="AQ103" s="48">
        <f t="shared" ref="AQ103:AS103" si="649">$D103*AQ203</f>
        <v>0</v>
      </c>
      <c r="AR103" s="48">
        <f t="shared" si="649"/>
        <v>0</v>
      </c>
      <c r="AS103" s="48">
        <f t="shared" si="649"/>
        <v>0</v>
      </c>
      <c r="AT103" s="51">
        <f t="shared" si="401"/>
        <v>0</v>
      </c>
      <c r="AU103" s="48">
        <f t="shared" ref="AU103:AZ103" si="650">$D103*AU203</f>
        <v>0</v>
      </c>
      <c r="AV103" s="48">
        <f t="shared" si="650"/>
        <v>0</v>
      </c>
      <c r="AW103" s="48">
        <f t="shared" si="650"/>
        <v>0</v>
      </c>
      <c r="AX103" s="48">
        <f>$D103*AX203</f>
        <v>0</v>
      </c>
      <c r="AY103" s="48">
        <f t="shared" si="650"/>
        <v>0</v>
      </c>
      <c r="AZ103" s="48">
        <f t="shared" si="650"/>
        <v>0</v>
      </c>
      <c r="BA103" s="51">
        <f t="shared" si="403"/>
        <v>0</v>
      </c>
      <c r="BB103" s="45"/>
    </row>
    <row r="104" spans="2:54" s="44" customFormat="1" ht="13.5" x14ac:dyDescent="0.25">
      <c r="B104" s="40"/>
      <c r="C104" s="40" t="s">
        <v>75</v>
      </c>
      <c r="D104" s="46">
        <f>[2]NW!I1715+[2]NW!I1716</f>
        <v>183106</v>
      </c>
      <c r="E104" s="47">
        <f t="shared" si="394"/>
        <v>0</v>
      </c>
      <c r="F104" s="48">
        <f t="shared" si="621"/>
        <v>0</v>
      </c>
      <c r="G104" s="48">
        <f t="shared" si="621"/>
        <v>0</v>
      </c>
      <c r="H104" s="48">
        <f t="shared" si="621"/>
        <v>0</v>
      </c>
      <c r="I104" s="48">
        <f t="shared" si="621"/>
        <v>0</v>
      </c>
      <c r="J104" s="48">
        <f t="shared" si="621"/>
        <v>0</v>
      </c>
      <c r="K104" s="48">
        <f t="shared" si="621"/>
        <v>0</v>
      </c>
      <c r="L104" s="48">
        <f t="shared" si="621"/>
        <v>0</v>
      </c>
      <c r="M104" s="48">
        <f t="shared" si="621"/>
        <v>0</v>
      </c>
      <c r="N104" s="48">
        <f t="shared" si="621"/>
        <v>0</v>
      </c>
      <c r="O104" s="51">
        <f t="shared" si="622"/>
        <v>0</v>
      </c>
      <c r="P104" s="48">
        <f t="shared" ref="P104:W104" si="651">$D104*P204</f>
        <v>0</v>
      </c>
      <c r="Q104" s="48">
        <f t="shared" si="651"/>
        <v>0</v>
      </c>
      <c r="R104" s="48">
        <f t="shared" si="651"/>
        <v>0</v>
      </c>
      <c r="S104" s="48">
        <f t="shared" si="651"/>
        <v>0</v>
      </c>
      <c r="T104" s="48">
        <f t="shared" si="651"/>
        <v>0</v>
      </c>
      <c r="U104" s="48">
        <f t="shared" si="651"/>
        <v>0</v>
      </c>
      <c r="V104" s="48">
        <f t="shared" si="651"/>
        <v>0</v>
      </c>
      <c r="W104" s="48">
        <f t="shared" si="651"/>
        <v>0</v>
      </c>
      <c r="X104" s="51">
        <f t="shared" si="624"/>
        <v>0</v>
      </c>
      <c r="Y104" s="48">
        <f t="shared" ref="Y104:AG104" si="652">$D104*Y204</f>
        <v>0</v>
      </c>
      <c r="Z104" s="48">
        <f t="shared" si="652"/>
        <v>0</v>
      </c>
      <c r="AA104" s="48">
        <f t="shared" si="652"/>
        <v>0</v>
      </c>
      <c r="AB104" s="48">
        <f t="shared" si="652"/>
        <v>0</v>
      </c>
      <c r="AC104" s="48">
        <f t="shared" si="652"/>
        <v>0</v>
      </c>
      <c r="AD104" s="48">
        <f t="shared" si="652"/>
        <v>0</v>
      </c>
      <c r="AE104" s="48">
        <f t="shared" si="652"/>
        <v>0</v>
      </c>
      <c r="AF104" s="48">
        <f t="shared" si="652"/>
        <v>0</v>
      </c>
      <c r="AG104" s="48">
        <f t="shared" si="652"/>
        <v>0</v>
      </c>
      <c r="AH104" s="51">
        <f t="shared" si="626"/>
        <v>0</v>
      </c>
      <c r="AI104" s="48">
        <f t="shared" ref="AI104:AO104" si="653">$D104*AI204</f>
        <v>0</v>
      </c>
      <c r="AJ104" s="48">
        <f t="shared" si="653"/>
        <v>0</v>
      </c>
      <c r="AK104" s="48">
        <f t="shared" si="653"/>
        <v>0</v>
      </c>
      <c r="AL104" s="48">
        <f t="shared" si="653"/>
        <v>0</v>
      </c>
      <c r="AM104" s="48">
        <f t="shared" si="653"/>
        <v>0</v>
      </c>
      <c r="AN104" s="48">
        <f t="shared" si="653"/>
        <v>0</v>
      </c>
      <c r="AO104" s="48">
        <f t="shared" si="653"/>
        <v>0</v>
      </c>
      <c r="AP104" s="51">
        <f t="shared" si="399"/>
        <v>0</v>
      </c>
      <c r="AQ104" s="48">
        <f t="shared" ref="AQ104:AS104" si="654">$D104*AQ204</f>
        <v>0</v>
      </c>
      <c r="AR104" s="48">
        <f t="shared" si="654"/>
        <v>0</v>
      </c>
      <c r="AS104" s="48">
        <f t="shared" si="654"/>
        <v>0</v>
      </c>
      <c r="AT104" s="51">
        <f t="shared" si="401"/>
        <v>0</v>
      </c>
      <c r="AU104" s="48">
        <f t="shared" ref="AU104:AZ104" si="655">$D104*AU204</f>
        <v>0</v>
      </c>
      <c r="AV104" s="48">
        <f t="shared" si="655"/>
        <v>0</v>
      </c>
      <c r="AW104" s="48">
        <f t="shared" si="655"/>
        <v>0</v>
      </c>
      <c r="AX104" s="48">
        <f t="shared" si="655"/>
        <v>0</v>
      </c>
      <c r="AY104" s="48">
        <f t="shared" si="655"/>
        <v>0</v>
      </c>
      <c r="AZ104" s="48">
        <f t="shared" si="655"/>
        <v>0</v>
      </c>
      <c r="BA104" s="51">
        <f t="shared" si="403"/>
        <v>0</v>
      </c>
      <c r="BB104" s="45">
        <f>E104/D104</f>
        <v>0</v>
      </c>
    </row>
    <row r="105" spans="2:54" s="44" customFormat="1" ht="11.25" x14ac:dyDescent="0.2">
      <c r="B105" s="53" t="s">
        <v>76</v>
      </c>
      <c r="C105" s="53"/>
      <c r="D105" s="54">
        <f>D60+D63+D73+D76+D83+D86+D92+D98</f>
        <v>7544535</v>
      </c>
      <c r="E105" s="55">
        <f t="shared" si="394"/>
        <v>972765.73499999999</v>
      </c>
      <c r="F105" s="56">
        <f t="shared" ref="F105:AI105" si="656">F60+F63+F73+F76+F83+F86+F92+F98</f>
        <v>34171.96</v>
      </c>
      <c r="G105" s="56">
        <f t="shared" ref="G105:N105" si="657">G60+G63+G73+G76+G83+G86+G92+G98</f>
        <v>53786.676999999996</v>
      </c>
      <c r="H105" s="56">
        <f t="shared" si="657"/>
        <v>7871.6120000000001</v>
      </c>
      <c r="I105" s="56">
        <f t="shared" si="657"/>
        <v>11299.205</v>
      </c>
      <c r="J105" s="56">
        <f t="shared" si="657"/>
        <v>0</v>
      </c>
      <c r="K105" s="56">
        <f t="shared" si="657"/>
        <v>68555.72</v>
      </c>
      <c r="L105" s="56">
        <f t="shared" si="657"/>
        <v>69143.759999999995</v>
      </c>
      <c r="M105" s="56">
        <f t="shared" si="657"/>
        <v>6072.26</v>
      </c>
      <c r="N105" s="56">
        <f t="shared" si="657"/>
        <v>1232.1600000000001</v>
      </c>
      <c r="O105" s="57">
        <f t="shared" si="656"/>
        <v>252133.35399999999</v>
      </c>
      <c r="P105" s="56">
        <f t="shared" si="656"/>
        <v>1578.125</v>
      </c>
      <c r="Q105" s="56">
        <f t="shared" ref="Q105:W105" si="658">Q60+Q63+Q73+Q76+Q83+Q86+Q92+Q98</f>
        <v>5157.3500000000004</v>
      </c>
      <c r="R105" s="56">
        <f t="shared" si="658"/>
        <v>1347.095</v>
      </c>
      <c r="S105" s="56">
        <f t="shared" si="658"/>
        <v>1578.125</v>
      </c>
      <c r="T105" s="56">
        <f t="shared" si="658"/>
        <v>16922.309999999998</v>
      </c>
      <c r="U105" s="56">
        <f t="shared" si="658"/>
        <v>58802.299999999996</v>
      </c>
      <c r="V105" s="56">
        <f t="shared" si="658"/>
        <v>23071.385000000002</v>
      </c>
      <c r="W105" s="56">
        <f t="shared" si="658"/>
        <v>10159.627</v>
      </c>
      <c r="X105" s="56">
        <f t="shared" si="656"/>
        <v>118616.317</v>
      </c>
      <c r="Y105" s="56">
        <f t="shared" si="656"/>
        <v>22102.859999999997</v>
      </c>
      <c r="Z105" s="56">
        <f t="shared" ref="Z105:AG105" si="659">Z60+Z63+Z73+Z76+Z83+Z86+Z92+Z98</f>
        <v>6738.12</v>
      </c>
      <c r="AA105" s="56">
        <f t="shared" si="659"/>
        <v>10261.200000000001</v>
      </c>
      <c r="AB105" s="56">
        <f t="shared" si="659"/>
        <v>9509.2899999999991</v>
      </c>
      <c r="AC105" s="56">
        <f t="shared" si="659"/>
        <v>9089.494999999999</v>
      </c>
      <c r="AD105" s="56">
        <f t="shared" si="659"/>
        <v>9089.494999999999</v>
      </c>
      <c r="AE105" s="56">
        <f t="shared" si="659"/>
        <v>1010.7180000000001</v>
      </c>
      <c r="AF105" s="56">
        <f t="shared" si="659"/>
        <v>1264.7350000000001</v>
      </c>
      <c r="AG105" s="56">
        <f t="shared" si="659"/>
        <v>3369.06</v>
      </c>
      <c r="AH105" s="57">
        <f t="shared" si="656"/>
        <v>72434.972999999984</v>
      </c>
      <c r="AI105" s="56">
        <f t="shared" si="656"/>
        <v>5123.1260000000002</v>
      </c>
      <c r="AJ105" s="56">
        <f t="shared" ref="AJ105:AO105" si="660">AJ60+AJ63+AJ73+AJ76+AJ83+AJ86+AJ92+AJ98</f>
        <v>49644.46</v>
      </c>
      <c r="AK105" s="56">
        <f t="shared" si="660"/>
        <v>32575.675999999999</v>
      </c>
      <c r="AL105" s="56">
        <f t="shared" si="660"/>
        <v>4080.2159999999999</v>
      </c>
      <c r="AM105" s="56">
        <f t="shared" si="660"/>
        <v>100591.266</v>
      </c>
      <c r="AN105" s="56">
        <f t="shared" si="660"/>
        <v>101993.05600000001</v>
      </c>
      <c r="AO105" s="56">
        <f t="shared" si="660"/>
        <v>64445.946000000004</v>
      </c>
      <c r="AP105" s="43">
        <f t="shared" si="399"/>
        <v>358453.74600000004</v>
      </c>
      <c r="AQ105" s="56">
        <f t="shared" ref="AQ105:AS105" si="661">AQ60+AQ63+AQ73+AQ76+AQ83+AQ86+AQ92+AQ98</f>
        <v>20945.837000000003</v>
      </c>
      <c r="AR105" s="56">
        <f t="shared" si="661"/>
        <v>20691.820000000003</v>
      </c>
      <c r="AS105" s="56">
        <f t="shared" si="661"/>
        <v>17322.760000000002</v>
      </c>
      <c r="AT105" s="43">
        <f t="shared" si="401"/>
        <v>58960.417000000009</v>
      </c>
      <c r="AU105" s="56">
        <f t="shared" ref="AU105:AZ105" si="662">AU60+AU63+AU73+AU76+AU83+AU86+AU92+AU98</f>
        <v>3376.8559999999998</v>
      </c>
      <c r="AV105" s="56">
        <f t="shared" si="662"/>
        <v>6753.7119999999995</v>
      </c>
      <c r="AW105" s="56">
        <f t="shared" si="662"/>
        <v>10185.14</v>
      </c>
      <c r="AX105" s="56">
        <f t="shared" si="662"/>
        <v>71247.06</v>
      </c>
      <c r="AY105" s="56">
        <f t="shared" si="662"/>
        <v>17079.18</v>
      </c>
      <c r="AZ105" s="56">
        <f t="shared" si="662"/>
        <v>3524.98</v>
      </c>
      <c r="BA105" s="43">
        <f>SUM(AU105:AZ105)</f>
        <v>112166.928</v>
      </c>
      <c r="BB105" s="58">
        <f>E105/D105</f>
        <v>0.12893647322200771</v>
      </c>
    </row>
    <row r="106" spans="2:54" s="44" customFormat="1" ht="13.5" x14ac:dyDescent="0.25">
      <c r="B106" s="39"/>
      <c r="C106" s="40"/>
      <c r="D106" s="46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51"/>
      <c r="P106" s="63"/>
      <c r="Q106" s="63"/>
      <c r="R106" s="63"/>
      <c r="S106" s="63"/>
      <c r="T106" s="63"/>
      <c r="U106" s="63"/>
      <c r="V106" s="63"/>
      <c r="W106" s="63"/>
      <c r="X106" s="51"/>
      <c r="Y106" s="63"/>
      <c r="Z106" s="63"/>
      <c r="AA106" s="63"/>
      <c r="AB106" s="63"/>
      <c r="AC106" s="63"/>
      <c r="AD106" s="63"/>
      <c r="AE106" s="63"/>
      <c r="AF106" s="63"/>
      <c r="AG106" s="63"/>
      <c r="AH106" s="51"/>
      <c r="AP106" s="51"/>
      <c r="AT106" s="51"/>
      <c r="BA106" s="51"/>
      <c r="BB106" s="45"/>
    </row>
    <row r="107" spans="2:54" s="44" customFormat="1" x14ac:dyDescent="0.25">
      <c r="B107" s="59"/>
      <c r="C107" s="59"/>
      <c r="D107" s="60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</row>
    <row r="108" spans="2:54" s="37" customFormat="1" ht="15" customHeight="1" x14ac:dyDescent="0.25">
      <c r="C108" s="38" t="s">
        <v>9</v>
      </c>
    </row>
    <row r="109" spans="2:54" s="44" customFormat="1" x14ac:dyDescent="0.25">
      <c r="B109" s="39" t="s">
        <v>31</v>
      </c>
      <c r="C109" s="40"/>
      <c r="D109" s="41">
        <f>SUM(D110:D111)</f>
        <v>277566</v>
      </c>
      <c r="E109" s="42">
        <f>O109+X109+AH109+AP109+AT109+BA109</f>
        <v>114548.99400000001</v>
      </c>
      <c r="F109" s="41">
        <f t="shared" ref="F109:AI109" si="663">SUM(F110:F111)</f>
        <v>0</v>
      </c>
      <c r="G109" s="41">
        <f t="shared" ref="G109:N109" si="664">SUM(G110:G111)</f>
        <v>269.20400000000001</v>
      </c>
      <c r="H109" s="41">
        <f t="shared" si="664"/>
        <v>269.20400000000001</v>
      </c>
      <c r="I109" s="41">
        <f t="shared" si="664"/>
        <v>0</v>
      </c>
      <c r="J109" s="41">
        <f t="shared" si="664"/>
        <v>0</v>
      </c>
      <c r="K109" s="41">
        <f t="shared" si="664"/>
        <v>0</v>
      </c>
      <c r="L109" s="41">
        <f t="shared" si="664"/>
        <v>0</v>
      </c>
      <c r="M109" s="41">
        <f t="shared" si="664"/>
        <v>0</v>
      </c>
      <c r="N109" s="41">
        <f t="shared" si="664"/>
        <v>0</v>
      </c>
      <c r="O109" s="43">
        <f t="shared" si="663"/>
        <v>538.40800000000002</v>
      </c>
      <c r="P109" s="41">
        <f t="shared" si="663"/>
        <v>1346.02</v>
      </c>
      <c r="Q109" s="41">
        <f t="shared" ref="Q109:W109" si="665">SUM(Q110:Q111)</f>
        <v>5384.08</v>
      </c>
      <c r="R109" s="41">
        <f t="shared" si="665"/>
        <v>1346.02</v>
      </c>
      <c r="S109" s="41">
        <f t="shared" si="665"/>
        <v>1346.02</v>
      </c>
      <c r="T109" s="41">
        <f t="shared" si="665"/>
        <v>0</v>
      </c>
      <c r="U109" s="41">
        <f t="shared" si="665"/>
        <v>13460.2</v>
      </c>
      <c r="V109" s="41">
        <f t="shared" si="665"/>
        <v>13460.2</v>
      </c>
      <c r="W109" s="41">
        <f t="shared" si="665"/>
        <v>269.20400000000001</v>
      </c>
      <c r="X109" s="43">
        <f t="shared" si="663"/>
        <v>36611.744000000006</v>
      </c>
      <c r="Y109" s="41">
        <f t="shared" si="663"/>
        <v>0</v>
      </c>
      <c r="Z109" s="41">
        <f t="shared" ref="Z109:AG109" si="666">SUM(Z110:Z111)</f>
        <v>0</v>
      </c>
      <c r="AA109" s="41">
        <f t="shared" si="666"/>
        <v>0</v>
      </c>
      <c r="AB109" s="41">
        <f t="shared" si="666"/>
        <v>0</v>
      </c>
      <c r="AC109" s="41">
        <f t="shared" si="666"/>
        <v>269.20400000000001</v>
      </c>
      <c r="AD109" s="41">
        <f t="shared" si="666"/>
        <v>269.20400000000001</v>
      </c>
      <c r="AE109" s="41">
        <f t="shared" si="666"/>
        <v>0</v>
      </c>
      <c r="AF109" s="41">
        <f t="shared" si="666"/>
        <v>269.20400000000001</v>
      </c>
      <c r="AG109" s="41">
        <f t="shared" si="666"/>
        <v>0</v>
      </c>
      <c r="AH109" s="43">
        <f>SUM(AH110:AH111)</f>
        <v>807.61200000000008</v>
      </c>
      <c r="AI109" s="41">
        <f t="shared" si="663"/>
        <v>0</v>
      </c>
      <c r="AJ109" s="41">
        <f t="shared" ref="AJ109:AN109" si="667">SUM(AJ110:AJ111)</f>
        <v>0</v>
      </c>
      <c r="AK109" s="41">
        <f t="shared" si="667"/>
        <v>0</v>
      </c>
      <c r="AL109" s="41">
        <f t="shared" si="667"/>
        <v>0</v>
      </c>
      <c r="AM109" s="41">
        <f t="shared" si="667"/>
        <v>0</v>
      </c>
      <c r="AN109" s="41">
        <f t="shared" si="667"/>
        <v>0</v>
      </c>
      <c r="AO109" s="41">
        <f>SUM(AO110:AO111)</f>
        <v>53840.800000000003</v>
      </c>
      <c r="AP109" s="43">
        <f>SUM(AI109:AO109)</f>
        <v>53840.800000000003</v>
      </c>
      <c r="AQ109" s="41">
        <f t="shared" ref="AQ109:AS109" si="668">SUM(AQ110:AQ111)</f>
        <v>269.20400000000001</v>
      </c>
      <c r="AR109" s="41">
        <f t="shared" si="668"/>
        <v>0</v>
      </c>
      <c r="AS109" s="41">
        <f t="shared" si="668"/>
        <v>0</v>
      </c>
      <c r="AT109" s="43">
        <f>SUM(AQ109:AS109)</f>
        <v>269.20400000000001</v>
      </c>
      <c r="AU109" s="41">
        <f t="shared" ref="AU109:AW109" si="669">SUM(AU110:AU111)</f>
        <v>8.3620000000000001</v>
      </c>
      <c r="AV109" s="41">
        <f t="shared" si="669"/>
        <v>16.724</v>
      </c>
      <c r="AW109" s="41">
        <f t="shared" si="669"/>
        <v>83.62</v>
      </c>
      <c r="AX109" s="41">
        <f t="shared" ref="AX109:AZ109" si="670">SUM(AX110:AX111)</f>
        <v>21954.42</v>
      </c>
      <c r="AY109" s="41">
        <f t="shared" si="670"/>
        <v>250.85999999999999</v>
      </c>
      <c r="AZ109" s="41">
        <f t="shared" si="670"/>
        <v>167.24</v>
      </c>
      <c r="BA109" s="43">
        <f>SUM(AU109:AZ109)</f>
        <v>22481.225999999999</v>
      </c>
      <c r="BB109" s="45">
        <f>E109/D109</f>
        <v>0.4126910140290958</v>
      </c>
    </row>
    <row r="110" spans="2:54" s="44" customFormat="1" ht="13.5" x14ac:dyDescent="0.25">
      <c r="B110" s="40"/>
      <c r="C110" s="40" t="s">
        <v>32</v>
      </c>
      <c r="D110" s="46">
        <f>[2]NW!J313</f>
        <v>8362</v>
      </c>
      <c r="E110" s="47">
        <f t="shared" ref="E110:E154" si="671">O110+X110+AH110+AP110+AT110+BA110</f>
        <v>944.90600000000006</v>
      </c>
      <c r="F110" s="48">
        <f>$D110*F161</f>
        <v>0</v>
      </c>
      <c r="G110" s="48">
        <f t="shared" ref="G110:N110" si="672">$D110*G161</f>
        <v>0</v>
      </c>
      <c r="H110" s="48">
        <f t="shared" si="672"/>
        <v>0</v>
      </c>
      <c r="I110" s="48">
        <f t="shared" si="672"/>
        <v>0</v>
      </c>
      <c r="J110" s="48">
        <f t="shared" si="672"/>
        <v>0</v>
      </c>
      <c r="K110" s="48">
        <f t="shared" si="672"/>
        <v>0</v>
      </c>
      <c r="L110" s="48">
        <f t="shared" si="672"/>
        <v>0</v>
      </c>
      <c r="M110" s="48">
        <f t="shared" si="672"/>
        <v>0</v>
      </c>
      <c r="N110" s="48">
        <f t="shared" si="672"/>
        <v>0</v>
      </c>
      <c r="O110" s="49">
        <f>SUM(F110:N110)</f>
        <v>0</v>
      </c>
      <c r="P110" s="48">
        <f t="shared" ref="P110:W110" si="673">$D110*P161</f>
        <v>0</v>
      </c>
      <c r="Q110" s="48">
        <f t="shared" si="673"/>
        <v>0</v>
      </c>
      <c r="R110" s="48">
        <f t="shared" si="673"/>
        <v>0</v>
      </c>
      <c r="S110" s="48">
        <f t="shared" si="673"/>
        <v>0</v>
      </c>
      <c r="T110" s="48">
        <f t="shared" si="673"/>
        <v>0</v>
      </c>
      <c r="U110" s="48">
        <f t="shared" si="673"/>
        <v>0</v>
      </c>
      <c r="V110" s="48">
        <f t="shared" si="673"/>
        <v>0</v>
      </c>
      <c r="W110" s="48">
        <f t="shared" si="673"/>
        <v>0</v>
      </c>
      <c r="X110" s="49">
        <f>SUM(P110:W110)</f>
        <v>0</v>
      </c>
      <c r="Y110" s="48">
        <f t="shared" ref="Y110:AG110" si="674">$D110*Y161</f>
        <v>0</v>
      </c>
      <c r="Z110" s="48">
        <f t="shared" si="674"/>
        <v>0</v>
      </c>
      <c r="AA110" s="48">
        <f t="shared" si="674"/>
        <v>0</v>
      </c>
      <c r="AB110" s="48">
        <f t="shared" si="674"/>
        <v>0</v>
      </c>
      <c r="AC110" s="48">
        <f t="shared" si="674"/>
        <v>0</v>
      </c>
      <c r="AD110" s="48">
        <f t="shared" si="674"/>
        <v>0</v>
      </c>
      <c r="AE110" s="48">
        <f t="shared" si="674"/>
        <v>0</v>
      </c>
      <c r="AF110" s="48">
        <f t="shared" si="674"/>
        <v>0</v>
      </c>
      <c r="AG110" s="48">
        <f t="shared" si="674"/>
        <v>0</v>
      </c>
      <c r="AH110" s="49">
        <f>SUM(Y110:AG110)</f>
        <v>0</v>
      </c>
      <c r="AI110" s="48">
        <f t="shared" ref="AI110:AO110" si="675">$D110*AI161</f>
        <v>0</v>
      </c>
      <c r="AJ110" s="48">
        <f t="shared" si="675"/>
        <v>0</v>
      </c>
      <c r="AK110" s="48">
        <f t="shared" si="675"/>
        <v>0</v>
      </c>
      <c r="AL110" s="48">
        <f t="shared" si="675"/>
        <v>0</v>
      </c>
      <c r="AM110" s="48">
        <f t="shared" si="675"/>
        <v>0</v>
      </c>
      <c r="AN110" s="48">
        <f t="shared" si="675"/>
        <v>0</v>
      </c>
      <c r="AO110" s="48">
        <f t="shared" si="675"/>
        <v>0</v>
      </c>
      <c r="AP110" s="51">
        <f t="shared" ref="AP110:AP154" si="676">SUM(AI110:AO110)</f>
        <v>0</v>
      </c>
      <c r="AQ110" s="48">
        <f t="shared" ref="AQ110:AS110" si="677">$D110*AQ161</f>
        <v>0</v>
      </c>
      <c r="AR110" s="48">
        <f t="shared" si="677"/>
        <v>0</v>
      </c>
      <c r="AS110" s="48">
        <f t="shared" si="677"/>
        <v>0</v>
      </c>
      <c r="AT110" s="51">
        <f t="shared" ref="AT110:AT154" si="678">SUM(AQ110:AS110)</f>
        <v>0</v>
      </c>
      <c r="AU110" s="48">
        <f t="shared" ref="AU110:AW110" si="679">$D110*AU161</f>
        <v>8.3620000000000001</v>
      </c>
      <c r="AV110" s="48">
        <f t="shared" si="679"/>
        <v>16.724</v>
      </c>
      <c r="AW110" s="48">
        <f t="shared" si="679"/>
        <v>83.62</v>
      </c>
      <c r="AX110" s="48">
        <f t="shared" ref="AX110:AZ110" si="680">$D110*AX161</f>
        <v>418.1</v>
      </c>
      <c r="AY110" s="48">
        <f t="shared" si="680"/>
        <v>250.85999999999999</v>
      </c>
      <c r="AZ110" s="48">
        <f t="shared" si="680"/>
        <v>167.24</v>
      </c>
      <c r="BA110" s="51">
        <f t="shared" ref="BA110:BA154" si="681">SUM(AU110:AZ110)</f>
        <v>944.90600000000006</v>
      </c>
      <c r="BB110" s="45">
        <f t="shared" ref="BB110:BB154" si="682">E110/D110</f>
        <v>0.113</v>
      </c>
    </row>
    <row r="111" spans="2:54" s="44" customFormat="1" ht="13.5" x14ac:dyDescent="0.25">
      <c r="B111" s="40"/>
      <c r="C111" s="40" t="s">
        <v>33</v>
      </c>
      <c r="D111" s="46">
        <f>[2]NW!J314</f>
        <v>269204</v>
      </c>
      <c r="E111" s="47">
        <f t="shared" si="671"/>
        <v>113604.08800000002</v>
      </c>
      <c r="F111" s="48">
        <f>$D111*F162</f>
        <v>0</v>
      </c>
      <c r="G111" s="48">
        <f t="shared" ref="G111:N111" si="683">$D111*G162</f>
        <v>269.20400000000001</v>
      </c>
      <c r="H111" s="48">
        <f t="shared" si="683"/>
        <v>269.20400000000001</v>
      </c>
      <c r="I111" s="48">
        <f t="shared" si="683"/>
        <v>0</v>
      </c>
      <c r="J111" s="48">
        <f t="shared" si="683"/>
        <v>0</v>
      </c>
      <c r="K111" s="48">
        <f t="shared" si="683"/>
        <v>0</v>
      </c>
      <c r="L111" s="48">
        <f t="shared" si="683"/>
        <v>0</v>
      </c>
      <c r="M111" s="48">
        <f t="shared" si="683"/>
        <v>0</v>
      </c>
      <c r="N111" s="48">
        <f t="shared" si="683"/>
        <v>0</v>
      </c>
      <c r="O111" s="49">
        <f>SUM(F111:N111)</f>
        <v>538.40800000000002</v>
      </c>
      <c r="P111" s="48">
        <f t="shared" ref="P111:W111" si="684">$D111*P162</f>
        <v>1346.02</v>
      </c>
      <c r="Q111" s="48">
        <f t="shared" si="684"/>
        <v>5384.08</v>
      </c>
      <c r="R111" s="48">
        <f t="shared" si="684"/>
        <v>1346.02</v>
      </c>
      <c r="S111" s="48">
        <f t="shared" si="684"/>
        <v>1346.02</v>
      </c>
      <c r="T111" s="48">
        <f t="shared" si="684"/>
        <v>0</v>
      </c>
      <c r="U111" s="48">
        <f t="shared" si="684"/>
        <v>13460.2</v>
      </c>
      <c r="V111" s="48">
        <f t="shared" si="684"/>
        <v>13460.2</v>
      </c>
      <c r="W111" s="48">
        <f t="shared" si="684"/>
        <v>269.20400000000001</v>
      </c>
      <c r="X111" s="49">
        <f>SUM(P111:W111)</f>
        <v>36611.744000000006</v>
      </c>
      <c r="Y111" s="48">
        <f t="shared" ref="Y111:AG111" si="685">$D111*Y162</f>
        <v>0</v>
      </c>
      <c r="Z111" s="48">
        <f t="shared" si="685"/>
        <v>0</v>
      </c>
      <c r="AA111" s="48">
        <f t="shared" si="685"/>
        <v>0</v>
      </c>
      <c r="AB111" s="48">
        <f t="shared" si="685"/>
        <v>0</v>
      </c>
      <c r="AC111" s="48">
        <f t="shared" si="685"/>
        <v>269.20400000000001</v>
      </c>
      <c r="AD111" s="48">
        <f t="shared" si="685"/>
        <v>269.20400000000001</v>
      </c>
      <c r="AE111" s="48">
        <f t="shared" si="685"/>
        <v>0</v>
      </c>
      <c r="AF111" s="48">
        <f t="shared" si="685"/>
        <v>269.20400000000001</v>
      </c>
      <c r="AG111" s="48">
        <f t="shared" si="685"/>
        <v>0</v>
      </c>
      <c r="AH111" s="49">
        <f>SUM(Y111:AG111)</f>
        <v>807.61200000000008</v>
      </c>
      <c r="AI111" s="48">
        <f t="shared" ref="AI111:AO111" si="686">$D111*AI162</f>
        <v>0</v>
      </c>
      <c r="AJ111" s="48">
        <f t="shared" si="686"/>
        <v>0</v>
      </c>
      <c r="AK111" s="48">
        <f t="shared" si="686"/>
        <v>0</v>
      </c>
      <c r="AL111" s="48">
        <f t="shared" si="686"/>
        <v>0</v>
      </c>
      <c r="AM111" s="48">
        <f t="shared" si="686"/>
        <v>0</v>
      </c>
      <c r="AN111" s="48">
        <f t="shared" si="686"/>
        <v>0</v>
      </c>
      <c r="AO111" s="48">
        <f t="shared" si="686"/>
        <v>53840.800000000003</v>
      </c>
      <c r="AP111" s="51">
        <f t="shared" si="676"/>
        <v>53840.800000000003</v>
      </c>
      <c r="AQ111" s="48">
        <f t="shared" ref="AQ111:AS111" si="687">$D111*AQ162</f>
        <v>269.20400000000001</v>
      </c>
      <c r="AR111" s="48">
        <f t="shared" si="687"/>
        <v>0</v>
      </c>
      <c r="AS111" s="48">
        <f t="shared" si="687"/>
        <v>0</v>
      </c>
      <c r="AT111" s="51">
        <f t="shared" si="678"/>
        <v>269.20400000000001</v>
      </c>
      <c r="AU111" s="48">
        <f t="shared" ref="AU111:AW111" si="688">$D111*AU162</f>
        <v>0</v>
      </c>
      <c r="AV111" s="48">
        <f t="shared" si="688"/>
        <v>0</v>
      </c>
      <c r="AW111" s="48">
        <f t="shared" si="688"/>
        <v>0</v>
      </c>
      <c r="AX111" s="48">
        <f t="shared" ref="AX111:AZ111" si="689">$D111*AX162</f>
        <v>21536.32</v>
      </c>
      <c r="AY111" s="48">
        <f t="shared" si="689"/>
        <v>0</v>
      </c>
      <c r="AZ111" s="48">
        <f t="shared" si="689"/>
        <v>0</v>
      </c>
      <c r="BA111" s="51">
        <f t="shared" si="681"/>
        <v>21536.32</v>
      </c>
      <c r="BB111" s="45">
        <f t="shared" si="682"/>
        <v>0.42200000000000004</v>
      </c>
    </row>
    <row r="112" spans="2:54" s="44" customFormat="1" x14ac:dyDescent="0.25">
      <c r="B112" s="39" t="s">
        <v>34</v>
      </c>
      <c r="C112" s="40"/>
      <c r="D112" s="50">
        <f>SUM(D113:D121)</f>
        <v>4108935</v>
      </c>
      <c r="E112" s="42">
        <f t="shared" si="671"/>
        <v>497399.81999999995</v>
      </c>
      <c r="F112" s="41">
        <f t="shared" ref="F112:AI112" si="690">SUM(F113:F121)</f>
        <v>0</v>
      </c>
      <c r="G112" s="41">
        <f t="shared" ref="G112:N112" si="691">SUM(G113:G121)</f>
        <v>8116.22</v>
      </c>
      <c r="H112" s="41">
        <f t="shared" si="691"/>
        <v>8116.22</v>
      </c>
      <c r="I112" s="41">
        <f t="shared" si="691"/>
        <v>12153.945</v>
      </c>
      <c r="J112" s="41">
        <f t="shared" si="691"/>
        <v>0</v>
      </c>
      <c r="K112" s="41">
        <f t="shared" si="691"/>
        <v>196.16</v>
      </c>
      <c r="L112" s="41">
        <f t="shared" si="691"/>
        <v>588.48</v>
      </c>
      <c r="M112" s="41">
        <f t="shared" si="691"/>
        <v>5529.31</v>
      </c>
      <c r="N112" s="41">
        <f t="shared" si="691"/>
        <v>1569.28</v>
      </c>
      <c r="O112" s="43">
        <f t="shared" si="690"/>
        <v>36269.614999999998</v>
      </c>
      <c r="P112" s="41">
        <f t="shared" si="690"/>
        <v>392.32</v>
      </c>
      <c r="Q112" s="41">
        <f t="shared" ref="Q112:W112" si="692">SUM(Q113:Q121)</f>
        <v>98.08</v>
      </c>
      <c r="R112" s="41">
        <f t="shared" si="692"/>
        <v>98.08</v>
      </c>
      <c r="S112" s="41">
        <f t="shared" si="692"/>
        <v>392.32</v>
      </c>
      <c r="T112" s="41">
        <f t="shared" si="692"/>
        <v>17936.63</v>
      </c>
      <c r="U112" s="41">
        <f t="shared" si="692"/>
        <v>98.08</v>
      </c>
      <c r="V112" s="41">
        <f t="shared" si="692"/>
        <v>0</v>
      </c>
      <c r="W112" s="41">
        <f t="shared" si="692"/>
        <v>0</v>
      </c>
      <c r="X112" s="43">
        <f t="shared" si="690"/>
        <v>19015.509999999998</v>
      </c>
      <c r="Y112" s="41">
        <f t="shared" si="690"/>
        <v>7135.42</v>
      </c>
      <c r="Z112" s="41">
        <f t="shared" ref="Z112:AG112" si="693">SUM(Z113:Z121)</f>
        <v>7135.42</v>
      </c>
      <c r="AA112" s="41">
        <f t="shared" si="693"/>
        <v>10899.289999999999</v>
      </c>
      <c r="AB112" s="41">
        <f t="shared" si="693"/>
        <v>1980.0150000000001</v>
      </c>
      <c r="AC112" s="41">
        <f t="shared" si="693"/>
        <v>1266.4730000000002</v>
      </c>
      <c r="AD112" s="41">
        <f t="shared" si="693"/>
        <v>1266.4730000000002</v>
      </c>
      <c r="AE112" s="41">
        <f t="shared" si="693"/>
        <v>1070.3130000000001</v>
      </c>
      <c r="AF112" s="41">
        <f t="shared" si="693"/>
        <v>1070.3130000000001</v>
      </c>
      <c r="AG112" s="41">
        <f t="shared" si="693"/>
        <v>3567.71</v>
      </c>
      <c r="AH112" s="43">
        <f t="shared" si="690"/>
        <v>35391.427000000003</v>
      </c>
      <c r="AI112" s="41">
        <f t="shared" si="690"/>
        <v>2742.5430000000001</v>
      </c>
      <c r="AJ112" s="41">
        <f t="shared" ref="AJ112:AO112" si="694">SUM(AJ113:AJ121)</f>
        <v>18922.3</v>
      </c>
      <c r="AK112" s="41">
        <f t="shared" si="694"/>
        <v>945.25099999999998</v>
      </c>
      <c r="AL112" s="41">
        <f t="shared" si="694"/>
        <v>945.25099999999998</v>
      </c>
      <c r="AM112" s="41">
        <f t="shared" si="694"/>
        <v>106761.25099999999</v>
      </c>
      <c r="AN112" s="41">
        <f t="shared" si="694"/>
        <v>107153.571</v>
      </c>
      <c r="AO112" s="41">
        <f t="shared" si="694"/>
        <v>14465.571000000002</v>
      </c>
      <c r="AP112" s="43">
        <f t="shared" si="676"/>
        <v>251935.73799999998</v>
      </c>
      <c r="AQ112" s="41">
        <f t="shared" ref="AQ112:AS112" si="695">SUM(AQ113:AQ121)</f>
        <v>20675.690000000002</v>
      </c>
      <c r="AR112" s="41">
        <f t="shared" si="695"/>
        <v>20675.690000000002</v>
      </c>
      <c r="AS112" s="41">
        <f t="shared" si="695"/>
        <v>17107.98</v>
      </c>
      <c r="AT112" s="43">
        <f t="shared" si="678"/>
        <v>58459.360000000001</v>
      </c>
      <c r="AU112" s="41">
        <f t="shared" ref="AU112:AW112" si="696">SUM(AU113:AU121)</f>
        <v>3567.71</v>
      </c>
      <c r="AV112" s="41">
        <f t="shared" si="696"/>
        <v>7135.42</v>
      </c>
      <c r="AW112" s="41">
        <f t="shared" si="696"/>
        <v>10703.13</v>
      </c>
      <c r="AX112" s="41">
        <f t="shared" ref="AX112:AZ112" si="697">SUM(AX113:AX121)</f>
        <v>53515.65</v>
      </c>
      <c r="AY112" s="41">
        <f t="shared" si="697"/>
        <v>17838.55</v>
      </c>
      <c r="AZ112" s="41">
        <f t="shared" si="697"/>
        <v>3567.71</v>
      </c>
      <c r="BA112" s="43">
        <f t="shared" si="681"/>
        <v>96328.170000000013</v>
      </c>
      <c r="BB112" s="45">
        <f t="shared" si="682"/>
        <v>0.12105322182025267</v>
      </c>
    </row>
    <row r="113" spans="2:54" s="44" customFormat="1" ht="13.5" x14ac:dyDescent="0.25">
      <c r="B113" s="40"/>
      <c r="C113" s="40" t="s">
        <v>35</v>
      </c>
      <c r="D113" s="46">
        <f>[2]NW!J513</f>
        <v>356771</v>
      </c>
      <c r="E113" s="47">
        <f t="shared" si="671"/>
        <v>201575.61499999999</v>
      </c>
      <c r="F113" s="48">
        <f t="shared" ref="F113:N121" si="698">$D113*F164</f>
        <v>0</v>
      </c>
      <c r="G113" s="48">
        <f t="shared" si="698"/>
        <v>7135.42</v>
      </c>
      <c r="H113" s="48">
        <f t="shared" si="698"/>
        <v>7135.42</v>
      </c>
      <c r="I113" s="48">
        <f t="shared" si="698"/>
        <v>7135.42</v>
      </c>
      <c r="J113" s="48">
        <f t="shared" si="698"/>
        <v>0</v>
      </c>
      <c r="K113" s="48">
        <f t="shared" si="698"/>
        <v>0</v>
      </c>
      <c r="L113" s="48">
        <f t="shared" si="698"/>
        <v>0</v>
      </c>
      <c r="M113" s="48">
        <f t="shared" si="698"/>
        <v>3567.71</v>
      </c>
      <c r="N113" s="48">
        <f t="shared" si="698"/>
        <v>0</v>
      </c>
      <c r="O113" s="51">
        <f t="shared" ref="O113:O121" si="699">SUM(F113:N113)</f>
        <v>24973.97</v>
      </c>
      <c r="P113" s="48">
        <f t="shared" ref="P113:W113" si="700">$D113*P164</f>
        <v>0</v>
      </c>
      <c r="Q113" s="48">
        <f t="shared" si="700"/>
        <v>0</v>
      </c>
      <c r="R113" s="48">
        <f t="shared" si="700"/>
        <v>0</v>
      </c>
      <c r="S113" s="48">
        <f t="shared" si="700"/>
        <v>0</v>
      </c>
      <c r="T113" s="48">
        <f t="shared" si="700"/>
        <v>17838.55</v>
      </c>
      <c r="U113" s="48">
        <f t="shared" si="700"/>
        <v>0</v>
      </c>
      <c r="V113" s="48">
        <f t="shared" si="700"/>
        <v>0</v>
      </c>
      <c r="W113" s="48">
        <f t="shared" si="700"/>
        <v>0</v>
      </c>
      <c r="X113" s="51">
        <f t="shared" ref="X113:X121" si="701">SUM(P113:W113)</f>
        <v>17838.55</v>
      </c>
      <c r="Y113" s="48">
        <f t="shared" ref="Y113:AG113" si="702">$D113*Y164</f>
        <v>7135.42</v>
      </c>
      <c r="Z113" s="48">
        <f t="shared" si="702"/>
        <v>7135.42</v>
      </c>
      <c r="AA113" s="48">
        <f t="shared" si="702"/>
        <v>10703.13</v>
      </c>
      <c r="AB113" s="48">
        <f t="shared" si="702"/>
        <v>1783.855</v>
      </c>
      <c r="AC113" s="48">
        <f t="shared" si="702"/>
        <v>1070.3130000000001</v>
      </c>
      <c r="AD113" s="48">
        <f t="shared" si="702"/>
        <v>1070.3130000000001</v>
      </c>
      <c r="AE113" s="48">
        <f t="shared" si="702"/>
        <v>1070.3130000000001</v>
      </c>
      <c r="AF113" s="48">
        <f t="shared" si="702"/>
        <v>1070.3130000000001</v>
      </c>
      <c r="AG113" s="48">
        <f t="shared" si="702"/>
        <v>3567.71</v>
      </c>
      <c r="AH113" s="51">
        <f t="shared" ref="AH113:AH121" si="703">SUM(Y113:AG113)</f>
        <v>34606.787000000004</v>
      </c>
      <c r="AI113" s="48">
        <f t="shared" ref="AI113:AO113" si="704">$D113*AI164</f>
        <v>1070.3130000000001</v>
      </c>
      <c r="AJ113" s="48">
        <f t="shared" si="704"/>
        <v>17838.55</v>
      </c>
      <c r="AK113" s="48">
        <f t="shared" si="704"/>
        <v>356.77100000000002</v>
      </c>
      <c r="AL113" s="48">
        <f t="shared" si="704"/>
        <v>356.77100000000002</v>
      </c>
      <c r="AM113" s="48">
        <f t="shared" si="704"/>
        <v>356.77100000000002</v>
      </c>
      <c r="AN113" s="48">
        <f t="shared" si="704"/>
        <v>356.77100000000002</v>
      </c>
      <c r="AO113" s="48">
        <f t="shared" si="704"/>
        <v>356.77100000000002</v>
      </c>
      <c r="AP113" s="51">
        <f t="shared" si="676"/>
        <v>20692.718000000001</v>
      </c>
      <c r="AQ113" s="48">
        <f t="shared" ref="AQ113:AS113" si="705">$D113*AQ164</f>
        <v>3567.71</v>
      </c>
      <c r="AR113" s="48">
        <f t="shared" si="705"/>
        <v>3567.71</v>
      </c>
      <c r="AS113" s="48">
        <f t="shared" si="705"/>
        <v>0</v>
      </c>
      <c r="AT113" s="51">
        <f t="shared" si="678"/>
        <v>7135.42</v>
      </c>
      <c r="AU113" s="48">
        <f t="shared" ref="AU113:AW113" si="706">$D113*AU164</f>
        <v>3567.71</v>
      </c>
      <c r="AV113" s="48">
        <f t="shared" si="706"/>
        <v>7135.42</v>
      </c>
      <c r="AW113" s="48">
        <f t="shared" si="706"/>
        <v>10703.13</v>
      </c>
      <c r="AX113" s="48">
        <f t="shared" ref="AX113:AZ113" si="707">$D113*AX164</f>
        <v>53515.65</v>
      </c>
      <c r="AY113" s="48">
        <f t="shared" si="707"/>
        <v>17838.55</v>
      </c>
      <c r="AZ113" s="48">
        <f t="shared" si="707"/>
        <v>3567.71</v>
      </c>
      <c r="BA113" s="51">
        <f t="shared" si="681"/>
        <v>96328.170000000013</v>
      </c>
      <c r="BB113" s="45">
        <f t="shared" si="682"/>
        <v>0.56499999999999995</v>
      </c>
    </row>
    <row r="114" spans="2:54" s="44" customFormat="1" ht="13.5" x14ac:dyDescent="0.25">
      <c r="B114" s="40"/>
      <c r="C114" s="40" t="s">
        <v>36</v>
      </c>
      <c r="D114" s="46">
        <f>[2]NW!J514</f>
        <v>21675</v>
      </c>
      <c r="E114" s="47">
        <f t="shared" si="671"/>
        <v>2167.5</v>
      </c>
      <c r="F114" s="48">
        <f t="shared" si="698"/>
        <v>0</v>
      </c>
      <c r="G114" s="48">
        <f t="shared" si="698"/>
        <v>0</v>
      </c>
      <c r="H114" s="48">
        <f t="shared" si="698"/>
        <v>0</v>
      </c>
      <c r="I114" s="48">
        <f t="shared" si="698"/>
        <v>0</v>
      </c>
      <c r="J114" s="48">
        <f t="shared" si="698"/>
        <v>0</v>
      </c>
      <c r="K114" s="48">
        <f t="shared" si="698"/>
        <v>0</v>
      </c>
      <c r="L114" s="48">
        <f t="shared" si="698"/>
        <v>0</v>
      </c>
      <c r="M114" s="48">
        <f t="shared" si="698"/>
        <v>0</v>
      </c>
      <c r="N114" s="48">
        <f t="shared" si="698"/>
        <v>0</v>
      </c>
      <c r="O114" s="51">
        <f t="shared" si="699"/>
        <v>0</v>
      </c>
      <c r="P114" s="48">
        <f t="shared" ref="P114:W114" si="708">$D114*P165</f>
        <v>0</v>
      </c>
      <c r="Q114" s="48">
        <f t="shared" si="708"/>
        <v>0</v>
      </c>
      <c r="R114" s="48">
        <f t="shared" si="708"/>
        <v>0</v>
      </c>
      <c r="S114" s="48">
        <f t="shared" si="708"/>
        <v>0</v>
      </c>
      <c r="T114" s="48">
        <f t="shared" si="708"/>
        <v>0</v>
      </c>
      <c r="U114" s="48">
        <f t="shared" si="708"/>
        <v>0</v>
      </c>
      <c r="V114" s="48">
        <f t="shared" si="708"/>
        <v>0</v>
      </c>
      <c r="W114" s="48">
        <f t="shared" si="708"/>
        <v>0</v>
      </c>
      <c r="X114" s="51">
        <f t="shared" si="701"/>
        <v>0</v>
      </c>
      <c r="Y114" s="48">
        <f t="shared" ref="Y114:AG114" si="709">$D114*Y165</f>
        <v>0</v>
      </c>
      <c r="Z114" s="48">
        <f t="shared" si="709"/>
        <v>0</v>
      </c>
      <c r="AA114" s="48">
        <f t="shared" si="709"/>
        <v>0</v>
      </c>
      <c r="AB114" s="48">
        <f t="shared" si="709"/>
        <v>0</v>
      </c>
      <c r="AC114" s="48">
        <f t="shared" si="709"/>
        <v>0</v>
      </c>
      <c r="AD114" s="48">
        <f t="shared" si="709"/>
        <v>0</v>
      </c>
      <c r="AE114" s="48">
        <f t="shared" si="709"/>
        <v>0</v>
      </c>
      <c r="AF114" s="48">
        <f t="shared" si="709"/>
        <v>0</v>
      </c>
      <c r="AG114" s="48">
        <f t="shared" si="709"/>
        <v>0</v>
      </c>
      <c r="AH114" s="51">
        <f t="shared" si="703"/>
        <v>0</v>
      </c>
      <c r="AI114" s="48">
        <f t="shared" ref="AI114:AO114" si="710">$D114*AI165</f>
        <v>1083.75</v>
      </c>
      <c r="AJ114" s="48">
        <f t="shared" si="710"/>
        <v>1083.75</v>
      </c>
      <c r="AK114" s="48">
        <f t="shared" si="710"/>
        <v>0</v>
      </c>
      <c r="AL114" s="48">
        <f t="shared" si="710"/>
        <v>0</v>
      </c>
      <c r="AM114" s="48">
        <f t="shared" si="710"/>
        <v>0</v>
      </c>
      <c r="AN114" s="48">
        <f t="shared" si="710"/>
        <v>0</v>
      </c>
      <c r="AO114" s="48">
        <f t="shared" si="710"/>
        <v>0</v>
      </c>
      <c r="AP114" s="51">
        <f t="shared" si="676"/>
        <v>2167.5</v>
      </c>
      <c r="AQ114" s="48">
        <f t="shared" ref="AQ114:AS114" si="711">$D114*AQ165</f>
        <v>0</v>
      </c>
      <c r="AR114" s="48">
        <f t="shared" si="711"/>
        <v>0</v>
      </c>
      <c r="AS114" s="48">
        <f t="shared" si="711"/>
        <v>0</v>
      </c>
      <c r="AT114" s="51">
        <f t="shared" si="678"/>
        <v>0</v>
      </c>
      <c r="AU114" s="48">
        <f t="shared" ref="AU114:AW114" si="712">$D114*AU165</f>
        <v>0</v>
      </c>
      <c r="AV114" s="48">
        <f t="shared" si="712"/>
        <v>0</v>
      </c>
      <c r="AW114" s="48">
        <f t="shared" si="712"/>
        <v>0</v>
      </c>
      <c r="AX114" s="48">
        <f t="shared" ref="AX114:AZ114" si="713">$D114*AX165</f>
        <v>0</v>
      </c>
      <c r="AY114" s="48">
        <f t="shared" si="713"/>
        <v>0</v>
      </c>
      <c r="AZ114" s="48">
        <f t="shared" si="713"/>
        <v>0</v>
      </c>
      <c r="BA114" s="51">
        <f t="shared" si="681"/>
        <v>0</v>
      </c>
      <c r="BB114" s="45">
        <f t="shared" si="682"/>
        <v>0.1</v>
      </c>
    </row>
    <row r="115" spans="2:54" s="44" customFormat="1" ht="13.5" x14ac:dyDescent="0.25">
      <c r="B115" s="40"/>
      <c r="C115" s="40" t="s">
        <v>37</v>
      </c>
      <c r="D115" s="46">
        <f>[2]NW!J515</f>
        <v>705440</v>
      </c>
      <c r="E115" s="47">
        <f t="shared" si="671"/>
        <v>268067.20000000001</v>
      </c>
      <c r="F115" s="48">
        <f t="shared" si="698"/>
        <v>0</v>
      </c>
      <c r="G115" s="48">
        <f t="shared" si="698"/>
        <v>0</v>
      </c>
      <c r="H115" s="48">
        <f t="shared" si="698"/>
        <v>0</v>
      </c>
      <c r="I115" s="48">
        <f t="shared" si="698"/>
        <v>0</v>
      </c>
      <c r="J115" s="48">
        <f t="shared" si="698"/>
        <v>0</v>
      </c>
      <c r="K115" s="48">
        <f t="shared" si="698"/>
        <v>0</v>
      </c>
      <c r="L115" s="48">
        <f t="shared" si="698"/>
        <v>0</v>
      </c>
      <c r="M115" s="48">
        <f t="shared" si="698"/>
        <v>0</v>
      </c>
      <c r="N115" s="48">
        <f t="shared" si="698"/>
        <v>0</v>
      </c>
      <c r="O115" s="51">
        <f t="shared" si="699"/>
        <v>0</v>
      </c>
      <c r="P115" s="48">
        <f t="shared" ref="P115:W115" si="714">$D115*P166</f>
        <v>0</v>
      </c>
      <c r="Q115" s="48">
        <f t="shared" si="714"/>
        <v>0</v>
      </c>
      <c r="R115" s="48">
        <f t="shared" si="714"/>
        <v>0</v>
      </c>
      <c r="S115" s="48">
        <f t="shared" si="714"/>
        <v>0</v>
      </c>
      <c r="T115" s="48">
        <f t="shared" si="714"/>
        <v>0</v>
      </c>
      <c r="U115" s="48">
        <f t="shared" si="714"/>
        <v>0</v>
      </c>
      <c r="V115" s="48">
        <f t="shared" si="714"/>
        <v>0</v>
      </c>
      <c r="W115" s="48">
        <f t="shared" si="714"/>
        <v>0</v>
      </c>
      <c r="X115" s="51">
        <f t="shared" si="701"/>
        <v>0</v>
      </c>
      <c r="Y115" s="48">
        <f t="shared" ref="Y115:AG115" si="715">$D115*Y166</f>
        <v>0</v>
      </c>
      <c r="Z115" s="48">
        <f t="shared" si="715"/>
        <v>0</v>
      </c>
      <c r="AA115" s="48">
        <f t="shared" si="715"/>
        <v>0</v>
      </c>
      <c r="AB115" s="48">
        <f t="shared" si="715"/>
        <v>0</v>
      </c>
      <c r="AC115" s="48">
        <f t="shared" si="715"/>
        <v>0</v>
      </c>
      <c r="AD115" s="48">
        <f t="shared" si="715"/>
        <v>0</v>
      </c>
      <c r="AE115" s="48">
        <f t="shared" si="715"/>
        <v>0</v>
      </c>
      <c r="AF115" s="48">
        <f t="shared" si="715"/>
        <v>0</v>
      </c>
      <c r="AG115" s="48">
        <f t="shared" si="715"/>
        <v>0</v>
      </c>
      <c r="AH115" s="51">
        <f t="shared" si="703"/>
        <v>0</v>
      </c>
      <c r="AI115" s="48">
        <f t="shared" ref="AI115:AO115" si="716">$D115*AI166</f>
        <v>0</v>
      </c>
      <c r="AJ115" s="48">
        <f t="shared" si="716"/>
        <v>0</v>
      </c>
      <c r="AK115" s="48">
        <f t="shared" si="716"/>
        <v>0</v>
      </c>
      <c r="AL115" s="48">
        <f t="shared" si="716"/>
        <v>0</v>
      </c>
      <c r="AM115" s="48">
        <f t="shared" si="716"/>
        <v>105816</v>
      </c>
      <c r="AN115" s="48">
        <f t="shared" si="716"/>
        <v>105816</v>
      </c>
      <c r="AO115" s="48">
        <f t="shared" si="716"/>
        <v>14108.800000000001</v>
      </c>
      <c r="AP115" s="51">
        <f t="shared" si="676"/>
        <v>225740.79999999999</v>
      </c>
      <c r="AQ115" s="48">
        <f t="shared" ref="AQ115:AS115" si="717">$D115*AQ166</f>
        <v>14108.800000000001</v>
      </c>
      <c r="AR115" s="48">
        <f t="shared" si="717"/>
        <v>14108.800000000001</v>
      </c>
      <c r="AS115" s="48">
        <f t="shared" si="717"/>
        <v>14108.800000000001</v>
      </c>
      <c r="AT115" s="51">
        <f t="shared" si="678"/>
        <v>42326.400000000001</v>
      </c>
      <c r="AU115" s="48">
        <f t="shared" ref="AU115:AW115" si="718">$D115*AU166</f>
        <v>0</v>
      </c>
      <c r="AV115" s="48">
        <f t="shared" si="718"/>
        <v>0</v>
      </c>
      <c r="AW115" s="48">
        <f t="shared" si="718"/>
        <v>0</v>
      </c>
      <c r="AX115" s="48">
        <f t="shared" ref="AX115:AZ115" si="719">$D115*AX166</f>
        <v>0</v>
      </c>
      <c r="AY115" s="48">
        <f t="shared" si="719"/>
        <v>0</v>
      </c>
      <c r="AZ115" s="48">
        <f t="shared" si="719"/>
        <v>0</v>
      </c>
      <c r="BA115" s="51">
        <f t="shared" si="681"/>
        <v>0</v>
      </c>
      <c r="BB115" s="45">
        <f t="shared" si="682"/>
        <v>0.38</v>
      </c>
    </row>
    <row r="116" spans="2:54" s="44" customFormat="1" ht="13.5" x14ac:dyDescent="0.25">
      <c r="B116" s="40"/>
      <c r="C116" s="40" t="s">
        <v>38</v>
      </c>
      <c r="D116" s="46">
        <f>[2]NW!J516</f>
        <v>120535</v>
      </c>
      <c r="E116" s="47">
        <f t="shared" si="671"/>
        <v>7232.1</v>
      </c>
      <c r="F116" s="48">
        <f t="shared" si="698"/>
        <v>0</v>
      </c>
      <c r="G116" s="48">
        <f t="shared" si="698"/>
        <v>0</v>
      </c>
      <c r="H116" s="48">
        <f t="shared" si="698"/>
        <v>0</v>
      </c>
      <c r="I116" s="48">
        <f t="shared" si="698"/>
        <v>0</v>
      </c>
      <c r="J116" s="48">
        <f t="shared" si="698"/>
        <v>0</v>
      </c>
      <c r="K116" s="48">
        <f t="shared" si="698"/>
        <v>0</v>
      </c>
      <c r="L116" s="48">
        <f t="shared" si="698"/>
        <v>0</v>
      </c>
      <c r="M116" s="48">
        <f t="shared" si="698"/>
        <v>0</v>
      </c>
      <c r="N116" s="48">
        <f t="shared" si="698"/>
        <v>0</v>
      </c>
      <c r="O116" s="51">
        <f t="shared" si="699"/>
        <v>0</v>
      </c>
      <c r="P116" s="48">
        <f t="shared" ref="P116:W116" si="720">$D116*P167</f>
        <v>0</v>
      </c>
      <c r="Q116" s="48">
        <f t="shared" si="720"/>
        <v>0</v>
      </c>
      <c r="R116" s="48">
        <f t="shared" si="720"/>
        <v>0</v>
      </c>
      <c r="S116" s="48">
        <f t="shared" si="720"/>
        <v>0</v>
      </c>
      <c r="T116" s="48">
        <f t="shared" si="720"/>
        <v>0</v>
      </c>
      <c r="U116" s="48">
        <f t="shared" si="720"/>
        <v>0</v>
      </c>
      <c r="V116" s="48">
        <f t="shared" si="720"/>
        <v>0</v>
      </c>
      <c r="W116" s="48">
        <f t="shared" si="720"/>
        <v>0</v>
      </c>
      <c r="X116" s="51">
        <f t="shared" si="701"/>
        <v>0</v>
      </c>
      <c r="Y116" s="48">
        <f t="shared" ref="Y116:AG116" si="721">$D116*Y167</f>
        <v>0</v>
      </c>
      <c r="Z116" s="48">
        <f t="shared" si="721"/>
        <v>0</v>
      </c>
      <c r="AA116" s="48">
        <f t="shared" si="721"/>
        <v>0</v>
      </c>
      <c r="AB116" s="48">
        <f t="shared" si="721"/>
        <v>0</v>
      </c>
      <c r="AC116" s="48">
        <f t="shared" si="721"/>
        <v>0</v>
      </c>
      <c r="AD116" s="48">
        <f t="shared" si="721"/>
        <v>0</v>
      </c>
      <c r="AE116" s="48">
        <f t="shared" si="721"/>
        <v>0</v>
      </c>
      <c r="AF116" s="48">
        <f t="shared" si="721"/>
        <v>0</v>
      </c>
      <c r="AG116" s="48">
        <f t="shared" si="721"/>
        <v>0</v>
      </c>
      <c r="AH116" s="51">
        <f t="shared" si="703"/>
        <v>0</v>
      </c>
      <c r="AI116" s="48">
        <f t="shared" ref="AI116:AO116" si="722">$D116*AI167</f>
        <v>0</v>
      </c>
      <c r="AJ116" s="48">
        <f t="shared" si="722"/>
        <v>0</v>
      </c>
      <c r="AK116" s="48">
        <f t="shared" si="722"/>
        <v>0</v>
      </c>
      <c r="AL116" s="48">
        <f t="shared" si="722"/>
        <v>0</v>
      </c>
      <c r="AM116" s="48">
        <f t="shared" si="722"/>
        <v>0</v>
      </c>
      <c r="AN116" s="48">
        <f t="shared" si="722"/>
        <v>0</v>
      </c>
      <c r="AO116" s="48">
        <f t="shared" si="722"/>
        <v>0</v>
      </c>
      <c r="AP116" s="51">
        <f t="shared" si="676"/>
        <v>0</v>
      </c>
      <c r="AQ116" s="48">
        <f t="shared" ref="AQ116:AS116" si="723">$D116*AQ167</f>
        <v>2410.7000000000003</v>
      </c>
      <c r="AR116" s="48">
        <f t="shared" si="723"/>
        <v>2410.7000000000003</v>
      </c>
      <c r="AS116" s="48">
        <f t="shared" si="723"/>
        <v>2410.7000000000003</v>
      </c>
      <c r="AT116" s="51">
        <f t="shared" si="678"/>
        <v>7232.1</v>
      </c>
      <c r="AU116" s="48">
        <f t="shared" ref="AU116:AW116" si="724">$D116*AU167</f>
        <v>0</v>
      </c>
      <c r="AV116" s="48">
        <f t="shared" si="724"/>
        <v>0</v>
      </c>
      <c r="AW116" s="48">
        <f t="shared" si="724"/>
        <v>0</v>
      </c>
      <c r="AX116" s="48">
        <f t="shared" ref="AX116:AZ116" si="725">$D116*AX167</f>
        <v>0</v>
      </c>
      <c r="AY116" s="48">
        <f t="shared" si="725"/>
        <v>0</v>
      </c>
      <c r="AZ116" s="48">
        <f t="shared" si="725"/>
        <v>0</v>
      </c>
      <c r="BA116" s="51">
        <f t="shared" si="681"/>
        <v>0</v>
      </c>
      <c r="BB116" s="45">
        <f t="shared" si="682"/>
        <v>6.0000000000000005E-2</v>
      </c>
    </row>
    <row r="117" spans="2:54" s="44" customFormat="1" ht="13.5" x14ac:dyDescent="0.25">
      <c r="B117" s="40"/>
      <c r="C117" s="40" t="s">
        <v>39</v>
      </c>
      <c r="D117" s="46">
        <f>[2]NW!J517</f>
        <v>972663</v>
      </c>
      <c r="E117" s="47">
        <f t="shared" si="671"/>
        <v>0</v>
      </c>
      <c r="F117" s="48">
        <f>$D117*F168</f>
        <v>0</v>
      </c>
      <c r="G117" s="48">
        <f t="shared" ref="G117:N117" si="726">$D117*G168</f>
        <v>0</v>
      </c>
      <c r="H117" s="48">
        <f t="shared" si="726"/>
        <v>0</v>
      </c>
      <c r="I117" s="48">
        <f t="shared" si="726"/>
        <v>0</v>
      </c>
      <c r="J117" s="48">
        <f t="shared" si="726"/>
        <v>0</v>
      </c>
      <c r="K117" s="48">
        <f t="shared" si="726"/>
        <v>0</v>
      </c>
      <c r="L117" s="48">
        <f t="shared" si="726"/>
        <v>0</v>
      </c>
      <c r="M117" s="48">
        <f t="shared" si="726"/>
        <v>0</v>
      </c>
      <c r="N117" s="48">
        <f t="shared" si="726"/>
        <v>0</v>
      </c>
      <c r="O117" s="51">
        <f t="shared" si="699"/>
        <v>0</v>
      </c>
      <c r="P117" s="48">
        <f t="shared" ref="P117:W117" si="727">$D117*P168</f>
        <v>0</v>
      </c>
      <c r="Q117" s="48">
        <f t="shared" si="727"/>
        <v>0</v>
      </c>
      <c r="R117" s="48">
        <f t="shared" si="727"/>
        <v>0</v>
      </c>
      <c r="S117" s="48">
        <f t="shared" si="727"/>
        <v>0</v>
      </c>
      <c r="T117" s="48">
        <f t="shared" si="727"/>
        <v>0</v>
      </c>
      <c r="U117" s="48">
        <f t="shared" si="727"/>
        <v>0</v>
      </c>
      <c r="V117" s="48">
        <f t="shared" si="727"/>
        <v>0</v>
      </c>
      <c r="W117" s="48">
        <f t="shared" si="727"/>
        <v>0</v>
      </c>
      <c r="X117" s="51">
        <f t="shared" si="701"/>
        <v>0</v>
      </c>
      <c r="Y117" s="48">
        <f t="shared" ref="Y117:AG117" si="728">$D117*Y168</f>
        <v>0</v>
      </c>
      <c r="Z117" s="48">
        <f t="shared" si="728"/>
        <v>0</v>
      </c>
      <c r="AA117" s="48">
        <f t="shared" si="728"/>
        <v>0</v>
      </c>
      <c r="AB117" s="48">
        <f t="shared" si="728"/>
        <v>0</v>
      </c>
      <c r="AC117" s="48">
        <f t="shared" si="728"/>
        <v>0</v>
      </c>
      <c r="AD117" s="48">
        <f t="shared" si="728"/>
        <v>0</v>
      </c>
      <c r="AE117" s="48">
        <f t="shared" si="728"/>
        <v>0</v>
      </c>
      <c r="AF117" s="48">
        <f t="shared" si="728"/>
        <v>0</v>
      </c>
      <c r="AG117" s="48">
        <f t="shared" si="728"/>
        <v>0</v>
      </c>
      <c r="AH117" s="51">
        <f t="shared" si="703"/>
        <v>0</v>
      </c>
      <c r="AI117" s="48">
        <f t="shared" ref="AI117:AO117" si="729">$D117*AI168</f>
        <v>0</v>
      </c>
      <c r="AJ117" s="48">
        <f t="shared" si="729"/>
        <v>0</v>
      </c>
      <c r="AK117" s="48">
        <f t="shared" si="729"/>
        <v>0</v>
      </c>
      <c r="AL117" s="48">
        <f t="shared" si="729"/>
        <v>0</v>
      </c>
      <c r="AM117" s="48">
        <f t="shared" si="729"/>
        <v>0</v>
      </c>
      <c r="AN117" s="48">
        <f t="shared" si="729"/>
        <v>0</v>
      </c>
      <c r="AO117" s="48">
        <f t="shared" si="729"/>
        <v>0</v>
      </c>
      <c r="AP117" s="51">
        <f t="shared" si="676"/>
        <v>0</v>
      </c>
      <c r="AQ117" s="48">
        <f t="shared" ref="AQ117:AS117" si="730">$D117*AQ168</f>
        <v>0</v>
      </c>
      <c r="AR117" s="48">
        <f t="shared" si="730"/>
        <v>0</v>
      </c>
      <c r="AS117" s="48">
        <f t="shared" si="730"/>
        <v>0</v>
      </c>
      <c r="AT117" s="51">
        <f t="shared" si="678"/>
        <v>0</v>
      </c>
      <c r="AU117" s="48">
        <f t="shared" ref="AU117:AW117" si="731">$D117*AU168</f>
        <v>0</v>
      </c>
      <c r="AV117" s="48">
        <f t="shared" si="731"/>
        <v>0</v>
      </c>
      <c r="AW117" s="48">
        <f t="shared" si="731"/>
        <v>0</v>
      </c>
      <c r="AX117" s="48">
        <f t="shared" ref="AX117:AZ117" si="732">$D117*AX168</f>
        <v>0</v>
      </c>
      <c r="AY117" s="48">
        <f t="shared" si="732"/>
        <v>0</v>
      </c>
      <c r="AZ117" s="48">
        <f t="shared" si="732"/>
        <v>0</v>
      </c>
      <c r="BA117" s="51">
        <f t="shared" si="681"/>
        <v>0</v>
      </c>
      <c r="BB117" s="45">
        <f t="shared" si="682"/>
        <v>0</v>
      </c>
    </row>
    <row r="118" spans="2:54" s="44" customFormat="1" ht="13.5" x14ac:dyDescent="0.25">
      <c r="B118" s="40"/>
      <c r="C118" s="40" t="s">
        <v>40</v>
      </c>
      <c r="D118" s="46">
        <f>[2]NW!J518</f>
        <v>19616</v>
      </c>
      <c r="E118" s="47">
        <f t="shared" si="671"/>
        <v>14319.679999999998</v>
      </c>
      <c r="F118" s="48">
        <f t="shared" si="698"/>
        <v>0</v>
      </c>
      <c r="G118" s="48">
        <f t="shared" si="698"/>
        <v>980.80000000000007</v>
      </c>
      <c r="H118" s="48">
        <f t="shared" si="698"/>
        <v>980.80000000000007</v>
      </c>
      <c r="I118" s="48">
        <f t="shared" si="698"/>
        <v>980.80000000000007</v>
      </c>
      <c r="J118" s="48">
        <f t="shared" si="698"/>
        <v>0</v>
      </c>
      <c r="K118" s="48">
        <f t="shared" si="698"/>
        <v>196.16</v>
      </c>
      <c r="L118" s="48">
        <f t="shared" si="698"/>
        <v>588.48</v>
      </c>
      <c r="M118" s="48">
        <f t="shared" si="698"/>
        <v>1961.6000000000001</v>
      </c>
      <c r="N118" s="48">
        <f t="shared" si="698"/>
        <v>1569.28</v>
      </c>
      <c r="O118" s="51">
        <f t="shared" si="699"/>
        <v>7257.92</v>
      </c>
      <c r="P118" s="48">
        <f t="shared" ref="P118:W118" si="733">$D118*P169</f>
        <v>392.32</v>
      </c>
      <c r="Q118" s="48">
        <f t="shared" si="733"/>
        <v>98.08</v>
      </c>
      <c r="R118" s="48">
        <f t="shared" si="733"/>
        <v>98.08</v>
      </c>
      <c r="S118" s="48">
        <f t="shared" si="733"/>
        <v>392.32</v>
      </c>
      <c r="T118" s="48">
        <f t="shared" si="733"/>
        <v>98.08</v>
      </c>
      <c r="U118" s="48">
        <f t="shared" si="733"/>
        <v>98.08</v>
      </c>
      <c r="V118" s="48">
        <f t="shared" si="733"/>
        <v>0</v>
      </c>
      <c r="W118" s="48">
        <f t="shared" si="733"/>
        <v>0</v>
      </c>
      <c r="X118" s="51">
        <f t="shared" si="701"/>
        <v>1176.9599999999998</v>
      </c>
      <c r="Y118" s="48">
        <f t="shared" ref="Y118:AG118" si="734">$D118*Y169</f>
        <v>0</v>
      </c>
      <c r="Z118" s="48">
        <f t="shared" si="734"/>
        <v>0</v>
      </c>
      <c r="AA118" s="48">
        <f t="shared" si="734"/>
        <v>196.16</v>
      </c>
      <c r="AB118" s="48">
        <f t="shared" si="734"/>
        <v>196.16</v>
      </c>
      <c r="AC118" s="48">
        <f t="shared" si="734"/>
        <v>196.16</v>
      </c>
      <c r="AD118" s="48">
        <f t="shared" si="734"/>
        <v>196.16</v>
      </c>
      <c r="AE118" s="48">
        <f t="shared" si="734"/>
        <v>0</v>
      </c>
      <c r="AF118" s="48">
        <f t="shared" si="734"/>
        <v>0</v>
      </c>
      <c r="AG118" s="48">
        <f t="shared" si="734"/>
        <v>0</v>
      </c>
      <c r="AH118" s="51">
        <f t="shared" si="703"/>
        <v>784.64</v>
      </c>
      <c r="AI118" s="48">
        <f t="shared" ref="AI118:AO118" si="735">$D118*AI169</f>
        <v>588.48</v>
      </c>
      <c r="AJ118" s="48">
        <f t="shared" si="735"/>
        <v>0</v>
      </c>
      <c r="AK118" s="48">
        <f t="shared" si="735"/>
        <v>588.48</v>
      </c>
      <c r="AL118" s="48">
        <f t="shared" si="735"/>
        <v>588.48</v>
      </c>
      <c r="AM118" s="48">
        <f t="shared" si="735"/>
        <v>588.48</v>
      </c>
      <c r="AN118" s="48">
        <f t="shared" si="735"/>
        <v>980.80000000000007</v>
      </c>
      <c r="AO118" s="48">
        <f t="shared" si="735"/>
        <v>0</v>
      </c>
      <c r="AP118" s="51">
        <f t="shared" si="676"/>
        <v>3334.7200000000003</v>
      </c>
      <c r="AQ118" s="48">
        <f t="shared" ref="AQ118:AS118" si="736">$D118*AQ169</f>
        <v>588.48</v>
      </c>
      <c r="AR118" s="48">
        <f t="shared" si="736"/>
        <v>588.48</v>
      </c>
      <c r="AS118" s="48">
        <f t="shared" si="736"/>
        <v>588.48</v>
      </c>
      <c r="AT118" s="51">
        <f t="shared" si="678"/>
        <v>1765.44</v>
      </c>
      <c r="AU118" s="48">
        <f t="shared" ref="AU118:AW118" si="737">$D118*AU169</f>
        <v>0</v>
      </c>
      <c r="AV118" s="48">
        <f t="shared" si="737"/>
        <v>0</v>
      </c>
      <c r="AW118" s="48">
        <f t="shared" si="737"/>
        <v>0</v>
      </c>
      <c r="AX118" s="48">
        <f t="shared" ref="AX118:AZ118" si="738">$D118*AX169</f>
        <v>0</v>
      </c>
      <c r="AY118" s="48">
        <f t="shared" si="738"/>
        <v>0</v>
      </c>
      <c r="AZ118" s="48">
        <f t="shared" si="738"/>
        <v>0</v>
      </c>
      <c r="BA118" s="51">
        <f t="shared" si="681"/>
        <v>0</v>
      </c>
      <c r="BB118" s="45">
        <f t="shared" si="682"/>
        <v>0.72999999999999987</v>
      </c>
    </row>
    <row r="119" spans="2:54" s="44" customFormat="1" ht="13.5" x14ac:dyDescent="0.25">
      <c r="B119" s="40"/>
      <c r="C119" s="40" t="s">
        <v>41</v>
      </c>
      <c r="D119" s="46">
        <f>[2]NW!J519</f>
        <v>807545</v>
      </c>
      <c r="E119" s="47">
        <f t="shared" si="671"/>
        <v>4037.7249999999999</v>
      </c>
      <c r="F119" s="48">
        <f t="shared" si="698"/>
        <v>0</v>
      </c>
      <c r="G119" s="48">
        <f t="shared" si="698"/>
        <v>0</v>
      </c>
      <c r="H119" s="48">
        <f t="shared" si="698"/>
        <v>0</v>
      </c>
      <c r="I119" s="48">
        <f t="shared" si="698"/>
        <v>4037.7249999999999</v>
      </c>
      <c r="J119" s="48">
        <f t="shared" si="698"/>
        <v>0</v>
      </c>
      <c r="K119" s="48">
        <f t="shared" si="698"/>
        <v>0</v>
      </c>
      <c r="L119" s="48">
        <f t="shared" si="698"/>
        <v>0</v>
      </c>
      <c r="M119" s="48">
        <f t="shared" si="698"/>
        <v>0</v>
      </c>
      <c r="N119" s="48">
        <f t="shared" si="698"/>
        <v>0</v>
      </c>
      <c r="O119" s="51">
        <f t="shared" si="699"/>
        <v>4037.7249999999999</v>
      </c>
      <c r="P119" s="48">
        <f t="shared" ref="P119:W119" si="739">$D119*P170</f>
        <v>0</v>
      </c>
      <c r="Q119" s="48">
        <f t="shared" si="739"/>
        <v>0</v>
      </c>
      <c r="R119" s="48">
        <f t="shared" si="739"/>
        <v>0</v>
      </c>
      <c r="S119" s="48">
        <f t="shared" si="739"/>
        <v>0</v>
      </c>
      <c r="T119" s="48">
        <f t="shared" si="739"/>
        <v>0</v>
      </c>
      <c r="U119" s="48">
        <f t="shared" si="739"/>
        <v>0</v>
      </c>
      <c r="V119" s="48">
        <f t="shared" si="739"/>
        <v>0</v>
      </c>
      <c r="W119" s="48">
        <f t="shared" si="739"/>
        <v>0</v>
      </c>
      <c r="X119" s="51">
        <f t="shared" si="701"/>
        <v>0</v>
      </c>
      <c r="Y119" s="48">
        <f t="shared" ref="Y119:AG119" si="740">$D119*Y170</f>
        <v>0</v>
      </c>
      <c r="Z119" s="48">
        <f t="shared" si="740"/>
        <v>0</v>
      </c>
      <c r="AA119" s="48">
        <f t="shared" si="740"/>
        <v>0</v>
      </c>
      <c r="AB119" s="48">
        <f t="shared" si="740"/>
        <v>0</v>
      </c>
      <c r="AC119" s="48">
        <f t="shared" si="740"/>
        <v>0</v>
      </c>
      <c r="AD119" s="48">
        <f t="shared" si="740"/>
        <v>0</v>
      </c>
      <c r="AE119" s="48">
        <f t="shared" si="740"/>
        <v>0</v>
      </c>
      <c r="AF119" s="48">
        <f t="shared" si="740"/>
        <v>0</v>
      </c>
      <c r="AG119" s="48">
        <f t="shared" si="740"/>
        <v>0</v>
      </c>
      <c r="AH119" s="51">
        <f t="shared" si="703"/>
        <v>0</v>
      </c>
      <c r="AI119" s="48">
        <f t="shared" ref="AI119:AO119" si="741">$D119*AI170</f>
        <v>0</v>
      </c>
      <c r="AJ119" s="48">
        <f t="shared" si="741"/>
        <v>0</v>
      </c>
      <c r="AK119" s="48">
        <f t="shared" si="741"/>
        <v>0</v>
      </c>
      <c r="AL119" s="48">
        <f t="shared" si="741"/>
        <v>0</v>
      </c>
      <c r="AM119" s="48">
        <f t="shared" si="741"/>
        <v>0</v>
      </c>
      <c r="AN119" s="48">
        <f t="shared" si="741"/>
        <v>0</v>
      </c>
      <c r="AO119" s="48">
        <f t="shared" si="741"/>
        <v>0</v>
      </c>
      <c r="AP119" s="51">
        <f t="shared" si="676"/>
        <v>0</v>
      </c>
      <c r="AQ119" s="48">
        <f t="shared" ref="AQ119:AS119" si="742">$D119*AQ170</f>
        <v>0</v>
      </c>
      <c r="AR119" s="48">
        <f t="shared" si="742"/>
        <v>0</v>
      </c>
      <c r="AS119" s="48">
        <f t="shared" si="742"/>
        <v>0</v>
      </c>
      <c r="AT119" s="51">
        <f t="shared" si="678"/>
        <v>0</v>
      </c>
      <c r="AU119" s="48">
        <f t="shared" ref="AU119:AW119" si="743">$D119*AU170</f>
        <v>0</v>
      </c>
      <c r="AV119" s="48">
        <f t="shared" si="743"/>
        <v>0</v>
      </c>
      <c r="AW119" s="48">
        <f t="shared" si="743"/>
        <v>0</v>
      </c>
      <c r="AX119" s="48">
        <f t="shared" ref="AX119:AZ119" si="744">$D119*AX170</f>
        <v>0</v>
      </c>
      <c r="AY119" s="48">
        <f t="shared" si="744"/>
        <v>0</v>
      </c>
      <c r="AZ119" s="48">
        <f t="shared" si="744"/>
        <v>0</v>
      </c>
      <c r="BA119" s="51">
        <f t="shared" si="681"/>
        <v>0</v>
      </c>
      <c r="BB119" s="45">
        <f t="shared" si="682"/>
        <v>5.0000000000000001E-3</v>
      </c>
    </row>
    <row r="120" spans="2:54" s="44" customFormat="1" ht="13.5" x14ac:dyDescent="0.25">
      <c r="B120" s="40"/>
      <c r="C120" s="40" t="s">
        <v>42</v>
      </c>
      <c r="D120" s="46">
        <f>[2]NW!J520</f>
        <v>33207</v>
      </c>
      <c r="E120" s="47">
        <f t="shared" si="671"/>
        <v>0</v>
      </c>
      <c r="F120" s="48">
        <f t="shared" si="698"/>
        <v>0</v>
      </c>
      <c r="G120" s="48">
        <f t="shared" si="698"/>
        <v>0</v>
      </c>
      <c r="H120" s="48">
        <f t="shared" si="698"/>
        <v>0</v>
      </c>
      <c r="I120" s="48">
        <f t="shared" si="698"/>
        <v>0</v>
      </c>
      <c r="J120" s="48">
        <f t="shared" si="698"/>
        <v>0</v>
      </c>
      <c r="K120" s="48">
        <f t="shared" si="698"/>
        <v>0</v>
      </c>
      <c r="L120" s="48">
        <f t="shared" si="698"/>
        <v>0</v>
      </c>
      <c r="M120" s="48">
        <f t="shared" si="698"/>
        <v>0</v>
      </c>
      <c r="N120" s="48">
        <f t="shared" si="698"/>
        <v>0</v>
      </c>
      <c r="O120" s="51">
        <f t="shared" si="699"/>
        <v>0</v>
      </c>
      <c r="P120" s="48">
        <f t="shared" ref="P120:W120" si="745">$D120*P171</f>
        <v>0</v>
      </c>
      <c r="Q120" s="48">
        <f t="shared" si="745"/>
        <v>0</v>
      </c>
      <c r="R120" s="48">
        <f t="shared" si="745"/>
        <v>0</v>
      </c>
      <c r="S120" s="48">
        <f t="shared" si="745"/>
        <v>0</v>
      </c>
      <c r="T120" s="48">
        <f t="shared" si="745"/>
        <v>0</v>
      </c>
      <c r="U120" s="48">
        <f t="shared" si="745"/>
        <v>0</v>
      </c>
      <c r="V120" s="48">
        <f t="shared" si="745"/>
        <v>0</v>
      </c>
      <c r="W120" s="48">
        <f t="shared" si="745"/>
        <v>0</v>
      </c>
      <c r="X120" s="51">
        <f t="shared" si="701"/>
        <v>0</v>
      </c>
      <c r="Y120" s="48">
        <f t="shared" ref="Y120:AG120" si="746">$D120*Y171</f>
        <v>0</v>
      </c>
      <c r="Z120" s="48">
        <f t="shared" si="746"/>
        <v>0</v>
      </c>
      <c r="AA120" s="48">
        <f t="shared" si="746"/>
        <v>0</v>
      </c>
      <c r="AB120" s="48">
        <f t="shared" si="746"/>
        <v>0</v>
      </c>
      <c r="AC120" s="48">
        <f t="shared" si="746"/>
        <v>0</v>
      </c>
      <c r="AD120" s="48">
        <f t="shared" si="746"/>
        <v>0</v>
      </c>
      <c r="AE120" s="48">
        <f t="shared" si="746"/>
        <v>0</v>
      </c>
      <c r="AF120" s="48">
        <f t="shared" si="746"/>
        <v>0</v>
      </c>
      <c r="AG120" s="48">
        <f t="shared" si="746"/>
        <v>0</v>
      </c>
      <c r="AH120" s="51">
        <f t="shared" si="703"/>
        <v>0</v>
      </c>
      <c r="AI120" s="48">
        <f t="shared" ref="AI120:AO120" si="747">$D120*AI171</f>
        <v>0</v>
      </c>
      <c r="AJ120" s="48">
        <f t="shared" si="747"/>
        <v>0</v>
      </c>
      <c r="AK120" s="48">
        <f t="shared" si="747"/>
        <v>0</v>
      </c>
      <c r="AL120" s="48">
        <f t="shared" si="747"/>
        <v>0</v>
      </c>
      <c r="AM120" s="48">
        <f t="shared" si="747"/>
        <v>0</v>
      </c>
      <c r="AN120" s="48">
        <f t="shared" si="747"/>
        <v>0</v>
      </c>
      <c r="AO120" s="48">
        <f t="shared" si="747"/>
        <v>0</v>
      </c>
      <c r="AP120" s="51">
        <f t="shared" si="676"/>
        <v>0</v>
      </c>
      <c r="AQ120" s="48">
        <f t="shared" ref="AQ120:AS120" si="748">$D120*AQ171</f>
        <v>0</v>
      </c>
      <c r="AR120" s="48">
        <f t="shared" si="748"/>
        <v>0</v>
      </c>
      <c r="AS120" s="48">
        <f t="shared" si="748"/>
        <v>0</v>
      </c>
      <c r="AT120" s="51">
        <f t="shared" si="678"/>
        <v>0</v>
      </c>
      <c r="AU120" s="48">
        <f t="shared" ref="AU120:AW120" si="749">$D120*AU171</f>
        <v>0</v>
      </c>
      <c r="AV120" s="48">
        <f t="shared" si="749"/>
        <v>0</v>
      </c>
      <c r="AW120" s="48">
        <f t="shared" si="749"/>
        <v>0</v>
      </c>
      <c r="AX120" s="48">
        <f t="shared" ref="AX120:AZ120" si="750">$D120*AX171</f>
        <v>0</v>
      </c>
      <c r="AY120" s="48">
        <f t="shared" si="750"/>
        <v>0</v>
      </c>
      <c r="AZ120" s="48">
        <f t="shared" si="750"/>
        <v>0</v>
      </c>
      <c r="BA120" s="51">
        <f t="shared" si="681"/>
        <v>0</v>
      </c>
      <c r="BB120" s="45">
        <f t="shared" si="682"/>
        <v>0</v>
      </c>
    </row>
    <row r="121" spans="2:54" s="44" customFormat="1" ht="13.5" x14ac:dyDescent="0.25">
      <c r="B121" s="40"/>
      <c r="C121" s="40" t="s">
        <v>43</v>
      </c>
      <c r="D121" s="46">
        <f>[2]NW!J521</f>
        <v>1071483</v>
      </c>
      <c r="E121" s="47">
        <f t="shared" si="671"/>
        <v>0</v>
      </c>
      <c r="F121" s="48">
        <f t="shared" si="698"/>
        <v>0</v>
      </c>
      <c r="G121" s="48">
        <f t="shared" si="698"/>
        <v>0</v>
      </c>
      <c r="H121" s="48">
        <f t="shared" si="698"/>
        <v>0</v>
      </c>
      <c r="I121" s="48">
        <f t="shared" si="698"/>
        <v>0</v>
      </c>
      <c r="J121" s="48">
        <f t="shared" si="698"/>
        <v>0</v>
      </c>
      <c r="K121" s="48">
        <f t="shared" si="698"/>
        <v>0</v>
      </c>
      <c r="L121" s="48">
        <f t="shared" si="698"/>
        <v>0</v>
      </c>
      <c r="M121" s="48">
        <f t="shared" si="698"/>
        <v>0</v>
      </c>
      <c r="N121" s="48">
        <f t="shared" si="698"/>
        <v>0</v>
      </c>
      <c r="O121" s="51">
        <f t="shared" si="699"/>
        <v>0</v>
      </c>
      <c r="P121" s="48">
        <f t="shared" ref="P121:W121" si="751">$D121*P172</f>
        <v>0</v>
      </c>
      <c r="Q121" s="48">
        <f t="shared" si="751"/>
        <v>0</v>
      </c>
      <c r="R121" s="48">
        <f t="shared" si="751"/>
        <v>0</v>
      </c>
      <c r="S121" s="48">
        <f t="shared" si="751"/>
        <v>0</v>
      </c>
      <c r="T121" s="48">
        <f t="shared" si="751"/>
        <v>0</v>
      </c>
      <c r="U121" s="48">
        <f t="shared" si="751"/>
        <v>0</v>
      </c>
      <c r="V121" s="48">
        <f t="shared" si="751"/>
        <v>0</v>
      </c>
      <c r="W121" s="48">
        <f t="shared" si="751"/>
        <v>0</v>
      </c>
      <c r="X121" s="51">
        <f t="shared" si="701"/>
        <v>0</v>
      </c>
      <c r="Y121" s="48">
        <f t="shared" ref="Y121:AG121" si="752">$D121*Y172</f>
        <v>0</v>
      </c>
      <c r="Z121" s="48">
        <f t="shared" si="752"/>
        <v>0</v>
      </c>
      <c r="AA121" s="48">
        <f t="shared" si="752"/>
        <v>0</v>
      </c>
      <c r="AB121" s="48">
        <f t="shared" si="752"/>
        <v>0</v>
      </c>
      <c r="AC121" s="48">
        <f t="shared" si="752"/>
        <v>0</v>
      </c>
      <c r="AD121" s="48">
        <f t="shared" si="752"/>
        <v>0</v>
      </c>
      <c r="AE121" s="48">
        <f t="shared" si="752"/>
        <v>0</v>
      </c>
      <c r="AF121" s="48">
        <f t="shared" si="752"/>
        <v>0</v>
      </c>
      <c r="AG121" s="48">
        <f t="shared" si="752"/>
        <v>0</v>
      </c>
      <c r="AH121" s="51">
        <f t="shared" si="703"/>
        <v>0</v>
      </c>
      <c r="AI121" s="48">
        <f t="shared" ref="AI121:AO121" si="753">$D121*AI172</f>
        <v>0</v>
      </c>
      <c r="AJ121" s="48">
        <f t="shared" si="753"/>
        <v>0</v>
      </c>
      <c r="AK121" s="48">
        <f t="shared" si="753"/>
        <v>0</v>
      </c>
      <c r="AL121" s="48">
        <f t="shared" si="753"/>
        <v>0</v>
      </c>
      <c r="AM121" s="48">
        <f t="shared" si="753"/>
        <v>0</v>
      </c>
      <c r="AN121" s="48">
        <f t="shared" si="753"/>
        <v>0</v>
      </c>
      <c r="AO121" s="48">
        <f t="shared" si="753"/>
        <v>0</v>
      </c>
      <c r="AP121" s="51">
        <f t="shared" si="676"/>
        <v>0</v>
      </c>
      <c r="AQ121" s="48">
        <f t="shared" ref="AQ121:AS121" si="754">$D121*AQ172</f>
        <v>0</v>
      </c>
      <c r="AR121" s="48">
        <f t="shared" si="754"/>
        <v>0</v>
      </c>
      <c r="AS121" s="48">
        <f t="shared" si="754"/>
        <v>0</v>
      </c>
      <c r="AT121" s="51">
        <f t="shared" si="678"/>
        <v>0</v>
      </c>
      <c r="AU121" s="48">
        <f t="shared" ref="AU121:AW121" si="755">$D121*AU172</f>
        <v>0</v>
      </c>
      <c r="AV121" s="48">
        <f t="shared" si="755"/>
        <v>0</v>
      </c>
      <c r="AW121" s="48">
        <f t="shared" si="755"/>
        <v>0</v>
      </c>
      <c r="AX121" s="48">
        <f t="shared" ref="AX121:AZ121" si="756">$D121*AX172</f>
        <v>0</v>
      </c>
      <c r="AY121" s="48">
        <f t="shared" si="756"/>
        <v>0</v>
      </c>
      <c r="AZ121" s="48">
        <f t="shared" si="756"/>
        <v>0</v>
      </c>
      <c r="BA121" s="51">
        <f t="shared" si="681"/>
        <v>0</v>
      </c>
      <c r="BB121" s="45">
        <f t="shared" si="682"/>
        <v>0</v>
      </c>
    </row>
    <row r="122" spans="2:54" s="44" customFormat="1" x14ac:dyDescent="0.25">
      <c r="B122" s="39" t="s">
        <v>44</v>
      </c>
      <c r="C122" s="40"/>
      <c r="D122" s="50">
        <f>SUM(D123:D124)</f>
        <v>270277</v>
      </c>
      <c r="E122" s="42">
        <f t="shared" si="671"/>
        <v>300</v>
      </c>
      <c r="F122" s="41">
        <f t="shared" ref="F122:AI122" si="757">SUM(F123:F124)</f>
        <v>0</v>
      </c>
      <c r="G122" s="41">
        <f t="shared" ref="G122:N122" si="758">SUM(G123:G124)</f>
        <v>0</v>
      </c>
      <c r="H122" s="41">
        <f t="shared" si="758"/>
        <v>0</v>
      </c>
      <c r="I122" s="41">
        <f t="shared" si="758"/>
        <v>0</v>
      </c>
      <c r="J122" s="41">
        <f t="shared" si="758"/>
        <v>0</v>
      </c>
      <c r="K122" s="41">
        <f t="shared" si="758"/>
        <v>0</v>
      </c>
      <c r="L122" s="41">
        <f t="shared" si="758"/>
        <v>300</v>
      </c>
      <c r="M122" s="41">
        <f t="shared" si="758"/>
        <v>0</v>
      </c>
      <c r="N122" s="41">
        <f t="shared" si="758"/>
        <v>0</v>
      </c>
      <c r="O122" s="43">
        <f t="shared" si="757"/>
        <v>300</v>
      </c>
      <c r="P122" s="41">
        <f t="shared" si="757"/>
        <v>0</v>
      </c>
      <c r="Q122" s="41">
        <f t="shared" ref="Q122:W122" si="759">SUM(Q123:Q124)</f>
        <v>0</v>
      </c>
      <c r="R122" s="41">
        <f t="shared" si="759"/>
        <v>0</v>
      </c>
      <c r="S122" s="41">
        <f t="shared" si="759"/>
        <v>0</v>
      </c>
      <c r="T122" s="41">
        <f t="shared" si="759"/>
        <v>0</v>
      </c>
      <c r="U122" s="41">
        <f t="shared" si="759"/>
        <v>0</v>
      </c>
      <c r="V122" s="41">
        <f t="shared" si="759"/>
        <v>0</v>
      </c>
      <c r="W122" s="41">
        <f t="shared" si="759"/>
        <v>0</v>
      </c>
      <c r="X122" s="41">
        <f t="shared" si="757"/>
        <v>0</v>
      </c>
      <c r="Y122" s="41">
        <f t="shared" si="757"/>
        <v>0</v>
      </c>
      <c r="Z122" s="41">
        <f t="shared" ref="Z122:AG122" si="760">SUM(Z123:Z124)</f>
        <v>0</v>
      </c>
      <c r="AA122" s="41">
        <f t="shared" si="760"/>
        <v>0</v>
      </c>
      <c r="AB122" s="41">
        <f t="shared" si="760"/>
        <v>0</v>
      </c>
      <c r="AC122" s="41">
        <f t="shared" si="760"/>
        <v>0</v>
      </c>
      <c r="AD122" s="41">
        <f t="shared" si="760"/>
        <v>0</v>
      </c>
      <c r="AE122" s="41">
        <f t="shared" si="760"/>
        <v>0</v>
      </c>
      <c r="AF122" s="41">
        <f t="shared" si="760"/>
        <v>0</v>
      </c>
      <c r="AG122" s="41">
        <f t="shared" si="760"/>
        <v>0</v>
      </c>
      <c r="AH122" s="43">
        <f t="shared" si="757"/>
        <v>0</v>
      </c>
      <c r="AI122" s="41">
        <f t="shared" si="757"/>
        <v>0</v>
      </c>
      <c r="AJ122" s="41">
        <f t="shared" ref="AJ122:AO122" si="761">SUM(AJ123:AJ124)</f>
        <v>0</v>
      </c>
      <c r="AK122" s="41">
        <f t="shared" si="761"/>
        <v>0</v>
      </c>
      <c r="AL122" s="41">
        <f t="shared" si="761"/>
        <v>0</v>
      </c>
      <c r="AM122" s="41">
        <f t="shared" si="761"/>
        <v>0</v>
      </c>
      <c r="AN122" s="41">
        <f t="shared" si="761"/>
        <v>0</v>
      </c>
      <c r="AO122" s="41">
        <f t="shared" si="761"/>
        <v>0</v>
      </c>
      <c r="AP122" s="43">
        <f t="shared" si="676"/>
        <v>0</v>
      </c>
      <c r="AQ122" s="41">
        <f t="shared" ref="AQ122:AS122" si="762">SUM(AQ123:AQ124)</f>
        <v>0</v>
      </c>
      <c r="AR122" s="41">
        <f t="shared" si="762"/>
        <v>0</v>
      </c>
      <c r="AS122" s="41">
        <f t="shared" si="762"/>
        <v>0</v>
      </c>
      <c r="AT122" s="43">
        <f t="shared" si="678"/>
        <v>0</v>
      </c>
      <c r="AU122" s="41">
        <f t="shared" ref="AU122:AW122" si="763">SUM(AU123:AU124)</f>
        <v>0</v>
      </c>
      <c r="AV122" s="41">
        <f t="shared" si="763"/>
        <v>0</v>
      </c>
      <c r="AW122" s="41">
        <f t="shared" si="763"/>
        <v>0</v>
      </c>
      <c r="AX122" s="41">
        <f t="shared" ref="AX122:AZ122" si="764">SUM(AX123:AX124)</f>
        <v>0</v>
      </c>
      <c r="AY122" s="41">
        <f t="shared" si="764"/>
        <v>0</v>
      </c>
      <c r="AZ122" s="41">
        <f t="shared" si="764"/>
        <v>0</v>
      </c>
      <c r="BA122" s="43">
        <f t="shared" si="681"/>
        <v>0</v>
      </c>
      <c r="BB122" s="45">
        <f t="shared" si="682"/>
        <v>1.109972361688194E-3</v>
      </c>
    </row>
    <row r="123" spans="2:54" s="44" customFormat="1" ht="13.5" x14ac:dyDescent="0.25">
      <c r="B123" s="40"/>
      <c r="C123" s="52" t="s">
        <v>45</v>
      </c>
      <c r="D123" s="46">
        <f>[2]NW!J713</f>
        <v>255277</v>
      </c>
      <c r="E123" s="47">
        <f t="shared" si="671"/>
        <v>0</v>
      </c>
      <c r="F123" s="48">
        <f t="shared" ref="F123:N124" si="765">$D123*F174</f>
        <v>0</v>
      </c>
      <c r="G123" s="48">
        <f t="shared" si="765"/>
        <v>0</v>
      </c>
      <c r="H123" s="48">
        <f t="shared" si="765"/>
        <v>0</v>
      </c>
      <c r="I123" s="48">
        <f t="shared" si="765"/>
        <v>0</v>
      </c>
      <c r="J123" s="48">
        <f t="shared" si="765"/>
        <v>0</v>
      </c>
      <c r="K123" s="48">
        <f t="shared" si="765"/>
        <v>0</v>
      </c>
      <c r="L123" s="48">
        <f t="shared" si="765"/>
        <v>0</v>
      </c>
      <c r="M123" s="48">
        <f t="shared" si="765"/>
        <v>0</v>
      </c>
      <c r="N123" s="48">
        <f t="shared" si="765"/>
        <v>0</v>
      </c>
      <c r="O123" s="51">
        <f>SUM(F123:N123)</f>
        <v>0</v>
      </c>
      <c r="P123" s="48">
        <f t="shared" ref="P123:W123" si="766">$D123*P174</f>
        <v>0</v>
      </c>
      <c r="Q123" s="48">
        <f t="shared" si="766"/>
        <v>0</v>
      </c>
      <c r="R123" s="48">
        <f t="shared" si="766"/>
        <v>0</v>
      </c>
      <c r="S123" s="48">
        <f t="shared" si="766"/>
        <v>0</v>
      </c>
      <c r="T123" s="48">
        <f t="shared" si="766"/>
        <v>0</v>
      </c>
      <c r="U123" s="48">
        <f t="shared" si="766"/>
        <v>0</v>
      </c>
      <c r="V123" s="48">
        <f t="shared" si="766"/>
        <v>0</v>
      </c>
      <c r="W123" s="48">
        <f t="shared" si="766"/>
        <v>0</v>
      </c>
      <c r="X123" s="51">
        <f>SUM(P123:W123)</f>
        <v>0</v>
      </c>
      <c r="Y123" s="48">
        <f t="shared" ref="Y123:AG123" si="767">$D123*Y174</f>
        <v>0</v>
      </c>
      <c r="Z123" s="48">
        <f t="shared" si="767"/>
        <v>0</v>
      </c>
      <c r="AA123" s="48">
        <f t="shared" si="767"/>
        <v>0</v>
      </c>
      <c r="AB123" s="48">
        <f t="shared" si="767"/>
        <v>0</v>
      </c>
      <c r="AC123" s="48">
        <f t="shared" si="767"/>
        <v>0</v>
      </c>
      <c r="AD123" s="48">
        <f t="shared" si="767"/>
        <v>0</v>
      </c>
      <c r="AE123" s="48">
        <f t="shared" si="767"/>
        <v>0</v>
      </c>
      <c r="AF123" s="48">
        <f t="shared" si="767"/>
        <v>0</v>
      </c>
      <c r="AG123" s="48">
        <f t="shared" si="767"/>
        <v>0</v>
      </c>
      <c r="AH123" s="51">
        <f>SUM(Y123:AG123)</f>
        <v>0</v>
      </c>
      <c r="AI123" s="48">
        <f t="shared" ref="AI123:AO123" si="768">$D123*AI174</f>
        <v>0</v>
      </c>
      <c r="AJ123" s="48">
        <f t="shared" si="768"/>
        <v>0</v>
      </c>
      <c r="AK123" s="48">
        <f t="shared" si="768"/>
        <v>0</v>
      </c>
      <c r="AL123" s="48">
        <f t="shared" si="768"/>
        <v>0</v>
      </c>
      <c r="AM123" s="48">
        <f t="shared" si="768"/>
        <v>0</v>
      </c>
      <c r="AN123" s="48">
        <f t="shared" si="768"/>
        <v>0</v>
      </c>
      <c r="AO123" s="48">
        <f t="shared" si="768"/>
        <v>0</v>
      </c>
      <c r="AP123" s="51">
        <f t="shared" si="676"/>
        <v>0</v>
      </c>
      <c r="AQ123" s="48">
        <f t="shared" ref="AQ123:AS123" si="769">$D123*AQ174</f>
        <v>0</v>
      </c>
      <c r="AR123" s="48">
        <f t="shared" si="769"/>
        <v>0</v>
      </c>
      <c r="AS123" s="48">
        <f t="shared" si="769"/>
        <v>0</v>
      </c>
      <c r="AT123" s="51">
        <f t="shared" si="678"/>
        <v>0</v>
      </c>
      <c r="AU123" s="48">
        <f t="shared" ref="AU123:AW123" si="770">$D123*AU174</f>
        <v>0</v>
      </c>
      <c r="AV123" s="48">
        <f t="shared" si="770"/>
        <v>0</v>
      </c>
      <c r="AW123" s="48">
        <f t="shared" si="770"/>
        <v>0</v>
      </c>
      <c r="AX123" s="48">
        <f t="shared" ref="AX123:AZ123" si="771">$D123*AX174</f>
        <v>0</v>
      </c>
      <c r="AY123" s="48">
        <f t="shared" si="771"/>
        <v>0</v>
      </c>
      <c r="AZ123" s="48">
        <f t="shared" si="771"/>
        <v>0</v>
      </c>
      <c r="BA123" s="51">
        <f t="shared" si="681"/>
        <v>0</v>
      </c>
      <c r="BB123" s="45">
        <f>E123/D123</f>
        <v>0</v>
      </c>
    </row>
    <row r="124" spans="2:54" s="44" customFormat="1" ht="13.5" x14ac:dyDescent="0.25">
      <c r="B124" s="40"/>
      <c r="C124" s="52" t="s">
        <v>46</v>
      </c>
      <c r="D124" s="46">
        <f>[2]NW!J714</f>
        <v>15000</v>
      </c>
      <c r="E124" s="47">
        <f t="shared" si="671"/>
        <v>300</v>
      </c>
      <c r="F124" s="48">
        <f t="shared" si="765"/>
        <v>0</v>
      </c>
      <c r="G124" s="48">
        <f t="shared" si="765"/>
        <v>0</v>
      </c>
      <c r="H124" s="48">
        <f t="shared" si="765"/>
        <v>0</v>
      </c>
      <c r="I124" s="48">
        <f t="shared" si="765"/>
        <v>0</v>
      </c>
      <c r="J124" s="48">
        <f t="shared" si="765"/>
        <v>0</v>
      </c>
      <c r="K124" s="48">
        <f t="shared" si="765"/>
        <v>0</v>
      </c>
      <c r="L124" s="48">
        <f t="shared" si="765"/>
        <v>300</v>
      </c>
      <c r="M124" s="48">
        <f t="shared" si="765"/>
        <v>0</v>
      </c>
      <c r="N124" s="48">
        <f t="shared" si="765"/>
        <v>0</v>
      </c>
      <c r="O124" s="51">
        <f>SUM(F124:N124)</f>
        <v>300</v>
      </c>
      <c r="P124" s="48">
        <f t="shared" ref="P124:W124" si="772">$D124*P175</f>
        <v>0</v>
      </c>
      <c r="Q124" s="48">
        <f t="shared" si="772"/>
        <v>0</v>
      </c>
      <c r="R124" s="48">
        <f t="shared" si="772"/>
        <v>0</v>
      </c>
      <c r="S124" s="48">
        <f t="shared" si="772"/>
        <v>0</v>
      </c>
      <c r="T124" s="48">
        <f t="shared" si="772"/>
        <v>0</v>
      </c>
      <c r="U124" s="48">
        <f t="shared" si="772"/>
        <v>0</v>
      </c>
      <c r="V124" s="48">
        <f t="shared" si="772"/>
        <v>0</v>
      </c>
      <c r="W124" s="48">
        <f t="shared" si="772"/>
        <v>0</v>
      </c>
      <c r="X124" s="51">
        <f>SUM(P124:W124)</f>
        <v>0</v>
      </c>
      <c r="Y124" s="48">
        <f t="shared" ref="Y124:AG124" si="773">$D124*Y175</f>
        <v>0</v>
      </c>
      <c r="Z124" s="48">
        <f t="shared" si="773"/>
        <v>0</v>
      </c>
      <c r="AA124" s="48">
        <f t="shared" si="773"/>
        <v>0</v>
      </c>
      <c r="AB124" s="48">
        <f t="shared" si="773"/>
        <v>0</v>
      </c>
      <c r="AC124" s="48">
        <f t="shared" si="773"/>
        <v>0</v>
      </c>
      <c r="AD124" s="48">
        <f t="shared" si="773"/>
        <v>0</v>
      </c>
      <c r="AE124" s="48">
        <f t="shared" si="773"/>
        <v>0</v>
      </c>
      <c r="AF124" s="48">
        <f t="shared" si="773"/>
        <v>0</v>
      </c>
      <c r="AG124" s="48">
        <f t="shared" si="773"/>
        <v>0</v>
      </c>
      <c r="AH124" s="51">
        <f>SUM(Y124:AG124)</f>
        <v>0</v>
      </c>
      <c r="AI124" s="48">
        <f t="shared" ref="AI124:AO124" si="774">$D124*AI175</f>
        <v>0</v>
      </c>
      <c r="AJ124" s="48">
        <f t="shared" si="774"/>
        <v>0</v>
      </c>
      <c r="AK124" s="48">
        <f t="shared" si="774"/>
        <v>0</v>
      </c>
      <c r="AL124" s="48">
        <f t="shared" si="774"/>
        <v>0</v>
      </c>
      <c r="AM124" s="48">
        <f t="shared" si="774"/>
        <v>0</v>
      </c>
      <c r="AN124" s="48">
        <f t="shared" si="774"/>
        <v>0</v>
      </c>
      <c r="AO124" s="48">
        <f t="shared" si="774"/>
        <v>0</v>
      </c>
      <c r="AP124" s="51">
        <f t="shared" si="676"/>
        <v>0</v>
      </c>
      <c r="AQ124" s="48">
        <f t="shared" ref="AQ124:AS124" si="775">$D124*AQ175</f>
        <v>0</v>
      </c>
      <c r="AR124" s="48">
        <f t="shared" si="775"/>
        <v>0</v>
      </c>
      <c r="AS124" s="48">
        <f t="shared" si="775"/>
        <v>0</v>
      </c>
      <c r="AT124" s="51">
        <f t="shared" si="678"/>
        <v>0</v>
      </c>
      <c r="AU124" s="48">
        <f t="shared" ref="AU124:AW124" si="776">$D124*AU175</f>
        <v>0</v>
      </c>
      <c r="AV124" s="48">
        <f t="shared" si="776"/>
        <v>0</v>
      </c>
      <c r="AW124" s="48">
        <f t="shared" si="776"/>
        <v>0</v>
      </c>
      <c r="AX124" s="48">
        <f t="shared" ref="AX124:AZ124" si="777">$D124*AX175</f>
        <v>0</v>
      </c>
      <c r="AY124" s="48">
        <f t="shared" si="777"/>
        <v>0</v>
      </c>
      <c r="AZ124" s="48">
        <f t="shared" si="777"/>
        <v>0</v>
      </c>
      <c r="BA124" s="51">
        <f t="shared" si="681"/>
        <v>0</v>
      </c>
      <c r="BB124" s="45">
        <f t="shared" si="682"/>
        <v>0.02</v>
      </c>
    </row>
    <row r="125" spans="2:54" s="44" customFormat="1" x14ac:dyDescent="0.25">
      <c r="B125" s="39" t="s">
        <v>47</v>
      </c>
      <c r="C125" s="40"/>
      <c r="D125" s="50">
        <f>SUM(D126:D131)</f>
        <v>1957931</v>
      </c>
      <c r="E125" s="47">
        <f t="shared" si="671"/>
        <v>238064.24200000003</v>
      </c>
      <c r="F125" s="41">
        <f t="shared" ref="F125:AI125" si="778">SUM(F126:F131)</f>
        <v>32611.54</v>
      </c>
      <c r="G125" s="41">
        <f t="shared" ref="G125:N125" si="779">SUM(G126:G131)</f>
        <v>48917.31</v>
      </c>
      <c r="H125" s="41">
        <f t="shared" si="779"/>
        <v>0</v>
      </c>
      <c r="I125" s="41">
        <f t="shared" si="779"/>
        <v>0</v>
      </c>
      <c r="J125" s="41">
        <f t="shared" si="779"/>
        <v>0</v>
      </c>
      <c r="K125" s="41">
        <f t="shared" si="779"/>
        <v>0</v>
      </c>
      <c r="L125" s="41">
        <f t="shared" si="779"/>
        <v>0</v>
      </c>
      <c r="M125" s="41">
        <f t="shared" si="779"/>
        <v>0</v>
      </c>
      <c r="N125" s="41">
        <f t="shared" si="779"/>
        <v>0</v>
      </c>
      <c r="O125" s="43">
        <f t="shared" si="778"/>
        <v>81528.850000000006</v>
      </c>
      <c r="P125" s="41">
        <f t="shared" si="778"/>
        <v>0</v>
      </c>
      <c r="Q125" s="41">
        <f t="shared" ref="Q125:W125" si="780">SUM(Q126:Q131)</f>
        <v>0</v>
      </c>
      <c r="R125" s="41">
        <f t="shared" si="780"/>
        <v>0</v>
      </c>
      <c r="S125" s="41">
        <f t="shared" si="780"/>
        <v>0</v>
      </c>
      <c r="T125" s="41">
        <f t="shared" si="780"/>
        <v>0</v>
      </c>
      <c r="U125" s="41">
        <f t="shared" si="780"/>
        <v>48917.31</v>
      </c>
      <c r="V125" s="41">
        <f t="shared" si="780"/>
        <v>0</v>
      </c>
      <c r="W125" s="41">
        <f t="shared" si="780"/>
        <v>0</v>
      </c>
      <c r="X125" s="41">
        <f t="shared" si="778"/>
        <v>48917.31</v>
      </c>
      <c r="Y125" s="41">
        <f t="shared" si="778"/>
        <v>16305.77</v>
      </c>
      <c r="Z125" s="41">
        <f t="shared" ref="Z125:AG125" si="781">SUM(Z126:Z131)</f>
        <v>0</v>
      </c>
      <c r="AA125" s="41">
        <f t="shared" si="781"/>
        <v>0</v>
      </c>
      <c r="AB125" s="41">
        <f t="shared" si="781"/>
        <v>8152.8850000000002</v>
      </c>
      <c r="AC125" s="41">
        <f t="shared" si="781"/>
        <v>8152.8850000000002</v>
      </c>
      <c r="AD125" s="41">
        <f t="shared" si="781"/>
        <v>8152.8850000000002</v>
      </c>
      <c r="AE125" s="41">
        <f t="shared" si="781"/>
        <v>0</v>
      </c>
      <c r="AF125" s="41">
        <f t="shared" si="781"/>
        <v>0</v>
      </c>
      <c r="AG125" s="41">
        <f t="shared" si="781"/>
        <v>0</v>
      </c>
      <c r="AH125" s="43">
        <f t="shared" si="778"/>
        <v>40764.425000000003</v>
      </c>
      <c r="AI125" s="41">
        <f t="shared" si="778"/>
        <v>1630.577</v>
      </c>
      <c r="AJ125" s="41">
        <f t="shared" ref="AJ125:AO125" si="782">SUM(AJ126:AJ131)</f>
        <v>32611.54</v>
      </c>
      <c r="AK125" s="41">
        <f t="shared" si="782"/>
        <v>32611.54</v>
      </c>
      <c r="AL125" s="41">
        <f t="shared" si="782"/>
        <v>0</v>
      </c>
      <c r="AM125" s="41">
        <f t="shared" si="782"/>
        <v>0</v>
      </c>
      <c r="AN125" s="41">
        <f t="shared" si="782"/>
        <v>0</v>
      </c>
      <c r="AO125" s="41">
        <f t="shared" si="782"/>
        <v>0</v>
      </c>
      <c r="AP125" s="43">
        <f t="shared" si="676"/>
        <v>66853.657000000007</v>
      </c>
      <c r="AQ125" s="41">
        <f t="shared" ref="AQ125:AS125" si="783">SUM(AQ126:AQ131)</f>
        <v>0</v>
      </c>
      <c r="AR125" s="41">
        <f t="shared" si="783"/>
        <v>0</v>
      </c>
      <c r="AS125" s="41">
        <f t="shared" si="783"/>
        <v>0</v>
      </c>
      <c r="AT125" s="43">
        <f t="shared" si="678"/>
        <v>0</v>
      </c>
      <c r="AU125" s="41">
        <f t="shared" ref="AU125:AW125" si="784">SUM(AU126:AU131)</f>
        <v>0</v>
      </c>
      <c r="AV125" s="41">
        <f t="shared" si="784"/>
        <v>0</v>
      </c>
      <c r="AW125" s="41">
        <f t="shared" si="784"/>
        <v>0</v>
      </c>
      <c r="AX125" s="41">
        <f t="shared" ref="AX125:AZ125" si="785">SUM(AX126:AX131)</f>
        <v>0</v>
      </c>
      <c r="AY125" s="41">
        <f t="shared" si="785"/>
        <v>0</v>
      </c>
      <c r="AZ125" s="41">
        <f t="shared" si="785"/>
        <v>0</v>
      </c>
      <c r="BA125" s="43">
        <f t="shared" si="681"/>
        <v>0</v>
      </c>
      <c r="BB125" s="45">
        <f t="shared" si="682"/>
        <v>0.12158969953486616</v>
      </c>
    </row>
    <row r="126" spans="2:54" s="44" customFormat="1" ht="13.5" x14ac:dyDescent="0.25">
      <c r="B126" s="40"/>
      <c r="C126" s="40" t="s">
        <v>48</v>
      </c>
      <c r="D126" s="46">
        <f>[2]NW!J913</f>
        <v>1630577</v>
      </c>
      <c r="E126" s="47">
        <f t="shared" si="671"/>
        <v>238064.24200000003</v>
      </c>
      <c r="F126" s="48">
        <f t="shared" ref="F126:N131" si="786">$D126*F177</f>
        <v>32611.54</v>
      </c>
      <c r="G126" s="48">
        <f t="shared" si="786"/>
        <v>48917.31</v>
      </c>
      <c r="H126" s="48">
        <f t="shared" si="786"/>
        <v>0</v>
      </c>
      <c r="I126" s="48">
        <f t="shared" si="786"/>
        <v>0</v>
      </c>
      <c r="J126" s="48">
        <f t="shared" si="786"/>
        <v>0</v>
      </c>
      <c r="K126" s="48">
        <f t="shared" si="786"/>
        <v>0</v>
      </c>
      <c r="L126" s="48">
        <f t="shared" si="786"/>
        <v>0</v>
      </c>
      <c r="M126" s="48">
        <f t="shared" si="786"/>
        <v>0</v>
      </c>
      <c r="N126" s="48">
        <f t="shared" si="786"/>
        <v>0</v>
      </c>
      <c r="O126" s="51">
        <f t="shared" ref="O126:O131" si="787">SUM(F126:N126)</f>
        <v>81528.850000000006</v>
      </c>
      <c r="P126" s="48">
        <f t="shared" ref="P126:W126" si="788">$D126*P177</f>
        <v>0</v>
      </c>
      <c r="Q126" s="48">
        <f t="shared" si="788"/>
        <v>0</v>
      </c>
      <c r="R126" s="48">
        <f t="shared" si="788"/>
        <v>0</v>
      </c>
      <c r="S126" s="48">
        <f t="shared" si="788"/>
        <v>0</v>
      </c>
      <c r="T126" s="48">
        <f t="shared" si="788"/>
        <v>0</v>
      </c>
      <c r="U126" s="48">
        <f t="shared" si="788"/>
        <v>48917.31</v>
      </c>
      <c r="V126" s="48">
        <f t="shared" si="788"/>
        <v>0</v>
      </c>
      <c r="W126" s="48">
        <f t="shared" si="788"/>
        <v>0</v>
      </c>
      <c r="X126" s="51">
        <f t="shared" ref="X126:X131" si="789">SUM(P126:W126)</f>
        <v>48917.31</v>
      </c>
      <c r="Y126" s="48">
        <f t="shared" ref="Y126:AG126" si="790">$D126*Y177</f>
        <v>16305.77</v>
      </c>
      <c r="Z126" s="48">
        <f t="shared" si="790"/>
        <v>0</v>
      </c>
      <c r="AA126" s="48">
        <f t="shared" si="790"/>
        <v>0</v>
      </c>
      <c r="AB126" s="48">
        <f t="shared" si="790"/>
        <v>8152.8850000000002</v>
      </c>
      <c r="AC126" s="48">
        <f t="shared" si="790"/>
        <v>8152.8850000000002</v>
      </c>
      <c r="AD126" s="48">
        <f t="shared" si="790"/>
        <v>8152.8850000000002</v>
      </c>
      <c r="AE126" s="48">
        <f t="shared" si="790"/>
        <v>0</v>
      </c>
      <c r="AF126" s="48">
        <f t="shared" si="790"/>
        <v>0</v>
      </c>
      <c r="AG126" s="48">
        <f t="shared" si="790"/>
        <v>0</v>
      </c>
      <c r="AH126" s="51">
        <f t="shared" ref="AH126:AH131" si="791">SUM(Y126:AG126)</f>
        <v>40764.425000000003</v>
      </c>
      <c r="AI126" s="48">
        <f t="shared" ref="AI126:AO126" si="792">$D126*AI177</f>
        <v>1630.577</v>
      </c>
      <c r="AJ126" s="48">
        <f t="shared" si="792"/>
        <v>32611.54</v>
      </c>
      <c r="AK126" s="48">
        <f t="shared" si="792"/>
        <v>32611.54</v>
      </c>
      <c r="AL126" s="48">
        <f t="shared" si="792"/>
        <v>0</v>
      </c>
      <c r="AM126" s="48">
        <f t="shared" si="792"/>
        <v>0</v>
      </c>
      <c r="AN126" s="48">
        <f t="shared" si="792"/>
        <v>0</v>
      </c>
      <c r="AO126" s="48">
        <f t="shared" si="792"/>
        <v>0</v>
      </c>
      <c r="AP126" s="51">
        <f t="shared" si="676"/>
        <v>66853.657000000007</v>
      </c>
      <c r="AQ126" s="48">
        <f t="shared" ref="AQ126:AS126" si="793">$D126*AQ177</f>
        <v>0</v>
      </c>
      <c r="AR126" s="48">
        <f t="shared" si="793"/>
        <v>0</v>
      </c>
      <c r="AS126" s="48">
        <f t="shared" si="793"/>
        <v>0</v>
      </c>
      <c r="AT126" s="51">
        <f t="shared" si="678"/>
        <v>0</v>
      </c>
      <c r="AU126" s="48">
        <f t="shared" ref="AU126:AW126" si="794">$D126*AU177</f>
        <v>0</v>
      </c>
      <c r="AV126" s="48">
        <f t="shared" si="794"/>
        <v>0</v>
      </c>
      <c r="AW126" s="48">
        <f t="shared" si="794"/>
        <v>0</v>
      </c>
      <c r="AX126" s="48">
        <f t="shared" ref="AX126:AZ126" si="795">$D126*AX177</f>
        <v>0</v>
      </c>
      <c r="AY126" s="48">
        <f t="shared" si="795"/>
        <v>0</v>
      </c>
      <c r="AZ126" s="48">
        <f t="shared" si="795"/>
        <v>0</v>
      </c>
      <c r="BA126" s="51">
        <f t="shared" si="681"/>
        <v>0</v>
      </c>
      <c r="BB126" s="45">
        <f t="shared" si="682"/>
        <v>0.14600000000000002</v>
      </c>
    </row>
    <row r="127" spans="2:54" s="44" customFormat="1" ht="13.5" x14ac:dyDescent="0.25">
      <c r="B127" s="40"/>
      <c r="C127" s="40" t="s">
        <v>49</v>
      </c>
      <c r="D127" s="46"/>
      <c r="E127" s="47">
        <f t="shared" si="671"/>
        <v>0</v>
      </c>
      <c r="F127" s="48">
        <f>$D127*F178</f>
        <v>0</v>
      </c>
      <c r="G127" s="48">
        <f t="shared" ref="G127:N127" si="796">$D127*G178</f>
        <v>0</v>
      </c>
      <c r="H127" s="48">
        <f t="shared" si="796"/>
        <v>0</v>
      </c>
      <c r="I127" s="48">
        <f t="shared" si="796"/>
        <v>0</v>
      </c>
      <c r="J127" s="48">
        <f t="shared" si="796"/>
        <v>0</v>
      </c>
      <c r="K127" s="48">
        <f t="shared" si="796"/>
        <v>0</v>
      </c>
      <c r="L127" s="48">
        <f t="shared" si="796"/>
        <v>0</v>
      </c>
      <c r="M127" s="48">
        <f t="shared" si="796"/>
        <v>0</v>
      </c>
      <c r="N127" s="48">
        <f t="shared" si="796"/>
        <v>0</v>
      </c>
      <c r="O127" s="51">
        <f t="shared" si="787"/>
        <v>0</v>
      </c>
      <c r="P127" s="48">
        <f t="shared" ref="P127:W127" si="797">$D127*P178</f>
        <v>0</v>
      </c>
      <c r="Q127" s="48">
        <f t="shared" si="797"/>
        <v>0</v>
      </c>
      <c r="R127" s="48">
        <f t="shared" si="797"/>
        <v>0</v>
      </c>
      <c r="S127" s="48">
        <f t="shared" si="797"/>
        <v>0</v>
      </c>
      <c r="T127" s="48">
        <f t="shared" si="797"/>
        <v>0</v>
      </c>
      <c r="U127" s="48">
        <f t="shared" si="797"/>
        <v>0</v>
      </c>
      <c r="V127" s="48">
        <f t="shared" si="797"/>
        <v>0</v>
      </c>
      <c r="W127" s="48">
        <f t="shared" si="797"/>
        <v>0</v>
      </c>
      <c r="X127" s="51">
        <f t="shared" si="789"/>
        <v>0</v>
      </c>
      <c r="Y127" s="48">
        <f t="shared" ref="Y127:AG127" si="798">$D127*Y178</f>
        <v>0</v>
      </c>
      <c r="Z127" s="48">
        <f t="shared" si="798"/>
        <v>0</v>
      </c>
      <c r="AA127" s="48">
        <f t="shared" si="798"/>
        <v>0</v>
      </c>
      <c r="AB127" s="48">
        <f t="shared" si="798"/>
        <v>0</v>
      </c>
      <c r="AC127" s="48">
        <f t="shared" si="798"/>
        <v>0</v>
      </c>
      <c r="AD127" s="48">
        <f t="shared" si="798"/>
        <v>0</v>
      </c>
      <c r="AE127" s="48">
        <f t="shared" si="798"/>
        <v>0</v>
      </c>
      <c r="AF127" s="48">
        <f t="shared" si="798"/>
        <v>0</v>
      </c>
      <c r="AG127" s="48">
        <f t="shared" si="798"/>
        <v>0</v>
      </c>
      <c r="AH127" s="51">
        <f t="shared" si="791"/>
        <v>0</v>
      </c>
      <c r="AI127" s="48">
        <f t="shared" ref="AI127:AO127" si="799">$D127*AI178</f>
        <v>0</v>
      </c>
      <c r="AJ127" s="48">
        <f t="shared" si="799"/>
        <v>0</v>
      </c>
      <c r="AK127" s="48">
        <f t="shared" si="799"/>
        <v>0</v>
      </c>
      <c r="AL127" s="48">
        <f t="shared" si="799"/>
        <v>0</v>
      </c>
      <c r="AM127" s="48">
        <f t="shared" si="799"/>
        <v>0</v>
      </c>
      <c r="AN127" s="48">
        <f t="shared" si="799"/>
        <v>0</v>
      </c>
      <c r="AO127" s="48">
        <f t="shared" si="799"/>
        <v>0</v>
      </c>
      <c r="AP127" s="51">
        <f t="shared" si="676"/>
        <v>0</v>
      </c>
      <c r="AQ127" s="48">
        <f t="shared" ref="AQ127:AS127" si="800">$D127*AQ178</f>
        <v>0</v>
      </c>
      <c r="AR127" s="48">
        <f t="shared" si="800"/>
        <v>0</v>
      </c>
      <c r="AS127" s="48">
        <f t="shared" si="800"/>
        <v>0</v>
      </c>
      <c r="AT127" s="51">
        <f t="shared" si="678"/>
        <v>0</v>
      </c>
      <c r="AU127" s="48">
        <f t="shared" ref="AU127:AW127" si="801">$D127*AU178</f>
        <v>0</v>
      </c>
      <c r="AV127" s="48">
        <f t="shared" si="801"/>
        <v>0</v>
      </c>
      <c r="AW127" s="48">
        <f t="shared" si="801"/>
        <v>0</v>
      </c>
      <c r="AX127" s="48">
        <f t="shared" ref="AX127:AZ127" si="802">$D127*AX178</f>
        <v>0</v>
      </c>
      <c r="AY127" s="48">
        <f t="shared" si="802"/>
        <v>0</v>
      </c>
      <c r="AZ127" s="48">
        <f t="shared" si="802"/>
        <v>0</v>
      </c>
      <c r="BA127" s="51">
        <f t="shared" si="681"/>
        <v>0</v>
      </c>
      <c r="BB127" s="45" t="e">
        <f t="shared" si="682"/>
        <v>#DIV/0!</v>
      </c>
    </row>
    <row r="128" spans="2:54" s="44" customFormat="1" ht="13.5" x14ac:dyDescent="0.25">
      <c r="B128" s="40"/>
      <c r="C128" s="40" t="s">
        <v>50</v>
      </c>
      <c r="D128" s="46">
        <f>[2]NW!J914</f>
        <v>327354</v>
      </c>
      <c r="E128" s="47">
        <f t="shared" si="671"/>
        <v>0</v>
      </c>
      <c r="F128" s="48">
        <f t="shared" si="786"/>
        <v>0</v>
      </c>
      <c r="G128" s="48">
        <f t="shared" si="786"/>
        <v>0</v>
      </c>
      <c r="H128" s="48">
        <f t="shared" si="786"/>
        <v>0</v>
      </c>
      <c r="I128" s="48">
        <f t="shared" si="786"/>
        <v>0</v>
      </c>
      <c r="J128" s="48">
        <f t="shared" si="786"/>
        <v>0</v>
      </c>
      <c r="K128" s="48">
        <f t="shared" si="786"/>
        <v>0</v>
      </c>
      <c r="L128" s="48">
        <f t="shared" si="786"/>
        <v>0</v>
      </c>
      <c r="M128" s="48">
        <f t="shared" si="786"/>
        <v>0</v>
      </c>
      <c r="N128" s="48">
        <f t="shared" si="786"/>
        <v>0</v>
      </c>
      <c r="O128" s="51">
        <f t="shared" si="787"/>
        <v>0</v>
      </c>
      <c r="P128" s="48">
        <f t="shared" ref="P128:W128" si="803">$D128*P179</f>
        <v>0</v>
      </c>
      <c r="Q128" s="48">
        <f t="shared" si="803"/>
        <v>0</v>
      </c>
      <c r="R128" s="48">
        <f t="shared" si="803"/>
        <v>0</v>
      </c>
      <c r="S128" s="48">
        <f t="shared" si="803"/>
        <v>0</v>
      </c>
      <c r="T128" s="48">
        <f t="shared" si="803"/>
        <v>0</v>
      </c>
      <c r="U128" s="48">
        <f t="shared" si="803"/>
        <v>0</v>
      </c>
      <c r="V128" s="48">
        <f t="shared" si="803"/>
        <v>0</v>
      </c>
      <c r="W128" s="48">
        <f t="shared" si="803"/>
        <v>0</v>
      </c>
      <c r="X128" s="51">
        <f t="shared" si="789"/>
        <v>0</v>
      </c>
      <c r="Y128" s="48">
        <f t="shared" ref="Y128:AG128" si="804">$D128*Y179</f>
        <v>0</v>
      </c>
      <c r="Z128" s="48">
        <f t="shared" si="804"/>
        <v>0</v>
      </c>
      <c r="AA128" s="48">
        <f t="shared" si="804"/>
        <v>0</v>
      </c>
      <c r="AB128" s="48">
        <f t="shared" si="804"/>
        <v>0</v>
      </c>
      <c r="AC128" s="48">
        <f t="shared" si="804"/>
        <v>0</v>
      </c>
      <c r="AD128" s="48">
        <f t="shared" si="804"/>
        <v>0</v>
      </c>
      <c r="AE128" s="48">
        <f t="shared" si="804"/>
        <v>0</v>
      </c>
      <c r="AF128" s="48">
        <f t="shared" si="804"/>
        <v>0</v>
      </c>
      <c r="AG128" s="48">
        <f t="shared" si="804"/>
        <v>0</v>
      </c>
      <c r="AH128" s="51">
        <f t="shared" si="791"/>
        <v>0</v>
      </c>
      <c r="AI128" s="48">
        <f t="shared" ref="AI128:AO128" si="805">$D128*AI179</f>
        <v>0</v>
      </c>
      <c r="AJ128" s="48">
        <f t="shared" si="805"/>
        <v>0</v>
      </c>
      <c r="AK128" s="48">
        <f t="shared" si="805"/>
        <v>0</v>
      </c>
      <c r="AL128" s="48">
        <f t="shared" si="805"/>
        <v>0</v>
      </c>
      <c r="AM128" s="48">
        <f t="shared" si="805"/>
        <v>0</v>
      </c>
      <c r="AN128" s="48">
        <f t="shared" si="805"/>
        <v>0</v>
      </c>
      <c r="AO128" s="48">
        <f t="shared" si="805"/>
        <v>0</v>
      </c>
      <c r="AP128" s="51">
        <f t="shared" si="676"/>
        <v>0</v>
      </c>
      <c r="AQ128" s="48">
        <f t="shared" ref="AQ128:AS128" si="806">$D128*AQ179</f>
        <v>0</v>
      </c>
      <c r="AR128" s="48">
        <f t="shared" si="806"/>
        <v>0</v>
      </c>
      <c r="AS128" s="48">
        <f t="shared" si="806"/>
        <v>0</v>
      </c>
      <c r="AT128" s="51">
        <f t="shared" si="678"/>
        <v>0</v>
      </c>
      <c r="AU128" s="48">
        <f t="shared" ref="AU128:AW128" si="807">$D128*AU179</f>
        <v>0</v>
      </c>
      <c r="AV128" s="48">
        <f t="shared" si="807"/>
        <v>0</v>
      </c>
      <c r="AW128" s="48">
        <f t="shared" si="807"/>
        <v>0</v>
      </c>
      <c r="AX128" s="48">
        <f t="shared" ref="AX128:AZ128" si="808">$D128*AX179</f>
        <v>0</v>
      </c>
      <c r="AY128" s="48">
        <f t="shared" si="808"/>
        <v>0</v>
      </c>
      <c r="AZ128" s="48">
        <f t="shared" si="808"/>
        <v>0</v>
      </c>
      <c r="BA128" s="51">
        <f t="shared" si="681"/>
        <v>0</v>
      </c>
      <c r="BB128" s="45">
        <f t="shared" si="682"/>
        <v>0</v>
      </c>
    </row>
    <row r="129" spans="2:54" s="44" customFormat="1" ht="13.5" x14ac:dyDescent="0.25">
      <c r="B129" s="40"/>
      <c r="C129" s="40" t="s">
        <v>51</v>
      </c>
      <c r="D129" s="46"/>
      <c r="E129" s="47">
        <f t="shared" si="671"/>
        <v>0</v>
      </c>
      <c r="F129" s="48">
        <f t="shared" si="786"/>
        <v>0</v>
      </c>
      <c r="G129" s="48">
        <f t="shared" si="786"/>
        <v>0</v>
      </c>
      <c r="H129" s="48">
        <f t="shared" si="786"/>
        <v>0</v>
      </c>
      <c r="I129" s="48">
        <f t="shared" si="786"/>
        <v>0</v>
      </c>
      <c r="J129" s="48">
        <f t="shared" si="786"/>
        <v>0</v>
      </c>
      <c r="K129" s="48">
        <f t="shared" si="786"/>
        <v>0</v>
      </c>
      <c r="L129" s="48">
        <f t="shared" si="786"/>
        <v>0</v>
      </c>
      <c r="M129" s="48">
        <f t="shared" si="786"/>
        <v>0</v>
      </c>
      <c r="N129" s="48">
        <f t="shared" si="786"/>
        <v>0</v>
      </c>
      <c r="O129" s="51">
        <f t="shared" si="787"/>
        <v>0</v>
      </c>
      <c r="P129" s="48">
        <f t="shared" ref="P129:W129" si="809">$D129*P180</f>
        <v>0</v>
      </c>
      <c r="Q129" s="48">
        <f t="shared" si="809"/>
        <v>0</v>
      </c>
      <c r="R129" s="48">
        <f t="shared" si="809"/>
        <v>0</v>
      </c>
      <c r="S129" s="48">
        <f t="shared" si="809"/>
        <v>0</v>
      </c>
      <c r="T129" s="48">
        <f t="shared" si="809"/>
        <v>0</v>
      </c>
      <c r="U129" s="48">
        <f t="shared" si="809"/>
        <v>0</v>
      </c>
      <c r="V129" s="48">
        <f t="shared" si="809"/>
        <v>0</v>
      </c>
      <c r="W129" s="48">
        <f t="shared" si="809"/>
        <v>0</v>
      </c>
      <c r="X129" s="51">
        <f t="shared" si="789"/>
        <v>0</v>
      </c>
      <c r="Y129" s="48">
        <f t="shared" ref="Y129:AG129" si="810">$D129*Y180</f>
        <v>0</v>
      </c>
      <c r="Z129" s="48">
        <f t="shared" si="810"/>
        <v>0</v>
      </c>
      <c r="AA129" s="48">
        <f t="shared" si="810"/>
        <v>0</v>
      </c>
      <c r="AB129" s="48">
        <f t="shared" si="810"/>
        <v>0</v>
      </c>
      <c r="AC129" s="48">
        <f t="shared" si="810"/>
        <v>0</v>
      </c>
      <c r="AD129" s="48">
        <f t="shared" si="810"/>
        <v>0</v>
      </c>
      <c r="AE129" s="48">
        <f t="shared" si="810"/>
        <v>0</v>
      </c>
      <c r="AF129" s="48">
        <f t="shared" si="810"/>
        <v>0</v>
      </c>
      <c r="AG129" s="48">
        <f t="shared" si="810"/>
        <v>0</v>
      </c>
      <c r="AH129" s="51">
        <f t="shared" si="791"/>
        <v>0</v>
      </c>
      <c r="AI129" s="48">
        <f t="shared" ref="AI129:AO129" si="811">$D129*AI180</f>
        <v>0</v>
      </c>
      <c r="AJ129" s="48">
        <f t="shared" si="811"/>
        <v>0</v>
      </c>
      <c r="AK129" s="48">
        <f t="shared" si="811"/>
        <v>0</v>
      </c>
      <c r="AL129" s="48">
        <f t="shared" si="811"/>
        <v>0</v>
      </c>
      <c r="AM129" s="48">
        <f t="shared" si="811"/>
        <v>0</v>
      </c>
      <c r="AN129" s="48">
        <f t="shared" si="811"/>
        <v>0</v>
      </c>
      <c r="AO129" s="48">
        <f t="shared" si="811"/>
        <v>0</v>
      </c>
      <c r="AP129" s="51">
        <f t="shared" si="676"/>
        <v>0</v>
      </c>
      <c r="AQ129" s="48">
        <f t="shared" ref="AQ129:AS129" si="812">$D129*AQ180</f>
        <v>0</v>
      </c>
      <c r="AR129" s="48">
        <f t="shared" si="812"/>
        <v>0</v>
      </c>
      <c r="AS129" s="48">
        <f t="shared" si="812"/>
        <v>0</v>
      </c>
      <c r="AT129" s="51">
        <f t="shared" si="678"/>
        <v>0</v>
      </c>
      <c r="AU129" s="48">
        <f t="shared" ref="AU129:AW129" si="813">$D129*AU180</f>
        <v>0</v>
      </c>
      <c r="AV129" s="48">
        <f t="shared" si="813"/>
        <v>0</v>
      </c>
      <c r="AW129" s="48">
        <f t="shared" si="813"/>
        <v>0</v>
      </c>
      <c r="AX129" s="48">
        <f t="shared" ref="AX129:AZ129" si="814">$D129*AX180</f>
        <v>0</v>
      </c>
      <c r="AY129" s="48">
        <f t="shared" si="814"/>
        <v>0</v>
      </c>
      <c r="AZ129" s="48">
        <f t="shared" si="814"/>
        <v>0</v>
      </c>
      <c r="BA129" s="51">
        <f t="shared" si="681"/>
        <v>0</v>
      </c>
      <c r="BB129" s="45" t="e">
        <f t="shared" si="682"/>
        <v>#DIV/0!</v>
      </c>
    </row>
    <row r="130" spans="2:54" s="44" customFormat="1" ht="13.5" x14ac:dyDescent="0.25">
      <c r="B130" s="40"/>
      <c r="C130" s="40" t="s">
        <v>52</v>
      </c>
      <c r="D130" s="46"/>
      <c r="E130" s="47">
        <f t="shared" si="671"/>
        <v>0</v>
      </c>
      <c r="F130" s="48">
        <f t="shared" si="786"/>
        <v>0</v>
      </c>
      <c r="G130" s="48">
        <f t="shared" si="786"/>
        <v>0</v>
      </c>
      <c r="H130" s="48">
        <f t="shared" si="786"/>
        <v>0</v>
      </c>
      <c r="I130" s="48">
        <f t="shared" si="786"/>
        <v>0</v>
      </c>
      <c r="J130" s="48">
        <f t="shared" si="786"/>
        <v>0</v>
      </c>
      <c r="K130" s="48">
        <f t="shared" si="786"/>
        <v>0</v>
      </c>
      <c r="L130" s="48">
        <f t="shared" si="786"/>
        <v>0</v>
      </c>
      <c r="M130" s="48">
        <f t="shared" si="786"/>
        <v>0</v>
      </c>
      <c r="N130" s="48">
        <f t="shared" si="786"/>
        <v>0</v>
      </c>
      <c r="O130" s="51">
        <f t="shared" si="787"/>
        <v>0</v>
      </c>
      <c r="P130" s="48">
        <f t="shared" ref="P130:W130" si="815">$D130*P181</f>
        <v>0</v>
      </c>
      <c r="Q130" s="48">
        <f t="shared" si="815"/>
        <v>0</v>
      </c>
      <c r="R130" s="48">
        <f t="shared" si="815"/>
        <v>0</v>
      </c>
      <c r="S130" s="48">
        <f t="shared" si="815"/>
        <v>0</v>
      </c>
      <c r="T130" s="48">
        <f t="shared" si="815"/>
        <v>0</v>
      </c>
      <c r="U130" s="48">
        <f t="shared" si="815"/>
        <v>0</v>
      </c>
      <c r="V130" s="48">
        <f t="shared" si="815"/>
        <v>0</v>
      </c>
      <c r="W130" s="48">
        <f t="shared" si="815"/>
        <v>0</v>
      </c>
      <c r="X130" s="51">
        <f t="shared" si="789"/>
        <v>0</v>
      </c>
      <c r="Y130" s="48">
        <f t="shared" ref="Y130:AG130" si="816">$D130*Y181</f>
        <v>0</v>
      </c>
      <c r="Z130" s="48">
        <f t="shared" si="816"/>
        <v>0</v>
      </c>
      <c r="AA130" s="48">
        <f t="shared" si="816"/>
        <v>0</v>
      </c>
      <c r="AB130" s="48">
        <f t="shared" si="816"/>
        <v>0</v>
      </c>
      <c r="AC130" s="48">
        <f t="shared" si="816"/>
        <v>0</v>
      </c>
      <c r="AD130" s="48">
        <f t="shared" si="816"/>
        <v>0</v>
      </c>
      <c r="AE130" s="48">
        <f t="shared" si="816"/>
        <v>0</v>
      </c>
      <c r="AF130" s="48">
        <f t="shared" si="816"/>
        <v>0</v>
      </c>
      <c r="AG130" s="48">
        <f t="shared" si="816"/>
        <v>0</v>
      </c>
      <c r="AH130" s="51">
        <f t="shared" si="791"/>
        <v>0</v>
      </c>
      <c r="AI130" s="48">
        <f t="shared" ref="AI130:AO130" si="817">$D130*AI181</f>
        <v>0</v>
      </c>
      <c r="AJ130" s="48">
        <f t="shared" si="817"/>
        <v>0</v>
      </c>
      <c r="AK130" s="48">
        <f t="shared" si="817"/>
        <v>0</v>
      </c>
      <c r="AL130" s="48">
        <f t="shared" si="817"/>
        <v>0</v>
      </c>
      <c r="AM130" s="48">
        <f t="shared" si="817"/>
        <v>0</v>
      </c>
      <c r="AN130" s="48">
        <f t="shared" si="817"/>
        <v>0</v>
      </c>
      <c r="AO130" s="48">
        <f t="shared" si="817"/>
        <v>0</v>
      </c>
      <c r="AP130" s="51">
        <f t="shared" si="676"/>
        <v>0</v>
      </c>
      <c r="AQ130" s="48">
        <f t="shared" ref="AQ130:AS130" si="818">$D130*AQ181</f>
        <v>0</v>
      </c>
      <c r="AR130" s="48">
        <f t="shared" si="818"/>
        <v>0</v>
      </c>
      <c r="AS130" s="48">
        <f t="shared" si="818"/>
        <v>0</v>
      </c>
      <c r="AT130" s="51">
        <f t="shared" si="678"/>
        <v>0</v>
      </c>
      <c r="AU130" s="48">
        <f t="shared" ref="AU130:AW130" si="819">$D130*AU181</f>
        <v>0</v>
      </c>
      <c r="AV130" s="48">
        <f t="shared" si="819"/>
        <v>0</v>
      </c>
      <c r="AW130" s="48">
        <f t="shared" si="819"/>
        <v>0</v>
      </c>
      <c r="AX130" s="48">
        <f t="shared" ref="AX130:AZ130" si="820">$D130*AX181</f>
        <v>0</v>
      </c>
      <c r="AY130" s="48">
        <f t="shared" si="820"/>
        <v>0</v>
      </c>
      <c r="AZ130" s="48">
        <f t="shared" si="820"/>
        <v>0</v>
      </c>
      <c r="BA130" s="51">
        <f t="shared" si="681"/>
        <v>0</v>
      </c>
      <c r="BB130" s="45" t="e">
        <f t="shared" si="682"/>
        <v>#DIV/0!</v>
      </c>
    </row>
    <row r="131" spans="2:54" s="44" customFormat="1" ht="13.5" x14ac:dyDescent="0.25">
      <c r="B131" s="40"/>
      <c r="C131" s="40" t="s">
        <v>53</v>
      </c>
      <c r="D131" s="46"/>
      <c r="E131" s="47">
        <f t="shared" si="671"/>
        <v>0</v>
      </c>
      <c r="F131" s="48">
        <f t="shared" si="786"/>
        <v>0</v>
      </c>
      <c r="G131" s="48">
        <f t="shared" si="786"/>
        <v>0</v>
      </c>
      <c r="H131" s="48">
        <f t="shared" si="786"/>
        <v>0</v>
      </c>
      <c r="I131" s="48">
        <f t="shared" si="786"/>
        <v>0</v>
      </c>
      <c r="J131" s="48">
        <f t="shared" si="786"/>
        <v>0</v>
      </c>
      <c r="K131" s="48">
        <f t="shared" si="786"/>
        <v>0</v>
      </c>
      <c r="L131" s="48">
        <f t="shared" si="786"/>
        <v>0</v>
      </c>
      <c r="M131" s="48">
        <f t="shared" si="786"/>
        <v>0</v>
      </c>
      <c r="N131" s="48">
        <f t="shared" si="786"/>
        <v>0</v>
      </c>
      <c r="O131" s="51">
        <f t="shared" si="787"/>
        <v>0</v>
      </c>
      <c r="P131" s="48">
        <f t="shared" ref="P131:W131" si="821">$D131*P182</f>
        <v>0</v>
      </c>
      <c r="Q131" s="48">
        <f t="shared" si="821"/>
        <v>0</v>
      </c>
      <c r="R131" s="48">
        <f t="shared" si="821"/>
        <v>0</v>
      </c>
      <c r="S131" s="48">
        <f t="shared" si="821"/>
        <v>0</v>
      </c>
      <c r="T131" s="48">
        <f t="shared" si="821"/>
        <v>0</v>
      </c>
      <c r="U131" s="48">
        <f t="shared" si="821"/>
        <v>0</v>
      </c>
      <c r="V131" s="48">
        <f t="shared" si="821"/>
        <v>0</v>
      </c>
      <c r="W131" s="48">
        <f t="shared" si="821"/>
        <v>0</v>
      </c>
      <c r="X131" s="51">
        <f t="shared" si="789"/>
        <v>0</v>
      </c>
      <c r="Y131" s="48">
        <f t="shared" ref="Y131:AG131" si="822">$D131*Y182</f>
        <v>0</v>
      </c>
      <c r="Z131" s="48">
        <f t="shared" si="822"/>
        <v>0</v>
      </c>
      <c r="AA131" s="48">
        <f t="shared" si="822"/>
        <v>0</v>
      </c>
      <c r="AB131" s="48">
        <f t="shared" si="822"/>
        <v>0</v>
      </c>
      <c r="AC131" s="48">
        <f t="shared" si="822"/>
        <v>0</v>
      </c>
      <c r="AD131" s="48">
        <f t="shared" si="822"/>
        <v>0</v>
      </c>
      <c r="AE131" s="48">
        <f t="shared" si="822"/>
        <v>0</v>
      </c>
      <c r="AF131" s="48">
        <f t="shared" si="822"/>
        <v>0</v>
      </c>
      <c r="AG131" s="48">
        <f t="shared" si="822"/>
        <v>0</v>
      </c>
      <c r="AH131" s="51">
        <f t="shared" si="791"/>
        <v>0</v>
      </c>
      <c r="AI131" s="48">
        <f t="shared" ref="AI131:AO131" si="823">$D131*AI182</f>
        <v>0</v>
      </c>
      <c r="AJ131" s="48">
        <f t="shared" si="823"/>
        <v>0</v>
      </c>
      <c r="AK131" s="48">
        <f t="shared" si="823"/>
        <v>0</v>
      </c>
      <c r="AL131" s="48">
        <f t="shared" si="823"/>
        <v>0</v>
      </c>
      <c r="AM131" s="48">
        <f t="shared" si="823"/>
        <v>0</v>
      </c>
      <c r="AN131" s="48">
        <f t="shared" si="823"/>
        <v>0</v>
      </c>
      <c r="AO131" s="48">
        <f t="shared" si="823"/>
        <v>0</v>
      </c>
      <c r="AP131" s="51">
        <f t="shared" si="676"/>
        <v>0</v>
      </c>
      <c r="AQ131" s="48">
        <f t="shared" ref="AQ131:AS131" si="824">$D131*AQ182</f>
        <v>0</v>
      </c>
      <c r="AR131" s="48">
        <f t="shared" si="824"/>
        <v>0</v>
      </c>
      <c r="AS131" s="48">
        <f t="shared" si="824"/>
        <v>0</v>
      </c>
      <c r="AT131" s="51">
        <f t="shared" si="678"/>
        <v>0</v>
      </c>
      <c r="AU131" s="48">
        <f t="shared" ref="AU131:AW131" si="825">$D131*AU182</f>
        <v>0</v>
      </c>
      <c r="AV131" s="48">
        <f t="shared" si="825"/>
        <v>0</v>
      </c>
      <c r="AW131" s="48">
        <f t="shared" si="825"/>
        <v>0</v>
      </c>
      <c r="AX131" s="48">
        <f t="shared" ref="AX131:AZ131" si="826">$D131*AX182</f>
        <v>0</v>
      </c>
      <c r="AY131" s="48">
        <f t="shared" si="826"/>
        <v>0</v>
      </c>
      <c r="AZ131" s="48">
        <f t="shared" si="826"/>
        <v>0</v>
      </c>
      <c r="BA131" s="51">
        <f t="shared" si="681"/>
        <v>0</v>
      </c>
      <c r="BB131" s="45" t="e">
        <f t="shared" si="682"/>
        <v>#DIV/0!</v>
      </c>
    </row>
    <row r="132" spans="2:54" s="44" customFormat="1" x14ac:dyDescent="0.25">
      <c r="B132" s="39" t="s">
        <v>54</v>
      </c>
      <c r="C132" s="40"/>
      <c r="D132" s="50">
        <f>SUM(D133:D134)</f>
        <v>237715</v>
      </c>
      <c r="E132" s="42">
        <f t="shared" si="671"/>
        <v>0</v>
      </c>
      <c r="F132" s="41">
        <f t="shared" ref="F132:AI132" si="827">SUM(F133:F134)</f>
        <v>0</v>
      </c>
      <c r="G132" s="41">
        <f t="shared" ref="G132:N132" si="828">SUM(G133:G134)</f>
        <v>0</v>
      </c>
      <c r="H132" s="41">
        <f t="shared" si="828"/>
        <v>0</v>
      </c>
      <c r="I132" s="41">
        <f t="shared" si="828"/>
        <v>0</v>
      </c>
      <c r="J132" s="41">
        <f t="shared" si="828"/>
        <v>0</v>
      </c>
      <c r="K132" s="41">
        <f t="shared" si="828"/>
        <v>0</v>
      </c>
      <c r="L132" s="41">
        <f t="shared" si="828"/>
        <v>0</v>
      </c>
      <c r="M132" s="41">
        <f t="shared" si="828"/>
        <v>0</v>
      </c>
      <c r="N132" s="41">
        <f t="shared" si="828"/>
        <v>0</v>
      </c>
      <c r="O132" s="43">
        <f t="shared" si="827"/>
        <v>0</v>
      </c>
      <c r="P132" s="41">
        <f t="shared" si="827"/>
        <v>0</v>
      </c>
      <c r="Q132" s="41">
        <f t="shared" ref="Q132:W132" si="829">SUM(Q133:Q134)</f>
        <v>0</v>
      </c>
      <c r="R132" s="41">
        <f t="shared" si="829"/>
        <v>0</v>
      </c>
      <c r="S132" s="41">
        <f t="shared" si="829"/>
        <v>0</v>
      </c>
      <c r="T132" s="41">
        <f t="shared" si="829"/>
        <v>0</v>
      </c>
      <c r="U132" s="41">
        <f t="shared" si="829"/>
        <v>0</v>
      </c>
      <c r="V132" s="41">
        <f t="shared" si="829"/>
        <v>0</v>
      </c>
      <c r="W132" s="41">
        <f t="shared" si="829"/>
        <v>0</v>
      </c>
      <c r="X132" s="41">
        <f t="shared" si="827"/>
        <v>0</v>
      </c>
      <c r="Y132" s="41">
        <f t="shared" si="827"/>
        <v>0</v>
      </c>
      <c r="Z132" s="41">
        <f t="shared" ref="Z132:AG132" si="830">SUM(Z133:Z134)</f>
        <v>0</v>
      </c>
      <c r="AA132" s="41">
        <f t="shared" si="830"/>
        <v>0</v>
      </c>
      <c r="AB132" s="41">
        <f t="shared" si="830"/>
        <v>0</v>
      </c>
      <c r="AC132" s="41">
        <f t="shared" si="830"/>
        <v>0</v>
      </c>
      <c r="AD132" s="41">
        <f t="shared" si="830"/>
        <v>0</v>
      </c>
      <c r="AE132" s="41">
        <f t="shared" si="830"/>
        <v>0</v>
      </c>
      <c r="AF132" s="41">
        <f t="shared" si="830"/>
        <v>0</v>
      </c>
      <c r="AG132" s="41">
        <f t="shared" si="830"/>
        <v>0</v>
      </c>
      <c r="AH132" s="43">
        <f t="shared" si="827"/>
        <v>0</v>
      </c>
      <c r="AI132" s="41">
        <f t="shared" si="827"/>
        <v>0</v>
      </c>
      <c r="AJ132" s="41">
        <f t="shared" ref="AJ132:AO132" si="831">SUM(AJ133:AJ134)</f>
        <v>0</v>
      </c>
      <c r="AK132" s="41">
        <f t="shared" si="831"/>
        <v>0</v>
      </c>
      <c r="AL132" s="41">
        <f t="shared" si="831"/>
        <v>0</v>
      </c>
      <c r="AM132" s="41">
        <f t="shared" si="831"/>
        <v>0</v>
      </c>
      <c r="AN132" s="41">
        <f t="shared" si="831"/>
        <v>0</v>
      </c>
      <c r="AO132" s="41">
        <f t="shared" si="831"/>
        <v>0</v>
      </c>
      <c r="AP132" s="43">
        <f t="shared" si="676"/>
        <v>0</v>
      </c>
      <c r="AQ132" s="41">
        <f t="shared" ref="AQ132:AS132" si="832">SUM(AQ133:AQ134)</f>
        <v>0</v>
      </c>
      <c r="AR132" s="41">
        <f t="shared" si="832"/>
        <v>0</v>
      </c>
      <c r="AS132" s="41">
        <f t="shared" si="832"/>
        <v>0</v>
      </c>
      <c r="AT132" s="43">
        <f t="shared" si="678"/>
        <v>0</v>
      </c>
      <c r="AU132" s="41">
        <f t="shared" ref="AU132:AW132" si="833">SUM(AU133:AU134)</f>
        <v>0</v>
      </c>
      <c r="AV132" s="41">
        <f t="shared" si="833"/>
        <v>0</v>
      </c>
      <c r="AW132" s="41">
        <f t="shared" si="833"/>
        <v>0</v>
      </c>
      <c r="AX132" s="41">
        <f t="shared" ref="AX132:AZ132" si="834">SUM(AX133:AX134)</f>
        <v>0</v>
      </c>
      <c r="AY132" s="41">
        <f t="shared" si="834"/>
        <v>0</v>
      </c>
      <c r="AZ132" s="41">
        <f t="shared" si="834"/>
        <v>0</v>
      </c>
      <c r="BA132" s="43">
        <f t="shared" si="681"/>
        <v>0</v>
      </c>
      <c r="BB132" s="45">
        <f t="shared" si="682"/>
        <v>0</v>
      </c>
    </row>
    <row r="133" spans="2:54" s="44" customFormat="1" ht="13.5" x14ac:dyDescent="0.25">
      <c r="B133" s="40"/>
      <c r="C133" s="40" t="s">
        <v>55</v>
      </c>
      <c r="D133" s="46"/>
      <c r="E133" s="47">
        <f t="shared" si="671"/>
        <v>0</v>
      </c>
      <c r="F133" s="48">
        <f t="shared" ref="F133:N134" si="835">$D133*F184</f>
        <v>0</v>
      </c>
      <c r="G133" s="48">
        <f t="shared" si="835"/>
        <v>0</v>
      </c>
      <c r="H133" s="48">
        <f t="shared" si="835"/>
        <v>0</v>
      </c>
      <c r="I133" s="48">
        <f t="shared" si="835"/>
        <v>0</v>
      </c>
      <c r="J133" s="48">
        <f t="shared" si="835"/>
        <v>0</v>
      </c>
      <c r="K133" s="48">
        <f t="shared" si="835"/>
        <v>0</v>
      </c>
      <c r="L133" s="48">
        <f t="shared" si="835"/>
        <v>0</v>
      </c>
      <c r="M133" s="48">
        <f t="shared" si="835"/>
        <v>0</v>
      </c>
      <c r="N133" s="48">
        <f t="shared" si="835"/>
        <v>0</v>
      </c>
      <c r="O133" s="51">
        <f>SUM(F133:N133)</f>
        <v>0</v>
      </c>
      <c r="P133" s="48">
        <f t="shared" ref="P133:W133" si="836">$D133*P184</f>
        <v>0</v>
      </c>
      <c r="Q133" s="48">
        <f t="shared" si="836"/>
        <v>0</v>
      </c>
      <c r="R133" s="48">
        <f t="shared" si="836"/>
        <v>0</v>
      </c>
      <c r="S133" s="48">
        <f t="shared" si="836"/>
        <v>0</v>
      </c>
      <c r="T133" s="48">
        <f t="shared" si="836"/>
        <v>0</v>
      </c>
      <c r="U133" s="48">
        <f t="shared" si="836"/>
        <v>0</v>
      </c>
      <c r="V133" s="48">
        <f t="shared" si="836"/>
        <v>0</v>
      </c>
      <c r="W133" s="48">
        <f t="shared" si="836"/>
        <v>0</v>
      </c>
      <c r="X133" s="51">
        <f>SUM(P133:W133)</f>
        <v>0</v>
      </c>
      <c r="Y133" s="48">
        <f t="shared" ref="Y133:AG133" si="837">$D133*Y184</f>
        <v>0</v>
      </c>
      <c r="Z133" s="48">
        <f t="shared" si="837"/>
        <v>0</v>
      </c>
      <c r="AA133" s="48">
        <f t="shared" si="837"/>
        <v>0</v>
      </c>
      <c r="AB133" s="48">
        <f t="shared" si="837"/>
        <v>0</v>
      </c>
      <c r="AC133" s="48">
        <f t="shared" si="837"/>
        <v>0</v>
      </c>
      <c r="AD133" s="48">
        <f t="shared" si="837"/>
        <v>0</v>
      </c>
      <c r="AE133" s="48">
        <f t="shared" si="837"/>
        <v>0</v>
      </c>
      <c r="AF133" s="48">
        <f t="shared" si="837"/>
        <v>0</v>
      </c>
      <c r="AG133" s="48">
        <f t="shared" si="837"/>
        <v>0</v>
      </c>
      <c r="AH133" s="51">
        <f>SUM(Y133:AG133)</f>
        <v>0</v>
      </c>
      <c r="AI133" s="48">
        <f t="shared" ref="AI133:AO133" si="838">$D133*AI184</f>
        <v>0</v>
      </c>
      <c r="AJ133" s="48">
        <f t="shared" si="838"/>
        <v>0</v>
      </c>
      <c r="AK133" s="48">
        <f t="shared" si="838"/>
        <v>0</v>
      </c>
      <c r="AL133" s="48">
        <f t="shared" si="838"/>
        <v>0</v>
      </c>
      <c r="AM133" s="48">
        <f t="shared" si="838"/>
        <v>0</v>
      </c>
      <c r="AN133" s="48">
        <f t="shared" si="838"/>
        <v>0</v>
      </c>
      <c r="AO133" s="48">
        <f t="shared" si="838"/>
        <v>0</v>
      </c>
      <c r="AP133" s="51">
        <f t="shared" si="676"/>
        <v>0</v>
      </c>
      <c r="AQ133" s="48">
        <f t="shared" ref="AQ133:AS133" si="839">$D133*AQ184</f>
        <v>0</v>
      </c>
      <c r="AR133" s="48">
        <f t="shared" si="839"/>
        <v>0</v>
      </c>
      <c r="AS133" s="48">
        <f t="shared" si="839"/>
        <v>0</v>
      </c>
      <c r="AT133" s="51">
        <f t="shared" si="678"/>
        <v>0</v>
      </c>
      <c r="AU133" s="48">
        <f t="shared" ref="AU133:AW133" si="840">$D133*AU184</f>
        <v>0</v>
      </c>
      <c r="AV133" s="48">
        <f t="shared" si="840"/>
        <v>0</v>
      </c>
      <c r="AW133" s="48">
        <f t="shared" si="840"/>
        <v>0</v>
      </c>
      <c r="AX133" s="48">
        <f t="shared" ref="AX133:AZ133" si="841">$D133*AX184</f>
        <v>0</v>
      </c>
      <c r="AY133" s="48">
        <f t="shared" si="841"/>
        <v>0</v>
      </c>
      <c r="AZ133" s="48">
        <f t="shared" si="841"/>
        <v>0</v>
      </c>
      <c r="BA133" s="51">
        <f t="shared" si="681"/>
        <v>0</v>
      </c>
      <c r="BB133" s="45" t="e">
        <f t="shared" si="682"/>
        <v>#DIV/0!</v>
      </c>
    </row>
    <row r="134" spans="2:54" s="44" customFormat="1" ht="13.5" x14ac:dyDescent="0.25">
      <c r="B134" s="40"/>
      <c r="C134" s="40" t="s">
        <v>56</v>
      </c>
      <c r="D134" s="46">
        <f>[2]NW!J1113</f>
        <v>237715</v>
      </c>
      <c r="E134" s="47">
        <f t="shared" si="671"/>
        <v>0</v>
      </c>
      <c r="F134" s="48">
        <f t="shared" si="835"/>
        <v>0</v>
      </c>
      <c r="G134" s="48">
        <f t="shared" si="835"/>
        <v>0</v>
      </c>
      <c r="H134" s="48">
        <f t="shared" si="835"/>
        <v>0</v>
      </c>
      <c r="I134" s="48">
        <f t="shared" si="835"/>
        <v>0</v>
      </c>
      <c r="J134" s="48">
        <f t="shared" si="835"/>
        <v>0</v>
      </c>
      <c r="K134" s="48">
        <f t="shared" si="835"/>
        <v>0</v>
      </c>
      <c r="L134" s="48">
        <f t="shared" si="835"/>
        <v>0</v>
      </c>
      <c r="M134" s="48">
        <f t="shared" si="835"/>
        <v>0</v>
      </c>
      <c r="N134" s="48">
        <f t="shared" si="835"/>
        <v>0</v>
      </c>
      <c r="O134" s="51">
        <f>SUM(F134:N134)</f>
        <v>0</v>
      </c>
      <c r="P134" s="48">
        <f t="shared" ref="P134:W134" si="842">$D134*P185</f>
        <v>0</v>
      </c>
      <c r="Q134" s="48">
        <f t="shared" si="842"/>
        <v>0</v>
      </c>
      <c r="R134" s="48">
        <f t="shared" si="842"/>
        <v>0</v>
      </c>
      <c r="S134" s="48">
        <f t="shared" si="842"/>
        <v>0</v>
      </c>
      <c r="T134" s="48">
        <f t="shared" si="842"/>
        <v>0</v>
      </c>
      <c r="U134" s="48">
        <f t="shared" si="842"/>
        <v>0</v>
      </c>
      <c r="V134" s="48">
        <f t="shared" si="842"/>
        <v>0</v>
      </c>
      <c r="W134" s="48">
        <f t="shared" si="842"/>
        <v>0</v>
      </c>
      <c r="X134" s="51">
        <f>SUM(P134:W134)</f>
        <v>0</v>
      </c>
      <c r="Y134" s="48">
        <f t="shared" ref="Y134:AG134" si="843">$D134*Y185</f>
        <v>0</v>
      </c>
      <c r="Z134" s="48">
        <f t="shared" si="843"/>
        <v>0</v>
      </c>
      <c r="AA134" s="48">
        <f t="shared" si="843"/>
        <v>0</v>
      </c>
      <c r="AB134" s="48">
        <f t="shared" si="843"/>
        <v>0</v>
      </c>
      <c r="AC134" s="48">
        <f t="shared" si="843"/>
        <v>0</v>
      </c>
      <c r="AD134" s="48">
        <f t="shared" si="843"/>
        <v>0</v>
      </c>
      <c r="AE134" s="48">
        <f t="shared" si="843"/>
        <v>0</v>
      </c>
      <c r="AF134" s="48">
        <f t="shared" si="843"/>
        <v>0</v>
      </c>
      <c r="AG134" s="48">
        <f t="shared" si="843"/>
        <v>0</v>
      </c>
      <c r="AH134" s="51">
        <f>SUM(Y134:AG134)</f>
        <v>0</v>
      </c>
      <c r="AI134" s="48">
        <f t="shared" ref="AI134:AO134" si="844">$D134*AI185</f>
        <v>0</v>
      </c>
      <c r="AJ134" s="48">
        <f t="shared" si="844"/>
        <v>0</v>
      </c>
      <c r="AK134" s="48">
        <f t="shared" si="844"/>
        <v>0</v>
      </c>
      <c r="AL134" s="48">
        <f t="shared" si="844"/>
        <v>0</v>
      </c>
      <c r="AM134" s="48">
        <f t="shared" si="844"/>
        <v>0</v>
      </c>
      <c r="AN134" s="48">
        <f t="shared" si="844"/>
        <v>0</v>
      </c>
      <c r="AO134" s="48">
        <f t="shared" si="844"/>
        <v>0</v>
      </c>
      <c r="AP134" s="51">
        <f t="shared" si="676"/>
        <v>0</v>
      </c>
      <c r="AQ134" s="48">
        <f t="shared" ref="AQ134:AS134" si="845">$D134*AQ185</f>
        <v>0</v>
      </c>
      <c r="AR134" s="48">
        <f t="shared" si="845"/>
        <v>0</v>
      </c>
      <c r="AS134" s="48">
        <f t="shared" si="845"/>
        <v>0</v>
      </c>
      <c r="AT134" s="51">
        <f t="shared" si="678"/>
        <v>0</v>
      </c>
      <c r="AU134" s="48">
        <f t="shared" ref="AU134:AW134" si="846">$D134*AU185</f>
        <v>0</v>
      </c>
      <c r="AV134" s="48">
        <f t="shared" si="846"/>
        <v>0</v>
      </c>
      <c r="AW134" s="48">
        <f t="shared" si="846"/>
        <v>0</v>
      </c>
      <c r="AX134" s="48">
        <f t="shared" ref="AX134:AZ134" si="847">$D134*AX185</f>
        <v>0</v>
      </c>
      <c r="AY134" s="48">
        <f t="shared" si="847"/>
        <v>0</v>
      </c>
      <c r="AZ134" s="48">
        <f t="shared" si="847"/>
        <v>0</v>
      </c>
      <c r="BA134" s="51">
        <f t="shared" si="681"/>
        <v>0</v>
      </c>
      <c r="BB134" s="45">
        <f t="shared" si="682"/>
        <v>0</v>
      </c>
    </row>
    <row r="135" spans="2:54" s="44" customFormat="1" x14ac:dyDescent="0.25">
      <c r="B135" s="39" t="s">
        <v>57</v>
      </c>
      <c r="C135" s="40"/>
      <c r="D135" s="50">
        <f>SUM(D136:D140)</f>
        <v>299159</v>
      </c>
      <c r="E135" s="42">
        <f t="shared" si="671"/>
        <v>21796.120000000003</v>
      </c>
      <c r="F135" s="41">
        <f t="shared" ref="F135:AI135" si="848">SUM(F136:F140)</f>
        <v>0</v>
      </c>
      <c r="G135" s="41">
        <f t="shared" ref="G135:N135" si="849">SUM(G136:G140)</f>
        <v>0</v>
      </c>
      <c r="H135" s="41">
        <f t="shared" si="849"/>
        <v>0</v>
      </c>
      <c r="I135" s="41">
        <f t="shared" si="849"/>
        <v>0</v>
      </c>
      <c r="J135" s="41">
        <f t="shared" si="849"/>
        <v>0</v>
      </c>
      <c r="K135" s="41">
        <f t="shared" si="849"/>
        <v>0</v>
      </c>
      <c r="L135" s="41">
        <f t="shared" si="849"/>
        <v>0</v>
      </c>
      <c r="M135" s="41">
        <f t="shared" si="849"/>
        <v>0</v>
      </c>
      <c r="N135" s="41">
        <f t="shared" si="849"/>
        <v>0</v>
      </c>
      <c r="O135" s="43">
        <f t="shared" si="848"/>
        <v>0</v>
      </c>
      <c r="P135" s="41">
        <f t="shared" si="848"/>
        <v>0</v>
      </c>
      <c r="Q135" s="41">
        <f t="shared" ref="Q135:W135" si="850">SUM(Q136:Q140)</f>
        <v>0</v>
      </c>
      <c r="R135" s="41">
        <f t="shared" si="850"/>
        <v>0</v>
      </c>
      <c r="S135" s="41">
        <f t="shared" si="850"/>
        <v>0</v>
      </c>
      <c r="T135" s="41">
        <f t="shared" si="850"/>
        <v>0</v>
      </c>
      <c r="U135" s="41">
        <f t="shared" si="850"/>
        <v>0</v>
      </c>
      <c r="V135" s="41">
        <f t="shared" si="850"/>
        <v>11143.67</v>
      </c>
      <c r="W135" s="41">
        <f t="shared" si="850"/>
        <v>10652.45</v>
      </c>
      <c r="X135" s="41">
        <f t="shared" si="848"/>
        <v>21796.120000000003</v>
      </c>
      <c r="Y135" s="41">
        <f t="shared" si="848"/>
        <v>0</v>
      </c>
      <c r="Z135" s="41">
        <f t="shared" ref="Z135:AG135" si="851">SUM(Z136:Z140)</f>
        <v>0</v>
      </c>
      <c r="AA135" s="41">
        <f t="shared" si="851"/>
        <v>0</v>
      </c>
      <c r="AB135" s="41">
        <f t="shared" si="851"/>
        <v>0</v>
      </c>
      <c r="AC135" s="41">
        <f t="shared" si="851"/>
        <v>0</v>
      </c>
      <c r="AD135" s="41">
        <f t="shared" si="851"/>
        <v>0</v>
      </c>
      <c r="AE135" s="41">
        <f t="shared" si="851"/>
        <v>0</v>
      </c>
      <c r="AF135" s="41">
        <f t="shared" si="851"/>
        <v>0</v>
      </c>
      <c r="AG135" s="41">
        <f t="shared" si="851"/>
        <v>0</v>
      </c>
      <c r="AH135" s="43">
        <f t="shared" si="848"/>
        <v>0</v>
      </c>
      <c r="AI135" s="41">
        <f t="shared" si="848"/>
        <v>0</v>
      </c>
      <c r="AJ135" s="41">
        <f t="shared" ref="AJ135:AO135" si="852">SUM(AJ136:AJ140)</f>
        <v>0</v>
      </c>
      <c r="AK135" s="41">
        <f t="shared" si="852"/>
        <v>0</v>
      </c>
      <c r="AL135" s="41">
        <f t="shared" si="852"/>
        <v>0</v>
      </c>
      <c r="AM135" s="41">
        <f t="shared" si="852"/>
        <v>0</v>
      </c>
      <c r="AN135" s="41">
        <f t="shared" si="852"/>
        <v>0</v>
      </c>
      <c r="AO135" s="41">
        <f t="shared" si="852"/>
        <v>0</v>
      </c>
      <c r="AP135" s="43">
        <f t="shared" si="676"/>
        <v>0</v>
      </c>
      <c r="AQ135" s="41">
        <f t="shared" ref="AQ135:AS135" si="853">SUM(AQ136:AQ140)</f>
        <v>0</v>
      </c>
      <c r="AR135" s="41">
        <f t="shared" si="853"/>
        <v>0</v>
      </c>
      <c r="AS135" s="41">
        <f t="shared" si="853"/>
        <v>0</v>
      </c>
      <c r="AT135" s="43">
        <f t="shared" si="678"/>
        <v>0</v>
      </c>
      <c r="AU135" s="41">
        <f t="shared" ref="AU135:AW135" si="854">SUM(AU136:AU140)</f>
        <v>0</v>
      </c>
      <c r="AV135" s="41">
        <f t="shared" si="854"/>
        <v>0</v>
      </c>
      <c r="AW135" s="41">
        <f t="shared" si="854"/>
        <v>0</v>
      </c>
      <c r="AX135" s="41">
        <f t="shared" ref="AX135:AZ135" si="855">SUM(AX136:AX140)</f>
        <v>0</v>
      </c>
      <c r="AY135" s="41">
        <f t="shared" si="855"/>
        <v>0</v>
      </c>
      <c r="AZ135" s="41">
        <f t="shared" si="855"/>
        <v>0</v>
      </c>
      <c r="BA135" s="43">
        <f t="shared" si="681"/>
        <v>0</v>
      </c>
      <c r="BB135" s="45">
        <f t="shared" si="682"/>
        <v>7.2857978533154621E-2</v>
      </c>
    </row>
    <row r="136" spans="2:54" s="44" customFormat="1" ht="13.5" x14ac:dyDescent="0.25">
      <c r="B136" s="40"/>
      <c r="C136" s="40" t="s">
        <v>58</v>
      </c>
      <c r="D136" s="46">
        <f>[2]NW!J1313</f>
        <v>203689</v>
      </c>
      <c r="E136" s="47">
        <f t="shared" si="671"/>
        <v>20368.900000000001</v>
      </c>
      <c r="F136" s="48">
        <f t="shared" ref="F136:N140" si="856">$D136*F187</f>
        <v>0</v>
      </c>
      <c r="G136" s="48">
        <f t="shared" si="856"/>
        <v>0</v>
      </c>
      <c r="H136" s="48">
        <f t="shared" si="856"/>
        <v>0</v>
      </c>
      <c r="I136" s="48">
        <f t="shared" si="856"/>
        <v>0</v>
      </c>
      <c r="J136" s="48">
        <f t="shared" si="856"/>
        <v>0</v>
      </c>
      <c r="K136" s="48">
        <f t="shared" si="856"/>
        <v>0</v>
      </c>
      <c r="L136" s="48">
        <f t="shared" si="856"/>
        <v>0</v>
      </c>
      <c r="M136" s="48">
        <f t="shared" si="856"/>
        <v>0</v>
      </c>
      <c r="N136" s="48">
        <f t="shared" si="856"/>
        <v>0</v>
      </c>
      <c r="O136" s="51">
        <f>SUM(F136:N136)</f>
        <v>0</v>
      </c>
      <c r="P136" s="48">
        <f t="shared" ref="P136:W136" si="857">$D136*P187</f>
        <v>0</v>
      </c>
      <c r="Q136" s="48">
        <f t="shared" si="857"/>
        <v>0</v>
      </c>
      <c r="R136" s="48">
        <f t="shared" si="857"/>
        <v>0</v>
      </c>
      <c r="S136" s="48">
        <f t="shared" si="857"/>
        <v>0</v>
      </c>
      <c r="T136" s="48">
        <f t="shared" si="857"/>
        <v>0</v>
      </c>
      <c r="U136" s="48">
        <f t="shared" si="857"/>
        <v>0</v>
      </c>
      <c r="V136" s="48">
        <f t="shared" si="857"/>
        <v>10184.450000000001</v>
      </c>
      <c r="W136" s="48">
        <f t="shared" si="857"/>
        <v>10184.450000000001</v>
      </c>
      <c r="X136" s="51">
        <f>SUM(P136:W136)</f>
        <v>20368.900000000001</v>
      </c>
      <c r="Y136" s="48">
        <f t="shared" ref="Y136:AG136" si="858">$D136*Y187</f>
        <v>0</v>
      </c>
      <c r="Z136" s="48">
        <f t="shared" si="858"/>
        <v>0</v>
      </c>
      <c r="AA136" s="48">
        <f t="shared" si="858"/>
        <v>0</v>
      </c>
      <c r="AB136" s="48">
        <f t="shared" si="858"/>
        <v>0</v>
      </c>
      <c r="AC136" s="48">
        <f t="shared" si="858"/>
        <v>0</v>
      </c>
      <c r="AD136" s="48">
        <f t="shared" si="858"/>
        <v>0</v>
      </c>
      <c r="AE136" s="48">
        <f t="shared" si="858"/>
        <v>0</v>
      </c>
      <c r="AF136" s="48">
        <f t="shared" si="858"/>
        <v>0</v>
      </c>
      <c r="AG136" s="48">
        <f t="shared" si="858"/>
        <v>0</v>
      </c>
      <c r="AH136" s="51">
        <f>SUM(Y136:AG136)</f>
        <v>0</v>
      </c>
      <c r="AI136" s="48">
        <f t="shared" ref="AI136:AO136" si="859">$D136*AI187</f>
        <v>0</v>
      </c>
      <c r="AJ136" s="48">
        <f t="shared" si="859"/>
        <v>0</v>
      </c>
      <c r="AK136" s="48">
        <f t="shared" si="859"/>
        <v>0</v>
      </c>
      <c r="AL136" s="48">
        <f t="shared" si="859"/>
        <v>0</v>
      </c>
      <c r="AM136" s="48">
        <f t="shared" si="859"/>
        <v>0</v>
      </c>
      <c r="AN136" s="48">
        <f t="shared" si="859"/>
        <v>0</v>
      </c>
      <c r="AO136" s="48">
        <f t="shared" si="859"/>
        <v>0</v>
      </c>
      <c r="AP136" s="51">
        <f t="shared" si="676"/>
        <v>0</v>
      </c>
      <c r="AQ136" s="48">
        <f t="shared" ref="AQ136:AS136" si="860">$D136*AQ187</f>
        <v>0</v>
      </c>
      <c r="AR136" s="48">
        <f t="shared" si="860"/>
        <v>0</v>
      </c>
      <c r="AS136" s="48">
        <f t="shared" si="860"/>
        <v>0</v>
      </c>
      <c r="AT136" s="51">
        <f t="shared" si="678"/>
        <v>0</v>
      </c>
      <c r="AU136" s="48">
        <f t="shared" ref="AU136:AW136" si="861">$D136*AU187</f>
        <v>0</v>
      </c>
      <c r="AV136" s="48">
        <f t="shared" si="861"/>
        <v>0</v>
      </c>
      <c r="AW136" s="48">
        <f t="shared" si="861"/>
        <v>0</v>
      </c>
      <c r="AX136" s="48">
        <f t="shared" ref="AX136:AZ136" si="862">$D136*AX187</f>
        <v>0</v>
      </c>
      <c r="AY136" s="48">
        <f t="shared" si="862"/>
        <v>0</v>
      </c>
      <c r="AZ136" s="48">
        <f t="shared" si="862"/>
        <v>0</v>
      </c>
      <c r="BA136" s="51">
        <f>SUM(AU136:AZ136)</f>
        <v>0</v>
      </c>
      <c r="BB136" s="45">
        <f>E136/D136</f>
        <v>0.1</v>
      </c>
    </row>
    <row r="137" spans="2:54" s="44" customFormat="1" ht="13.5" x14ac:dyDescent="0.25">
      <c r="B137" s="40"/>
      <c r="C137" s="40" t="s">
        <v>59</v>
      </c>
      <c r="D137" s="46">
        <f>[2]NW!J1314</f>
        <v>31522</v>
      </c>
      <c r="E137" s="47">
        <f t="shared" si="671"/>
        <v>0</v>
      </c>
      <c r="F137" s="48">
        <f t="shared" si="856"/>
        <v>0</v>
      </c>
      <c r="G137" s="48">
        <f t="shared" si="856"/>
        <v>0</v>
      </c>
      <c r="H137" s="48">
        <f t="shared" si="856"/>
        <v>0</v>
      </c>
      <c r="I137" s="48">
        <f t="shared" si="856"/>
        <v>0</v>
      </c>
      <c r="J137" s="48">
        <f t="shared" si="856"/>
        <v>0</v>
      </c>
      <c r="K137" s="48">
        <f t="shared" si="856"/>
        <v>0</v>
      </c>
      <c r="L137" s="48">
        <f t="shared" si="856"/>
        <v>0</v>
      </c>
      <c r="M137" s="48">
        <f t="shared" si="856"/>
        <v>0</v>
      </c>
      <c r="N137" s="48">
        <f t="shared" si="856"/>
        <v>0</v>
      </c>
      <c r="O137" s="51">
        <f>SUM(F137:N137)</f>
        <v>0</v>
      </c>
      <c r="P137" s="48">
        <f t="shared" ref="P137:W137" si="863">$D137*P188</f>
        <v>0</v>
      </c>
      <c r="Q137" s="48">
        <f t="shared" si="863"/>
        <v>0</v>
      </c>
      <c r="R137" s="48">
        <f t="shared" si="863"/>
        <v>0</v>
      </c>
      <c r="S137" s="48">
        <f t="shared" si="863"/>
        <v>0</v>
      </c>
      <c r="T137" s="48">
        <f t="shared" si="863"/>
        <v>0</v>
      </c>
      <c r="U137" s="48">
        <f t="shared" si="863"/>
        <v>0</v>
      </c>
      <c r="V137" s="48">
        <f t="shared" si="863"/>
        <v>0</v>
      </c>
      <c r="W137" s="48">
        <f t="shared" si="863"/>
        <v>0</v>
      </c>
      <c r="X137" s="51">
        <f>SUM(P137:W137)</f>
        <v>0</v>
      </c>
      <c r="Y137" s="48">
        <f t="shared" ref="Y137:AG137" si="864">$D137*Y188</f>
        <v>0</v>
      </c>
      <c r="Z137" s="48">
        <f t="shared" si="864"/>
        <v>0</v>
      </c>
      <c r="AA137" s="48">
        <f t="shared" si="864"/>
        <v>0</v>
      </c>
      <c r="AB137" s="48">
        <f t="shared" si="864"/>
        <v>0</v>
      </c>
      <c r="AC137" s="48">
        <f t="shared" si="864"/>
        <v>0</v>
      </c>
      <c r="AD137" s="48">
        <f t="shared" si="864"/>
        <v>0</v>
      </c>
      <c r="AE137" s="48">
        <f t="shared" si="864"/>
        <v>0</v>
      </c>
      <c r="AF137" s="48">
        <f t="shared" si="864"/>
        <v>0</v>
      </c>
      <c r="AG137" s="48">
        <f t="shared" si="864"/>
        <v>0</v>
      </c>
      <c r="AH137" s="51">
        <f>SUM(Y137:AG137)</f>
        <v>0</v>
      </c>
      <c r="AI137" s="48">
        <f t="shared" ref="AI137:AO137" si="865">$D137*AI188</f>
        <v>0</v>
      </c>
      <c r="AJ137" s="48">
        <f t="shared" si="865"/>
        <v>0</v>
      </c>
      <c r="AK137" s="48">
        <f t="shared" si="865"/>
        <v>0</v>
      </c>
      <c r="AL137" s="48">
        <f t="shared" si="865"/>
        <v>0</v>
      </c>
      <c r="AM137" s="48">
        <f t="shared" si="865"/>
        <v>0</v>
      </c>
      <c r="AN137" s="48">
        <f t="shared" si="865"/>
        <v>0</v>
      </c>
      <c r="AO137" s="48">
        <f t="shared" si="865"/>
        <v>0</v>
      </c>
      <c r="AP137" s="51">
        <f t="shared" si="676"/>
        <v>0</v>
      </c>
      <c r="AQ137" s="48">
        <f t="shared" ref="AQ137:AS137" si="866">$D137*AQ188</f>
        <v>0</v>
      </c>
      <c r="AR137" s="48">
        <f t="shared" si="866"/>
        <v>0</v>
      </c>
      <c r="AS137" s="48">
        <f t="shared" si="866"/>
        <v>0</v>
      </c>
      <c r="AT137" s="51">
        <f t="shared" si="678"/>
        <v>0</v>
      </c>
      <c r="AU137" s="48">
        <f t="shared" ref="AU137:AW137" si="867">$D137*AU188</f>
        <v>0</v>
      </c>
      <c r="AV137" s="48">
        <f t="shared" si="867"/>
        <v>0</v>
      </c>
      <c r="AW137" s="48">
        <f t="shared" si="867"/>
        <v>0</v>
      </c>
      <c r="AX137" s="48">
        <f t="shared" ref="AX137:AZ137" si="868">$D137*AX188</f>
        <v>0</v>
      </c>
      <c r="AY137" s="48">
        <f t="shared" si="868"/>
        <v>0</v>
      </c>
      <c r="AZ137" s="48">
        <f t="shared" si="868"/>
        <v>0</v>
      </c>
      <c r="BA137" s="51">
        <f t="shared" si="681"/>
        <v>0</v>
      </c>
      <c r="BB137" s="45">
        <f t="shared" si="682"/>
        <v>0</v>
      </c>
    </row>
    <row r="138" spans="2:54" s="44" customFormat="1" ht="13.5" x14ac:dyDescent="0.25">
      <c r="B138" s="40"/>
      <c r="C138" s="40" t="s">
        <v>60</v>
      </c>
      <c r="D138" s="46"/>
      <c r="E138" s="47">
        <f t="shared" si="671"/>
        <v>0</v>
      </c>
      <c r="F138" s="48">
        <f t="shared" si="856"/>
        <v>0</v>
      </c>
      <c r="G138" s="48">
        <f t="shared" si="856"/>
        <v>0</v>
      </c>
      <c r="H138" s="48">
        <f t="shared" si="856"/>
        <v>0</v>
      </c>
      <c r="I138" s="48">
        <f t="shared" si="856"/>
        <v>0</v>
      </c>
      <c r="J138" s="48">
        <f t="shared" si="856"/>
        <v>0</v>
      </c>
      <c r="K138" s="48">
        <f t="shared" si="856"/>
        <v>0</v>
      </c>
      <c r="L138" s="48">
        <f t="shared" si="856"/>
        <v>0</v>
      </c>
      <c r="M138" s="48">
        <f t="shared" si="856"/>
        <v>0</v>
      </c>
      <c r="N138" s="48">
        <f t="shared" si="856"/>
        <v>0</v>
      </c>
      <c r="O138" s="51">
        <f>SUM(F138:N138)</f>
        <v>0</v>
      </c>
      <c r="P138" s="48">
        <f t="shared" ref="P138:W138" si="869">$D138*P189</f>
        <v>0</v>
      </c>
      <c r="Q138" s="48">
        <f t="shared" si="869"/>
        <v>0</v>
      </c>
      <c r="R138" s="48">
        <f t="shared" si="869"/>
        <v>0</v>
      </c>
      <c r="S138" s="48">
        <f t="shared" si="869"/>
        <v>0</v>
      </c>
      <c r="T138" s="48">
        <f t="shared" si="869"/>
        <v>0</v>
      </c>
      <c r="U138" s="48">
        <f t="shared" si="869"/>
        <v>0</v>
      </c>
      <c r="V138" s="48">
        <f t="shared" si="869"/>
        <v>0</v>
      </c>
      <c r="W138" s="48">
        <f t="shared" si="869"/>
        <v>0</v>
      </c>
      <c r="X138" s="51">
        <f>SUM(P138:W138)</f>
        <v>0</v>
      </c>
      <c r="Y138" s="48">
        <f t="shared" ref="Y138:AG138" si="870">$D138*Y189</f>
        <v>0</v>
      </c>
      <c r="Z138" s="48">
        <f t="shared" si="870"/>
        <v>0</v>
      </c>
      <c r="AA138" s="48">
        <f t="shared" si="870"/>
        <v>0</v>
      </c>
      <c r="AB138" s="48">
        <f t="shared" si="870"/>
        <v>0</v>
      </c>
      <c r="AC138" s="48">
        <f t="shared" si="870"/>
        <v>0</v>
      </c>
      <c r="AD138" s="48">
        <f t="shared" si="870"/>
        <v>0</v>
      </c>
      <c r="AE138" s="48">
        <f t="shared" si="870"/>
        <v>0</v>
      </c>
      <c r="AF138" s="48">
        <f t="shared" si="870"/>
        <v>0</v>
      </c>
      <c r="AG138" s="48">
        <f t="shared" si="870"/>
        <v>0</v>
      </c>
      <c r="AH138" s="51">
        <f>SUM(Y138:AG138)</f>
        <v>0</v>
      </c>
      <c r="AI138" s="48">
        <f t="shared" ref="AI138:AO138" si="871">$D138*AI189</f>
        <v>0</v>
      </c>
      <c r="AJ138" s="48">
        <f t="shared" si="871"/>
        <v>0</v>
      </c>
      <c r="AK138" s="48">
        <f t="shared" si="871"/>
        <v>0</v>
      </c>
      <c r="AL138" s="48">
        <f t="shared" si="871"/>
        <v>0</v>
      </c>
      <c r="AM138" s="48">
        <f t="shared" si="871"/>
        <v>0</v>
      </c>
      <c r="AN138" s="48">
        <f t="shared" si="871"/>
        <v>0</v>
      </c>
      <c r="AO138" s="48">
        <f t="shared" si="871"/>
        <v>0</v>
      </c>
      <c r="AP138" s="51">
        <f t="shared" si="676"/>
        <v>0</v>
      </c>
      <c r="AQ138" s="48">
        <f t="shared" ref="AQ138:AS138" si="872">$D138*AQ189</f>
        <v>0</v>
      </c>
      <c r="AR138" s="48">
        <f t="shared" si="872"/>
        <v>0</v>
      </c>
      <c r="AS138" s="48">
        <f t="shared" si="872"/>
        <v>0</v>
      </c>
      <c r="AT138" s="51">
        <f t="shared" si="678"/>
        <v>0</v>
      </c>
      <c r="AU138" s="48">
        <f t="shared" ref="AU138:AW138" si="873">$D138*AU189</f>
        <v>0</v>
      </c>
      <c r="AV138" s="48">
        <f t="shared" si="873"/>
        <v>0</v>
      </c>
      <c r="AW138" s="48">
        <f t="shared" si="873"/>
        <v>0</v>
      </c>
      <c r="AX138" s="48">
        <f t="shared" ref="AX138:AZ138" si="874">$D138*AX189</f>
        <v>0</v>
      </c>
      <c r="AY138" s="48">
        <f t="shared" si="874"/>
        <v>0</v>
      </c>
      <c r="AZ138" s="48">
        <f t="shared" si="874"/>
        <v>0</v>
      </c>
      <c r="BA138" s="51">
        <f t="shared" si="681"/>
        <v>0</v>
      </c>
      <c r="BB138" s="45" t="e">
        <f t="shared" si="682"/>
        <v>#DIV/0!</v>
      </c>
    </row>
    <row r="139" spans="2:54" s="44" customFormat="1" ht="13.5" x14ac:dyDescent="0.25">
      <c r="B139" s="40"/>
      <c r="C139" s="40" t="s">
        <v>61</v>
      </c>
      <c r="D139" s="46">
        <f>[2]NW!J1315</f>
        <v>15600</v>
      </c>
      <c r="E139" s="47">
        <f t="shared" si="671"/>
        <v>702</v>
      </c>
      <c r="F139" s="48">
        <f t="shared" si="856"/>
        <v>0</v>
      </c>
      <c r="G139" s="48">
        <f t="shared" si="856"/>
        <v>0</v>
      </c>
      <c r="H139" s="48">
        <f t="shared" si="856"/>
        <v>0</v>
      </c>
      <c r="I139" s="48">
        <f t="shared" si="856"/>
        <v>0</v>
      </c>
      <c r="J139" s="48">
        <f t="shared" si="856"/>
        <v>0</v>
      </c>
      <c r="K139" s="48">
        <f t="shared" si="856"/>
        <v>0</v>
      </c>
      <c r="L139" s="48">
        <f t="shared" si="856"/>
        <v>0</v>
      </c>
      <c r="M139" s="48">
        <f t="shared" si="856"/>
        <v>0</v>
      </c>
      <c r="N139" s="48">
        <f t="shared" si="856"/>
        <v>0</v>
      </c>
      <c r="O139" s="51">
        <f>SUM(F139:N139)</f>
        <v>0</v>
      </c>
      <c r="P139" s="48">
        <f t="shared" ref="P139:W139" si="875">$D139*P190</f>
        <v>0</v>
      </c>
      <c r="Q139" s="48">
        <f t="shared" si="875"/>
        <v>0</v>
      </c>
      <c r="R139" s="48">
        <f t="shared" si="875"/>
        <v>0</v>
      </c>
      <c r="S139" s="48">
        <f t="shared" si="875"/>
        <v>0</v>
      </c>
      <c r="T139" s="48">
        <f t="shared" si="875"/>
        <v>0</v>
      </c>
      <c r="U139" s="48">
        <f t="shared" si="875"/>
        <v>0</v>
      </c>
      <c r="V139" s="48">
        <f t="shared" si="875"/>
        <v>234</v>
      </c>
      <c r="W139" s="48">
        <f t="shared" si="875"/>
        <v>468</v>
      </c>
      <c r="X139" s="51">
        <f>SUM(P139:W139)</f>
        <v>702</v>
      </c>
      <c r="Y139" s="48">
        <f t="shared" ref="Y139:AG139" si="876">$D139*Y190</f>
        <v>0</v>
      </c>
      <c r="Z139" s="48">
        <f t="shared" si="876"/>
        <v>0</v>
      </c>
      <c r="AA139" s="48">
        <f t="shared" si="876"/>
        <v>0</v>
      </c>
      <c r="AB139" s="48">
        <f t="shared" si="876"/>
        <v>0</v>
      </c>
      <c r="AC139" s="48">
        <f t="shared" si="876"/>
        <v>0</v>
      </c>
      <c r="AD139" s="48">
        <f t="shared" si="876"/>
        <v>0</v>
      </c>
      <c r="AE139" s="48">
        <f t="shared" si="876"/>
        <v>0</v>
      </c>
      <c r="AF139" s="48">
        <f t="shared" si="876"/>
        <v>0</v>
      </c>
      <c r="AG139" s="48">
        <f t="shared" si="876"/>
        <v>0</v>
      </c>
      <c r="AH139" s="51">
        <f>SUM(Y139:AG139)</f>
        <v>0</v>
      </c>
      <c r="AI139" s="48">
        <f t="shared" ref="AI139:AO139" si="877">$D139*AI190</f>
        <v>0</v>
      </c>
      <c r="AJ139" s="48">
        <f t="shared" si="877"/>
        <v>0</v>
      </c>
      <c r="AK139" s="48">
        <f t="shared" si="877"/>
        <v>0</v>
      </c>
      <c r="AL139" s="48">
        <f t="shared" si="877"/>
        <v>0</v>
      </c>
      <c r="AM139" s="48">
        <f t="shared" si="877"/>
        <v>0</v>
      </c>
      <c r="AN139" s="48">
        <f t="shared" si="877"/>
        <v>0</v>
      </c>
      <c r="AO139" s="48">
        <f t="shared" si="877"/>
        <v>0</v>
      </c>
      <c r="AP139" s="51">
        <f t="shared" si="676"/>
        <v>0</v>
      </c>
      <c r="AQ139" s="48">
        <f t="shared" ref="AQ139:AS139" si="878">$D139*AQ190</f>
        <v>0</v>
      </c>
      <c r="AR139" s="48">
        <f t="shared" si="878"/>
        <v>0</v>
      </c>
      <c r="AS139" s="48">
        <f t="shared" si="878"/>
        <v>0</v>
      </c>
      <c r="AT139" s="51">
        <f t="shared" si="678"/>
        <v>0</v>
      </c>
      <c r="AU139" s="48">
        <f t="shared" ref="AU139:AW139" si="879">$D139*AU190</f>
        <v>0</v>
      </c>
      <c r="AV139" s="48">
        <f t="shared" si="879"/>
        <v>0</v>
      </c>
      <c r="AW139" s="48">
        <f t="shared" si="879"/>
        <v>0</v>
      </c>
      <c r="AX139" s="48">
        <f t="shared" ref="AX139:AZ139" si="880">$D139*AX190</f>
        <v>0</v>
      </c>
      <c r="AY139" s="48">
        <f t="shared" si="880"/>
        <v>0</v>
      </c>
      <c r="AZ139" s="48">
        <f t="shared" si="880"/>
        <v>0</v>
      </c>
      <c r="BA139" s="51">
        <f t="shared" si="681"/>
        <v>0</v>
      </c>
      <c r="BB139" s="45">
        <f t="shared" si="682"/>
        <v>4.4999999999999998E-2</v>
      </c>
    </row>
    <row r="140" spans="2:54" s="44" customFormat="1" ht="13.5" x14ac:dyDescent="0.25">
      <c r="B140" s="40"/>
      <c r="C140" s="40" t="s">
        <v>62</v>
      </c>
      <c r="D140" s="46">
        <f>[2]NW!J1316</f>
        <v>48348</v>
      </c>
      <c r="E140" s="47">
        <f t="shared" si="671"/>
        <v>725.22</v>
      </c>
      <c r="F140" s="48">
        <f t="shared" si="856"/>
        <v>0</v>
      </c>
      <c r="G140" s="48">
        <f t="shared" si="856"/>
        <v>0</v>
      </c>
      <c r="H140" s="48">
        <f t="shared" si="856"/>
        <v>0</v>
      </c>
      <c r="I140" s="48">
        <f t="shared" si="856"/>
        <v>0</v>
      </c>
      <c r="J140" s="48">
        <f t="shared" si="856"/>
        <v>0</v>
      </c>
      <c r="K140" s="48">
        <f t="shared" si="856"/>
        <v>0</v>
      </c>
      <c r="L140" s="48">
        <f t="shared" si="856"/>
        <v>0</v>
      </c>
      <c r="M140" s="48">
        <f t="shared" si="856"/>
        <v>0</v>
      </c>
      <c r="N140" s="48">
        <f t="shared" si="856"/>
        <v>0</v>
      </c>
      <c r="O140" s="51">
        <f>SUM(F140:N140)</f>
        <v>0</v>
      </c>
      <c r="P140" s="48">
        <f t="shared" ref="P140:W140" si="881">$D140*P191</f>
        <v>0</v>
      </c>
      <c r="Q140" s="48">
        <f t="shared" si="881"/>
        <v>0</v>
      </c>
      <c r="R140" s="48">
        <f t="shared" si="881"/>
        <v>0</v>
      </c>
      <c r="S140" s="48">
        <f t="shared" si="881"/>
        <v>0</v>
      </c>
      <c r="T140" s="48">
        <f t="shared" si="881"/>
        <v>0</v>
      </c>
      <c r="U140" s="48">
        <f t="shared" si="881"/>
        <v>0</v>
      </c>
      <c r="V140" s="48">
        <f t="shared" si="881"/>
        <v>725.22</v>
      </c>
      <c r="W140" s="48">
        <f t="shared" si="881"/>
        <v>0</v>
      </c>
      <c r="X140" s="51">
        <f>SUM(P140:W140)</f>
        <v>725.22</v>
      </c>
      <c r="Y140" s="48">
        <f t="shared" ref="Y140:AG140" si="882">$D140*Y191</f>
        <v>0</v>
      </c>
      <c r="Z140" s="48">
        <f t="shared" si="882"/>
        <v>0</v>
      </c>
      <c r="AA140" s="48">
        <f t="shared" si="882"/>
        <v>0</v>
      </c>
      <c r="AB140" s="48">
        <f t="shared" si="882"/>
        <v>0</v>
      </c>
      <c r="AC140" s="48">
        <f t="shared" si="882"/>
        <v>0</v>
      </c>
      <c r="AD140" s="48">
        <f t="shared" si="882"/>
        <v>0</v>
      </c>
      <c r="AE140" s="48">
        <f t="shared" si="882"/>
        <v>0</v>
      </c>
      <c r="AF140" s="48">
        <f t="shared" si="882"/>
        <v>0</v>
      </c>
      <c r="AG140" s="48">
        <f t="shared" si="882"/>
        <v>0</v>
      </c>
      <c r="AH140" s="51">
        <f>SUM(Y140:AG140)</f>
        <v>0</v>
      </c>
      <c r="AI140" s="48">
        <f t="shared" ref="AI140:AO140" si="883">$D140*AI191</f>
        <v>0</v>
      </c>
      <c r="AJ140" s="48">
        <f t="shared" si="883"/>
        <v>0</v>
      </c>
      <c r="AK140" s="48">
        <f t="shared" si="883"/>
        <v>0</v>
      </c>
      <c r="AL140" s="48">
        <f t="shared" si="883"/>
        <v>0</v>
      </c>
      <c r="AM140" s="48">
        <f t="shared" si="883"/>
        <v>0</v>
      </c>
      <c r="AN140" s="48">
        <f t="shared" si="883"/>
        <v>0</v>
      </c>
      <c r="AO140" s="48">
        <f t="shared" si="883"/>
        <v>0</v>
      </c>
      <c r="AP140" s="51">
        <f t="shared" si="676"/>
        <v>0</v>
      </c>
      <c r="AQ140" s="48">
        <f t="shared" ref="AQ140:AS140" si="884">$D140*AQ191</f>
        <v>0</v>
      </c>
      <c r="AR140" s="48">
        <f t="shared" si="884"/>
        <v>0</v>
      </c>
      <c r="AS140" s="48">
        <f t="shared" si="884"/>
        <v>0</v>
      </c>
      <c r="AT140" s="51">
        <f t="shared" si="678"/>
        <v>0</v>
      </c>
      <c r="AU140" s="48">
        <f t="shared" ref="AU140:AW140" si="885">$D140*AU191</f>
        <v>0</v>
      </c>
      <c r="AV140" s="48">
        <f t="shared" si="885"/>
        <v>0</v>
      </c>
      <c r="AW140" s="48">
        <f t="shared" si="885"/>
        <v>0</v>
      </c>
      <c r="AX140" s="48">
        <f t="shared" ref="AX140:AZ140" si="886">$D140*AX191</f>
        <v>0</v>
      </c>
      <c r="AY140" s="48">
        <f t="shared" si="886"/>
        <v>0</v>
      </c>
      <c r="AZ140" s="48">
        <f t="shared" si="886"/>
        <v>0</v>
      </c>
      <c r="BA140" s="51">
        <f t="shared" si="681"/>
        <v>0</v>
      </c>
      <c r="BB140" s="45">
        <f t="shared" si="682"/>
        <v>1.5000000000000001E-2</v>
      </c>
    </row>
    <row r="141" spans="2:54" s="44" customFormat="1" x14ac:dyDescent="0.25">
      <c r="B141" s="39" t="s">
        <v>63</v>
      </c>
      <c r="C141" s="40"/>
      <c r="D141" s="50">
        <f>SUM(D142:D146)</f>
        <v>147185</v>
      </c>
      <c r="E141" s="42">
        <f t="shared" si="671"/>
        <v>8231.3850000000002</v>
      </c>
      <c r="F141" s="41">
        <f t="shared" ref="F141:AI141" si="887">SUM(F142:F146)</f>
        <v>0</v>
      </c>
      <c r="G141" s="41">
        <f t="shared" ref="G141:N141" si="888">SUM(G142:G146)</f>
        <v>0</v>
      </c>
      <c r="H141" s="41">
        <f t="shared" si="888"/>
        <v>115.935</v>
      </c>
      <c r="I141" s="41">
        <f t="shared" si="888"/>
        <v>0</v>
      </c>
      <c r="J141" s="41">
        <f t="shared" si="888"/>
        <v>0</v>
      </c>
      <c r="K141" s="41">
        <f t="shared" si="888"/>
        <v>0</v>
      </c>
      <c r="L141" s="41">
        <f t="shared" si="888"/>
        <v>0</v>
      </c>
      <c r="M141" s="41">
        <f t="shared" si="888"/>
        <v>0</v>
      </c>
      <c r="N141" s="41">
        <f t="shared" si="888"/>
        <v>0</v>
      </c>
      <c r="O141" s="43">
        <f t="shared" si="887"/>
        <v>115.935</v>
      </c>
      <c r="P141" s="41">
        <f t="shared" si="887"/>
        <v>0</v>
      </c>
      <c r="Q141" s="41">
        <f t="shared" ref="Q141:W141" si="889">SUM(Q142:Q146)</f>
        <v>0</v>
      </c>
      <c r="R141" s="41">
        <f t="shared" si="889"/>
        <v>0</v>
      </c>
      <c r="S141" s="41">
        <f t="shared" si="889"/>
        <v>0</v>
      </c>
      <c r="T141" s="41">
        <f t="shared" si="889"/>
        <v>0</v>
      </c>
      <c r="U141" s="41">
        <f t="shared" si="889"/>
        <v>0</v>
      </c>
      <c r="V141" s="41">
        <f t="shared" si="889"/>
        <v>0</v>
      </c>
      <c r="W141" s="41">
        <f t="shared" si="889"/>
        <v>0</v>
      </c>
      <c r="X141" s="41">
        <f t="shared" si="887"/>
        <v>0</v>
      </c>
      <c r="Y141" s="41">
        <f t="shared" si="887"/>
        <v>0</v>
      </c>
      <c r="Z141" s="41">
        <f t="shared" ref="Z141:AG141" si="890">SUM(Z142:Z146)</f>
        <v>0</v>
      </c>
      <c r="AA141" s="41">
        <f t="shared" si="890"/>
        <v>0</v>
      </c>
      <c r="AB141" s="41">
        <f t="shared" si="890"/>
        <v>0</v>
      </c>
      <c r="AC141" s="41">
        <f t="shared" si="890"/>
        <v>0</v>
      </c>
      <c r="AD141" s="41">
        <f t="shared" si="890"/>
        <v>0</v>
      </c>
      <c r="AE141" s="41">
        <f t="shared" si="890"/>
        <v>0</v>
      </c>
      <c r="AF141" s="41">
        <f t="shared" si="890"/>
        <v>0</v>
      </c>
      <c r="AG141" s="41">
        <f t="shared" si="890"/>
        <v>0</v>
      </c>
      <c r="AH141" s="43">
        <f t="shared" si="887"/>
        <v>0</v>
      </c>
      <c r="AI141" s="41">
        <f t="shared" si="887"/>
        <v>1159.3500000000001</v>
      </c>
      <c r="AJ141" s="41">
        <f t="shared" ref="AJ141:AO141" si="891">SUM(AJ142:AJ146)</f>
        <v>1159.3500000000001</v>
      </c>
      <c r="AK141" s="41">
        <f t="shared" si="891"/>
        <v>1159.3500000000001</v>
      </c>
      <c r="AL141" s="41">
        <f t="shared" si="891"/>
        <v>3478.0499999999997</v>
      </c>
      <c r="AM141" s="41">
        <f t="shared" si="891"/>
        <v>0</v>
      </c>
      <c r="AN141" s="41">
        <f t="shared" si="891"/>
        <v>1159.3500000000001</v>
      </c>
      <c r="AO141" s="41">
        <f t="shared" si="891"/>
        <v>0</v>
      </c>
      <c r="AP141" s="43">
        <f t="shared" si="676"/>
        <v>8115.4500000000007</v>
      </c>
      <c r="AQ141" s="41">
        <f t="shared" ref="AQ141:AS141" si="892">SUM(AQ142:AQ146)</f>
        <v>0</v>
      </c>
      <c r="AR141" s="41">
        <f t="shared" si="892"/>
        <v>0</v>
      </c>
      <c r="AS141" s="41">
        <f t="shared" si="892"/>
        <v>0</v>
      </c>
      <c r="AT141" s="43">
        <f t="shared" si="678"/>
        <v>0</v>
      </c>
      <c r="AU141" s="41">
        <f t="shared" ref="AU141:AW141" si="893">SUM(AU142:AU146)</f>
        <v>0</v>
      </c>
      <c r="AV141" s="41">
        <f t="shared" si="893"/>
        <v>0</v>
      </c>
      <c r="AW141" s="41">
        <f t="shared" si="893"/>
        <v>0</v>
      </c>
      <c r="AX141" s="41">
        <f t="shared" ref="AX141:AZ141" si="894">SUM(AX142:AX146)</f>
        <v>0</v>
      </c>
      <c r="AY141" s="41">
        <f t="shared" si="894"/>
        <v>0</v>
      </c>
      <c r="AZ141" s="41">
        <f t="shared" si="894"/>
        <v>0</v>
      </c>
      <c r="BA141" s="43">
        <f t="shared" si="681"/>
        <v>0</v>
      </c>
      <c r="BB141" s="45">
        <f t="shared" si="682"/>
        <v>5.5925433977647182E-2</v>
      </c>
    </row>
    <row r="142" spans="2:54" s="44" customFormat="1" ht="13.5" x14ac:dyDescent="0.25">
      <c r="B142" s="40"/>
      <c r="C142" s="40" t="s">
        <v>64</v>
      </c>
      <c r="D142" s="46">
        <f>[2]NW!J1514</f>
        <v>30719</v>
      </c>
      <c r="E142" s="47">
        <f t="shared" si="671"/>
        <v>0</v>
      </c>
      <c r="F142" s="48">
        <f t="shared" ref="F142:N146" si="895">$D142*F193</f>
        <v>0</v>
      </c>
      <c r="G142" s="48">
        <f t="shared" si="895"/>
        <v>0</v>
      </c>
      <c r="H142" s="48">
        <f t="shared" si="895"/>
        <v>0</v>
      </c>
      <c r="I142" s="48">
        <f t="shared" si="895"/>
        <v>0</v>
      </c>
      <c r="J142" s="48">
        <f t="shared" si="895"/>
        <v>0</v>
      </c>
      <c r="K142" s="48">
        <f t="shared" si="895"/>
        <v>0</v>
      </c>
      <c r="L142" s="48">
        <f t="shared" si="895"/>
        <v>0</v>
      </c>
      <c r="M142" s="48">
        <f t="shared" si="895"/>
        <v>0</v>
      </c>
      <c r="N142" s="48">
        <f t="shared" si="895"/>
        <v>0</v>
      </c>
      <c r="O142" s="51">
        <f>SUM(F142:N142)</f>
        <v>0</v>
      </c>
      <c r="P142" s="48">
        <f t="shared" ref="P142:W142" si="896">$D142*P193</f>
        <v>0</v>
      </c>
      <c r="Q142" s="48">
        <f t="shared" si="896"/>
        <v>0</v>
      </c>
      <c r="R142" s="48">
        <f t="shared" si="896"/>
        <v>0</v>
      </c>
      <c r="S142" s="48">
        <f t="shared" si="896"/>
        <v>0</v>
      </c>
      <c r="T142" s="48">
        <f t="shared" si="896"/>
        <v>0</v>
      </c>
      <c r="U142" s="48">
        <f t="shared" si="896"/>
        <v>0</v>
      </c>
      <c r="V142" s="48">
        <f t="shared" si="896"/>
        <v>0</v>
      </c>
      <c r="W142" s="48">
        <f t="shared" si="896"/>
        <v>0</v>
      </c>
      <c r="X142" s="51">
        <f>SUM(P142:W142)</f>
        <v>0</v>
      </c>
      <c r="Y142" s="48">
        <f t="shared" ref="Y142:AG142" si="897">$D142*Y193</f>
        <v>0</v>
      </c>
      <c r="Z142" s="48">
        <f t="shared" si="897"/>
        <v>0</v>
      </c>
      <c r="AA142" s="48">
        <f t="shared" si="897"/>
        <v>0</v>
      </c>
      <c r="AB142" s="48">
        <f t="shared" si="897"/>
        <v>0</v>
      </c>
      <c r="AC142" s="48">
        <f t="shared" si="897"/>
        <v>0</v>
      </c>
      <c r="AD142" s="48">
        <f t="shared" si="897"/>
        <v>0</v>
      </c>
      <c r="AE142" s="48">
        <f t="shared" si="897"/>
        <v>0</v>
      </c>
      <c r="AF142" s="48">
        <f t="shared" si="897"/>
        <v>0</v>
      </c>
      <c r="AG142" s="48">
        <f t="shared" si="897"/>
        <v>0</v>
      </c>
      <c r="AH142" s="51">
        <f>SUM(Y142:AG142)</f>
        <v>0</v>
      </c>
      <c r="AI142" s="48">
        <f t="shared" ref="AI142:AO142" si="898">$D142*AI193</f>
        <v>0</v>
      </c>
      <c r="AJ142" s="48">
        <f t="shared" si="898"/>
        <v>0</v>
      </c>
      <c r="AK142" s="48">
        <f t="shared" si="898"/>
        <v>0</v>
      </c>
      <c r="AL142" s="48">
        <f t="shared" si="898"/>
        <v>0</v>
      </c>
      <c r="AM142" s="48">
        <f t="shared" si="898"/>
        <v>0</v>
      </c>
      <c r="AN142" s="48">
        <f t="shared" si="898"/>
        <v>0</v>
      </c>
      <c r="AO142" s="48">
        <f t="shared" si="898"/>
        <v>0</v>
      </c>
      <c r="AP142" s="51">
        <f t="shared" si="676"/>
        <v>0</v>
      </c>
      <c r="AQ142" s="48">
        <f t="shared" ref="AQ142:AS142" si="899">$D142*AQ193</f>
        <v>0</v>
      </c>
      <c r="AR142" s="48">
        <f t="shared" si="899"/>
        <v>0</v>
      </c>
      <c r="AS142" s="48">
        <f t="shared" si="899"/>
        <v>0</v>
      </c>
      <c r="AT142" s="51">
        <f t="shared" si="678"/>
        <v>0</v>
      </c>
      <c r="AU142" s="48">
        <f t="shared" ref="AU142:AW142" si="900">$D142*AU193</f>
        <v>0</v>
      </c>
      <c r="AV142" s="48">
        <f t="shared" si="900"/>
        <v>0</v>
      </c>
      <c r="AW142" s="48">
        <f t="shared" si="900"/>
        <v>0</v>
      </c>
      <c r="AX142" s="48">
        <f t="shared" ref="AX142:AZ142" si="901">$D142*AX193</f>
        <v>0</v>
      </c>
      <c r="AY142" s="48">
        <f t="shared" si="901"/>
        <v>0</v>
      </c>
      <c r="AZ142" s="48">
        <f t="shared" si="901"/>
        <v>0</v>
      </c>
      <c r="BA142" s="51">
        <f t="shared" si="681"/>
        <v>0</v>
      </c>
      <c r="BB142" s="45">
        <f t="shared" si="682"/>
        <v>0</v>
      </c>
    </row>
    <row r="143" spans="2:54" s="44" customFormat="1" ht="13.5" x14ac:dyDescent="0.25">
      <c r="B143" s="40"/>
      <c r="C143" s="40" t="s">
        <v>65</v>
      </c>
      <c r="D143" s="46">
        <f>[2]NW!J1513</f>
        <v>79847</v>
      </c>
      <c r="E143" s="47">
        <f t="shared" si="671"/>
        <v>0</v>
      </c>
      <c r="F143" s="48">
        <f t="shared" si="895"/>
        <v>0</v>
      </c>
      <c r="G143" s="48">
        <f t="shared" si="895"/>
        <v>0</v>
      </c>
      <c r="H143" s="48">
        <f t="shared" si="895"/>
        <v>0</v>
      </c>
      <c r="I143" s="48">
        <f t="shared" si="895"/>
        <v>0</v>
      </c>
      <c r="J143" s="48">
        <f t="shared" si="895"/>
        <v>0</v>
      </c>
      <c r="K143" s="48">
        <f t="shared" si="895"/>
        <v>0</v>
      </c>
      <c r="L143" s="48">
        <f t="shared" si="895"/>
        <v>0</v>
      </c>
      <c r="M143" s="48">
        <f t="shared" si="895"/>
        <v>0</v>
      </c>
      <c r="N143" s="48">
        <f t="shared" si="895"/>
        <v>0</v>
      </c>
      <c r="O143" s="51">
        <f>SUM(F143:N143)</f>
        <v>0</v>
      </c>
      <c r="P143" s="48">
        <f t="shared" ref="P143:W143" si="902">$D143*P194</f>
        <v>0</v>
      </c>
      <c r="Q143" s="48">
        <f t="shared" si="902"/>
        <v>0</v>
      </c>
      <c r="R143" s="48">
        <f t="shared" si="902"/>
        <v>0</v>
      </c>
      <c r="S143" s="48">
        <f t="shared" si="902"/>
        <v>0</v>
      </c>
      <c r="T143" s="48">
        <f t="shared" si="902"/>
        <v>0</v>
      </c>
      <c r="U143" s="48">
        <f t="shared" si="902"/>
        <v>0</v>
      </c>
      <c r="V143" s="48">
        <f t="shared" si="902"/>
        <v>0</v>
      </c>
      <c r="W143" s="48">
        <f t="shared" si="902"/>
        <v>0</v>
      </c>
      <c r="X143" s="51">
        <f>SUM(P143:W143)</f>
        <v>0</v>
      </c>
      <c r="Y143" s="48">
        <f t="shared" ref="Y143:AG143" si="903">$D143*Y194</f>
        <v>0</v>
      </c>
      <c r="Z143" s="48">
        <f t="shared" si="903"/>
        <v>0</v>
      </c>
      <c r="AA143" s="48">
        <f t="shared" si="903"/>
        <v>0</v>
      </c>
      <c r="AB143" s="48">
        <f t="shared" si="903"/>
        <v>0</v>
      </c>
      <c r="AC143" s="48">
        <f t="shared" si="903"/>
        <v>0</v>
      </c>
      <c r="AD143" s="48">
        <f t="shared" si="903"/>
        <v>0</v>
      </c>
      <c r="AE143" s="48">
        <f t="shared" si="903"/>
        <v>0</v>
      </c>
      <c r="AF143" s="48">
        <f t="shared" si="903"/>
        <v>0</v>
      </c>
      <c r="AG143" s="48">
        <f t="shared" si="903"/>
        <v>0</v>
      </c>
      <c r="AH143" s="51">
        <f>SUM(Y143:AG143)</f>
        <v>0</v>
      </c>
      <c r="AI143" s="48">
        <f t="shared" ref="AI143:AO143" si="904">$D143*AI194</f>
        <v>0</v>
      </c>
      <c r="AJ143" s="48">
        <f t="shared" si="904"/>
        <v>0</v>
      </c>
      <c r="AK143" s="48">
        <f t="shared" si="904"/>
        <v>0</v>
      </c>
      <c r="AL143" s="48">
        <f t="shared" si="904"/>
        <v>0</v>
      </c>
      <c r="AM143" s="48">
        <f t="shared" si="904"/>
        <v>0</v>
      </c>
      <c r="AN143" s="48">
        <f t="shared" si="904"/>
        <v>0</v>
      </c>
      <c r="AO143" s="48">
        <f t="shared" si="904"/>
        <v>0</v>
      </c>
      <c r="AP143" s="51">
        <f t="shared" si="676"/>
        <v>0</v>
      </c>
      <c r="AQ143" s="48">
        <f t="shared" ref="AQ143:AS143" si="905">$D143*AQ194</f>
        <v>0</v>
      </c>
      <c r="AR143" s="48">
        <f t="shared" si="905"/>
        <v>0</v>
      </c>
      <c r="AS143" s="48">
        <f t="shared" si="905"/>
        <v>0</v>
      </c>
      <c r="AT143" s="51">
        <f t="shared" si="678"/>
        <v>0</v>
      </c>
      <c r="AU143" s="48">
        <f t="shared" ref="AU143:AW143" si="906">$D143*AU194</f>
        <v>0</v>
      </c>
      <c r="AV143" s="48">
        <f t="shared" si="906"/>
        <v>0</v>
      </c>
      <c r="AW143" s="48">
        <f t="shared" si="906"/>
        <v>0</v>
      </c>
      <c r="AX143" s="48">
        <f t="shared" ref="AX143:AZ143" si="907">$D143*AX194</f>
        <v>0</v>
      </c>
      <c r="AY143" s="48">
        <f t="shared" si="907"/>
        <v>0</v>
      </c>
      <c r="AZ143" s="48">
        <f t="shared" si="907"/>
        <v>0</v>
      </c>
      <c r="BA143" s="51">
        <f t="shared" si="681"/>
        <v>0</v>
      </c>
      <c r="BB143" s="45">
        <f t="shared" si="682"/>
        <v>0</v>
      </c>
    </row>
    <row r="144" spans="2:54" s="44" customFormat="1" ht="13.5" x14ac:dyDescent="0.25">
      <c r="B144" s="40"/>
      <c r="C144" s="40" t="s">
        <v>66</v>
      </c>
      <c r="D144" s="46"/>
      <c r="E144" s="47">
        <f t="shared" si="671"/>
        <v>0</v>
      </c>
      <c r="F144" s="48">
        <f t="shared" si="895"/>
        <v>0</v>
      </c>
      <c r="G144" s="48">
        <f t="shared" si="895"/>
        <v>0</v>
      </c>
      <c r="H144" s="48">
        <f t="shared" si="895"/>
        <v>0</v>
      </c>
      <c r="I144" s="48">
        <f t="shared" si="895"/>
        <v>0</v>
      </c>
      <c r="J144" s="48">
        <f t="shared" si="895"/>
        <v>0</v>
      </c>
      <c r="K144" s="48">
        <f t="shared" si="895"/>
        <v>0</v>
      </c>
      <c r="L144" s="48">
        <f t="shared" si="895"/>
        <v>0</v>
      </c>
      <c r="M144" s="48">
        <f t="shared" si="895"/>
        <v>0</v>
      </c>
      <c r="N144" s="48">
        <f t="shared" si="895"/>
        <v>0</v>
      </c>
      <c r="O144" s="51">
        <f>SUM(F144:N144)</f>
        <v>0</v>
      </c>
      <c r="P144" s="48">
        <f t="shared" ref="P144:W144" si="908">$D144*P195</f>
        <v>0</v>
      </c>
      <c r="Q144" s="48">
        <f t="shared" si="908"/>
        <v>0</v>
      </c>
      <c r="R144" s="48">
        <f t="shared" si="908"/>
        <v>0</v>
      </c>
      <c r="S144" s="48">
        <f t="shared" si="908"/>
        <v>0</v>
      </c>
      <c r="T144" s="48">
        <f t="shared" si="908"/>
        <v>0</v>
      </c>
      <c r="U144" s="48">
        <f t="shared" si="908"/>
        <v>0</v>
      </c>
      <c r="V144" s="48">
        <f t="shared" si="908"/>
        <v>0</v>
      </c>
      <c r="W144" s="48">
        <f t="shared" si="908"/>
        <v>0</v>
      </c>
      <c r="X144" s="51">
        <f>SUM(P144:W144)</f>
        <v>0</v>
      </c>
      <c r="Y144" s="48">
        <f t="shared" ref="Y144:AG144" si="909">$D144*Y195</f>
        <v>0</v>
      </c>
      <c r="Z144" s="48">
        <f t="shared" si="909"/>
        <v>0</v>
      </c>
      <c r="AA144" s="48">
        <f t="shared" si="909"/>
        <v>0</v>
      </c>
      <c r="AB144" s="48">
        <f t="shared" si="909"/>
        <v>0</v>
      </c>
      <c r="AC144" s="48">
        <f t="shared" si="909"/>
        <v>0</v>
      </c>
      <c r="AD144" s="48">
        <f t="shared" si="909"/>
        <v>0</v>
      </c>
      <c r="AE144" s="48">
        <f t="shared" si="909"/>
        <v>0</v>
      </c>
      <c r="AF144" s="48">
        <f t="shared" si="909"/>
        <v>0</v>
      </c>
      <c r="AG144" s="48">
        <f t="shared" si="909"/>
        <v>0</v>
      </c>
      <c r="AH144" s="51">
        <f>SUM(Y144:AG144)</f>
        <v>0</v>
      </c>
      <c r="AI144" s="48">
        <f t="shared" ref="AI144:AO144" si="910">$D144*AI195</f>
        <v>0</v>
      </c>
      <c r="AJ144" s="48">
        <f t="shared" si="910"/>
        <v>0</v>
      </c>
      <c r="AK144" s="48">
        <f t="shared" si="910"/>
        <v>0</v>
      </c>
      <c r="AL144" s="48">
        <f t="shared" si="910"/>
        <v>0</v>
      </c>
      <c r="AM144" s="48">
        <f t="shared" si="910"/>
        <v>0</v>
      </c>
      <c r="AN144" s="48">
        <f t="shared" si="910"/>
        <v>0</v>
      </c>
      <c r="AO144" s="48">
        <f t="shared" si="910"/>
        <v>0</v>
      </c>
      <c r="AP144" s="51">
        <f t="shared" si="676"/>
        <v>0</v>
      </c>
      <c r="AQ144" s="48">
        <f t="shared" ref="AQ144:AS144" si="911">$D144*AQ195</f>
        <v>0</v>
      </c>
      <c r="AR144" s="48">
        <f t="shared" si="911"/>
        <v>0</v>
      </c>
      <c r="AS144" s="48">
        <f t="shared" si="911"/>
        <v>0</v>
      </c>
      <c r="AT144" s="51">
        <f t="shared" si="678"/>
        <v>0</v>
      </c>
      <c r="AU144" s="48">
        <f t="shared" ref="AU144:AW144" si="912">$D144*AU195</f>
        <v>0</v>
      </c>
      <c r="AV144" s="48">
        <f t="shared" si="912"/>
        <v>0</v>
      </c>
      <c r="AW144" s="48">
        <f t="shared" si="912"/>
        <v>0</v>
      </c>
      <c r="AX144" s="48">
        <f t="shared" ref="AX144:AZ144" si="913">$D144*AX195</f>
        <v>0</v>
      </c>
      <c r="AY144" s="48">
        <f t="shared" si="913"/>
        <v>0</v>
      </c>
      <c r="AZ144" s="48">
        <f t="shared" si="913"/>
        <v>0</v>
      </c>
      <c r="BA144" s="51">
        <f t="shared" si="681"/>
        <v>0</v>
      </c>
      <c r="BB144" s="45" t="e">
        <f t="shared" si="682"/>
        <v>#DIV/0!</v>
      </c>
    </row>
    <row r="145" spans="2:54" s="44" customFormat="1" ht="13.5" x14ac:dyDescent="0.25">
      <c r="B145" s="40"/>
      <c r="C145" s="40" t="s">
        <v>67</v>
      </c>
      <c r="D145" s="46">
        <f>[2]NW!J1515</f>
        <v>13432</v>
      </c>
      <c r="E145" s="47">
        <f t="shared" si="671"/>
        <v>0</v>
      </c>
      <c r="F145" s="48">
        <f t="shared" si="895"/>
        <v>0</v>
      </c>
      <c r="G145" s="48">
        <f t="shared" si="895"/>
        <v>0</v>
      </c>
      <c r="H145" s="48">
        <f t="shared" si="895"/>
        <v>0</v>
      </c>
      <c r="I145" s="48">
        <f t="shared" si="895"/>
        <v>0</v>
      </c>
      <c r="J145" s="48">
        <f t="shared" si="895"/>
        <v>0</v>
      </c>
      <c r="K145" s="48">
        <f t="shared" si="895"/>
        <v>0</v>
      </c>
      <c r="L145" s="48">
        <f t="shared" si="895"/>
        <v>0</v>
      </c>
      <c r="M145" s="48">
        <f t="shared" si="895"/>
        <v>0</v>
      </c>
      <c r="N145" s="48">
        <f t="shared" si="895"/>
        <v>0</v>
      </c>
      <c r="O145" s="51">
        <f>SUM(F145:N145)</f>
        <v>0</v>
      </c>
      <c r="P145" s="48">
        <f t="shared" ref="P145:W145" si="914">$D145*P196</f>
        <v>0</v>
      </c>
      <c r="Q145" s="48">
        <f t="shared" si="914"/>
        <v>0</v>
      </c>
      <c r="R145" s="48">
        <f t="shared" si="914"/>
        <v>0</v>
      </c>
      <c r="S145" s="48">
        <f t="shared" si="914"/>
        <v>0</v>
      </c>
      <c r="T145" s="48">
        <f t="shared" si="914"/>
        <v>0</v>
      </c>
      <c r="U145" s="48">
        <f t="shared" si="914"/>
        <v>0</v>
      </c>
      <c r="V145" s="48">
        <f t="shared" si="914"/>
        <v>0</v>
      </c>
      <c r="W145" s="48">
        <f t="shared" si="914"/>
        <v>0</v>
      </c>
      <c r="X145" s="51">
        <f>SUM(P145:W145)</f>
        <v>0</v>
      </c>
      <c r="Y145" s="48">
        <f t="shared" ref="Y145:AG145" si="915">$D145*Y196</f>
        <v>0</v>
      </c>
      <c r="Z145" s="48">
        <f t="shared" si="915"/>
        <v>0</v>
      </c>
      <c r="AA145" s="48">
        <f t="shared" si="915"/>
        <v>0</v>
      </c>
      <c r="AB145" s="48">
        <f t="shared" si="915"/>
        <v>0</v>
      </c>
      <c r="AC145" s="48">
        <f t="shared" si="915"/>
        <v>0</v>
      </c>
      <c r="AD145" s="48">
        <f t="shared" si="915"/>
        <v>0</v>
      </c>
      <c r="AE145" s="48">
        <f t="shared" si="915"/>
        <v>0</v>
      </c>
      <c r="AF145" s="48">
        <f t="shared" si="915"/>
        <v>0</v>
      </c>
      <c r="AG145" s="48">
        <f t="shared" si="915"/>
        <v>0</v>
      </c>
      <c r="AH145" s="51">
        <f>SUM(Y145:AG145)</f>
        <v>0</v>
      </c>
      <c r="AI145" s="48">
        <f t="shared" ref="AI145:AO145" si="916">$D145*AI196</f>
        <v>0</v>
      </c>
      <c r="AJ145" s="48">
        <f t="shared" si="916"/>
        <v>0</v>
      </c>
      <c r="AK145" s="48">
        <f t="shared" si="916"/>
        <v>0</v>
      </c>
      <c r="AL145" s="48">
        <f t="shared" si="916"/>
        <v>0</v>
      </c>
      <c r="AM145" s="48">
        <f t="shared" si="916"/>
        <v>0</v>
      </c>
      <c r="AN145" s="48">
        <f t="shared" si="916"/>
        <v>0</v>
      </c>
      <c r="AO145" s="48">
        <f t="shared" si="916"/>
        <v>0</v>
      </c>
      <c r="AP145" s="51">
        <f t="shared" si="676"/>
        <v>0</v>
      </c>
      <c r="AQ145" s="48">
        <f t="shared" ref="AQ145:AS145" si="917">$D145*AQ196</f>
        <v>0</v>
      </c>
      <c r="AR145" s="48">
        <f t="shared" si="917"/>
        <v>0</v>
      </c>
      <c r="AS145" s="48">
        <f t="shared" si="917"/>
        <v>0</v>
      </c>
      <c r="AT145" s="51">
        <f t="shared" si="678"/>
        <v>0</v>
      </c>
      <c r="AU145" s="48">
        <f t="shared" ref="AU145:AW145" si="918">$D145*AU196</f>
        <v>0</v>
      </c>
      <c r="AV145" s="48">
        <f t="shared" si="918"/>
        <v>0</v>
      </c>
      <c r="AW145" s="48">
        <f t="shared" si="918"/>
        <v>0</v>
      </c>
      <c r="AX145" s="48">
        <f t="shared" ref="AX145:AZ145" si="919">$D145*AX196</f>
        <v>0</v>
      </c>
      <c r="AY145" s="48">
        <f t="shared" si="919"/>
        <v>0</v>
      </c>
      <c r="AZ145" s="48">
        <f t="shared" si="919"/>
        <v>0</v>
      </c>
      <c r="BA145" s="51">
        <f t="shared" si="681"/>
        <v>0</v>
      </c>
      <c r="BB145" s="45">
        <f t="shared" si="682"/>
        <v>0</v>
      </c>
    </row>
    <row r="146" spans="2:54" s="44" customFormat="1" ht="13.5" x14ac:dyDescent="0.25">
      <c r="B146" s="40"/>
      <c r="C146" s="40" t="s">
        <v>68</v>
      </c>
      <c r="D146" s="46">
        <f>[2]NW!J1516</f>
        <v>23187</v>
      </c>
      <c r="E146" s="47">
        <f t="shared" si="671"/>
        <v>8231.3850000000002</v>
      </c>
      <c r="F146" s="48">
        <f t="shared" si="895"/>
        <v>0</v>
      </c>
      <c r="G146" s="48">
        <f t="shared" si="895"/>
        <v>0</v>
      </c>
      <c r="H146" s="48">
        <f t="shared" si="895"/>
        <v>115.935</v>
      </c>
      <c r="I146" s="48">
        <f t="shared" si="895"/>
        <v>0</v>
      </c>
      <c r="J146" s="48">
        <f t="shared" si="895"/>
        <v>0</v>
      </c>
      <c r="K146" s="48">
        <f t="shared" si="895"/>
        <v>0</v>
      </c>
      <c r="L146" s="48">
        <f t="shared" si="895"/>
        <v>0</v>
      </c>
      <c r="M146" s="48">
        <f t="shared" si="895"/>
        <v>0</v>
      </c>
      <c r="N146" s="48">
        <f t="shared" si="895"/>
        <v>0</v>
      </c>
      <c r="O146" s="51">
        <f>SUM(F146:N146)</f>
        <v>115.935</v>
      </c>
      <c r="P146" s="48">
        <f t="shared" ref="P146:W146" si="920">$D146*P197</f>
        <v>0</v>
      </c>
      <c r="Q146" s="48">
        <f t="shared" si="920"/>
        <v>0</v>
      </c>
      <c r="R146" s="48">
        <f t="shared" si="920"/>
        <v>0</v>
      </c>
      <c r="S146" s="48">
        <f t="shared" si="920"/>
        <v>0</v>
      </c>
      <c r="T146" s="48">
        <f t="shared" si="920"/>
        <v>0</v>
      </c>
      <c r="U146" s="48">
        <f t="shared" si="920"/>
        <v>0</v>
      </c>
      <c r="V146" s="48">
        <f t="shared" si="920"/>
        <v>0</v>
      </c>
      <c r="W146" s="48">
        <f t="shared" si="920"/>
        <v>0</v>
      </c>
      <c r="X146" s="51">
        <f>SUM(P146:W146)</f>
        <v>0</v>
      </c>
      <c r="Y146" s="48">
        <f t="shared" ref="Y146:AG146" si="921">$D146*Y197</f>
        <v>0</v>
      </c>
      <c r="Z146" s="48">
        <f t="shared" si="921"/>
        <v>0</v>
      </c>
      <c r="AA146" s="48">
        <f t="shared" si="921"/>
        <v>0</v>
      </c>
      <c r="AB146" s="48">
        <f t="shared" si="921"/>
        <v>0</v>
      </c>
      <c r="AC146" s="48">
        <f t="shared" si="921"/>
        <v>0</v>
      </c>
      <c r="AD146" s="48">
        <f t="shared" si="921"/>
        <v>0</v>
      </c>
      <c r="AE146" s="48">
        <f t="shared" si="921"/>
        <v>0</v>
      </c>
      <c r="AF146" s="48">
        <f t="shared" si="921"/>
        <v>0</v>
      </c>
      <c r="AG146" s="48">
        <f t="shared" si="921"/>
        <v>0</v>
      </c>
      <c r="AH146" s="51">
        <f>SUM(Y146:AG146)</f>
        <v>0</v>
      </c>
      <c r="AI146" s="48">
        <f t="shared" ref="AI146:AO146" si="922">$D146*AI197</f>
        <v>1159.3500000000001</v>
      </c>
      <c r="AJ146" s="48">
        <f t="shared" si="922"/>
        <v>1159.3500000000001</v>
      </c>
      <c r="AK146" s="48">
        <f t="shared" si="922"/>
        <v>1159.3500000000001</v>
      </c>
      <c r="AL146" s="48">
        <f t="shared" si="922"/>
        <v>3478.0499999999997</v>
      </c>
      <c r="AM146" s="48">
        <f t="shared" si="922"/>
        <v>0</v>
      </c>
      <c r="AN146" s="48">
        <f t="shared" si="922"/>
        <v>1159.3500000000001</v>
      </c>
      <c r="AO146" s="48">
        <f t="shared" si="922"/>
        <v>0</v>
      </c>
      <c r="AP146" s="51">
        <f t="shared" si="676"/>
        <v>8115.4500000000007</v>
      </c>
      <c r="AQ146" s="48">
        <f t="shared" ref="AQ146:AS146" si="923">$D146*AQ197</f>
        <v>0</v>
      </c>
      <c r="AR146" s="48">
        <f t="shared" si="923"/>
        <v>0</v>
      </c>
      <c r="AS146" s="48">
        <f t="shared" si="923"/>
        <v>0</v>
      </c>
      <c r="AT146" s="51">
        <f t="shared" si="678"/>
        <v>0</v>
      </c>
      <c r="AU146" s="48">
        <f t="shared" ref="AU146:AW146" si="924">$D146*AU197</f>
        <v>0</v>
      </c>
      <c r="AV146" s="48">
        <f t="shared" si="924"/>
        <v>0</v>
      </c>
      <c r="AW146" s="48">
        <f t="shared" si="924"/>
        <v>0</v>
      </c>
      <c r="AX146" s="48">
        <f t="shared" ref="AX146:AZ146" si="925">$D146*AX197</f>
        <v>0</v>
      </c>
      <c r="AY146" s="48">
        <f t="shared" si="925"/>
        <v>0</v>
      </c>
      <c r="AZ146" s="48">
        <f t="shared" si="925"/>
        <v>0</v>
      </c>
      <c r="BA146" s="51">
        <f t="shared" si="681"/>
        <v>0</v>
      </c>
      <c r="BB146" s="45">
        <f t="shared" si="682"/>
        <v>0.35499999999999998</v>
      </c>
    </row>
    <row r="147" spans="2:54" s="44" customFormat="1" x14ac:dyDescent="0.25">
      <c r="B147" s="39" t="s">
        <v>69</v>
      </c>
      <c r="C147" s="40"/>
      <c r="D147" s="50">
        <f>SUM(D148:D153)</f>
        <v>681249</v>
      </c>
      <c r="E147" s="42">
        <f t="shared" si="671"/>
        <v>145184.47</v>
      </c>
      <c r="F147" s="41">
        <f t="shared" ref="F147:AI147" si="926">SUM(F148:F153)</f>
        <v>4330.5</v>
      </c>
      <c r="G147" s="41">
        <f t="shared" ref="G147:N147" si="927">SUM(G148:G153)</f>
        <v>0</v>
      </c>
      <c r="H147" s="41">
        <f t="shared" si="927"/>
        <v>0</v>
      </c>
      <c r="I147" s="41">
        <f t="shared" si="927"/>
        <v>0</v>
      </c>
      <c r="J147" s="41">
        <f t="shared" si="927"/>
        <v>0</v>
      </c>
      <c r="K147" s="41">
        <f t="shared" si="927"/>
        <v>69690.8</v>
      </c>
      <c r="L147" s="41">
        <f t="shared" si="927"/>
        <v>69690.8</v>
      </c>
      <c r="M147" s="41">
        <f t="shared" si="927"/>
        <v>1443.5</v>
      </c>
      <c r="N147" s="41">
        <f t="shared" si="927"/>
        <v>0</v>
      </c>
      <c r="O147" s="43">
        <f t="shared" si="926"/>
        <v>145155.6</v>
      </c>
      <c r="P147" s="41">
        <f t="shared" si="926"/>
        <v>0</v>
      </c>
      <c r="Q147" s="41">
        <f t="shared" ref="Q147:W147" si="928">SUM(Q148:Q153)</f>
        <v>0</v>
      </c>
      <c r="R147" s="41">
        <f t="shared" si="928"/>
        <v>0</v>
      </c>
      <c r="S147" s="41">
        <f t="shared" si="928"/>
        <v>0</v>
      </c>
      <c r="T147" s="41">
        <f t="shared" si="928"/>
        <v>0</v>
      </c>
      <c r="U147" s="41">
        <f t="shared" si="928"/>
        <v>0</v>
      </c>
      <c r="V147" s="41">
        <f t="shared" si="928"/>
        <v>0</v>
      </c>
      <c r="W147" s="41">
        <f t="shared" si="928"/>
        <v>0</v>
      </c>
      <c r="X147" s="41">
        <f t="shared" si="926"/>
        <v>0</v>
      </c>
      <c r="Y147" s="41">
        <f t="shared" si="926"/>
        <v>28.87</v>
      </c>
      <c r="Z147" s="41">
        <f t="shared" ref="Z147:AG147" si="929">SUM(Z148:Z153)</f>
        <v>0</v>
      </c>
      <c r="AA147" s="41">
        <f t="shared" si="929"/>
        <v>0</v>
      </c>
      <c r="AB147" s="41">
        <f t="shared" si="929"/>
        <v>0</v>
      </c>
      <c r="AC147" s="41">
        <f t="shared" si="929"/>
        <v>0</v>
      </c>
      <c r="AD147" s="41">
        <f t="shared" si="929"/>
        <v>0</v>
      </c>
      <c r="AE147" s="41">
        <f t="shared" si="929"/>
        <v>0</v>
      </c>
      <c r="AF147" s="41">
        <f t="shared" si="929"/>
        <v>0</v>
      </c>
      <c r="AG147" s="41">
        <f t="shared" si="929"/>
        <v>0</v>
      </c>
      <c r="AH147" s="43">
        <f t="shared" si="926"/>
        <v>28.87</v>
      </c>
      <c r="AI147" s="41">
        <f t="shared" si="926"/>
        <v>0</v>
      </c>
      <c r="AJ147" s="41">
        <f t="shared" ref="AJ147:AO147" si="930">SUM(AJ148:AJ153)</f>
        <v>0</v>
      </c>
      <c r="AK147" s="41">
        <f t="shared" si="930"/>
        <v>0</v>
      </c>
      <c r="AL147" s="41">
        <f t="shared" si="930"/>
        <v>0</v>
      </c>
      <c r="AM147" s="41">
        <f t="shared" si="930"/>
        <v>0</v>
      </c>
      <c r="AN147" s="41">
        <f t="shared" si="930"/>
        <v>0</v>
      </c>
      <c r="AO147" s="41">
        <f t="shared" si="930"/>
        <v>0</v>
      </c>
      <c r="AP147" s="43">
        <f t="shared" si="676"/>
        <v>0</v>
      </c>
      <c r="AQ147" s="41">
        <f t="shared" ref="AQ147:AS147" si="931">SUM(AQ148:AQ153)</f>
        <v>0</v>
      </c>
      <c r="AR147" s="41">
        <f t="shared" si="931"/>
        <v>0</v>
      </c>
      <c r="AS147" s="41">
        <f t="shared" si="931"/>
        <v>0</v>
      </c>
      <c r="AT147" s="43">
        <f t="shared" si="678"/>
        <v>0</v>
      </c>
      <c r="AU147" s="41">
        <f t="shared" ref="AU147:AW147" si="932">SUM(AU148:AU153)</f>
        <v>0</v>
      </c>
      <c r="AV147" s="41">
        <f t="shared" si="932"/>
        <v>0</v>
      </c>
      <c r="AW147" s="41">
        <f t="shared" si="932"/>
        <v>0</v>
      </c>
      <c r="AX147" s="41">
        <f t="shared" ref="AX147:AZ147" si="933">SUM(AX148:AX153)</f>
        <v>0</v>
      </c>
      <c r="AY147" s="41">
        <f t="shared" si="933"/>
        <v>0</v>
      </c>
      <c r="AZ147" s="41">
        <f t="shared" si="933"/>
        <v>0</v>
      </c>
      <c r="BA147" s="43">
        <f t="shared" si="681"/>
        <v>0</v>
      </c>
      <c r="BB147" s="45">
        <f t="shared" si="682"/>
        <v>0.21311513117817421</v>
      </c>
    </row>
    <row r="148" spans="2:54" s="44" customFormat="1" ht="13.5" x14ac:dyDescent="0.25">
      <c r="B148" s="40"/>
      <c r="C148" s="40" t="s">
        <v>70</v>
      </c>
      <c r="D148" s="46">
        <f>[2]NW!J1713</f>
        <v>28870</v>
      </c>
      <c r="E148" s="47">
        <f t="shared" si="671"/>
        <v>8689.8700000000008</v>
      </c>
      <c r="F148" s="48">
        <f t="shared" ref="F148:N153" si="934">$D148*F199</f>
        <v>4330.5</v>
      </c>
      <c r="G148" s="48">
        <f t="shared" si="934"/>
        <v>0</v>
      </c>
      <c r="H148" s="48">
        <f t="shared" si="934"/>
        <v>0</v>
      </c>
      <c r="I148" s="48">
        <f t="shared" si="934"/>
        <v>0</v>
      </c>
      <c r="J148" s="48">
        <f t="shared" si="934"/>
        <v>0</v>
      </c>
      <c r="K148" s="48">
        <f t="shared" si="934"/>
        <v>1443.5</v>
      </c>
      <c r="L148" s="48">
        <f t="shared" si="934"/>
        <v>1443.5</v>
      </c>
      <c r="M148" s="48">
        <f t="shared" si="934"/>
        <v>1443.5</v>
      </c>
      <c r="N148" s="48">
        <f t="shared" si="934"/>
        <v>0</v>
      </c>
      <c r="O148" s="51">
        <f t="shared" ref="O148:O153" si="935">SUM(F148:N148)</f>
        <v>8661</v>
      </c>
      <c r="P148" s="48">
        <f t="shared" ref="P148:W148" si="936">$D148*P199</f>
        <v>0</v>
      </c>
      <c r="Q148" s="48">
        <f t="shared" si="936"/>
        <v>0</v>
      </c>
      <c r="R148" s="48">
        <f t="shared" si="936"/>
        <v>0</v>
      </c>
      <c r="S148" s="48">
        <f t="shared" si="936"/>
        <v>0</v>
      </c>
      <c r="T148" s="48">
        <f t="shared" si="936"/>
        <v>0</v>
      </c>
      <c r="U148" s="48">
        <f t="shared" si="936"/>
        <v>0</v>
      </c>
      <c r="V148" s="48">
        <f t="shared" si="936"/>
        <v>0</v>
      </c>
      <c r="W148" s="48">
        <f t="shared" si="936"/>
        <v>0</v>
      </c>
      <c r="X148" s="51">
        <f t="shared" ref="X148:X153" si="937">SUM(P148:W148)</f>
        <v>0</v>
      </c>
      <c r="Y148" s="48">
        <f t="shared" ref="Y148:AG148" si="938">$D148*Y199</f>
        <v>28.87</v>
      </c>
      <c r="Z148" s="48">
        <f t="shared" si="938"/>
        <v>0</v>
      </c>
      <c r="AA148" s="48">
        <f t="shared" si="938"/>
        <v>0</v>
      </c>
      <c r="AB148" s="48">
        <f t="shared" si="938"/>
        <v>0</v>
      </c>
      <c r="AC148" s="48">
        <f t="shared" si="938"/>
        <v>0</v>
      </c>
      <c r="AD148" s="48">
        <f t="shared" si="938"/>
        <v>0</v>
      </c>
      <c r="AE148" s="48">
        <f t="shared" si="938"/>
        <v>0</v>
      </c>
      <c r="AF148" s="48">
        <f t="shared" si="938"/>
        <v>0</v>
      </c>
      <c r="AG148" s="48">
        <f t="shared" si="938"/>
        <v>0</v>
      </c>
      <c r="AH148" s="51">
        <f t="shared" ref="AH148:AH153" si="939">SUM(Y148:AG148)</f>
        <v>28.87</v>
      </c>
      <c r="AI148" s="48">
        <f t="shared" ref="AI148:AO148" si="940">$D148*AI199</f>
        <v>0</v>
      </c>
      <c r="AJ148" s="48">
        <f t="shared" si="940"/>
        <v>0</v>
      </c>
      <c r="AK148" s="48">
        <f t="shared" si="940"/>
        <v>0</v>
      </c>
      <c r="AL148" s="48">
        <f t="shared" si="940"/>
        <v>0</v>
      </c>
      <c r="AM148" s="48">
        <f t="shared" si="940"/>
        <v>0</v>
      </c>
      <c r="AN148" s="48">
        <f t="shared" si="940"/>
        <v>0</v>
      </c>
      <c r="AO148" s="48">
        <f t="shared" si="940"/>
        <v>0</v>
      </c>
      <c r="AP148" s="51">
        <f t="shared" si="676"/>
        <v>0</v>
      </c>
      <c r="AQ148" s="48">
        <f t="shared" ref="AQ148:AS148" si="941">$D148*AQ199</f>
        <v>0</v>
      </c>
      <c r="AR148" s="48">
        <f t="shared" si="941"/>
        <v>0</v>
      </c>
      <c r="AS148" s="48">
        <f t="shared" si="941"/>
        <v>0</v>
      </c>
      <c r="AT148" s="51">
        <f t="shared" si="678"/>
        <v>0</v>
      </c>
      <c r="AU148" s="48">
        <f t="shared" ref="AU148:AW148" si="942">$D148*AU199</f>
        <v>0</v>
      </c>
      <c r="AV148" s="48">
        <f t="shared" si="942"/>
        <v>0</v>
      </c>
      <c r="AW148" s="48">
        <f t="shared" si="942"/>
        <v>0</v>
      </c>
      <c r="AX148" s="48">
        <f t="shared" ref="AX148:AZ148" si="943">$D148*AX199</f>
        <v>0</v>
      </c>
      <c r="AY148" s="48">
        <f t="shared" si="943"/>
        <v>0</v>
      </c>
      <c r="AZ148" s="48">
        <f t="shared" si="943"/>
        <v>0</v>
      </c>
      <c r="BA148" s="51">
        <f t="shared" si="681"/>
        <v>0</v>
      </c>
      <c r="BB148" s="45">
        <f t="shared" si="682"/>
        <v>0.30100000000000005</v>
      </c>
    </row>
    <row r="149" spans="2:54" s="44" customFormat="1" ht="13.5" x14ac:dyDescent="0.25">
      <c r="B149" s="40"/>
      <c r="C149" s="40" t="s">
        <v>71</v>
      </c>
      <c r="D149" s="46"/>
      <c r="E149" s="47">
        <f t="shared" si="671"/>
        <v>0</v>
      </c>
      <c r="F149" s="48">
        <f t="shared" si="934"/>
        <v>0</v>
      </c>
      <c r="G149" s="48">
        <f t="shared" si="934"/>
        <v>0</v>
      </c>
      <c r="H149" s="48">
        <f t="shared" si="934"/>
        <v>0</v>
      </c>
      <c r="I149" s="48">
        <f t="shared" si="934"/>
        <v>0</v>
      </c>
      <c r="J149" s="48">
        <f t="shared" si="934"/>
        <v>0</v>
      </c>
      <c r="K149" s="48">
        <f t="shared" si="934"/>
        <v>0</v>
      </c>
      <c r="L149" s="48">
        <f t="shared" si="934"/>
        <v>0</v>
      </c>
      <c r="M149" s="48">
        <f t="shared" si="934"/>
        <v>0</v>
      </c>
      <c r="N149" s="48">
        <f t="shared" si="934"/>
        <v>0</v>
      </c>
      <c r="O149" s="51">
        <f t="shared" si="935"/>
        <v>0</v>
      </c>
      <c r="P149" s="48">
        <f t="shared" ref="P149:W149" si="944">$D149*P200</f>
        <v>0</v>
      </c>
      <c r="Q149" s="48">
        <f t="shared" si="944"/>
        <v>0</v>
      </c>
      <c r="R149" s="48">
        <f t="shared" si="944"/>
        <v>0</v>
      </c>
      <c r="S149" s="48">
        <f t="shared" si="944"/>
        <v>0</v>
      </c>
      <c r="T149" s="48">
        <f t="shared" si="944"/>
        <v>0</v>
      </c>
      <c r="U149" s="48">
        <f t="shared" si="944"/>
        <v>0</v>
      </c>
      <c r="V149" s="48">
        <f t="shared" si="944"/>
        <v>0</v>
      </c>
      <c r="W149" s="48">
        <f t="shared" si="944"/>
        <v>0</v>
      </c>
      <c r="X149" s="51">
        <f t="shared" si="937"/>
        <v>0</v>
      </c>
      <c r="Y149" s="48">
        <f t="shared" ref="Y149:AG149" si="945">$D149*Y200</f>
        <v>0</v>
      </c>
      <c r="Z149" s="48">
        <f t="shared" si="945"/>
        <v>0</v>
      </c>
      <c r="AA149" s="48">
        <f t="shared" si="945"/>
        <v>0</v>
      </c>
      <c r="AB149" s="48">
        <f t="shared" si="945"/>
        <v>0</v>
      </c>
      <c r="AC149" s="48">
        <f t="shared" si="945"/>
        <v>0</v>
      </c>
      <c r="AD149" s="48">
        <f t="shared" si="945"/>
        <v>0</v>
      </c>
      <c r="AE149" s="48">
        <f t="shared" si="945"/>
        <v>0</v>
      </c>
      <c r="AF149" s="48">
        <f t="shared" si="945"/>
        <v>0</v>
      </c>
      <c r="AG149" s="48">
        <f t="shared" si="945"/>
        <v>0</v>
      </c>
      <c r="AH149" s="51">
        <f t="shared" si="939"/>
        <v>0</v>
      </c>
      <c r="AI149" s="48">
        <f t="shared" ref="AI149:AO149" si="946">$D149*AI200</f>
        <v>0</v>
      </c>
      <c r="AJ149" s="48">
        <f t="shared" si="946"/>
        <v>0</v>
      </c>
      <c r="AK149" s="48">
        <f t="shared" si="946"/>
        <v>0</v>
      </c>
      <c r="AL149" s="48">
        <f t="shared" si="946"/>
        <v>0</v>
      </c>
      <c r="AM149" s="48">
        <f t="shared" si="946"/>
        <v>0</v>
      </c>
      <c r="AN149" s="48">
        <f t="shared" si="946"/>
        <v>0</v>
      </c>
      <c r="AO149" s="48">
        <f t="shared" si="946"/>
        <v>0</v>
      </c>
      <c r="AP149" s="51">
        <f t="shared" si="676"/>
        <v>0</v>
      </c>
      <c r="AQ149" s="48">
        <f t="shared" ref="AQ149:AS149" si="947">$D149*AQ200</f>
        <v>0</v>
      </c>
      <c r="AR149" s="48">
        <f t="shared" si="947"/>
        <v>0</v>
      </c>
      <c r="AS149" s="48">
        <f t="shared" si="947"/>
        <v>0</v>
      </c>
      <c r="AT149" s="51">
        <f t="shared" si="678"/>
        <v>0</v>
      </c>
      <c r="AU149" s="48">
        <f t="shared" ref="AU149:AW149" si="948">$D149*AU200</f>
        <v>0</v>
      </c>
      <c r="AV149" s="48">
        <f t="shared" si="948"/>
        <v>0</v>
      </c>
      <c r="AW149" s="48">
        <f t="shared" si="948"/>
        <v>0</v>
      </c>
      <c r="AX149" s="48">
        <f t="shared" ref="AX149:AZ149" si="949">$D149*AX200</f>
        <v>0</v>
      </c>
      <c r="AY149" s="48">
        <f t="shared" si="949"/>
        <v>0</v>
      </c>
      <c r="AZ149" s="48">
        <f t="shared" si="949"/>
        <v>0</v>
      </c>
      <c r="BA149" s="51">
        <f t="shared" si="681"/>
        <v>0</v>
      </c>
      <c r="BB149" s="45" t="e">
        <f t="shared" si="682"/>
        <v>#DIV/0!</v>
      </c>
    </row>
    <row r="150" spans="2:54" s="44" customFormat="1" ht="13.5" x14ac:dyDescent="0.25">
      <c r="B150" s="40"/>
      <c r="C150" s="40" t="s">
        <v>72</v>
      </c>
      <c r="D150" s="46">
        <f>[2]NW!J1714</f>
        <v>454982</v>
      </c>
      <c r="E150" s="47">
        <f t="shared" si="671"/>
        <v>136494.6</v>
      </c>
      <c r="F150" s="48">
        <f t="shared" si="934"/>
        <v>0</v>
      </c>
      <c r="G150" s="48">
        <f t="shared" si="934"/>
        <v>0</v>
      </c>
      <c r="H150" s="48">
        <f t="shared" si="934"/>
        <v>0</v>
      </c>
      <c r="I150" s="48">
        <f t="shared" si="934"/>
        <v>0</v>
      </c>
      <c r="J150" s="48">
        <f t="shared" si="934"/>
        <v>0</v>
      </c>
      <c r="K150" s="48">
        <f t="shared" si="934"/>
        <v>68247.3</v>
      </c>
      <c r="L150" s="48">
        <f t="shared" si="934"/>
        <v>68247.3</v>
      </c>
      <c r="M150" s="48">
        <f t="shared" si="934"/>
        <v>0</v>
      </c>
      <c r="N150" s="48">
        <f t="shared" si="934"/>
        <v>0</v>
      </c>
      <c r="O150" s="51">
        <f t="shared" si="935"/>
        <v>136494.6</v>
      </c>
      <c r="P150" s="48">
        <f t="shared" ref="P150:W150" si="950">$D150*P201</f>
        <v>0</v>
      </c>
      <c r="Q150" s="48">
        <f t="shared" si="950"/>
        <v>0</v>
      </c>
      <c r="R150" s="48">
        <f t="shared" si="950"/>
        <v>0</v>
      </c>
      <c r="S150" s="48">
        <f t="shared" si="950"/>
        <v>0</v>
      </c>
      <c r="T150" s="48">
        <f t="shared" si="950"/>
        <v>0</v>
      </c>
      <c r="U150" s="48">
        <f t="shared" si="950"/>
        <v>0</v>
      </c>
      <c r="V150" s="48">
        <f t="shared" si="950"/>
        <v>0</v>
      </c>
      <c r="W150" s="48">
        <f t="shared" si="950"/>
        <v>0</v>
      </c>
      <c r="X150" s="51">
        <f t="shared" si="937"/>
        <v>0</v>
      </c>
      <c r="Y150" s="48">
        <f t="shared" ref="Y150:AG150" si="951">$D150*Y201</f>
        <v>0</v>
      </c>
      <c r="Z150" s="48">
        <f t="shared" si="951"/>
        <v>0</v>
      </c>
      <c r="AA150" s="48">
        <f t="shared" si="951"/>
        <v>0</v>
      </c>
      <c r="AB150" s="48">
        <f t="shared" si="951"/>
        <v>0</v>
      </c>
      <c r="AC150" s="48">
        <f t="shared" si="951"/>
        <v>0</v>
      </c>
      <c r="AD150" s="48">
        <f t="shared" si="951"/>
        <v>0</v>
      </c>
      <c r="AE150" s="48">
        <f t="shared" si="951"/>
        <v>0</v>
      </c>
      <c r="AF150" s="48">
        <f t="shared" si="951"/>
        <v>0</v>
      </c>
      <c r="AG150" s="48">
        <f t="shared" si="951"/>
        <v>0</v>
      </c>
      <c r="AH150" s="51">
        <f t="shared" si="939"/>
        <v>0</v>
      </c>
      <c r="AI150" s="48">
        <f t="shared" ref="AI150:AO150" si="952">$D150*AI201</f>
        <v>0</v>
      </c>
      <c r="AJ150" s="48">
        <f t="shared" si="952"/>
        <v>0</v>
      </c>
      <c r="AK150" s="48">
        <f t="shared" si="952"/>
        <v>0</v>
      </c>
      <c r="AL150" s="48">
        <f t="shared" si="952"/>
        <v>0</v>
      </c>
      <c r="AM150" s="48">
        <f t="shared" si="952"/>
        <v>0</v>
      </c>
      <c r="AN150" s="48">
        <f t="shared" si="952"/>
        <v>0</v>
      </c>
      <c r="AO150" s="48">
        <f t="shared" si="952"/>
        <v>0</v>
      </c>
      <c r="AP150" s="51">
        <f t="shared" si="676"/>
        <v>0</v>
      </c>
      <c r="AQ150" s="48">
        <f t="shared" ref="AQ150:AS150" si="953">$D150*AQ201</f>
        <v>0</v>
      </c>
      <c r="AR150" s="48">
        <f t="shared" si="953"/>
        <v>0</v>
      </c>
      <c r="AS150" s="48">
        <f t="shared" si="953"/>
        <v>0</v>
      </c>
      <c r="AT150" s="51">
        <f t="shared" si="678"/>
        <v>0</v>
      </c>
      <c r="AU150" s="48">
        <f t="shared" ref="AU150:AW150" si="954">$D150*AU201</f>
        <v>0</v>
      </c>
      <c r="AV150" s="48">
        <f t="shared" si="954"/>
        <v>0</v>
      </c>
      <c r="AW150" s="48">
        <f t="shared" si="954"/>
        <v>0</v>
      </c>
      <c r="AX150" s="48">
        <f t="shared" ref="AX150:AZ150" si="955">$D150*AX201</f>
        <v>0</v>
      </c>
      <c r="AY150" s="48">
        <f t="shared" si="955"/>
        <v>0</v>
      </c>
      <c r="AZ150" s="48">
        <f t="shared" si="955"/>
        <v>0</v>
      </c>
      <c r="BA150" s="51">
        <f t="shared" si="681"/>
        <v>0</v>
      </c>
      <c r="BB150" s="45">
        <f>E150/D150</f>
        <v>0.3</v>
      </c>
    </row>
    <row r="151" spans="2:54" s="44" customFormat="1" ht="13.5" x14ac:dyDescent="0.25">
      <c r="B151" s="40"/>
      <c r="C151" s="40" t="s">
        <v>73</v>
      </c>
      <c r="D151" s="46"/>
      <c r="E151" s="47">
        <f t="shared" si="671"/>
        <v>0</v>
      </c>
      <c r="F151" s="48">
        <f t="shared" si="934"/>
        <v>0</v>
      </c>
      <c r="G151" s="48">
        <f t="shared" si="934"/>
        <v>0</v>
      </c>
      <c r="H151" s="48">
        <f t="shared" si="934"/>
        <v>0</v>
      </c>
      <c r="I151" s="48">
        <f t="shared" si="934"/>
        <v>0</v>
      </c>
      <c r="J151" s="48">
        <f t="shared" si="934"/>
        <v>0</v>
      </c>
      <c r="K151" s="48">
        <f t="shared" si="934"/>
        <v>0</v>
      </c>
      <c r="L151" s="48">
        <f t="shared" si="934"/>
        <v>0</v>
      </c>
      <c r="M151" s="48">
        <f t="shared" si="934"/>
        <v>0</v>
      </c>
      <c r="N151" s="48">
        <f t="shared" si="934"/>
        <v>0</v>
      </c>
      <c r="O151" s="51">
        <f t="shared" si="935"/>
        <v>0</v>
      </c>
      <c r="P151" s="48">
        <f t="shared" ref="P151:W151" si="956">$D151*P202</f>
        <v>0</v>
      </c>
      <c r="Q151" s="48">
        <f t="shared" si="956"/>
        <v>0</v>
      </c>
      <c r="R151" s="48">
        <f t="shared" si="956"/>
        <v>0</v>
      </c>
      <c r="S151" s="48">
        <f t="shared" si="956"/>
        <v>0</v>
      </c>
      <c r="T151" s="48">
        <f t="shared" si="956"/>
        <v>0</v>
      </c>
      <c r="U151" s="48">
        <f t="shared" si="956"/>
        <v>0</v>
      </c>
      <c r="V151" s="48">
        <f t="shared" si="956"/>
        <v>0</v>
      </c>
      <c r="W151" s="48">
        <f t="shared" si="956"/>
        <v>0</v>
      </c>
      <c r="X151" s="51">
        <f t="shared" si="937"/>
        <v>0</v>
      </c>
      <c r="Y151" s="48">
        <f t="shared" ref="Y151:AG151" si="957">$D151*Y202</f>
        <v>0</v>
      </c>
      <c r="Z151" s="48">
        <f t="shared" si="957"/>
        <v>0</v>
      </c>
      <c r="AA151" s="48">
        <f t="shared" si="957"/>
        <v>0</v>
      </c>
      <c r="AB151" s="48">
        <f t="shared" si="957"/>
        <v>0</v>
      </c>
      <c r="AC151" s="48">
        <f t="shared" si="957"/>
        <v>0</v>
      </c>
      <c r="AD151" s="48">
        <f t="shared" si="957"/>
        <v>0</v>
      </c>
      <c r="AE151" s="48">
        <f t="shared" si="957"/>
        <v>0</v>
      </c>
      <c r="AF151" s="48">
        <f t="shared" si="957"/>
        <v>0</v>
      </c>
      <c r="AG151" s="48">
        <f t="shared" si="957"/>
        <v>0</v>
      </c>
      <c r="AH151" s="51">
        <f t="shared" si="939"/>
        <v>0</v>
      </c>
      <c r="AI151" s="48">
        <f t="shared" ref="AI151:AO151" si="958">$D151*AI202</f>
        <v>0</v>
      </c>
      <c r="AJ151" s="48">
        <f t="shared" si="958"/>
        <v>0</v>
      </c>
      <c r="AK151" s="48">
        <f t="shared" si="958"/>
        <v>0</v>
      </c>
      <c r="AL151" s="48">
        <f t="shared" si="958"/>
        <v>0</v>
      </c>
      <c r="AM151" s="48">
        <f t="shared" si="958"/>
        <v>0</v>
      </c>
      <c r="AN151" s="48">
        <f t="shared" si="958"/>
        <v>0</v>
      </c>
      <c r="AO151" s="48">
        <f t="shared" si="958"/>
        <v>0</v>
      </c>
      <c r="AP151" s="51">
        <f t="shared" si="676"/>
        <v>0</v>
      </c>
      <c r="AQ151" s="48">
        <f t="shared" ref="AQ151:AS151" si="959">$D151*AQ202</f>
        <v>0</v>
      </c>
      <c r="AR151" s="48">
        <f t="shared" si="959"/>
        <v>0</v>
      </c>
      <c r="AS151" s="48">
        <f t="shared" si="959"/>
        <v>0</v>
      </c>
      <c r="AT151" s="51">
        <f t="shared" si="678"/>
        <v>0</v>
      </c>
      <c r="AU151" s="48">
        <f t="shared" ref="AU151:AW151" si="960">$D151*AU202</f>
        <v>0</v>
      </c>
      <c r="AV151" s="48">
        <f t="shared" si="960"/>
        <v>0</v>
      </c>
      <c r="AW151" s="48">
        <f t="shared" si="960"/>
        <v>0</v>
      </c>
      <c r="AX151" s="48">
        <f t="shared" ref="AX151:AZ151" si="961">$D151*AX202</f>
        <v>0</v>
      </c>
      <c r="AY151" s="48">
        <f t="shared" si="961"/>
        <v>0</v>
      </c>
      <c r="AZ151" s="48">
        <f t="shared" si="961"/>
        <v>0</v>
      </c>
      <c r="BA151" s="51">
        <f t="shared" si="681"/>
        <v>0</v>
      </c>
      <c r="BB151" s="45" t="e">
        <f t="shared" si="682"/>
        <v>#DIV/0!</v>
      </c>
    </row>
    <row r="152" spans="2:54" s="44" customFormat="1" ht="13.5" x14ac:dyDescent="0.25">
      <c r="B152" s="40"/>
      <c r="C152" s="40" t="s">
        <v>74</v>
      </c>
      <c r="D152" s="46"/>
      <c r="E152" s="47">
        <f t="shared" si="671"/>
        <v>0</v>
      </c>
      <c r="F152" s="48">
        <f t="shared" si="934"/>
        <v>0</v>
      </c>
      <c r="G152" s="48">
        <f t="shared" si="934"/>
        <v>0</v>
      </c>
      <c r="H152" s="48">
        <f t="shared" si="934"/>
        <v>0</v>
      </c>
      <c r="I152" s="48">
        <f t="shared" si="934"/>
        <v>0</v>
      </c>
      <c r="J152" s="48">
        <f t="shared" si="934"/>
        <v>0</v>
      </c>
      <c r="K152" s="48">
        <f t="shared" si="934"/>
        <v>0</v>
      </c>
      <c r="L152" s="48">
        <f t="shared" si="934"/>
        <v>0</v>
      </c>
      <c r="M152" s="48">
        <f t="shared" si="934"/>
        <v>0</v>
      </c>
      <c r="N152" s="48">
        <f t="shared" si="934"/>
        <v>0</v>
      </c>
      <c r="O152" s="51">
        <f t="shared" si="935"/>
        <v>0</v>
      </c>
      <c r="P152" s="48">
        <f t="shared" ref="P152:W152" si="962">$D152*P203</f>
        <v>0</v>
      </c>
      <c r="Q152" s="48">
        <f t="shared" si="962"/>
        <v>0</v>
      </c>
      <c r="R152" s="48">
        <f t="shared" si="962"/>
        <v>0</v>
      </c>
      <c r="S152" s="48">
        <f t="shared" si="962"/>
        <v>0</v>
      </c>
      <c r="T152" s="48">
        <f t="shared" si="962"/>
        <v>0</v>
      </c>
      <c r="U152" s="48">
        <f t="shared" si="962"/>
        <v>0</v>
      </c>
      <c r="V152" s="48">
        <f t="shared" si="962"/>
        <v>0</v>
      </c>
      <c r="W152" s="48">
        <f t="shared" si="962"/>
        <v>0</v>
      </c>
      <c r="X152" s="51">
        <f t="shared" si="937"/>
        <v>0</v>
      </c>
      <c r="Y152" s="48">
        <f t="shared" ref="Y152:AG152" si="963">$D152*Y203</f>
        <v>0</v>
      </c>
      <c r="Z152" s="48">
        <f t="shared" si="963"/>
        <v>0</v>
      </c>
      <c r="AA152" s="48">
        <f t="shared" si="963"/>
        <v>0</v>
      </c>
      <c r="AB152" s="48">
        <f t="shared" si="963"/>
        <v>0</v>
      </c>
      <c r="AC152" s="48">
        <f t="shared" si="963"/>
        <v>0</v>
      </c>
      <c r="AD152" s="48">
        <f t="shared" si="963"/>
        <v>0</v>
      </c>
      <c r="AE152" s="48">
        <f t="shared" si="963"/>
        <v>0</v>
      </c>
      <c r="AF152" s="48">
        <f t="shared" si="963"/>
        <v>0</v>
      </c>
      <c r="AG152" s="48">
        <f t="shared" si="963"/>
        <v>0</v>
      </c>
      <c r="AH152" s="51">
        <f t="shared" si="939"/>
        <v>0</v>
      </c>
      <c r="AI152" s="48">
        <f t="shared" ref="AI152:AO152" si="964">$D152*AI203</f>
        <v>0</v>
      </c>
      <c r="AJ152" s="48">
        <f t="shared" si="964"/>
        <v>0</v>
      </c>
      <c r="AK152" s="48">
        <f t="shared" si="964"/>
        <v>0</v>
      </c>
      <c r="AL152" s="48">
        <f t="shared" si="964"/>
        <v>0</v>
      </c>
      <c r="AM152" s="48">
        <f t="shared" si="964"/>
        <v>0</v>
      </c>
      <c r="AN152" s="48">
        <f t="shared" si="964"/>
        <v>0</v>
      </c>
      <c r="AO152" s="48">
        <f t="shared" si="964"/>
        <v>0</v>
      </c>
      <c r="AP152" s="51">
        <f t="shared" si="676"/>
        <v>0</v>
      </c>
      <c r="AQ152" s="48">
        <f t="shared" ref="AQ152:AS152" si="965">$D152*AQ203</f>
        <v>0</v>
      </c>
      <c r="AR152" s="48">
        <f t="shared" si="965"/>
        <v>0</v>
      </c>
      <c r="AS152" s="48">
        <f t="shared" si="965"/>
        <v>0</v>
      </c>
      <c r="AT152" s="51">
        <f t="shared" si="678"/>
        <v>0</v>
      </c>
      <c r="AU152" s="48">
        <f t="shared" ref="AU152:AW152" si="966">$D152*AU203</f>
        <v>0</v>
      </c>
      <c r="AV152" s="48">
        <f t="shared" si="966"/>
        <v>0</v>
      </c>
      <c r="AW152" s="48">
        <f t="shared" si="966"/>
        <v>0</v>
      </c>
      <c r="AX152" s="48">
        <f t="shared" ref="AX152:AZ152" si="967">$D152*AX203</f>
        <v>0</v>
      </c>
      <c r="AY152" s="48">
        <f t="shared" si="967"/>
        <v>0</v>
      </c>
      <c r="AZ152" s="48">
        <f t="shared" si="967"/>
        <v>0</v>
      </c>
      <c r="BA152" s="51">
        <f t="shared" si="681"/>
        <v>0</v>
      </c>
      <c r="BB152" s="45" t="e">
        <f t="shared" si="682"/>
        <v>#DIV/0!</v>
      </c>
    </row>
    <row r="153" spans="2:54" s="44" customFormat="1" ht="13.5" x14ac:dyDescent="0.25">
      <c r="B153" s="40"/>
      <c r="C153" s="40" t="s">
        <v>75</v>
      </c>
      <c r="D153" s="46">
        <f>[2]NW!J1715+[2]NW!J1716</f>
        <v>197397</v>
      </c>
      <c r="E153" s="47">
        <f t="shared" si="671"/>
        <v>0</v>
      </c>
      <c r="F153" s="48">
        <f t="shared" si="934"/>
        <v>0</v>
      </c>
      <c r="G153" s="48">
        <f t="shared" si="934"/>
        <v>0</v>
      </c>
      <c r="H153" s="48">
        <f t="shared" si="934"/>
        <v>0</v>
      </c>
      <c r="I153" s="48">
        <f t="shared" si="934"/>
        <v>0</v>
      </c>
      <c r="J153" s="48">
        <f t="shared" si="934"/>
        <v>0</v>
      </c>
      <c r="K153" s="48">
        <f t="shared" si="934"/>
        <v>0</v>
      </c>
      <c r="L153" s="48">
        <f t="shared" si="934"/>
        <v>0</v>
      </c>
      <c r="M153" s="48">
        <f t="shared" si="934"/>
        <v>0</v>
      </c>
      <c r="N153" s="48">
        <f t="shared" si="934"/>
        <v>0</v>
      </c>
      <c r="O153" s="51">
        <f t="shared" si="935"/>
        <v>0</v>
      </c>
      <c r="P153" s="48">
        <f t="shared" ref="P153:W153" si="968">$D153*P204</f>
        <v>0</v>
      </c>
      <c r="Q153" s="48">
        <f t="shared" si="968"/>
        <v>0</v>
      </c>
      <c r="R153" s="48">
        <f t="shared" si="968"/>
        <v>0</v>
      </c>
      <c r="S153" s="48">
        <f t="shared" si="968"/>
        <v>0</v>
      </c>
      <c r="T153" s="48">
        <f t="shared" si="968"/>
        <v>0</v>
      </c>
      <c r="U153" s="48">
        <f t="shared" si="968"/>
        <v>0</v>
      </c>
      <c r="V153" s="48">
        <f t="shared" si="968"/>
        <v>0</v>
      </c>
      <c r="W153" s="48">
        <f t="shared" si="968"/>
        <v>0</v>
      </c>
      <c r="X153" s="51">
        <f t="shared" si="937"/>
        <v>0</v>
      </c>
      <c r="Y153" s="48">
        <f t="shared" ref="Y153:AG153" si="969">$D153*Y204</f>
        <v>0</v>
      </c>
      <c r="Z153" s="48">
        <f t="shared" si="969"/>
        <v>0</v>
      </c>
      <c r="AA153" s="48">
        <f t="shared" si="969"/>
        <v>0</v>
      </c>
      <c r="AB153" s="48">
        <f t="shared" si="969"/>
        <v>0</v>
      </c>
      <c r="AC153" s="48">
        <f t="shared" si="969"/>
        <v>0</v>
      </c>
      <c r="AD153" s="48">
        <f t="shared" si="969"/>
        <v>0</v>
      </c>
      <c r="AE153" s="48">
        <f t="shared" si="969"/>
        <v>0</v>
      </c>
      <c r="AF153" s="48">
        <f t="shared" si="969"/>
        <v>0</v>
      </c>
      <c r="AG153" s="48">
        <f t="shared" si="969"/>
        <v>0</v>
      </c>
      <c r="AH153" s="51">
        <f t="shared" si="939"/>
        <v>0</v>
      </c>
      <c r="AI153" s="48">
        <f t="shared" ref="AI153:AO153" si="970">$D153*AI204</f>
        <v>0</v>
      </c>
      <c r="AJ153" s="48">
        <f t="shared" si="970"/>
        <v>0</v>
      </c>
      <c r="AK153" s="48">
        <f t="shared" si="970"/>
        <v>0</v>
      </c>
      <c r="AL153" s="48">
        <f t="shared" si="970"/>
        <v>0</v>
      </c>
      <c r="AM153" s="48">
        <f t="shared" si="970"/>
        <v>0</v>
      </c>
      <c r="AN153" s="48">
        <f t="shared" si="970"/>
        <v>0</v>
      </c>
      <c r="AO153" s="48">
        <f t="shared" si="970"/>
        <v>0</v>
      </c>
      <c r="AP153" s="51">
        <f t="shared" si="676"/>
        <v>0</v>
      </c>
      <c r="AQ153" s="48">
        <f t="shared" ref="AQ153:AS153" si="971">$D153*AQ204</f>
        <v>0</v>
      </c>
      <c r="AR153" s="48">
        <f t="shared" si="971"/>
        <v>0</v>
      </c>
      <c r="AS153" s="48">
        <f t="shared" si="971"/>
        <v>0</v>
      </c>
      <c r="AT153" s="51">
        <f t="shared" si="678"/>
        <v>0</v>
      </c>
      <c r="AU153" s="48">
        <f t="shared" ref="AU153:AW153" si="972">$D153*AU204</f>
        <v>0</v>
      </c>
      <c r="AV153" s="48">
        <f t="shared" si="972"/>
        <v>0</v>
      </c>
      <c r="AW153" s="48">
        <f t="shared" si="972"/>
        <v>0</v>
      </c>
      <c r="AX153" s="48">
        <f t="shared" ref="AX153:AZ153" si="973">$D153*AX204</f>
        <v>0</v>
      </c>
      <c r="AY153" s="48">
        <f t="shared" si="973"/>
        <v>0</v>
      </c>
      <c r="AZ153" s="48">
        <f t="shared" si="973"/>
        <v>0</v>
      </c>
      <c r="BA153" s="51">
        <f t="shared" si="681"/>
        <v>0</v>
      </c>
      <c r="BB153" s="45">
        <f t="shared" si="682"/>
        <v>0</v>
      </c>
    </row>
    <row r="154" spans="2:54" s="44" customFormat="1" ht="11.25" x14ac:dyDescent="0.2">
      <c r="B154" s="53" t="s">
        <v>76</v>
      </c>
      <c r="C154" s="53"/>
      <c r="D154" s="54">
        <f>D109+D112+D122+D125+D132+D135+D141+D147</f>
        <v>7980017</v>
      </c>
      <c r="E154" s="55">
        <f t="shared" si="671"/>
        <v>1025525.031</v>
      </c>
      <c r="F154" s="56">
        <f>F109+F112+F122+F125+F132+F135+F141+F147</f>
        <v>36942.04</v>
      </c>
      <c r="G154" s="56">
        <f t="shared" ref="G154:N154" si="974">G109+G112+G122+G125+G132+G135+G141+G147</f>
        <v>57302.733999999997</v>
      </c>
      <c r="H154" s="56">
        <f t="shared" si="974"/>
        <v>8501.3590000000004</v>
      </c>
      <c r="I154" s="56">
        <f t="shared" si="974"/>
        <v>12153.945</v>
      </c>
      <c r="J154" s="56">
        <f t="shared" si="974"/>
        <v>0</v>
      </c>
      <c r="K154" s="56">
        <f t="shared" si="974"/>
        <v>69886.960000000006</v>
      </c>
      <c r="L154" s="56">
        <f t="shared" si="974"/>
        <v>70579.28</v>
      </c>
      <c r="M154" s="56">
        <f t="shared" si="974"/>
        <v>6972.81</v>
      </c>
      <c r="N154" s="56">
        <f t="shared" si="974"/>
        <v>1569.28</v>
      </c>
      <c r="O154" s="57">
        <f t="shared" ref="O154:AI154" si="975">O109+O112+O122+O125+O132+O135+O141+O147</f>
        <v>263908.408</v>
      </c>
      <c r="P154" s="56">
        <f t="shared" si="975"/>
        <v>1738.34</v>
      </c>
      <c r="Q154" s="56">
        <f t="shared" ref="Q154:W154" si="976">Q109+Q112+Q122+Q125+Q132+Q135+Q141+Q147</f>
        <v>5482.16</v>
      </c>
      <c r="R154" s="56">
        <f t="shared" si="976"/>
        <v>1444.1</v>
      </c>
      <c r="S154" s="56">
        <f t="shared" si="976"/>
        <v>1738.34</v>
      </c>
      <c r="T154" s="56">
        <f t="shared" si="976"/>
        <v>17936.63</v>
      </c>
      <c r="U154" s="56">
        <f t="shared" si="976"/>
        <v>62475.59</v>
      </c>
      <c r="V154" s="56">
        <f t="shared" si="976"/>
        <v>24603.870000000003</v>
      </c>
      <c r="W154" s="56">
        <f t="shared" si="976"/>
        <v>10921.654</v>
      </c>
      <c r="X154" s="56">
        <f t="shared" si="975"/>
        <v>126340.68400000001</v>
      </c>
      <c r="Y154" s="56">
        <f t="shared" si="975"/>
        <v>23470.06</v>
      </c>
      <c r="Z154" s="56">
        <f t="shared" ref="Z154:AG154" si="977">Z109+Z112+Z122+Z125+Z132+Z135+Z141+Z147</f>
        <v>7135.42</v>
      </c>
      <c r="AA154" s="56">
        <f t="shared" si="977"/>
        <v>10899.289999999999</v>
      </c>
      <c r="AB154" s="56">
        <f t="shared" si="977"/>
        <v>10132.9</v>
      </c>
      <c r="AC154" s="56">
        <f t="shared" si="977"/>
        <v>9688.5619999999999</v>
      </c>
      <c r="AD154" s="56">
        <f t="shared" si="977"/>
        <v>9688.5619999999999</v>
      </c>
      <c r="AE154" s="56">
        <f t="shared" si="977"/>
        <v>1070.3130000000001</v>
      </c>
      <c r="AF154" s="56">
        <f t="shared" si="977"/>
        <v>1339.5170000000001</v>
      </c>
      <c r="AG154" s="56">
        <f t="shared" si="977"/>
        <v>3567.71</v>
      </c>
      <c r="AH154" s="57">
        <f t="shared" si="975"/>
        <v>76992.334000000003</v>
      </c>
      <c r="AI154" s="56">
        <f t="shared" si="975"/>
        <v>5532.47</v>
      </c>
      <c r="AJ154" s="56">
        <f t="shared" ref="AJ154:AO154" si="978">AJ109+AJ112+AJ122+AJ125+AJ132+AJ135+AJ141+AJ147</f>
        <v>52693.189999999995</v>
      </c>
      <c r="AK154" s="56">
        <f t="shared" si="978"/>
        <v>34716.140999999996</v>
      </c>
      <c r="AL154" s="56">
        <f t="shared" si="978"/>
        <v>4423.3009999999995</v>
      </c>
      <c r="AM154" s="56">
        <f t="shared" si="978"/>
        <v>106761.25099999999</v>
      </c>
      <c r="AN154" s="56">
        <f t="shared" si="978"/>
        <v>108312.921</v>
      </c>
      <c r="AO154" s="56">
        <f t="shared" si="978"/>
        <v>68306.370999999999</v>
      </c>
      <c r="AP154" s="43">
        <f t="shared" si="676"/>
        <v>380745.64499999996</v>
      </c>
      <c r="AQ154" s="56">
        <f t="shared" ref="AQ154:AS154" si="979">AQ109+AQ112+AQ122+AQ125+AQ132+AQ135+AQ141+AQ147</f>
        <v>20944.894000000004</v>
      </c>
      <c r="AR154" s="56">
        <f t="shared" si="979"/>
        <v>20675.690000000002</v>
      </c>
      <c r="AS154" s="56">
        <f t="shared" si="979"/>
        <v>17107.98</v>
      </c>
      <c r="AT154" s="43">
        <f t="shared" si="678"/>
        <v>58728.563999999998</v>
      </c>
      <c r="AU154" s="56">
        <f t="shared" ref="AU154:AW154" si="980">AU109+AU112+AU122+AU125+AU132+AU135+AU141+AU147</f>
        <v>3576.0720000000001</v>
      </c>
      <c r="AV154" s="56">
        <f t="shared" si="980"/>
        <v>7152.1440000000002</v>
      </c>
      <c r="AW154" s="56">
        <f t="shared" si="980"/>
        <v>10786.75</v>
      </c>
      <c r="AX154" s="56">
        <f t="shared" ref="AX154:AZ154" si="981">AX109+AX112+AX122+AX125+AX132+AX135+AX141+AX147</f>
        <v>75470.070000000007</v>
      </c>
      <c r="AY154" s="56">
        <f t="shared" si="981"/>
        <v>18089.41</v>
      </c>
      <c r="AZ154" s="56">
        <f t="shared" si="981"/>
        <v>3734.95</v>
      </c>
      <c r="BA154" s="43">
        <f t="shared" si="681"/>
        <v>118809.39600000001</v>
      </c>
      <c r="BB154" s="45">
        <f t="shared" si="682"/>
        <v>0.12851163487496328</v>
      </c>
    </row>
    <row r="155" spans="2:54" s="44" customFormat="1" ht="13.5" x14ac:dyDescent="0.25">
      <c r="B155" s="39"/>
      <c r="C155" s="40"/>
      <c r="D155" s="46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3"/>
      <c r="Q155" s="63"/>
      <c r="R155" s="63"/>
      <c r="S155" s="63"/>
      <c r="T155" s="63"/>
      <c r="U155" s="63"/>
      <c r="V155" s="63"/>
      <c r="W155" s="63"/>
      <c r="X155" s="64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  <c r="AP155" s="51"/>
      <c r="AT155" s="51"/>
      <c r="BA155" s="51"/>
      <c r="BB155" s="45"/>
    </row>
    <row r="156" spans="2:54" s="44" customFormat="1" x14ac:dyDescent="0.25">
      <c r="B156" s="59"/>
      <c r="C156" s="59"/>
      <c r="D156" s="65"/>
      <c r="F156" s="61"/>
      <c r="G156" s="61"/>
      <c r="H156" s="61"/>
      <c r="I156" s="61"/>
      <c r="J156" s="61"/>
      <c r="K156" s="61"/>
      <c r="L156" s="61"/>
      <c r="M156" s="61"/>
      <c r="N156" s="61"/>
      <c r="O156" s="66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</row>
    <row r="157" spans="2:54" s="17" customFormat="1" ht="16.5" customHeight="1" thickBot="1" x14ac:dyDescent="0.25">
      <c r="B157" s="15" t="s">
        <v>77</v>
      </c>
      <c r="C157" s="15"/>
    </row>
    <row r="158" spans="2:54" s="22" customFormat="1" ht="45.75" thickBot="1" x14ac:dyDescent="0.25">
      <c r="B158" s="67" t="s">
        <v>78</v>
      </c>
      <c r="C158" s="67"/>
      <c r="D158" s="18" t="s">
        <v>79</v>
      </c>
      <c r="F158" s="4" t="s">
        <v>84</v>
      </c>
      <c r="G158" s="4" t="s">
        <v>85</v>
      </c>
      <c r="H158" s="4" t="s">
        <v>86</v>
      </c>
      <c r="I158" s="4" t="s">
        <v>87</v>
      </c>
      <c r="J158" s="4" t="s">
        <v>88</v>
      </c>
      <c r="K158" s="4" t="s">
        <v>13</v>
      </c>
      <c r="L158" s="4" t="s">
        <v>14</v>
      </c>
      <c r="M158" s="4" t="s">
        <v>89</v>
      </c>
      <c r="N158" s="4" t="s">
        <v>15</v>
      </c>
      <c r="O158" s="20" t="s">
        <v>21</v>
      </c>
      <c r="P158" s="4" t="s">
        <v>90</v>
      </c>
      <c r="Q158" s="4" t="s">
        <v>91</v>
      </c>
      <c r="R158" s="4" t="s">
        <v>17</v>
      </c>
      <c r="S158" s="4" t="s">
        <v>12</v>
      </c>
      <c r="T158" s="4" t="s">
        <v>92</v>
      </c>
      <c r="U158" s="4" t="s">
        <v>93</v>
      </c>
      <c r="V158" s="4" t="s">
        <v>20</v>
      </c>
      <c r="W158" s="4" t="s">
        <v>16</v>
      </c>
      <c r="X158" s="20" t="s">
        <v>22</v>
      </c>
      <c r="Y158" s="4" t="s">
        <v>97</v>
      </c>
      <c r="Z158" s="4" t="s">
        <v>24</v>
      </c>
      <c r="AA158" s="4" t="s">
        <v>83</v>
      </c>
      <c r="AB158" s="4" t="s">
        <v>96</v>
      </c>
      <c r="AC158" s="4" t="s">
        <v>97</v>
      </c>
      <c r="AD158" s="4" t="s">
        <v>94</v>
      </c>
      <c r="AE158" s="4" t="s">
        <v>95</v>
      </c>
      <c r="AF158" s="4" t="s">
        <v>96</v>
      </c>
      <c r="AG158" s="4" t="s">
        <v>98</v>
      </c>
      <c r="AH158" s="21" t="s">
        <v>23</v>
      </c>
      <c r="AI158" s="4" t="s">
        <v>99</v>
      </c>
      <c r="AJ158" s="4" t="s">
        <v>100</v>
      </c>
      <c r="AK158" s="4" t="s">
        <v>101</v>
      </c>
      <c r="AL158" s="4" t="s">
        <v>102</v>
      </c>
      <c r="AM158" s="4" t="s">
        <v>117</v>
      </c>
      <c r="AN158" s="4" t="s">
        <v>103</v>
      </c>
      <c r="AO158" s="4" t="s">
        <v>104</v>
      </c>
      <c r="AP158" s="21" t="s">
        <v>114</v>
      </c>
      <c r="AQ158" s="4" t="s">
        <v>111</v>
      </c>
      <c r="AR158" s="4" t="s">
        <v>19</v>
      </c>
      <c r="AS158" s="4" t="s">
        <v>105</v>
      </c>
      <c r="AT158" s="21" t="s">
        <v>112</v>
      </c>
      <c r="AU158" s="4" t="s">
        <v>107</v>
      </c>
      <c r="AV158" s="4" t="s">
        <v>106</v>
      </c>
      <c r="AW158" s="4" t="s">
        <v>108</v>
      </c>
      <c r="AX158" s="4" t="s">
        <v>12</v>
      </c>
      <c r="AY158" s="4" t="s">
        <v>18</v>
      </c>
      <c r="AZ158" s="4" t="s">
        <v>115</v>
      </c>
      <c r="BA158" s="21" t="s">
        <v>25</v>
      </c>
    </row>
    <row r="159" spans="2:54" s="44" customFormat="1" ht="11.25" x14ac:dyDescent="0.2">
      <c r="B159" s="68" t="s">
        <v>26</v>
      </c>
      <c r="C159" s="44" t="s">
        <v>27</v>
      </c>
      <c r="O159" s="69"/>
      <c r="X159" s="69"/>
      <c r="AH159" s="69"/>
      <c r="AP159" s="69"/>
      <c r="AT159" s="69"/>
      <c r="BA159" s="69"/>
    </row>
    <row r="160" spans="2:54" s="75" customFormat="1" x14ac:dyDescent="0.25">
      <c r="B160" s="70" t="s">
        <v>31</v>
      </c>
      <c r="C160" s="71"/>
      <c r="D160" s="72"/>
      <c r="E160" s="73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4"/>
      <c r="AP160" s="74"/>
      <c r="AT160" s="74"/>
      <c r="BA160" s="74"/>
    </row>
    <row r="161" spans="1:53" s="75" customFormat="1" x14ac:dyDescent="0.25">
      <c r="B161" s="76"/>
      <c r="C161" s="77" t="s">
        <v>32</v>
      </c>
      <c r="D161" s="90">
        <f t="shared" ref="D161:D162" si="982">SUM(F161:AZ161)</f>
        <v>0.113</v>
      </c>
      <c r="F161" s="78"/>
      <c r="G161" s="78"/>
      <c r="H161" s="78"/>
      <c r="I161" s="78"/>
      <c r="J161" s="78"/>
      <c r="K161" s="78"/>
      <c r="L161" s="78"/>
      <c r="M161" s="78"/>
      <c r="N161" s="78"/>
      <c r="O161" s="74"/>
      <c r="P161" s="78"/>
      <c r="Q161" s="78"/>
      <c r="R161" s="78"/>
      <c r="S161" s="78"/>
      <c r="T161" s="78"/>
      <c r="U161" s="78"/>
      <c r="V161" s="78"/>
      <c r="W161" s="78"/>
      <c r="X161" s="74"/>
      <c r="Y161" s="78"/>
      <c r="Z161" s="78"/>
      <c r="AA161" s="78"/>
      <c r="AB161" s="78"/>
      <c r="AC161" s="78"/>
      <c r="AD161" s="78"/>
      <c r="AE161" s="78"/>
      <c r="AF161" s="78"/>
      <c r="AG161" s="78"/>
      <c r="AH161" s="74"/>
      <c r="AP161" s="74"/>
      <c r="AT161" s="74"/>
      <c r="AU161" s="90">
        <v>1E-3</v>
      </c>
      <c r="AV161" s="90">
        <v>2E-3</v>
      </c>
      <c r="AW161" s="90">
        <v>0.01</v>
      </c>
      <c r="AX161" s="90">
        <v>0.05</v>
      </c>
      <c r="AY161" s="90">
        <v>0.03</v>
      </c>
      <c r="AZ161" s="90">
        <v>0.02</v>
      </c>
      <c r="BA161" s="74"/>
    </row>
    <row r="162" spans="1:53" s="82" customFormat="1" x14ac:dyDescent="0.25">
      <c r="A162" s="75"/>
      <c r="B162" s="79"/>
      <c r="C162" s="80" t="s">
        <v>33</v>
      </c>
      <c r="D162" s="90">
        <f t="shared" si="982"/>
        <v>0.42200000000000004</v>
      </c>
      <c r="F162" s="81"/>
      <c r="G162" s="81">
        <v>1E-3</v>
      </c>
      <c r="H162" s="81">
        <v>1E-3</v>
      </c>
      <c r="I162" s="81"/>
      <c r="J162" s="81"/>
      <c r="K162" s="81"/>
      <c r="L162" s="81"/>
      <c r="M162" s="81"/>
      <c r="N162" s="81"/>
      <c r="O162" s="83"/>
      <c r="P162" s="81">
        <v>5.0000000000000001E-3</v>
      </c>
      <c r="Q162" s="81">
        <v>0.02</v>
      </c>
      <c r="R162" s="81">
        <v>5.0000000000000001E-3</v>
      </c>
      <c r="S162" s="81">
        <v>5.0000000000000001E-3</v>
      </c>
      <c r="T162" s="81"/>
      <c r="U162" s="81">
        <v>0.05</v>
      </c>
      <c r="V162" s="81">
        <v>0.05</v>
      </c>
      <c r="W162" s="81">
        <v>1E-3</v>
      </c>
      <c r="X162" s="83"/>
      <c r="Y162" s="81"/>
      <c r="Z162" s="81"/>
      <c r="AA162" s="81"/>
      <c r="AB162" s="81"/>
      <c r="AC162" s="81">
        <v>1E-3</v>
      </c>
      <c r="AD162" s="81">
        <v>1E-3</v>
      </c>
      <c r="AE162" s="81"/>
      <c r="AF162" s="81">
        <v>1E-3</v>
      </c>
      <c r="AG162" s="81"/>
      <c r="AH162" s="83"/>
      <c r="AI162" s="90"/>
      <c r="AJ162" s="90"/>
      <c r="AK162" s="90"/>
      <c r="AL162" s="90"/>
      <c r="AM162" s="90"/>
      <c r="AN162" s="90"/>
      <c r="AO162" s="90">
        <v>0.2</v>
      </c>
      <c r="AP162" s="83"/>
      <c r="AQ162" s="90">
        <v>1E-3</v>
      </c>
      <c r="AR162" s="90"/>
      <c r="AS162" s="90"/>
      <c r="AT162" s="83"/>
      <c r="AU162" s="90"/>
      <c r="AV162" s="90"/>
      <c r="AW162" s="90"/>
      <c r="AX162" s="90">
        <v>0.08</v>
      </c>
      <c r="AY162" s="90"/>
      <c r="AZ162" s="90"/>
      <c r="BA162" s="83"/>
    </row>
    <row r="163" spans="1:53" s="44" customFormat="1" x14ac:dyDescent="0.25">
      <c r="A163" s="75"/>
      <c r="B163" s="84" t="s">
        <v>34</v>
      </c>
      <c r="C163" s="85"/>
      <c r="D163" s="86"/>
      <c r="E163" s="87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8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9"/>
      <c r="AP163" s="89"/>
      <c r="AT163" s="89"/>
      <c r="AU163" s="90"/>
      <c r="AV163" s="90"/>
      <c r="AW163" s="90"/>
      <c r="AX163" s="90"/>
      <c r="AY163" s="90"/>
      <c r="AZ163" s="90"/>
      <c r="BA163" s="89"/>
    </row>
    <row r="164" spans="1:53" s="44" customFormat="1" x14ac:dyDescent="0.25">
      <c r="A164" s="75"/>
      <c r="B164" s="39"/>
      <c r="C164" s="40" t="s">
        <v>35</v>
      </c>
      <c r="D164" s="90">
        <f>SUM(F164:AZ164)</f>
        <v>0.56500000000000017</v>
      </c>
      <c r="F164" s="90"/>
      <c r="G164" s="90">
        <v>0.02</v>
      </c>
      <c r="H164" s="90">
        <v>0.02</v>
      </c>
      <c r="I164" s="90">
        <v>0.02</v>
      </c>
      <c r="J164" s="90"/>
      <c r="K164" s="90"/>
      <c r="L164" s="90"/>
      <c r="M164" s="90">
        <v>0.01</v>
      </c>
      <c r="N164" s="90"/>
      <c r="O164" s="89"/>
      <c r="P164" s="90"/>
      <c r="Q164" s="90"/>
      <c r="R164" s="90"/>
      <c r="S164" s="90"/>
      <c r="T164" s="90">
        <v>0.05</v>
      </c>
      <c r="U164" s="90"/>
      <c r="V164" s="90"/>
      <c r="W164" s="90"/>
      <c r="X164" s="89"/>
      <c r="Y164" s="90">
        <v>0.02</v>
      </c>
      <c r="Z164" s="90">
        <v>0.02</v>
      </c>
      <c r="AA164" s="90">
        <v>0.03</v>
      </c>
      <c r="AB164" s="90">
        <v>5.0000000000000001E-3</v>
      </c>
      <c r="AC164" s="90">
        <v>3.0000000000000001E-3</v>
      </c>
      <c r="AD164" s="90">
        <v>3.0000000000000001E-3</v>
      </c>
      <c r="AE164" s="90">
        <v>3.0000000000000001E-3</v>
      </c>
      <c r="AF164" s="90">
        <v>3.0000000000000001E-3</v>
      </c>
      <c r="AG164" s="90">
        <v>0.01</v>
      </c>
      <c r="AH164" s="89"/>
      <c r="AI164" s="90">
        <v>3.0000000000000001E-3</v>
      </c>
      <c r="AJ164" s="90">
        <v>0.05</v>
      </c>
      <c r="AK164" s="90">
        <v>1E-3</v>
      </c>
      <c r="AL164" s="90">
        <v>1E-3</v>
      </c>
      <c r="AM164" s="90">
        <v>1E-3</v>
      </c>
      <c r="AN164" s="90">
        <v>1E-3</v>
      </c>
      <c r="AO164" s="90">
        <v>1E-3</v>
      </c>
      <c r="AP164" s="89"/>
      <c r="AQ164" s="90">
        <v>0.01</v>
      </c>
      <c r="AR164" s="90">
        <v>0.01</v>
      </c>
      <c r="AS164" s="90"/>
      <c r="AT164" s="89"/>
      <c r="AU164" s="90">
        <v>0.01</v>
      </c>
      <c r="AV164" s="90">
        <v>0.02</v>
      </c>
      <c r="AW164" s="90">
        <v>0.03</v>
      </c>
      <c r="AX164" s="90">
        <v>0.15</v>
      </c>
      <c r="AY164" s="90">
        <v>0.05</v>
      </c>
      <c r="AZ164" s="90">
        <v>0.01</v>
      </c>
      <c r="BA164" s="89"/>
    </row>
    <row r="165" spans="1:53" s="44" customFormat="1" x14ac:dyDescent="0.25">
      <c r="A165" s="75"/>
      <c r="B165" s="39"/>
      <c r="C165" s="40" t="s">
        <v>36</v>
      </c>
      <c r="D165" s="90">
        <f t="shared" ref="D165:D197" si="983">SUM(F165:AZ165)</f>
        <v>0.1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89"/>
      <c r="P165" s="90"/>
      <c r="Q165" s="90"/>
      <c r="R165" s="90"/>
      <c r="S165" s="90"/>
      <c r="T165" s="90"/>
      <c r="U165" s="90"/>
      <c r="V165" s="90"/>
      <c r="W165" s="90"/>
      <c r="X165" s="89"/>
      <c r="Y165" s="90"/>
      <c r="Z165" s="90"/>
      <c r="AA165" s="90"/>
      <c r="AB165" s="90"/>
      <c r="AC165" s="90"/>
      <c r="AD165" s="90"/>
      <c r="AE165" s="90"/>
      <c r="AF165" s="90"/>
      <c r="AG165" s="90"/>
      <c r="AH165" s="89"/>
      <c r="AI165" s="90">
        <v>0.05</v>
      </c>
      <c r="AJ165" s="90">
        <v>0.05</v>
      </c>
      <c r="AK165" s="90"/>
      <c r="AL165" s="90"/>
      <c r="AM165" s="90"/>
      <c r="AN165" s="90"/>
      <c r="AO165" s="90"/>
      <c r="AP165" s="89"/>
      <c r="AQ165" s="90"/>
      <c r="AR165" s="90"/>
      <c r="AS165" s="90"/>
      <c r="AT165" s="89"/>
      <c r="AU165" s="90"/>
      <c r="AV165" s="90"/>
      <c r="AW165" s="90"/>
      <c r="AX165" s="90"/>
      <c r="AY165" s="90"/>
      <c r="AZ165" s="90"/>
      <c r="BA165" s="89"/>
    </row>
    <row r="166" spans="1:53" s="44" customFormat="1" x14ac:dyDescent="0.25">
      <c r="A166" s="75"/>
      <c r="B166" s="39"/>
      <c r="C166" s="40" t="s">
        <v>37</v>
      </c>
      <c r="D166" s="90">
        <f t="shared" si="983"/>
        <v>0.38000000000000006</v>
      </c>
      <c r="F166" s="90"/>
      <c r="G166" s="90"/>
      <c r="H166" s="90"/>
      <c r="I166" s="90"/>
      <c r="J166" s="90"/>
      <c r="K166" s="90"/>
      <c r="L166" s="90"/>
      <c r="M166" s="90"/>
      <c r="N166" s="91"/>
      <c r="O166" s="89"/>
      <c r="P166" s="90"/>
      <c r="Q166" s="90"/>
      <c r="R166" s="90"/>
      <c r="S166" s="90"/>
      <c r="T166" s="90"/>
      <c r="U166" s="90"/>
      <c r="V166" s="90"/>
      <c r="W166" s="90"/>
      <c r="X166" s="89"/>
      <c r="Y166" s="90"/>
      <c r="Z166" s="90"/>
      <c r="AA166" s="90"/>
      <c r="AB166" s="90"/>
      <c r="AC166" s="90"/>
      <c r="AD166" s="90"/>
      <c r="AE166" s="90"/>
      <c r="AF166" s="90"/>
      <c r="AG166" s="90"/>
      <c r="AH166" s="89"/>
      <c r="AI166" s="90"/>
      <c r="AJ166" s="90"/>
      <c r="AK166" s="90"/>
      <c r="AL166" s="90"/>
      <c r="AM166" s="90">
        <v>0.15</v>
      </c>
      <c r="AN166" s="90">
        <v>0.15</v>
      </c>
      <c r="AO166" s="90">
        <v>0.02</v>
      </c>
      <c r="AP166" s="89"/>
      <c r="AQ166" s="90">
        <v>0.02</v>
      </c>
      <c r="AR166" s="90">
        <v>0.02</v>
      </c>
      <c r="AS166" s="90">
        <v>0.02</v>
      </c>
      <c r="AT166" s="89"/>
      <c r="AU166" s="90"/>
      <c r="AV166" s="90"/>
      <c r="AW166" s="90"/>
      <c r="AX166" s="90"/>
      <c r="AY166" s="90"/>
      <c r="AZ166" s="90"/>
      <c r="BA166" s="89"/>
    </row>
    <row r="167" spans="1:53" s="44" customFormat="1" x14ac:dyDescent="0.25">
      <c r="A167" s="75"/>
      <c r="B167" s="39"/>
      <c r="C167" s="40" t="s">
        <v>38</v>
      </c>
      <c r="D167" s="90">
        <f t="shared" si="983"/>
        <v>0.06</v>
      </c>
      <c r="F167" s="90"/>
      <c r="G167" s="90"/>
      <c r="H167" s="90"/>
      <c r="I167" s="90"/>
      <c r="J167" s="90"/>
      <c r="K167" s="90"/>
      <c r="L167" s="90"/>
      <c r="M167" s="90"/>
      <c r="N167" s="90"/>
      <c r="O167" s="89"/>
      <c r="P167" s="90"/>
      <c r="Q167" s="90"/>
      <c r="R167" s="90"/>
      <c r="S167" s="90"/>
      <c r="T167" s="90"/>
      <c r="U167" s="90"/>
      <c r="V167" s="90"/>
      <c r="W167" s="90"/>
      <c r="X167" s="89"/>
      <c r="Y167" s="90"/>
      <c r="Z167" s="90"/>
      <c r="AA167" s="90"/>
      <c r="AB167" s="90"/>
      <c r="AC167" s="90"/>
      <c r="AD167" s="90"/>
      <c r="AE167" s="90"/>
      <c r="AF167" s="90"/>
      <c r="AG167" s="90"/>
      <c r="AH167" s="89"/>
      <c r="AI167" s="90"/>
      <c r="AJ167" s="90"/>
      <c r="AK167" s="90"/>
      <c r="AL167" s="90"/>
      <c r="AM167" s="90"/>
      <c r="AN167" s="90"/>
      <c r="AO167" s="90"/>
      <c r="AP167" s="89"/>
      <c r="AQ167" s="90">
        <v>0.02</v>
      </c>
      <c r="AR167" s="90">
        <v>0.02</v>
      </c>
      <c r="AS167" s="90">
        <v>0.02</v>
      </c>
      <c r="AT167" s="89"/>
      <c r="AU167" s="90"/>
      <c r="AV167" s="90"/>
      <c r="AW167" s="90"/>
      <c r="AX167" s="90"/>
      <c r="AY167" s="90"/>
      <c r="AZ167" s="90"/>
      <c r="BA167" s="89"/>
    </row>
    <row r="168" spans="1:53" s="44" customFormat="1" x14ac:dyDescent="0.25">
      <c r="A168" s="75"/>
      <c r="B168" s="39"/>
      <c r="C168" s="40" t="s">
        <v>39</v>
      </c>
      <c r="D168" s="90">
        <f t="shared" si="983"/>
        <v>0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89"/>
      <c r="P168" s="90"/>
      <c r="Q168" s="90"/>
      <c r="R168" s="90"/>
      <c r="S168" s="90"/>
      <c r="T168" s="90"/>
      <c r="U168" s="90"/>
      <c r="V168" s="90"/>
      <c r="W168" s="90"/>
      <c r="X168" s="89"/>
      <c r="Y168" s="90"/>
      <c r="Z168" s="90"/>
      <c r="AA168" s="90"/>
      <c r="AB168" s="90"/>
      <c r="AC168" s="90"/>
      <c r="AD168" s="90"/>
      <c r="AE168" s="90"/>
      <c r="AF168" s="90"/>
      <c r="AG168" s="90"/>
      <c r="AH168" s="89"/>
      <c r="AI168" s="90"/>
      <c r="AJ168" s="90"/>
      <c r="AK168" s="90"/>
      <c r="AL168" s="90"/>
      <c r="AM168" s="90"/>
      <c r="AN168" s="90"/>
      <c r="AO168" s="90"/>
      <c r="AP168" s="89"/>
      <c r="AQ168" s="90"/>
      <c r="AR168" s="90"/>
      <c r="AS168" s="90"/>
      <c r="AT168" s="89"/>
      <c r="AU168" s="90"/>
      <c r="AV168" s="90"/>
      <c r="AW168" s="90"/>
      <c r="AX168" s="90"/>
      <c r="AY168" s="90"/>
      <c r="AZ168" s="90"/>
      <c r="BA168" s="89"/>
    </row>
    <row r="169" spans="1:53" s="44" customFormat="1" x14ac:dyDescent="0.25">
      <c r="A169" s="75"/>
      <c r="B169" s="39"/>
      <c r="C169" s="40" t="s">
        <v>40</v>
      </c>
      <c r="D169" s="90">
        <f t="shared" si="983"/>
        <v>0.73000000000000032</v>
      </c>
      <c r="F169" s="90"/>
      <c r="G169" s="90">
        <v>0.05</v>
      </c>
      <c r="H169" s="90">
        <v>0.05</v>
      </c>
      <c r="I169" s="90">
        <v>0.05</v>
      </c>
      <c r="J169" s="90"/>
      <c r="K169" s="90">
        <v>0.01</v>
      </c>
      <c r="L169" s="90">
        <v>0.03</v>
      </c>
      <c r="M169" s="90">
        <v>0.1</v>
      </c>
      <c r="N169" s="90">
        <v>0.08</v>
      </c>
      <c r="O169" s="89"/>
      <c r="P169" s="90">
        <v>0.02</v>
      </c>
      <c r="Q169" s="90">
        <v>5.0000000000000001E-3</v>
      </c>
      <c r="R169" s="90">
        <v>5.0000000000000001E-3</v>
      </c>
      <c r="S169" s="90">
        <v>0.02</v>
      </c>
      <c r="T169" s="90">
        <v>5.0000000000000001E-3</v>
      </c>
      <c r="U169" s="90">
        <v>5.0000000000000001E-3</v>
      </c>
      <c r="V169" s="90"/>
      <c r="W169" s="90"/>
      <c r="X169" s="89"/>
      <c r="Y169" s="90"/>
      <c r="Z169" s="90"/>
      <c r="AA169" s="90">
        <v>0.01</v>
      </c>
      <c r="AB169" s="90">
        <v>0.01</v>
      </c>
      <c r="AC169" s="90">
        <v>0.01</v>
      </c>
      <c r="AD169" s="90">
        <v>0.01</v>
      </c>
      <c r="AE169" s="90"/>
      <c r="AF169" s="90"/>
      <c r="AG169" s="90"/>
      <c r="AH169" s="89"/>
      <c r="AI169" s="90">
        <v>0.03</v>
      </c>
      <c r="AJ169" s="90"/>
      <c r="AK169" s="90">
        <v>0.03</v>
      </c>
      <c r="AL169" s="90">
        <v>0.03</v>
      </c>
      <c r="AM169" s="90">
        <v>0.03</v>
      </c>
      <c r="AN169" s="90">
        <v>0.05</v>
      </c>
      <c r="AO169" s="90"/>
      <c r="AP169" s="89"/>
      <c r="AQ169" s="90">
        <v>0.03</v>
      </c>
      <c r="AR169" s="90">
        <v>0.03</v>
      </c>
      <c r="AS169" s="90">
        <v>0.03</v>
      </c>
      <c r="AT169" s="89"/>
      <c r="AU169" s="90"/>
      <c r="AV169" s="90"/>
      <c r="AW169" s="90"/>
      <c r="AX169" s="90"/>
      <c r="AY169" s="90"/>
      <c r="AZ169" s="90"/>
      <c r="BA169" s="89"/>
    </row>
    <row r="170" spans="1:53" s="44" customFormat="1" x14ac:dyDescent="0.25">
      <c r="A170" s="75"/>
      <c r="B170" s="39"/>
      <c r="C170" s="40" t="s">
        <v>41</v>
      </c>
      <c r="D170" s="90">
        <f t="shared" si="983"/>
        <v>5.0000000000000001E-3</v>
      </c>
      <c r="F170" s="90"/>
      <c r="G170" s="90"/>
      <c r="H170" s="90"/>
      <c r="I170" s="90">
        <v>5.0000000000000001E-3</v>
      </c>
      <c r="J170" s="90"/>
      <c r="K170" s="90"/>
      <c r="L170" s="90"/>
      <c r="M170" s="90"/>
      <c r="N170" s="90"/>
      <c r="O170" s="89"/>
      <c r="P170" s="90"/>
      <c r="Q170" s="90"/>
      <c r="R170" s="90"/>
      <c r="S170" s="90"/>
      <c r="T170" s="90"/>
      <c r="U170" s="90"/>
      <c r="V170" s="90"/>
      <c r="W170" s="90"/>
      <c r="X170" s="89"/>
      <c r="Y170" s="90"/>
      <c r="Z170" s="90"/>
      <c r="AA170" s="90"/>
      <c r="AB170" s="90"/>
      <c r="AC170" s="90"/>
      <c r="AD170" s="90"/>
      <c r="AE170" s="90"/>
      <c r="AF170" s="90"/>
      <c r="AG170" s="90"/>
      <c r="AH170" s="89"/>
      <c r="AI170" s="90"/>
      <c r="AJ170" s="90"/>
      <c r="AK170" s="90"/>
      <c r="AL170" s="90"/>
      <c r="AM170" s="90"/>
      <c r="AN170" s="90"/>
      <c r="AO170" s="90"/>
      <c r="AP170" s="89"/>
      <c r="AQ170" s="90"/>
      <c r="AR170" s="90"/>
      <c r="AS170" s="90"/>
      <c r="AT170" s="89"/>
      <c r="AU170" s="90"/>
      <c r="AV170" s="90"/>
      <c r="AW170" s="90"/>
      <c r="AX170" s="90"/>
      <c r="AY170" s="90"/>
      <c r="AZ170" s="90"/>
      <c r="BA170" s="89"/>
    </row>
    <row r="171" spans="1:53" s="44" customFormat="1" x14ac:dyDescent="0.25">
      <c r="A171" s="75"/>
      <c r="B171" s="39"/>
      <c r="C171" s="40" t="s">
        <v>42</v>
      </c>
      <c r="D171" s="90">
        <f t="shared" si="983"/>
        <v>0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89"/>
      <c r="P171" s="90"/>
      <c r="Q171" s="90"/>
      <c r="R171" s="90"/>
      <c r="S171" s="90"/>
      <c r="T171" s="90"/>
      <c r="U171" s="90"/>
      <c r="V171" s="90"/>
      <c r="W171" s="90"/>
      <c r="X171" s="89"/>
      <c r="Y171" s="90"/>
      <c r="Z171" s="90"/>
      <c r="AA171" s="90"/>
      <c r="AB171" s="90"/>
      <c r="AC171" s="90"/>
      <c r="AD171" s="90"/>
      <c r="AE171" s="90"/>
      <c r="AF171" s="90"/>
      <c r="AG171" s="90"/>
      <c r="AH171" s="89"/>
      <c r="AI171" s="90"/>
      <c r="AJ171" s="90"/>
      <c r="AK171" s="90"/>
      <c r="AL171" s="90"/>
      <c r="AM171" s="90"/>
      <c r="AN171" s="90"/>
      <c r="AO171" s="90"/>
      <c r="AP171" s="89"/>
      <c r="AQ171" s="90"/>
      <c r="AR171" s="90"/>
      <c r="AS171" s="90"/>
      <c r="AT171" s="89"/>
      <c r="AU171" s="90"/>
      <c r="AV171" s="90"/>
      <c r="AW171" s="90"/>
      <c r="AX171" s="90"/>
      <c r="AY171" s="90"/>
      <c r="AZ171" s="90"/>
      <c r="BA171" s="89"/>
    </row>
    <row r="172" spans="1:53" s="82" customFormat="1" x14ac:dyDescent="0.25">
      <c r="A172" s="75"/>
      <c r="B172" s="79"/>
      <c r="C172" s="80" t="s">
        <v>43</v>
      </c>
      <c r="D172" s="90">
        <f t="shared" si="983"/>
        <v>0</v>
      </c>
      <c r="F172" s="81"/>
      <c r="G172" s="81"/>
      <c r="H172" s="81"/>
      <c r="I172" s="81"/>
      <c r="J172" s="81"/>
      <c r="K172" s="81"/>
      <c r="L172" s="81"/>
      <c r="M172" s="81"/>
      <c r="N172" s="81"/>
      <c r="O172" s="83"/>
      <c r="P172" s="81"/>
      <c r="Q172" s="81"/>
      <c r="R172" s="81"/>
      <c r="S172" s="81"/>
      <c r="T172" s="81"/>
      <c r="U172" s="81"/>
      <c r="V172" s="81"/>
      <c r="W172" s="81"/>
      <c r="X172" s="83"/>
      <c r="Y172" s="81"/>
      <c r="Z172" s="81"/>
      <c r="AA172" s="81"/>
      <c r="AB172" s="81"/>
      <c r="AC172" s="81"/>
      <c r="AD172" s="81"/>
      <c r="AE172" s="81"/>
      <c r="AF172" s="81"/>
      <c r="AG172" s="81"/>
      <c r="AH172" s="83"/>
      <c r="AP172" s="83"/>
      <c r="AT172" s="83"/>
      <c r="AU172" s="90"/>
      <c r="AV172" s="90"/>
      <c r="AW172" s="90"/>
      <c r="AX172" s="90"/>
      <c r="AY172" s="90"/>
      <c r="AZ172" s="90"/>
      <c r="BA172" s="83"/>
    </row>
    <row r="173" spans="1:53" s="44" customFormat="1" x14ac:dyDescent="0.25">
      <c r="A173" s="75"/>
      <c r="B173" s="84" t="s">
        <v>44</v>
      </c>
      <c r="C173" s="85"/>
      <c r="D173" s="86"/>
      <c r="E173" s="87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9"/>
      <c r="AI173" s="90"/>
      <c r="AJ173" s="90"/>
      <c r="AK173" s="90"/>
      <c r="AL173" s="90"/>
      <c r="AM173" s="90"/>
      <c r="AN173" s="90"/>
      <c r="AO173" s="90"/>
      <c r="AP173" s="89"/>
      <c r="AT173" s="89"/>
      <c r="AU173" s="90"/>
      <c r="AV173" s="90"/>
      <c r="AW173" s="90"/>
      <c r="AX173" s="90"/>
      <c r="AY173" s="90"/>
      <c r="AZ173" s="90"/>
      <c r="BA173" s="89"/>
    </row>
    <row r="174" spans="1:53" s="44" customFormat="1" x14ac:dyDescent="0.25">
      <c r="A174" s="75"/>
      <c r="B174" s="39"/>
      <c r="C174" s="52" t="s">
        <v>45</v>
      </c>
      <c r="D174" s="90">
        <f t="shared" si="983"/>
        <v>0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89"/>
      <c r="P174" s="90"/>
      <c r="Q174" s="90"/>
      <c r="R174" s="90"/>
      <c r="S174" s="90"/>
      <c r="T174" s="90"/>
      <c r="U174" s="90"/>
      <c r="V174" s="90"/>
      <c r="W174" s="90"/>
      <c r="X174" s="89"/>
      <c r="Y174" s="90"/>
      <c r="Z174" s="90"/>
      <c r="AA174" s="90"/>
      <c r="AB174" s="90"/>
      <c r="AC174" s="90"/>
      <c r="AD174" s="90"/>
      <c r="AE174" s="90"/>
      <c r="AF174" s="90"/>
      <c r="AG174" s="90"/>
      <c r="AH174" s="89"/>
      <c r="AI174" s="90"/>
      <c r="AJ174" s="90"/>
      <c r="AK174" s="90"/>
      <c r="AL174" s="90"/>
      <c r="AM174" s="90"/>
      <c r="AN174" s="90"/>
      <c r="AO174" s="90"/>
      <c r="AP174" s="89"/>
      <c r="AT174" s="89"/>
      <c r="AU174" s="90"/>
      <c r="AV174" s="90"/>
      <c r="AW174" s="90"/>
      <c r="AX174" s="90"/>
      <c r="AY174" s="90"/>
      <c r="AZ174" s="90"/>
      <c r="BA174" s="89"/>
    </row>
    <row r="175" spans="1:53" s="82" customFormat="1" x14ac:dyDescent="0.25">
      <c r="A175" s="75"/>
      <c r="B175" s="79"/>
      <c r="C175" s="92" t="s">
        <v>46</v>
      </c>
      <c r="D175" s="90">
        <f t="shared" si="983"/>
        <v>0.02</v>
      </c>
      <c r="F175" s="81"/>
      <c r="G175" s="81"/>
      <c r="H175" s="81"/>
      <c r="I175" s="81"/>
      <c r="J175" s="81"/>
      <c r="K175" s="81"/>
      <c r="L175" s="81">
        <v>0.02</v>
      </c>
      <c r="M175" s="81"/>
      <c r="N175" s="81"/>
      <c r="O175" s="83"/>
      <c r="P175" s="81"/>
      <c r="Q175" s="81"/>
      <c r="R175" s="81"/>
      <c r="S175" s="81"/>
      <c r="T175" s="81"/>
      <c r="U175" s="81"/>
      <c r="V175" s="81"/>
      <c r="W175" s="81"/>
      <c r="X175" s="83"/>
      <c r="Y175" s="81"/>
      <c r="Z175" s="81"/>
      <c r="AA175" s="81"/>
      <c r="AB175" s="81"/>
      <c r="AC175" s="81"/>
      <c r="AD175" s="81"/>
      <c r="AE175" s="81"/>
      <c r="AF175" s="81"/>
      <c r="AG175" s="81"/>
      <c r="AH175" s="83"/>
      <c r="AI175" s="90"/>
      <c r="AJ175" s="90"/>
      <c r="AK175" s="90"/>
      <c r="AL175" s="90"/>
      <c r="AM175" s="90"/>
      <c r="AN175" s="90"/>
      <c r="AO175" s="90"/>
      <c r="AP175" s="83"/>
      <c r="AT175" s="83"/>
      <c r="AU175" s="90"/>
      <c r="AV175" s="90"/>
      <c r="AW175" s="90"/>
      <c r="AX175" s="90"/>
      <c r="AY175" s="90"/>
      <c r="AZ175" s="90"/>
      <c r="BA175" s="83"/>
    </row>
    <row r="176" spans="1:53" s="44" customFormat="1" x14ac:dyDescent="0.25">
      <c r="A176" s="75"/>
      <c r="B176" s="84" t="s">
        <v>47</v>
      </c>
      <c r="C176" s="85"/>
      <c r="D176" s="86"/>
      <c r="E176" s="87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9"/>
      <c r="AI176" s="90"/>
      <c r="AJ176" s="90"/>
      <c r="AK176" s="90"/>
      <c r="AL176" s="90"/>
      <c r="AM176" s="90"/>
      <c r="AN176" s="90"/>
      <c r="AO176" s="90"/>
      <c r="AP176" s="89"/>
      <c r="AT176" s="89"/>
      <c r="AU176" s="90"/>
      <c r="AV176" s="90"/>
      <c r="AW176" s="90"/>
      <c r="AX176" s="90"/>
      <c r="AY176" s="90"/>
      <c r="AZ176" s="90"/>
      <c r="BA176" s="89"/>
    </row>
    <row r="177" spans="1:53" s="44" customFormat="1" x14ac:dyDescent="0.25">
      <c r="A177" s="75"/>
      <c r="B177" s="39"/>
      <c r="C177" s="40" t="s">
        <v>48</v>
      </c>
      <c r="D177" s="90">
        <f t="shared" si="983"/>
        <v>0.14599999999999999</v>
      </c>
      <c r="F177" s="90">
        <v>0.02</v>
      </c>
      <c r="G177" s="90">
        <v>0.03</v>
      </c>
      <c r="H177" s="90"/>
      <c r="I177" s="90"/>
      <c r="J177" s="90"/>
      <c r="K177" s="90"/>
      <c r="L177" s="90"/>
      <c r="M177" s="90"/>
      <c r="N177" s="90"/>
      <c r="O177" s="89"/>
      <c r="P177" s="90"/>
      <c r="Q177" s="90"/>
      <c r="R177" s="90"/>
      <c r="S177" s="90"/>
      <c r="T177" s="90"/>
      <c r="U177" s="90">
        <v>0.03</v>
      </c>
      <c r="V177" s="90"/>
      <c r="W177" s="90"/>
      <c r="X177" s="89"/>
      <c r="Y177" s="90">
        <v>0.01</v>
      </c>
      <c r="Z177" s="90"/>
      <c r="AA177" s="90"/>
      <c r="AB177" s="90">
        <v>5.0000000000000001E-3</v>
      </c>
      <c r="AC177" s="90">
        <v>5.0000000000000001E-3</v>
      </c>
      <c r="AD177" s="90">
        <v>5.0000000000000001E-3</v>
      </c>
      <c r="AE177" s="90"/>
      <c r="AF177" s="90"/>
      <c r="AG177" s="90"/>
      <c r="AH177" s="89"/>
      <c r="AI177" s="90">
        <v>1E-3</v>
      </c>
      <c r="AJ177" s="90">
        <v>0.02</v>
      </c>
      <c r="AK177" s="90">
        <v>0.02</v>
      </c>
      <c r="AL177" s="90"/>
      <c r="AM177" s="90"/>
      <c r="AN177" s="90"/>
      <c r="AO177" s="90"/>
      <c r="AP177" s="89"/>
      <c r="AQ177" s="90"/>
      <c r="AR177" s="90"/>
      <c r="AS177" s="90"/>
      <c r="AT177" s="89"/>
      <c r="AU177" s="90"/>
      <c r="AV177" s="90"/>
      <c r="AW177" s="90"/>
      <c r="AX177" s="90"/>
      <c r="AY177" s="90"/>
      <c r="AZ177" s="90"/>
      <c r="BA177" s="89"/>
    </row>
    <row r="178" spans="1:53" s="44" customFormat="1" x14ac:dyDescent="0.25">
      <c r="A178" s="75"/>
      <c r="B178" s="39"/>
      <c r="C178" s="40" t="s">
        <v>49</v>
      </c>
      <c r="D178" s="90">
        <f t="shared" si="983"/>
        <v>0.22000000000000003</v>
      </c>
      <c r="F178" s="90"/>
      <c r="G178" s="90"/>
      <c r="H178" s="90"/>
      <c r="I178" s="90">
        <v>0.02</v>
      </c>
      <c r="J178" s="90"/>
      <c r="K178" s="90"/>
      <c r="L178" s="90"/>
      <c r="M178" s="90"/>
      <c r="N178" s="90"/>
      <c r="O178" s="89"/>
      <c r="P178" s="90"/>
      <c r="Q178" s="90"/>
      <c r="R178" s="90"/>
      <c r="S178" s="90"/>
      <c r="T178" s="90"/>
      <c r="U178" s="90"/>
      <c r="V178" s="90">
        <v>0.02</v>
      </c>
      <c r="W178" s="90">
        <v>0.02</v>
      </c>
      <c r="X178" s="89"/>
      <c r="Y178" s="90">
        <v>0.01</v>
      </c>
      <c r="Z178" s="90">
        <v>0.01</v>
      </c>
      <c r="AA178" s="90"/>
      <c r="AB178" s="90"/>
      <c r="AC178" s="90">
        <v>0.02</v>
      </c>
      <c r="AD178" s="90">
        <v>0.02</v>
      </c>
      <c r="AE178" s="90"/>
      <c r="AF178" s="90"/>
      <c r="AG178" s="90"/>
      <c r="AH178" s="89"/>
      <c r="AI178" s="90"/>
      <c r="AJ178" s="90">
        <v>0.03</v>
      </c>
      <c r="AK178" s="90">
        <v>0.03</v>
      </c>
      <c r="AL178" s="90"/>
      <c r="AM178" s="90">
        <v>5.0000000000000001E-3</v>
      </c>
      <c r="AN178" s="90">
        <v>5.0000000000000001E-3</v>
      </c>
      <c r="AO178" s="90"/>
      <c r="AP178" s="89"/>
      <c r="AQ178" s="90">
        <v>0.01</v>
      </c>
      <c r="AR178" s="90">
        <v>0.01</v>
      </c>
      <c r="AS178" s="90">
        <v>0.01</v>
      </c>
      <c r="AT178" s="89"/>
      <c r="AU178" s="90"/>
      <c r="AV178" s="90"/>
      <c r="AW178" s="90"/>
      <c r="AX178" s="90"/>
      <c r="AY178" s="90"/>
      <c r="AZ178" s="90"/>
      <c r="BA178" s="89"/>
    </row>
    <row r="179" spans="1:53" s="44" customFormat="1" x14ac:dyDescent="0.25">
      <c r="A179" s="75"/>
      <c r="B179" s="39"/>
      <c r="C179" s="40" t="s">
        <v>50</v>
      </c>
      <c r="D179" s="90">
        <f t="shared" si="983"/>
        <v>0</v>
      </c>
      <c r="F179" s="90"/>
      <c r="G179" s="90"/>
      <c r="H179" s="90"/>
      <c r="I179" s="90"/>
      <c r="J179" s="90"/>
      <c r="K179" s="90"/>
      <c r="L179" s="90"/>
      <c r="M179" s="90"/>
      <c r="N179" s="90"/>
      <c r="O179" s="89"/>
      <c r="P179" s="90"/>
      <c r="Q179" s="90"/>
      <c r="R179" s="90"/>
      <c r="S179" s="90"/>
      <c r="T179" s="90"/>
      <c r="U179" s="90"/>
      <c r="V179" s="90"/>
      <c r="W179" s="90"/>
      <c r="X179" s="89"/>
      <c r="Y179" s="90"/>
      <c r="Z179" s="90"/>
      <c r="AA179" s="90"/>
      <c r="AB179" s="90"/>
      <c r="AC179" s="90"/>
      <c r="AD179" s="90"/>
      <c r="AE179" s="90"/>
      <c r="AF179" s="90"/>
      <c r="AG179" s="90"/>
      <c r="AH179" s="89"/>
      <c r="AI179" s="90"/>
      <c r="AJ179" s="90"/>
      <c r="AK179" s="90"/>
      <c r="AL179" s="90"/>
      <c r="AM179" s="90"/>
      <c r="AN179" s="90"/>
      <c r="AO179" s="90"/>
      <c r="AP179" s="89"/>
      <c r="AQ179" s="90"/>
      <c r="AR179" s="90"/>
      <c r="AS179" s="90"/>
      <c r="AT179" s="89"/>
      <c r="AU179" s="90"/>
      <c r="AV179" s="90"/>
      <c r="AW179" s="90"/>
      <c r="AX179" s="90"/>
      <c r="AY179" s="90"/>
      <c r="AZ179" s="90"/>
      <c r="BA179" s="89"/>
    </row>
    <row r="180" spans="1:53" s="44" customFormat="1" x14ac:dyDescent="0.25">
      <c r="A180" s="75"/>
      <c r="B180" s="39"/>
      <c r="C180" s="40" t="s">
        <v>51</v>
      </c>
      <c r="D180" s="90">
        <f t="shared" si="983"/>
        <v>0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89"/>
      <c r="P180" s="90"/>
      <c r="Q180" s="90"/>
      <c r="R180" s="90"/>
      <c r="S180" s="90"/>
      <c r="T180" s="90"/>
      <c r="U180" s="90"/>
      <c r="V180" s="90"/>
      <c r="W180" s="90"/>
      <c r="X180" s="89"/>
      <c r="Y180" s="90"/>
      <c r="Z180" s="90"/>
      <c r="AA180" s="90"/>
      <c r="AB180" s="90"/>
      <c r="AC180" s="90"/>
      <c r="AD180" s="90"/>
      <c r="AE180" s="90"/>
      <c r="AF180" s="90"/>
      <c r="AG180" s="90"/>
      <c r="AH180" s="89"/>
      <c r="AI180" s="90"/>
      <c r="AJ180" s="90"/>
      <c r="AK180" s="90"/>
      <c r="AL180" s="90"/>
      <c r="AM180" s="90"/>
      <c r="AN180" s="90"/>
      <c r="AO180" s="90"/>
      <c r="AP180" s="89"/>
      <c r="AQ180" s="90"/>
      <c r="AR180" s="90"/>
      <c r="AS180" s="90"/>
      <c r="AT180" s="89"/>
      <c r="AU180" s="90"/>
      <c r="AV180" s="90"/>
      <c r="AW180" s="90"/>
      <c r="AX180" s="90"/>
      <c r="AY180" s="90"/>
      <c r="AZ180" s="90"/>
      <c r="BA180" s="89"/>
    </row>
    <row r="181" spans="1:53" s="44" customFormat="1" x14ac:dyDescent="0.25">
      <c r="A181" s="75"/>
      <c r="B181" s="39"/>
      <c r="C181" s="40" t="s">
        <v>52</v>
      </c>
      <c r="D181" s="90">
        <f t="shared" si="983"/>
        <v>0</v>
      </c>
      <c r="F181" s="90"/>
      <c r="G181" s="90"/>
      <c r="H181" s="90"/>
      <c r="I181" s="90"/>
      <c r="J181" s="90"/>
      <c r="K181" s="90"/>
      <c r="L181" s="90"/>
      <c r="M181" s="90"/>
      <c r="N181" s="90"/>
      <c r="O181" s="89"/>
      <c r="P181" s="90"/>
      <c r="Q181" s="90"/>
      <c r="R181" s="90"/>
      <c r="S181" s="90"/>
      <c r="T181" s="90"/>
      <c r="U181" s="90"/>
      <c r="V181" s="90"/>
      <c r="W181" s="90"/>
      <c r="X181" s="89"/>
      <c r="Y181" s="90"/>
      <c r="Z181" s="90"/>
      <c r="AA181" s="90"/>
      <c r="AB181" s="90"/>
      <c r="AC181" s="90"/>
      <c r="AD181" s="90"/>
      <c r="AE181" s="90"/>
      <c r="AF181" s="90"/>
      <c r="AG181" s="90"/>
      <c r="AH181" s="89"/>
      <c r="AI181" s="90"/>
      <c r="AJ181" s="90"/>
      <c r="AK181" s="90"/>
      <c r="AL181" s="90"/>
      <c r="AM181" s="90"/>
      <c r="AN181" s="90"/>
      <c r="AO181" s="90"/>
      <c r="AP181" s="89"/>
      <c r="AQ181" s="90"/>
      <c r="AR181" s="90"/>
      <c r="AS181" s="90"/>
      <c r="AT181" s="89"/>
      <c r="AU181" s="90"/>
      <c r="AV181" s="90"/>
      <c r="AW181" s="90"/>
      <c r="AX181" s="90"/>
      <c r="AY181" s="90"/>
      <c r="AZ181" s="90"/>
      <c r="BA181" s="89"/>
    </row>
    <row r="182" spans="1:53" s="82" customFormat="1" x14ac:dyDescent="0.25">
      <c r="A182" s="75"/>
      <c r="B182" s="79"/>
      <c r="C182" s="80" t="s">
        <v>53</v>
      </c>
      <c r="D182" s="90">
        <f t="shared" si="983"/>
        <v>0</v>
      </c>
      <c r="F182" s="81"/>
      <c r="G182" s="81"/>
      <c r="H182" s="81"/>
      <c r="I182" s="81"/>
      <c r="J182" s="81"/>
      <c r="K182" s="81"/>
      <c r="L182" s="81"/>
      <c r="M182" s="81"/>
      <c r="N182" s="81"/>
      <c r="O182" s="83"/>
      <c r="P182" s="81"/>
      <c r="Q182" s="81"/>
      <c r="R182" s="81"/>
      <c r="S182" s="81"/>
      <c r="T182" s="81"/>
      <c r="U182" s="81"/>
      <c r="V182" s="81"/>
      <c r="W182" s="81"/>
      <c r="X182" s="83"/>
      <c r="Y182" s="81"/>
      <c r="Z182" s="81"/>
      <c r="AA182" s="81"/>
      <c r="AB182" s="81"/>
      <c r="AC182" s="81"/>
      <c r="AD182" s="81"/>
      <c r="AE182" s="81"/>
      <c r="AF182" s="81"/>
      <c r="AG182" s="81"/>
      <c r="AH182" s="83"/>
      <c r="AI182" s="90"/>
      <c r="AJ182" s="90"/>
      <c r="AK182" s="90"/>
      <c r="AL182" s="90"/>
      <c r="AM182" s="90"/>
      <c r="AN182" s="90"/>
      <c r="AO182" s="90"/>
      <c r="AP182" s="83"/>
      <c r="AQ182" s="90"/>
      <c r="AR182" s="90"/>
      <c r="AS182" s="90"/>
      <c r="AT182" s="83"/>
      <c r="AU182" s="90"/>
      <c r="AV182" s="90"/>
      <c r="AW182" s="90"/>
      <c r="AX182" s="90"/>
      <c r="AY182" s="90"/>
      <c r="AZ182" s="90"/>
      <c r="BA182" s="83"/>
    </row>
    <row r="183" spans="1:53" s="44" customFormat="1" x14ac:dyDescent="0.25">
      <c r="A183" s="75"/>
      <c r="B183" s="84" t="s">
        <v>54</v>
      </c>
      <c r="C183" s="85"/>
      <c r="D183" s="86"/>
      <c r="E183" s="87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9"/>
      <c r="AI183" s="90"/>
      <c r="AJ183" s="90"/>
      <c r="AK183" s="90"/>
      <c r="AL183" s="90"/>
      <c r="AM183" s="90"/>
      <c r="AN183" s="90"/>
      <c r="AO183" s="90"/>
      <c r="AP183" s="89"/>
      <c r="AT183" s="89"/>
      <c r="AU183" s="90"/>
      <c r="AV183" s="90"/>
      <c r="AW183" s="90"/>
      <c r="AX183" s="90"/>
      <c r="AY183" s="90"/>
      <c r="AZ183" s="90"/>
      <c r="BA183" s="89"/>
    </row>
    <row r="184" spans="1:53" s="44" customFormat="1" x14ac:dyDescent="0.25">
      <c r="A184" s="75"/>
      <c r="B184" s="39"/>
      <c r="C184" s="40" t="s">
        <v>55</v>
      </c>
      <c r="D184" s="90">
        <f t="shared" si="983"/>
        <v>0.04</v>
      </c>
      <c r="F184" s="90">
        <v>0.01</v>
      </c>
      <c r="G184" s="90">
        <v>0.01</v>
      </c>
      <c r="H184" s="90"/>
      <c r="I184" s="90"/>
      <c r="J184" s="90"/>
      <c r="K184" s="90"/>
      <c r="L184" s="90"/>
      <c r="M184" s="90"/>
      <c r="N184" s="90"/>
      <c r="O184" s="89"/>
      <c r="P184" s="90"/>
      <c r="Q184" s="90"/>
      <c r="R184" s="90"/>
      <c r="S184" s="90"/>
      <c r="T184" s="90"/>
      <c r="U184" s="90">
        <v>0.02</v>
      </c>
      <c r="V184" s="90"/>
      <c r="W184" s="90"/>
      <c r="X184" s="89"/>
      <c r="Y184" s="90"/>
      <c r="Z184" s="90"/>
      <c r="AA184" s="90"/>
      <c r="AB184" s="90"/>
      <c r="AC184" s="90"/>
      <c r="AD184" s="90"/>
      <c r="AE184" s="90"/>
      <c r="AF184" s="90"/>
      <c r="AG184" s="90"/>
      <c r="AH184" s="89"/>
      <c r="AI184" s="90"/>
      <c r="AJ184" s="90"/>
      <c r="AK184" s="90"/>
      <c r="AL184" s="90"/>
      <c r="AM184" s="90"/>
      <c r="AN184" s="90"/>
      <c r="AO184" s="90"/>
      <c r="AP184" s="89"/>
      <c r="AT184" s="89"/>
      <c r="AU184" s="90"/>
      <c r="AV184" s="90"/>
      <c r="AW184" s="90"/>
      <c r="AX184" s="90"/>
      <c r="AY184" s="90"/>
      <c r="AZ184" s="90"/>
      <c r="BA184" s="89"/>
    </row>
    <row r="185" spans="1:53" s="82" customFormat="1" x14ac:dyDescent="0.25">
      <c r="A185" s="75"/>
      <c r="B185" s="79"/>
      <c r="C185" s="80" t="s">
        <v>56</v>
      </c>
      <c r="D185" s="90">
        <f t="shared" si="983"/>
        <v>0</v>
      </c>
      <c r="F185" s="81"/>
      <c r="G185" s="81"/>
      <c r="H185" s="81"/>
      <c r="I185" s="81"/>
      <c r="J185" s="81"/>
      <c r="K185" s="81"/>
      <c r="L185" s="81"/>
      <c r="M185" s="81"/>
      <c r="N185" s="81"/>
      <c r="O185" s="83"/>
      <c r="P185" s="81"/>
      <c r="Q185" s="81"/>
      <c r="R185" s="81"/>
      <c r="S185" s="81"/>
      <c r="T185" s="81"/>
      <c r="U185" s="81"/>
      <c r="V185" s="81"/>
      <c r="W185" s="81"/>
      <c r="X185" s="83"/>
      <c r="Y185" s="81"/>
      <c r="Z185" s="81"/>
      <c r="AA185" s="81"/>
      <c r="AB185" s="81"/>
      <c r="AC185" s="81"/>
      <c r="AD185" s="81"/>
      <c r="AE185" s="81"/>
      <c r="AF185" s="81"/>
      <c r="AG185" s="81"/>
      <c r="AH185" s="83"/>
      <c r="AI185" s="90"/>
      <c r="AJ185" s="90"/>
      <c r="AK185" s="90"/>
      <c r="AL185" s="90"/>
      <c r="AM185" s="90"/>
      <c r="AN185" s="90"/>
      <c r="AO185" s="90"/>
      <c r="AP185" s="83"/>
      <c r="AT185" s="83"/>
      <c r="AU185" s="90"/>
      <c r="AV185" s="90"/>
      <c r="AW185" s="90"/>
      <c r="AX185" s="90"/>
      <c r="AY185" s="90"/>
      <c r="AZ185" s="90"/>
      <c r="BA185" s="83"/>
    </row>
    <row r="186" spans="1:53" s="44" customFormat="1" x14ac:dyDescent="0.25">
      <c r="A186" s="75"/>
      <c r="B186" s="84" t="s">
        <v>57</v>
      </c>
      <c r="C186" s="85"/>
      <c r="D186" s="86"/>
      <c r="E186" s="87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9"/>
      <c r="AI186" s="90"/>
      <c r="AJ186" s="90"/>
      <c r="AK186" s="90"/>
      <c r="AL186" s="90"/>
      <c r="AM186" s="90"/>
      <c r="AN186" s="90"/>
      <c r="AO186" s="90"/>
      <c r="AP186" s="89"/>
      <c r="AT186" s="89"/>
      <c r="AU186" s="90"/>
      <c r="AV186" s="90"/>
      <c r="AW186" s="90"/>
      <c r="AX186" s="90"/>
      <c r="AY186" s="90"/>
      <c r="AZ186" s="90"/>
      <c r="BA186" s="89"/>
    </row>
    <row r="187" spans="1:53" s="44" customFormat="1" x14ac:dyDescent="0.25">
      <c r="A187" s="75"/>
      <c r="B187" s="39"/>
      <c r="C187" s="40" t="s">
        <v>58</v>
      </c>
      <c r="D187" s="90">
        <f t="shared" si="983"/>
        <v>0.1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89"/>
      <c r="P187" s="90"/>
      <c r="Q187" s="90"/>
      <c r="R187" s="90"/>
      <c r="S187" s="90"/>
      <c r="T187" s="90"/>
      <c r="U187" s="90"/>
      <c r="V187" s="90">
        <v>0.05</v>
      </c>
      <c r="W187" s="90">
        <v>0.05</v>
      </c>
      <c r="X187" s="89"/>
      <c r="Y187" s="90"/>
      <c r="Z187" s="90"/>
      <c r="AA187" s="90"/>
      <c r="AB187" s="90"/>
      <c r="AC187" s="90"/>
      <c r="AD187" s="90"/>
      <c r="AE187" s="90"/>
      <c r="AF187" s="90"/>
      <c r="AG187" s="90"/>
      <c r="AH187" s="89"/>
      <c r="AI187" s="90"/>
      <c r="AJ187" s="90"/>
      <c r="AK187" s="90"/>
      <c r="AL187" s="90"/>
      <c r="AM187" s="90"/>
      <c r="AN187" s="90"/>
      <c r="AO187" s="90"/>
      <c r="AP187" s="89"/>
      <c r="AT187" s="89"/>
      <c r="AU187" s="90"/>
      <c r="AV187" s="90"/>
      <c r="AW187" s="90"/>
      <c r="AX187" s="90"/>
      <c r="AY187" s="90"/>
      <c r="AZ187" s="90"/>
      <c r="BA187" s="89"/>
    </row>
    <row r="188" spans="1:53" s="44" customFormat="1" x14ac:dyDescent="0.25">
      <c r="A188" s="75"/>
      <c r="B188" s="39"/>
      <c r="C188" s="40" t="s">
        <v>59</v>
      </c>
      <c r="D188" s="90">
        <f t="shared" si="983"/>
        <v>0</v>
      </c>
      <c r="F188" s="90"/>
      <c r="G188" s="90"/>
      <c r="H188" s="90"/>
      <c r="I188" s="90"/>
      <c r="J188" s="90"/>
      <c r="K188" s="90"/>
      <c r="L188" s="90"/>
      <c r="M188" s="90"/>
      <c r="N188" s="90"/>
      <c r="O188" s="89"/>
      <c r="P188" s="90"/>
      <c r="Q188" s="90"/>
      <c r="R188" s="90"/>
      <c r="S188" s="90"/>
      <c r="T188" s="90"/>
      <c r="U188" s="90"/>
      <c r="V188" s="90"/>
      <c r="W188" s="90"/>
      <c r="X188" s="89"/>
      <c r="Y188" s="90"/>
      <c r="Z188" s="90"/>
      <c r="AA188" s="90"/>
      <c r="AB188" s="90"/>
      <c r="AC188" s="90"/>
      <c r="AD188" s="90"/>
      <c r="AE188" s="90"/>
      <c r="AF188" s="90"/>
      <c r="AG188" s="90"/>
      <c r="AH188" s="89"/>
      <c r="AI188" s="90"/>
      <c r="AJ188" s="90"/>
      <c r="AK188" s="90"/>
      <c r="AL188" s="90"/>
      <c r="AM188" s="90"/>
      <c r="AN188" s="90"/>
      <c r="AO188" s="90"/>
      <c r="AP188" s="89"/>
      <c r="AT188" s="89"/>
      <c r="AU188" s="90"/>
      <c r="AV188" s="90"/>
      <c r="AW188" s="90"/>
      <c r="AX188" s="90"/>
      <c r="AY188" s="90"/>
      <c r="AZ188" s="90"/>
      <c r="BA188" s="89"/>
    </row>
    <row r="189" spans="1:53" s="44" customFormat="1" x14ac:dyDescent="0.25">
      <c r="A189" s="75"/>
      <c r="B189" s="39"/>
      <c r="C189" s="40" t="s">
        <v>60</v>
      </c>
      <c r="D189" s="90">
        <f t="shared" si="983"/>
        <v>0.2</v>
      </c>
      <c r="F189" s="90"/>
      <c r="G189" s="90"/>
      <c r="H189" s="90"/>
      <c r="I189" s="90"/>
      <c r="J189" s="90"/>
      <c r="K189" s="90"/>
      <c r="L189" s="90"/>
      <c r="M189" s="90"/>
      <c r="N189" s="90"/>
      <c r="O189" s="89"/>
      <c r="P189" s="90"/>
      <c r="Q189" s="90"/>
      <c r="R189" s="90"/>
      <c r="S189" s="90"/>
      <c r="T189" s="90"/>
      <c r="U189" s="90"/>
      <c r="V189" s="90">
        <v>0.1</v>
      </c>
      <c r="W189" s="90">
        <v>0.1</v>
      </c>
      <c r="X189" s="89"/>
      <c r="Y189" s="90"/>
      <c r="Z189" s="90"/>
      <c r="AA189" s="90"/>
      <c r="AB189" s="90"/>
      <c r="AC189" s="90"/>
      <c r="AD189" s="90"/>
      <c r="AE189" s="90"/>
      <c r="AF189" s="90"/>
      <c r="AG189" s="90"/>
      <c r="AH189" s="89"/>
      <c r="AI189" s="90"/>
      <c r="AJ189" s="90"/>
      <c r="AK189" s="90"/>
      <c r="AL189" s="90"/>
      <c r="AM189" s="90"/>
      <c r="AN189" s="90"/>
      <c r="AO189" s="90"/>
      <c r="AP189" s="89"/>
      <c r="AT189" s="89"/>
      <c r="AU189" s="90"/>
      <c r="AV189" s="90"/>
      <c r="AW189" s="90"/>
      <c r="AX189" s="90"/>
      <c r="AY189" s="90"/>
      <c r="AZ189" s="90"/>
      <c r="BA189" s="89"/>
    </row>
    <row r="190" spans="1:53" s="44" customFormat="1" x14ac:dyDescent="0.25">
      <c r="A190" s="75"/>
      <c r="B190" s="39"/>
      <c r="C190" s="40" t="s">
        <v>61</v>
      </c>
      <c r="D190" s="90">
        <f t="shared" si="983"/>
        <v>4.4999999999999998E-2</v>
      </c>
      <c r="F190" s="90"/>
      <c r="G190" s="90"/>
      <c r="H190" s="90"/>
      <c r="I190" s="90"/>
      <c r="J190" s="90"/>
      <c r="K190" s="90"/>
      <c r="L190" s="90"/>
      <c r="M190" s="90"/>
      <c r="N190" s="90"/>
      <c r="O190" s="89"/>
      <c r="P190" s="90"/>
      <c r="Q190" s="90"/>
      <c r="R190" s="90"/>
      <c r="S190" s="90"/>
      <c r="T190" s="90"/>
      <c r="U190" s="90"/>
      <c r="V190" s="90">
        <v>1.4999999999999999E-2</v>
      </c>
      <c r="W190" s="90">
        <v>0.03</v>
      </c>
      <c r="X190" s="89"/>
      <c r="Y190" s="90"/>
      <c r="Z190" s="90"/>
      <c r="AA190" s="90"/>
      <c r="AB190" s="90"/>
      <c r="AC190" s="90"/>
      <c r="AD190" s="90"/>
      <c r="AE190" s="90"/>
      <c r="AF190" s="90"/>
      <c r="AG190" s="90"/>
      <c r="AH190" s="89"/>
      <c r="AI190" s="90"/>
      <c r="AJ190" s="90"/>
      <c r="AK190" s="90"/>
      <c r="AL190" s="90"/>
      <c r="AM190" s="90"/>
      <c r="AN190" s="90"/>
      <c r="AO190" s="90"/>
      <c r="AP190" s="89"/>
      <c r="AT190" s="89"/>
      <c r="AU190" s="90"/>
      <c r="AV190" s="90"/>
      <c r="AW190" s="90"/>
      <c r="AX190" s="90"/>
      <c r="AY190" s="90"/>
      <c r="AZ190" s="90"/>
      <c r="BA190" s="89"/>
    </row>
    <row r="191" spans="1:53" s="82" customFormat="1" x14ac:dyDescent="0.25">
      <c r="A191" s="75"/>
      <c r="B191" s="79"/>
      <c r="C191" s="80" t="s">
        <v>62</v>
      </c>
      <c r="D191" s="90">
        <f t="shared" si="983"/>
        <v>1.4999999999999999E-2</v>
      </c>
      <c r="F191" s="81"/>
      <c r="G191" s="81"/>
      <c r="H191" s="81"/>
      <c r="I191" s="81"/>
      <c r="J191" s="81"/>
      <c r="K191" s="81"/>
      <c r="L191" s="81"/>
      <c r="M191" s="81"/>
      <c r="N191" s="81"/>
      <c r="O191" s="83"/>
      <c r="P191" s="81"/>
      <c r="Q191" s="81"/>
      <c r="R191" s="81"/>
      <c r="S191" s="81"/>
      <c r="T191" s="81"/>
      <c r="U191" s="81"/>
      <c r="V191" s="81">
        <v>1.4999999999999999E-2</v>
      </c>
      <c r="W191" s="81"/>
      <c r="X191" s="83"/>
      <c r="Y191" s="81"/>
      <c r="Z191" s="81"/>
      <c r="AA191" s="81"/>
      <c r="AB191" s="81"/>
      <c r="AC191" s="81"/>
      <c r="AD191" s="81"/>
      <c r="AE191" s="81"/>
      <c r="AF191" s="81"/>
      <c r="AG191" s="81"/>
      <c r="AH191" s="83"/>
      <c r="AI191" s="90"/>
      <c r="AJ191" s="90"/>
      <c r="AK191" s="90"/>
      <c r="AL191" s="90"/>
      <c r="AM191" s="90"/>
      <c r="AN191" s="90"/>
      <c r="AO191" s="90"/>
      <c r="AP191" s="83"/>
      <c r="AT191" s="83"/>
      <c r="AU191" s="90"/>
      <c r="AV191" s="90"/>
      <c r="AW191" s="90"/>
      <c r="AX191" s="90"/>
      <c r="AY191" s="90"/>
      <c r="AZ191" s="90"/>
      <c r="BA191" s="83"/>
    </row>
    <row r="192" spans="1:53" s="44" customFormat="1" x14ac:dyDescent="0.25">
      <c r="A192" s="75"/>
      <c r="B192" s="84" t="s">
        <v>63</v>
      </c>
      <c r="C192" s="85"/>
      <c r="D192" s="86"/>
      <c r="E192" s="87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9"/>
      <c r="AI192" s="90"/>
      <c r="AJ192" s="90"/>
      <c r="AK192" s="90"/>
      <c r="AL192" s="90"/>
      <c r="AM192" s="90"/>
      <c r="AN192" s="90"/>
      <c r="AO192" s="90"/>
      <c r="AP192" s="89"/>
      <c r="AT192" s="89"/>
      <c r="AU192" s="90"/>
      <c r="AV192" s="90"/>
      <c r="AW192" s="90"/>
      <c r="AX192" s="90"/>
      <c r="AY192" s="90"/>
      <c r="AZ192" s="90"/>
      <c r="BA192" s="89"/>
    </row>
    <row r="193" spans="1:53" s="44" customFormat="1" x14ac:dyDescent="0.25">
      <c r="A193" s="75"/>
      <c r="B193" s="39"/>
      <c r="C193" s="40" t="s">
        <v>64</v>
      </c>
      <c r="D193" s="90">
        <f t="shared" si="983"/>
        <v>0</v>
      </c>
      <c r="F193" s="90"/>
      <c r="G193" s="90"/>
      <c r="H193" s="90"/>
      <c r="I193" s="90"/>
      <c r="J193" s="90"/>
      <c r="K193" s="90"/>
      <c r="L193" s="90"/>
      <c r="M193" s="90"/>
      <c r="N193" s="90"/>
      <c r="O193" s="89"/>
      <c r="P193" s="90"/>
      <c r="Q193" s="90"/>
      <c r="R193" s="90"/>
      <c r="S193" s="90"/>
      <c r="T193" s="90"/>
      <c r="U193" s="90"/>
      <c r="V193" s="90"/>
      <c r="W193" s="90"/>
      <c r="X193" s="89"/>
      <c r="Y193" s="90"/>
      <c r="Z193" s="90"/>
      <c r="AA193" s="90"/>
      <c r="AB193" s="90"/>
      <c r="AC193" s="90"/>
      <c r="AD193" s="90"/>
      <c r="AE193" s="90"/>
      <c r="AF193" s="90"/>
      <c r="AG193" s="90"/>
      <c r="AH193" s="89"/>
      <c r="AI193" s="90"/>
      <c r="AJ193" s="90"/>
      <c r="AK193" s="90"/>
      <c r="AL193" s="90"/>
      <c r="AM193" s="90"/>
      <c r="AN193" s="90"/>
      <c r="AO193" s="90"/>
      <c r="AP193" s="89"/>
      <c r="AT193" s="89"/>
      <c r="AU193" s="90"/>
      <c r="AV193" s="90"/>
      <c r="AW193" s="90"/>
      <c r="AX193" s="90"/>
      <c r="AY193" s="90"/>
      <c r="AZ193" s="90"/>
      <c r="BA193" s="89"/>
    </row>
    <row r="194" spans="1:53" s="44" customFormat="1" x14ac:dyDescent="0.25">
      <c r="A194" s="75"/>
      <c r="B194" s="39"/>
      <c r="C194" s="40" t="s">
        <v>65</v>
      </c>
      <c r="D194" s="90">
        <f t="shared" si="983"/>
        <v>0</v>
      </c>
      <c r="F194" s="90"/>
      <c r="G194" s="90"/>
      <c r="H194" s="90"/>
      <c r="I194" s="90"/>
      <c r="J194" s="90"/>
      <c r="K194" s="90"/>
      <c r="L194" s="90"/>
      <c r="M194" s="90"/>
      <c r="N194" s="90"/>
      <c r="O194" s="89"/>
      <c r="P194" s="90"/>
      <c r="Q194" s="90"/>
      <c r="R194" s="90"/>
      <c r="S194" s="90"/>
      <c r="T194" s="90"/>
      <c r="U194" s="90"/>
      <c r="V194" s="90"/>
      <c r="W194" s="90"/>
      <c r="X194" s="89"/>
      <c r="Y194" s="90"/>
      <c r="Z194" s="90"/>
      <c r="AA194" s="90"/>
      <c r="AB194" s="90"/>
      <c r="AC194" s="90"/>
      <c r="AD194" s="90"/>
      <c r="AE194" s="90"/>
      <c r="AF194" s="90"/>
      <c r="AG194" s="90"/>
      <c r="AH194" s="89"/>
      <c r="AI194" s="90"/>
      <c r="AJ194" s="90"/>
      <c r="AK194" s="90"/>
      <c r="AL194" s="90"/>
      <c r="AM194" s="90"/>
      <c r="AN194" s="90"/>
      <c r="AO194" s="90"/>
      <c r="AP194" s="89"/>
      <c r="AT194" s="89"/>
      <c r="AU194" s="90"/>
      <c r="AV194" s="90"/>
      <c r="AW194" s="90"/>
      <c r="AX194" s="90"/>
      <c r="AY194" s="90"/>
      <c r="AZ194" s="90"/>
      <c r="BA194" s="89"/>
    </row>
    <row r="195" spans="1:53" s="44" customFormat="1" x14ac:dyDescent="0.25">
      <c r="A195" s="75"/>
      <c r="B195" s="39"/>
      <c r="C195" s="40" t="s">
        <v>66</v>
      </c>
      <c r="D195" s="90">
        <f t="shared" si="983"/>
        <v>0</v>
      </c>
      <c r="F195" s="90"/>
      <c r="G195" s="90"/>
      <c r="H195" s="90"/>
      <c r="I195" s="90"/>
      <c r="J195" s="90"/>
      <c r="K195" s="90"/>
      <c r="L195" s="90"/>
      <c r="M195" s="90"/>
      <c r="N195" s="90"/>
      <c r="O195" s="89"/>
      <c r="P195" s="90"/>
      <c r="Q195" s="90"/>
      <c r="R195" s="90"/>
      <c r="S195" s="90"/>
      <c r="T195" s="90"/>
      <c r="U195" s="90"/>
      <c r="V195" s="90"/>
      <c r="W195" s="90"/>
      <c r="X195" s="89"/>
      <c r="Y195" s="90"/>
      <c r="Z195" s="90"/>
      <c r="AA195" s="90"/>
      <c r="AB195" s="90"/>
      <c r="AC195" s="90"/>
      <c r="AD195" s="90"/>
      <c r="AE195" s="90"/>
      <c r="AF195" s="90"/>
      <c r="AG195" s="90"/>
      <c r="AH195" s="89"/>
      <c r="AI195" s="90"/>
      <c r="AJ195" s="90"/>
      <c r="AK195" s="90"/>
      <c r="AL195" s="90"/>
      <c r="AM195" s="90"/>
      <c r="AN195" s="90"/>
      <c r="AO195" s="90"/>
      <c r="AP195" s="89"/>
      <c r="AT195" s="89"/>
      <c r="AU195" s="90"/>
      <c r="AV195" s="90"/>
      <c r="AW195" s="90"/>
      <c r="AX195" s="90"/>
      <c r="AY195" s="90"/>
      <c r="AZ195" s="90"/>
      <c r="BA195" s="89"/>
    </row>
    <row r="196" spans="1:53" s="44" customFormat="1" x14ac:dyDescent="0.25">
      <c r="A196" s="75"/>
      <c r="B196" s="39"/>
      <c r="C196" s="40" t="s">
        <v>67</v>
      </c>
      <c r="D196" s="90">
        <f t="shared" si="983"/>
        <v>0</v>
      </c>
      <c r="F196" s="90"/>
      <c r="G196" s="90"/>
      <c r="H196" s="90"/>
      <c r="I196" s="90"/>
      <c r="J196" s="90"/>
      <c r="K196" s="90"/>
      <c r="L196" s="90"/>
      <c r="M196" s="90"/>
      <c r="N196" s="90"/>
      <c r="O196" s="89"/>
      <c r="P196" s="90"/>
      <c r="Q196" s="90"/>
      <c r="R196" s="90"/>
      <c r="S196" s="90"/>
      <c r="T196" s="90"/>
      <c r="U196" s="90"/>
      <c r="V196" s="90"/>
      <c r="W196" s="90"/>
      <c r="X196" s="89"/>
      <c r="Y196" s="90"/>
      <c r="Z196" s="90"/>
      <c r="AA196" s="90"/>
      <c r="AB196" s="90"/>
      <c r="AC196" s="90"/>
      <c r="AD196" s="90"/>
      <c r="AE196" s="90"/>
      <c r="AF196" s="90"/>
      <c r="AG196" s="90"/>
      <c r="AH196" s="89"/>
      <c r="AI196" s="90"/>
      <c r="AJ196" s="90"/>
      <c r="AK196" s="90"/>
      <c r="AL196" s="90"/>
      <c r="AM196" s="90"/>
      <c r="AN196" s="90"/>
      <c r="AO196" s="90"/>
      <c r="AP196" s="89"/>
      <c r="AT196" s="89"/>
      <c r="AU196" s="90"/>
      <c r="AV196" s="90"/>
      <c r="AW196" s="90"/>
      <c r="AX196" s="90"/>
      <c r="AY196" s="90"/>
      <c r="AZ196" s="90"/>
      <c r="BA196" s="89"/>
    </row>
    <row r="197" spans="1:53" s="82" customFormat="1" x14ac:dyDescent="0.25">
      <c r="A197" s="75"/>
      <c r="B197" s="79"/>
      <c r="C197" s="80" t="s">
        <v>68</v>
      </c>
      <c r="D197" s="90">
        <f t="shared" si="983"/>
        <v>0.35500000000000004</v>
      </c>
      <c r="F197" s="81"/>
      <c r="G197" s="81"/>
      <c r="H197" s="81">
        <v>5.0000000000000001E-3</v>
      </c>
      <c r="I197" s="81"/>
      <c r="J197" s="81"/>
      <c r="K197" s="81"/>
      <c r="L197" s="81"/>
      <c r="M197" s="81"/>
      <c r="N197" s="81"/>
      <c r="O197" s="83"/>
      <c r="P197" s="81"/>
      <c r="Q197" s="81"/>
      <c r="R197" s="81"/>
      <c r="S197" s="81"/>
      <c r="T197" s="81"/>
      <c r="U197" s="81"/>
      <c r="V197" s="81"/>
      <c r="W197" s="81"/>
      <c r="X197" s="83"/>
      <c r="Y197" s="81"/>
      <c r="Z197" s="81"/>
      <c r="AA197" s="93"/>
      <c r="AB197" s="93"/>
      <c r="AC197" s="93"/>
      <c r="AD197" s="93"/>
      <c r="AE197" s="93"/>
      <c r="AF197" s="81"/>
      <c r="AG197" s="81"/>
      <c r="AH197" s="83"/>
      <c r="AI197" s="90">
        <v>0.05</v>
      </c>
      <c r="AJ197" s="90">
        <v>0.05</v>
      </c>
      <c r="AK197" s="90">
        <v>0.05</v>
      </c>
      <c r="AL197" s="90">
        <v>0.15</v>
      </c>
      <c r="AM197" s="90"/>
      <c r="AN197" s="90">
        <v>0.05</v>
      </c>
      <c r="AO197" s="90"/>
      <c r="AP197" s="83"/>
      <c r="AT197" s="83"/>
      <c r="AU197" s="90"/>
      <c r="AV197" s="90"/>
      <c r="AW197" s="90"/>
      <c r="AX197" s="90"/>
      <c r="AY197" s="90"/>
      <c r="AZ197" s="90"/>
      <c r="BA197" s="83"/>
    </row>
    <row r="198" spans="1:53" s="44" customFormat="1" x14ac:dyDescent="0.25">
      <c r="A198" s="75"/>
      <c r="B198" s="84" t="s">
        <v>69</v>
      </c>
      <c r="C198" s="85"/>
      <c r="D198" s="86"/>
      <c r="E198" s="87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8"/>
      <c r="AB198" s="88"/>
      <c r="AC198" s="88"/>
      <c r="AD198" s="88"/>
      <c r="AE198" s="88"/>
      <c r="AF198" s="86"/>
      <c r="AG198" s="86"/>
      <c r="AH198" s="89"/>
      <c r="AI198" s="90"/>
      <c r="AJ198" s="90"/>
      <c r="AK198" s="90"/>
      <c r="AL198" s="90"/>
      <c r="AM198" s="90"/>
      <c r="AN198" s="90"/>
      <c r="AO198" s="90"/>
      <c r="AP198" s="89"/>
      <c r="AT198" s="89"/>
      <c r="AU198" s="90"/>
      <c r="AV198" s="90"/>
      <c r="AW198" s="90"/>
      <c r="AX198" s="90"/>
      <c r="AY198" s="90"/>
      <c r="AZ198" s="90"/>
      <c r="BA198" s="89"/>
    </row>
    <row r="199" spans="1:53" s="44" customFormat="1" x14ac:dyDescent="0.25">
      <c r="A199" s="75"/>
      <c r="B199" s="39"/>
      <c r="C199" s="40" t="s">
        <v>70</v>
      </c>
      <c r="D199" s="90">
        <f t="shared" ref="D199" si="984">SUM(F199:AG199)</f>
        <v>0.30099999999999999</v>
      </c>
      <c r="F199" s="90">
        <v>0.15</v>
      </c>
      <c r="G199" s="90"/>
      <c r="H199" s="90"/>
      <c r="I199" s="90"/>
      <c r="J199" s="90"/>
      <c r="K199" s="90">
        <v>0.05</v>
      </c>
      <c r="L199" s="90">
        <v>0.05</v>
      </c>
      <c r="M199" s="90">
        <v>0.05</v>
      </c>
      <c r="N199" s="90"/>
      <c r="O199" s="89"/>
      <c r="P199" s="90"/>
      <c r="Q199" s="90"/>
      <c r="R199" s="90"/>
      <c r="S199" s="90"/>
      <c r="T199" s="90"/>
      <c r="U199" s="90"/>
      <c r="V199" s="90"/>
      <c r="W199" s="90"/>
      <c r="X199" s="89"/>
      <c r="Y199" s="90">
        <v>1E-3</v>
      </c>
      <c r="Z199" s="90"/>
      <c r="AA199" s="90"/>
      <c r="AB199" s="90"/>
      <c r="AC199" s="90"/>
      <c r="AD199" s="90"/>
      <c r="AE199" s="90"/>
      <c r="AF199" s="90"/>
      <c r="AG199" s="90"/>
      <c r="AH199" s="89"/>
      <c r="AI199" s="90"/>
      <c r="AJ199" s="90"/>
      <c r="AK199" s="90"/>
      <c r="AL199" s="90"/>
      <c r="AM199" s="90"/>
      <c r="AN199" s="90"/>
      <c r="AO199" s="90"/>
      <c r="AP199" s="89"/>
      <c r="AT199" s="89"/>
      <c r="AU199" s="90"/>
      <c r="AV199" s="90"/>
      <c r="AW199" s="90"/>
      <c r="AX199" s="90"/>
      <c r="AY199" s="90"/>
      <c r="AZ199" s="90"/>
      <c r="BA199" s="89"/>
    </row>
    <row r="200" spans="1:53" s="44" customFormat="1" x14ac:dyDescent="0.25">
      <c r="A200" s="75"/>
      <c r="B200" s="39"/>
      <c r="C200" s="40" t="s">
        <v>71</v>
      </c>
      <c r="D200" s="90">
        <f>SUM(F200:AZ200)</f>
        <v>0</v>
      </c>
      <c r="F200" s="90"/>
      <c r="G200" s="90"/>
      <c r="H200" s="90"/>
      <c r="I200" s="90"/>
      <c r="J200" s="90"/>
      <c r="K200" s="90"/>
      <c r="L200" s="90"/>
      <c r="M200" s="90"/>
      <c r="N200" s="90"/>
      <c r="O200" s="89"/>
      <c r="P200" s="90"/>
      <c r="Q200" s="90"/>
      <c r="R200" s="90"/>
      <c r="S200" s="90"/>
      <c r="T200" s="90"/>
      <c r="U200" s="90"/>
      <c r="V200" s="90"/>
      <c r="W200" s="91"/>
      <c r="X200" s="89"/>
      <c r="Y200" s="90"/>
      <c r="Z200" s="90"/>
      <c r="AA200" s="90"/>
      <c r="AB200" s="90"/>
      <c r="AC200" s="90"/>
      <c r="AD200" s="90"/>
      <c r="AE200" s="90"/>
      <c r="AF200" s="90"/>
      <c r="AG200" s="90"/>
      <c r="AH200" s="89"/>
      <c r="AI200" s="90"/>
      <c r="AJ200" s="90"/>
      <c r="AK200" s="90"/>
      <c r="AL200" s="90"/>
      <c r="AM200" s="90"/>
      <c r="AN200" s="90"/>
      <c r="AO200" s="90"/>
      <c r="AP200" s="89"/>
      <c r="AT200" s="89"/>
      <c r="AU200" s="90"/>
      <c r="AV200" s="90"/>
      <c r="AW200" s="90"/>
      <c r="AX200" s="90"/>
      <c r="AY200" s="90"/>
      <c r="AZ200" s="90"/>
      <c r="BA200" s="89"/>
    </row>
    <row r="201" spans="1:53" s="44" customFormat="1" x14ac:dyDescent="0.25">
      <c r="A201" s="75"/>
      <c r="B201" s="39"/>
      <c r="C201" s="40" t="s">
        <v>72</v>
      </c>
      <c r="D201" s="90">
        <f t="shared" ref="D201:D204" si="985">SUM(F201:AZ201)</f>
        <v>0.3</v>
      </c>
      <c r="F201" s="90"/>
      <c r="G201" s="90"/>
      <c r="H201" s="90"/>
      <c r="I201" s="90"/>
      <c r="J201" s="90"/>
      <c r="K201" s="90">
        <v>0.15</v>
      </c>
      <c r="L201" s="90">
        <v>0.15</v>
      </c>
      <c r="M201" s="91"/>
      <c r="N201" s="90"/>
      <c r="O201" s="89"/>
      <c r="P201" s="90"/>
      <c r="Q201" s="91"/>
      <c r="R201" s="91"/>
      <c r="S201" s="91"/>
      <c r="T201" s="91"/>
      <c r="U201" s="90"/>
      <c r="V201" s="90"/>
      <c r="W201" s="90"/>
      <c r="X201" s="89"/>
      <c r="Y201" s="90"/>
      <c r="Z201" s="91"/>
      <c r="AA201" s="91"/>
      <c r="AB201" s="91"/>
      <c r="AC201" s="91"/>
      <c r="AD201" s="91"/>
      <c r="AE201" s="90"/>
      <c r="AF201" s="90"/>
      <c r="AG201" s="90"/>
      <c r="AH201" s="89"/>
      <c r="AI201" s="90"/>
      <c r="AJ201" s="90"/>
      <c r="AK201" s="90"/>
      <c r="AL201" s="90"/>
      <c r="AM201" s="90"/>
      <c r="AN201" s="90"/>
      <c r="AO201" s="90"/>
      <c r="AP201" s="89"/>
      <c r="AT201" s="89"/>
      <c r="AU201" s="90"/>
      <c r="AV201" s="90"/>
      <c r="AW201" s="90"/>
      <c r="AX201" s="90"/>
      <c r="AY201" s="90"/>
      <c r="AZ201" s="90"/>
      <c r="BA201" s="89"/>
    </row>
    <row r="202" spans="1:53" s="44" customFormat="1" x14ac:dyDescent="0.25">
      <c r="A202" s="75"/>
      <c r="B202" s="39"/>
      <c r="C202" s="40" t="s">
        <v>73</v>
      </c>
      <c r="D202" s="90">
        <f t="shared" si="985"/>
        <v>0</v>
      </c>
      <c r="F202" s="90"/>
      <c r="G202" s="90"/>
      <c r="H202" s="90"/>
      <c r="I202" s="90"/>
      <c r="J202" s="90"/>
      <c r="K202" s="90"/>
      <c r="L202" s="90"/>
      <c r="M202" s="90"/>
      <c r="N202" s="90"/>
      <c r="O202" s="89"/>
      <c r="P202" s="90"/>
      <c r="Q202" s="90"/>
      <c r="R202" s="90"/>
      <c r="S202" s="90"/>
      <c r="T202" s="90"/>
      <c r="U202" s="90"/>
      <c r="V202" s="90"/>
      <c r="W202" s="90"/>
      <c r="X202" s="89"/>
      <c r="Y202" s="90"/>
      <c r="Z202" s="91"/>
      <c r="AA202" s="91"/>
      <c r="AB202" s="91"/>
      <c r="AC202" s="91"/>
      <c r="AD202" s="91"/>
      <c r="AE202" s="90"/>
      <c r="AF202" s="90"/>
      <c r="AG202" s="90"/>
      <c r="AH202" s="89"/>
      <c r="AI202" s="90"/>
      <c r="AJ202" s="90"/>
      <c r="AK202" s="90"/>
      <c r="AL202" s="90"/>
      <c r="AM202" s="90"/>
      <c r="AN202" s="90"/>
      <c r="AO202" s="90"/>
      <c r="AP202" s="89"/>
      <c r="AT202" s="89"/>
      <c r="AU202" s="90"/>
      <c r="AV202" s="90"/>
      <c r="AW202" s="90"/>
      <c r="AX202" s="90"/>
      <c r="AY202" s="90"/>
      <c r="AZ202" s="90"/>
      <c r="BA202" s="89"/>
    </row>
    <row r="203" spans="1:53" s="44" customFormat="1" x14ac:dyDescent="0.25">
      <c r="B203" s="39"/>
      <c r="C203" s="40" t="s">
        <v>74</v>
      </c>
      <c r="D203" s="90">
        <f t="shared" si="985"/>
        <v>0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89"/>
      <c r="P203" s="90"/>
      <c r="Q203" s="90"/>
      <c r="R203" s="90"/>
      <c r="S203" s="90"/>
      <c r="T203" s="90"/>
      <c r="U203" s="90"/>
      <c r="V203" s="90"/>
      <c r="W203" s="90"/>
      <c r="X203" s="89"/>
      <c r="Y203" s="90"/>
      <c r="Z203" s="90"/>
      <c r="AA203" s="90"/>
      <c r="AB203" s="90"/>
      <c r="AC203" s="90"/>
      <c r="AD203" s="90"/>
      <c r="AE203" s="90"/>
      <c r="AF203" s="90"/>
      <c r="AG203" s="90"/>
      <c r="AH203" s="89"/>
      <c r="AI203" s="90"/>
      <c r="AJ203" s="90"/>
      <c r="AK203" s="90"/>
      <c r="AL203" s="90"/>
      <c r="AM203" s="90"/>
      <c r="AN203" s="90"/>
      <c r="AO203" s="90"/>
      <c r="AP203" s="89"/>
      <c r="AT203" s="89"/>
      <c r="AU203" s="90"/>
      <c r="AV203" s="90"/>
      <c r="AW203" s="90"/>
      <c r="AX203" s="90"/>
      <c r="AY203" s="90"/>
      <c r="AZ203" s="90"/>
      <c r="BA203" s="89"/>
    </row>
    <row r="204" spans="1:53" s="44" customFormat="1" x14ac:dyDescent="0.25">
      <c r="B204" s="39"/>
      <c r="C204" s="40" t="s">
        <v>75</v>
      </c>
      <c r="D204" s="90">
        <f t="shared" si="985"/>
        <v>0</v>
      </c>
      <c r="F204" s="90"/>
      <c r="G204" s="90"/>
      <c r="H204" s="90"/>
      <c r="I204" s="90"/>
      <c r="J204" s="90"/>
      <c r="K204" s="90"/>
      <c r="L204" s="90"/>
      <c r="M204" s="90"/>
      <c r="N204" s="90"/>
      <c r="O204" s="89"/>
      <c r="P204" s="90"/>
      <c r="Q204" s="90"/>
      <c r="R204" s="90"/>
      <c r="S204" s="90"/>
      <c r="T204" s="90"/>
      <c r="U204" s="90"/>
      <c r="V204" s="90"/>
      <c r="W204" s="90"/>
      <c r="X204" s="89"/>
      <c r="Y204" s="90"/>
      <c r="Z204" s="90"/>
      <c r="AA204" s="90"/>
      <c r="AB204" s="90"/>
      <c r="AC204" s="90"/>
      <c r="AD204" s="90"/>
      <c r="AE204" s="90"/>
      <c r="AF204" s="90"/>
      <c r="AG204" s="90"/>
      <c r="AH204" s="89"/>
      <c r="AI204" s="90"/>
      <c r="AJ204" s="90"/>
      <c r="AK204" s="90"/>
      <c r="AL204" s="90"/>
      <c r="AM204" s="90"/>
      <c r="AN204" s="90"/>
      <c r="AO204" s="90"/>
      <c r="AP204" s="89"/>
      <c r="AT204" s="89"/>
      <c r="AU204" s="90"/>
      <c r="AV204" s="90"/>
      <c r="AW204" s="90"/>
      <c r="AX204" s="90"/>
      <c r="AY204" s="90"/>
      <c r="AZ204" s="90"/>
      <c r="BA204" s="89"/>
    </row>
    <row r="205" spans="1:53" s="44" customFormat="1" ht="11.25" x14ac:dyDescent="0.2">
      <c r="B205" s="94" t="s">
        <v>76</v>
      </c>
      <c r="C205" s="94"/>
      <c r="D205" s="86"/>
      <c r="E205" s="87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9"/>
      <c r="AP205" s="89"/>
      <c r="AT205" s="89"/>
      <c r="AU205" s="90"/>
      <c r="AV205" s="90"/>
      <c r="AW205" s="90"/>
      <c r="AX205" s="90"/>
      <c r="AY205" s="90"/>
      <c r="AZ205" s="90"/>
      <c r="BA205" s="89"/>
    </row>
  </sheetData>
  <conditionalFormatting sqref="O13:O14 O26:O27 O36:O37 O45:O49 X51:X56 X45:X49 X36:X37 X29:X34 X26:X27 X16:X24 X13:X14 AH13:AH14 AH26:AH27 AH29:AH34 AH36:AH37 AH45:AH49 AH51:AH56 O51:O56 O39:O43 O29:O34 O16:O24 F159:AH205 E155:AH155 E106:AH106 AH39:AH43 X39:X43 AH16:AH24">
    <cfRule type="cellIs" dxfId="64" priority="48" stopIfTrue="1" operator="greaterThan">
      <formula>0</formula>
    </cfRule>
  </conditionalFormatting>
  <conditionalFormatting sqref="D160:D205">
    <cfRule type="cellIs" dxfId="63" priority="49" stopIfTrue="1" operator="greaterThan">
      <formula>100</formula>
    </cfRule>
  </conditionalFormatting>
  <conditionalFormatting sqref="F13:N14 F16:N24 F26:N27 F29:N34 F36:N37 F39:N43 F45:N49 F51:N56">
    <cfRule type="cellIs" dxfId="62" priority="47" stopIfTrue="1" operator="greaterThan">
      <formula>0</formula>
    </cfRule>
  </conditionalFormatting>
  <conditionalFormatting sqref="P13:W14 P16:W24 P26:W27 P29:W34 P36:W37 P39:W43 P45:W49 P51:W56">
    <cfRule type="cellIs" dxfId="61" priority="46" stopIfTrue="1" operator="greaterThan">
      <formula>0</formula>
    </cfRule>
  </conditionalFormatting>
  <conditionalFormatting sqref="Y13:AG14 Y16:AG24 Y26:AG27 Y29:AG34 Y36:AG37 Y39:AG43 Y45:AG49 Y51:AG56">
    <cfRule type="cellIs" dxfId="60" priority="45" stopIfTrue="1" operator="greaterThan">
      <formula>0</formula>
    </cfRule>
  </conditionalFormatting>
  <conditionalFormatting sqref="O61:O62 O74:O75 O84:O85 O93:O97 X93:X97 X84:X85 X74:X75 X61:X62 AH61:AH62 AH74:AH75 AH84:AH85 AH93:AH97 O99:O104 O87:O91 O77:O82 O64:O72 X64:X72 X77:X82 X87:X91 X99:X104 AH64:AH72 AH77:AH82 AH87:AH91 AH99:AH104">
    <cfRule type="cellIs" dxfId="59" priority="44" stopIfTrue="1" operator="greaterThan">
      <formula>0</formula>
    </cfRule>
  </conditionalFormatting>
  <conditionalFormatting sqref="F61:N62 F64:N72 F74:N75 F77:N82 F84:N85 F87:N91 F93:N97 F99:N104">
    <cfRule type="cellIs" dxfId="58" priority="43" stopIfTrue="1" operator="greaterThan">
      <formula>0</formula>
    </cfRule>
  </conditionalFormatting>
  <conditionalFormatting sqref="AT159:AT205 AT155 AT106">
    <cfRule type="cellIs" dxfId="57" priority="33" stopIfTrue="1" operator="greaterThan">
      <formula>0</formula>
    </cfRule>
  </conditionalFormatting>
  <conditionalFormatting sqref="O110:O111 O123:O124 O133:O134 O142:O146 X142:X146 X133:X134 X123:X124 X110:X111 AH110:AH111 AH123:AH124 AH133:AH134 AH142:AH146 AH113:AH121 AH126:AH131 AH136:AH140 AH148:AH153 X148:X153 X136:X140 X126:X131 X113:X121 O113:O121 O126:O131 O136:O140 O148:O153">
    <cfRule type="cellIs" dxfId="56" priority="40" stopIfTrue="1" operator="greaterThan">
      <formula>0</formula>
    </cfRule>
  </conditionalFormatting>
  <conditionalFormatting sqref="F110:N111 F113:N121 F123:N124 F126:N131 F133:N134 F136:N140 F142:N146 F148:N153">
    <cfRule type="cellIs" dxfId="55" priority="39" stopIfTrue="1" operator="greaterThan">
      <formula>0</formula>
    </cfRule>
  </conditionalFormatting>
  <conditionalFormatting sqref="AP159:AP205 AP155 AP106">
    <cfRule type="cellIs" dxfId="54" priority="36" stopIfTrue="1" operator="greaterThan">
      <formula>0</formula>
    </cfRule>
  </conditionalFormatting>
  <conditionalFormatting sqref="BA159:BA205 BA155 BA106">
    <cfRule type="cellIs" dxfId="53" priority="27" stopIfTrue="1" operator="greaterThan">
      <formula>0</formula>
    </cfRule>
  </conditionalFormatting>
  <conditionalFormatting sqref="P61:W62 P64:W72 P74:W75 P77:W82 P84:W85 P87:W91 P93:W97 P99:W104">
    <cfRule type="cellIs" dxfId="52" priority="21" stopIfTrue="1" operator="greaterThan">
      <formula>0</formula>
    </cfRule>
  </conditionalFormatting>
  <conditionalFormatting sqref="AI13:AO14 AI16:AO24 AI26:AO27 AI29:AO34 AI36:AO37 AI39:AO43 AI45:AO49 AI51:AO56">
    <cfRule type="cellIs" dxfId="51" priority="24" stopIfTrue="1" operator="greaterThan">
      <formula>0</formula>
    </cfRule>
  </conditionalFormatting>
  <conditionalFormatting sqref="AQ13:AS14 AQ16:AS24 AQ26:AS27 AQ29:AS34 AQ36:AS37 AQ39:AS43 AQ45:AS49 AQ51:AS56">
    <cfRule type="cellIs" dxfId="50" priority="23" stopIfTrue="1" operator="greaterThan">
      <formula>0</formula>
    </cfRule>
  </conditionalFormatting>
  <conditionalFormatting sqref="AU13:AZ14 AU16:AZ24 AU26:AZ27 AU29:AZ34 AU36:AZ37 AU39:AZ43 AU45:AZ49 AU51:AZ56">
    <cfRule type="cellIs" dxfId="49" priority="22" stopIfTrue="1" operator="greaterThan">
      <formula>0</formula>
    </cfRule>
  </conditionalFormatting>
  <conditionalFormatting sqref="Y61:AG62 Y64:AG72 Y74:AG75 Y77:AG82 Y84:AG85 Y87:AG91 Y93:AG97 Y99:AG104">
    <cfRule type="cellIs" dxfId="48" priority="20" stopIfTrue="1" operator="greaterThan">
      <formula>0</formula>
    </cfRule>
  </conditionalFormatting>
  <conditionalFormatting sqref="AI61:AO62 AI64:AO72 AI74:AO75 AI77:AO82 AI84:AO85 AI87:AO91 AI93:AO97 AI99:AO104">
    <cfRule type="cellIs" dxfId="47" priority="19" stopIfTrue="1" operator="greaterThan">
      <formula>0</formula>
    </cfRule>
  </conditionalFormatting>
  <conditionalFormatting sqref="AQ61:AS62 AQ64:AS72 AQ74:AS75 AQ77:AS82 AQ84:AS85 AQ87:AS91 AQ93:AS97 AQ99:AS104">
    <cfRule type="cellIs" dxfId="46" priority="18" stopIfTrue="1" operator="greaterThan">
      <formula>0</formula>
    </cfRule>
  </conditionalFormatting>
  <conditionalFormatting sqref="AU61:AZ62 AU64:AZ72 AU74:AZ75 AU77:AZ82 AU84:AZ85 AU87:AZ91 AU93:AZ97 AU99:AZ104">
    <cfRule type="cellIs" dxfId="45" priority="17" stopIfTrue="1" operator="greaterThan">
      <formula>0</formula>
    </cfRule>
  </conditionalFormatting>
  <conditionalFormatting sqref="P110:W111 P113:W121 P123:W124 P126:W131 P133:W134 P136:W140 P142:W146 P148:W153">
    <cfRule type="cellIs" dxfId="44" priority="16" stopIfTrue="1" operator="greaterThan">
      <formula>0</formula>
    </cfRule>
  </conditionalFormatting>
  <conditionalFormatting sqref="Y110:AG111 Y113:AG121 Y123:AG124 Y126:AG131 Y133:AG134 Y136:AG140 Y142:AG146 Y148:AG153">
    <cfRule type="cellIs" dxfId="43" priority="15" stopIfTrue="1" operator="greaterThan">
      <formula>0</formula>
    </cfRule>
  </conditionalFormatting>
  <conditionalFormatting sqref="AI110:AO111 AI113:AO121 AI123:AO124 AI126:AO131 AI133:AO134 AI136:AO140 AI142:AO146 AI148:AO153">
    <cfRule type="cellIs" dxfId="42" priority="14" stopIfTrue="1" operator="greaterThan">
      <formula>0</formula>
    </cfRule>
  </conditionalFormatting>
  <conditionalFormatting sqref="AQ110:AS111 AQ113:AS121 AQ123:AS124 AQ126:AS131 AQ133:AS134 AQ136:AS140 AQ142:AS146 AQ148:AS153">
    <cfRule type="cellIs" dxfId="41" priority="13" stopIfTrue="1" operator="greaterThan">
      <formula>0</formula>
    </cfRule>
  </conditionalFormatting>
  <conditionalFormatting sqref="AU110:AZ111 AU113:AZ121 AU123:AZ124 AU126:AZ131 AU133:AZ134 AU136:AZ140 AU142:AZ146 AU148:AZ153">
    <cfRule type="cellIs" dxfId="40" priority="12" stopIfTrue="1" operator="greaterThan">
      <formula>0</formula>
    </cfRule>
  </conditionalFormatting>
  <conditionalFormatting sqref="AI164:AO171">
    <cfRule type="cellIs" dxfId="39" priority="10" stopIfTrue="1" operator="greaterThan">
      <formula>0</formula>
    </cfRule>
  </conditionalFormatting>
  <conditionalFormatting sqref="AQ164:AS171">
    <cfRule type="cellIs" dxfId="38" priority="9" stopIfTrue="1" operator="greaterThan">
      <formula>0</formula>
    </cfRule>
  </conditionalFormatting>
  <conditionalFormatting sqref="AQ162:AS162">
    <cfRule type="cellIs" dxfId="37" priority="8" stopIfTrue="1" operator="greaterThan">
      <formula>0</formula>
    </cfRule>
  </conditionalFormatting>
  <conditionalFormatting sqref="AI173:AO204">
    <cfRule type="cellIs" dxfId="36" priority="4" stopIfTrue="1" operator="greaterThan">
      <formula>100</formula>
    </cfRule>
  </conditionalFormatting>
  <conditionalFormatting sqref="AU161:AZ205">
    <cfRule type="cellIs" dxfId="35" priority="3" stopIfTrue="1" operator="greaterThan">
      <formula>0</formula>
    </cfRule>
  </conditionalFormatting>
  <conditionalFormatting sqref="AI162:AO162">
    <cfRule type="cellIs" dxfId="34" priority="2" stopIfTrue="1" operator="greaterThan">
      <formula>0</formula>
    </cfRule>
  </conditionalFormatting>
  <conditionalFormatting sqref="AQ177:AS182">
    <cfRule type="cellIs" dxfId="33" priority="1" stopIfTrue="1" operator="greaterThan">
      <formula>100</formula>
    </cfRule>
  </conditionalFormatting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Maternal and Child Health programme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6BD2B9-699F-4778-BF6D-9CB5EE234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3CB4AD-1155-42BF-B9BA-A9298570DD19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C501341B-6F46-41DF-BFED-DAF1854FFF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Prov Sum</vt:lpstr>
      <vt:lpstr>EC ARV</vt:lpstr>
      <vt:lpstr>FS ARV</vt:lpstr>
      <vt:lpstr>GT ARV</vt:lpstr>
      <vt:lpstr>KZN ARV</vt:lpstr>
      <vt:lpstr>LIM ARV</vt:lpstr>
      <vt:lpstr>MPU ARV</vt:lpstr>
      <vt:lpstr>NC ARV</vt:lpstr>
      <vt:lpstr>NW ARV</vt:lpstr>
      <vt:lpstr>WC ARV</vt:lpstr>
      <vt:lpstr>Cover page</vt:lpstr>
      <vt:lpstr>Logframe</vt:lpstr>
      <vt:lpstr>Cost model GA page</vt:lpstr>
      <vt:lpstr>National Dept assumptions</vt:lpstr>
      <vt:lpstr>Provincial dept assumptions</vt:lpstr>
      <vt:lpstr>Admin costing</vt:lpstr>
      <vt:lpstr>Medicines costing</vt:lpstr>
      <vt:lpstr>Public health employees 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Conrad Barberton</dc:creator>
  <cp:lastModifiedBy>Home</cp:lastModifiedBy>
  <cp:lastPrinted>2016-05-18T12:02:16Z</cp:lastPrinted>
  <dcterms:created xsi:type="dcterms:W3CDTF">2012-08-26T17:58:56Z</dcterms:created>
  <dcterms:modified xsi:type="dcterms:W3CDTF">2021-11-11T16:00:04Z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